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filterPrivacy="1" codeName="ThisWorkbook"/>
  <xr:revisionPtr revIDLastSave="78" documentId="8_{B52C227C-4105-4A84-80B3-89BB276FCEBA}" xr6:coauthVersionLast="47" xr6:coauthVersionMax="47" xr10:uidLastSave="{334A9019-31EB-4C8B-AC5A-DA7EA4D8BCD2}"/>
  <bookViews>
    <workbookView xWindow="-108" yWindow="-108" windowWidth="27288" windowHeight="17544" tabRatio="927" xr2:uid="{00000000-000D-0000-FFFF-FFFF00000000}"/>
  </bookViews>
  <sheets>
    <sheet name="Instructions" sheetId="2" r:id="rId1"/>
    <sheet name="Schools&amp;Central School Services" sheetId="3" r:id="rId2"/>
    <sheet name="Early Years 3 &amp; 4 yrs" sheetId="4" r:id="rId3"/>
    <sheet name="Early Years 2 yrs and under 2s" sheetId="5" r:id="rId4"/>
    <sheet name="Early Years Pupil Premium&amp;DAF" sheetId="6" r:id="rId5"/>
    <sheet name="High Needs Pupil Numbers" sheetId="7" r:id="rId6"/>
    <sheet name="Source data" sheetId="8" r:id="rId7"/>
  </sheets>
  <definedNames>
    <definedName name="_xlnm.Print_Area" localSheetId="3">'Early Years 2 yrs and under 2s'!$B$4:$U$34</definedName>
    <definedName name="_xlnm.Print_Area" localSheetId="2">'Early Years 3 &amp; 4 yrs'!$B$4:$P$44</definedName>
    <definedName name="_xlnm.Print_Area" localSheetId="4">'Early Years Pupil Premium&amp;DAF'!$B$6:$M$53</definedName>
    <definedName name="_xlnm.Print_Area" localSheetId="5">'High Needs Pupil Numbers'!$B$3:$L$6</definedName>
    <definedName name="_xlnm.Print_Area" localSheetId="1">'Schools&amp;Central School Services'!$B$3:$N$8</definedName>
    <definedName name="recoupamou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5" l="1"/>
  <c r="BR6" i="8"/>
  <c r="BQ6" i="8"/>
  <c r="BP6" i="8"/>
  <c r="BO6" i="8"/>
  <c r="BN6" i="8"/>
  <c r="BM6" i="8"/>
  <c r="BL6" i="8"/>
  <c r="A4" i="7" l="1"/>
  <c r="A3" i="7" s="1"/>
  <c r="B3" i="7"/>
  <c r="B6" i="6"/>
  <c r="B4" i="5"/>
  <c r="B4" i="4"/>
  <c r="B3" i="3"/>
  <c r="A3" i="3"/>
  <c r="A4" i="5" l="1"/>
  <c r="F6" i="3"/>
  <c r="G5" i="3"/>
  <c r="A6" i="6"/>
  <c r="F5" i="3"/>
  <c r="A4" i="4"/>
  <c r="F8" i="4" s="1"/>
  <c r="F5" i="7"/>
  <c r="G6" i="3"/>
  <c r="F18" i="6" l="1"/>
  <c r="H18" i="6"/>
  <c r="G18" i="6"/>
  <c r="H10" i="6"/>
  <c r="G14" i="6"/>
  <c r="F14" i="6"/>
  <c r="F6" i="5"/>
  <c r="F9" i="5"/>
  <c r="H6" i="3"/>
  <c r="F7" i="3"/>
  <c r="F13" i="5"/>
  <c r="G6" i="5"/>
  <c r="H6" i="5"/>
  <c r="F17" i="5"/>
  <c r="I6" i="5"/>
  <c r="H6" i="4"/>
  <c r="F8" i="6"/>
  <c r="H8" i="6"/>
  <c r="I9" i="6"/>
  <c r="F23" i="6"/>
  <c r="F6" i="4"/>
  <c r="G7" i="4"/>
  <c r="F13" i="4"/>
  <c r="F7" i="4"/>
  <c r="G6" i="4"/>
  <c r="F15" i="4"/>
  <c r="F21" i="4"/>
  <c r="I7" i="4"/>
  <c r="I10" i="4"/>
  <c r="F14" i="4"/>
  <c r="G10" i="4"/>
  <c r="F10" i="4"/>
  <c r="H10" i="4"/>
  <c r="I8" i="4"/>
  <c r="H8" i="4"/>
  <c r="F22" i="4"/>
  <c r="I10" i="6"/>
  <c r="F29" i="6"/>
  <c r="G10" i="6"/>
  <c r="F10" i="6"/>
  <c r="I8" i="6"/>
  <c r="F30" i="6"/>
  <c r="G9" i="6"/>
  <c r="F22" i="6"/>
  <c r="H9" i="6"/>
  <c r="F24" i="6"/>
  <c r="H5" i="3"/>
  <c r="F17" i="4"/>
  <c r="G8" i="4"/>
  <c r="I6" i="4"/>
  <c r="H7" i="4"/>
  <c r="G8" i="6"/>
  <c r="F9" i="6"/>
  <c r="G7" i="3"/>
  <c r="H7" i="3" l="1"/>
  <c r="J6" i="5"/>
  <c r="F23" i="4"/>
  <c r="H11" i="6"/>
  <c r="F9" i="4"/>
  <c r="F16" i="4"/>
  <c r="G11" i="6"/>
  <c r="F11" i="6"/>
  <c r="J6" i="4"/>
  <c r="G9" i="4"/>
  <c r="J7" i="4"/>
  <c r="J10" i="4"/>
  <c r="F25" i="6"/>
  <c r="J10" i="6"/>
  <c r="F31" i="6"/>
  <c r="I9" i="4"/>
  <c r="J8" i="6"/>
  <c r="I11" i="6"/>
  <c r="J8" i="4"/>
  <c r="J9" i="6"/>
  <c r="H9" i="4"/>
  <c r="J9" i="4" l="1"/>
  <c r="J11" i="6"/>
</calcChain>
</file>

<file path=xl/sharedStrings.xml><?xml version="1.0" encoding="utf-8"?>
<sst xmlns="http://schemas.openxmlformats.org/spreadsheetml/2006/main" count="631" uniqueCount="324">
  <si>
    <t xml:space="preserve">Before using the tool please make sure your Excel is set to Automatic Calculation </t>
  </si>
  <si>
    <t>LA</t>
  </si>
  <si>
    <t>This spreadsheet contains the following worksheets:</t>
  </si>
  <si>
    <t>Schools&amp;Central School Services:</t>
  </si>
  <si>
    <t>Early Years 3 &amp; 4 yrs:</t>
  </si>
  <si>
    <t>Early Years Pupil Premium&amp;DAF:</t>
  </si>
  <si>
    <t>High Needs Pupil Numbers:</t>
  </si>
  <si>
    <t>Source data:</t>
  </si>
  <si>
    <t>This shows source data used to pull out the tables above.</t>
  </si>
  <si>
    <t>Publication date:</t>
  </si>
  <si>
    <r>
      <t>Primaries</t>
    </r>
    <r>
      <rPr>
        <b/>
        <vertAlign val="superscript"/>
        <sz val="11"/>
        <rFont val="Arial"/>
        <family val="2"/>
      </rPr>
      <t>1</t>
    </r>
  </si>
  <si>
    <r>
      <t>Secondaries</t>
    </r>
    <r>
      <rPr>
        <b/>
        <vertAlign val="superscript"/>
        <sz val="11"/>
        <rFont val="Arial"/>
        <family val="2"/>
      </rPr>
      <t>2</t>
    </r>
  </si>
  <si>
    <t>Total</t>
  </si>
  <si>
    <t>a.</t>
  </si>
  <si>
    <t>b.</t>
  </si>
  <si>
    <t>Notes</t>
  </si>
  <si>
    <t>1.</t>
  </si>
  <si>
    <t>2.</t>
  </si>
  <si>
    <t xml:space="preserve">Figures Shown on these tables are Partl Time Equivalent (PTE). </t>
  </si>
  <si>
    <r>
      <t>Maintained Nurseries</t>
    </r>
    <r>
      <rPr>
        <b/>
        <vertAlign val="superscript"/>
        <sz val="11"/>
        <rFont val="Arial"/>
        <family val="2"/>
      </rPr>
      <t>1,2</t>
    </r>
  </si>
  <si>
    <r>
      <t>Maintained Primaries</t>
    </r>
    <r>
      <rPr>
        <b/>
        <vertAlign val="superscript"/>
        <sz val="11"/>
        <rFont val="Arial"/>
        <family val="2"/>
      </rPr>
      <t>2</t>
    </r>
  </si>
  <si>
    <r>
      <t>Maintained Secondaries</t>
    </r>
    <r>
      <rPr>
        <b/>
        <vertAlign val="superscript"/>
        <sz val="11"/>
        <rFont val="Arial"/>
        <family val="2"/>
      </rPr>
      <t>2</t>
    </r>
  </si>
  <si>
    <r>
      <t>Academies</t>
    </r>
    <r>
      <rPr>
        <b/>
        <vertAlign val="superscript"/>
        <sz val="11"/>
        <rFont val="Arial"/>
        <family val="2"/>
      </rPr>
      <t>2,3</t>
    </r>
  </si>
  <si>
    <t>c.</t>
  </si>
  <si>
    <t>d.</t>
  </si>
  <si>
    <t>Total funded 3 and 4 year old pupils (a+b+c)</t>
  </si>
  <si>
    <t>e</t>
  </si>
  <si>
    <t>Additonal hours (PTEs)</t>
  </si>
  <si>
    <t xml:space="preserve">a. </t>
  </si>
  <si>
    <t xml:space="preserve">b. </t>
  </si>
  <si>
    <t>Total funded 3 and 4 years old  pupils from EYC (PTE)</t>
  </si>
  <si>
    <t>e.</t>
  </si>
  <si>
    <r>
      <t>Independent</t>
    </r>
    <r>
      <rPr>
        <b/>
        <vertAlign val="superscript"/>
        <sz val="11"/>
        <rFont val="Arial"/>
        <family val="2"/>
      </rPr>
      <t>6</t>
    </r>
  </si>
  <si>
    <t>Total funded 3 and 4 years old pupils (a+b)</t>
  </si>
  <si>
    <t>Maintained nursery figures also include direct grant nursery schools.</t>
  </si>
  <si>
    <t>For pupils under the age of 5, those with sole, dual main or dual subsidiary registrations are included, up to the relevant free entitlement.</t>
  </si>
  <si>
    <t>3.</t>
  </si>
  <si>
    <t>4.</t>
  </si>
  <si>
    <t xml:space="preserve"> - Each pupil only counts a maximum of 15 hours or 1.0 PTE for DSG funding purposes.</t>
  </si>
  <si>
    <t xml:space="preserve"> - The PTEs for all pupils are added together.</t>
  </si>
  <si>
    <t>5.</t>
  </si>
  <si>
    <t>6.</t>
  </si>
  <si>
    <t>This only includes pupils for whom the full cost of tuition is paid for by the authority in conjunction with social services and health authorities.</t>
  </si>
  <si>
    <r>
      <t>Independent</t>
    </r>
    <r>
      <rPr>
        <b/>
        <vertAlign val="superscript"/>
        <sz val="11"/>
        <rFont val="Arial"/>
        <family val="2"/>
      </rPr>
      <t>5</t>
    </r>
  </si>
  <si>
    <t xml:space="preserve">Figures Shown on these tables ( except for DAF table) are Part Time Equivalent (PTE). </t>
  </si>
  <si>
    <r>
      <t>Special&amp;Academies</t>
    </r>
    <r>
      <rPr>
        <b/>
        <vertAlign val="superscript"/>
        <sz val="11"/>
        <rFont val="Arial"/>
        <family val="2"/>
      </rPr>
      <t>2,3</t>
    </r>
  </si>
  <si>
    <t>Total eligible pupils from SC (a+b+c)</t>
  </si>
  <si>
    <t>Total eligible pupils from EYC (PTE)</t>
  </si>
  <si>
    <t>Total eligible pupils from AP (a+b)</t>
  </si>
  <si>
    <t>Disability Access Fund Pupils</t>
  </si>
  <si>
    <t>7.</t>
  </si>
  <si>
    <t>Estimated pupil numbers come from DWP DLA data.</t>
  </si>
  <si>
    <t>YG R-6 Plus YG X aged 4 to 10</t>
  </si>
  <si>
    <t>Schools Block</t>
  </si>
  <si>
    <t>Early Years Pupil Premium</t>
  </si>
  <si>
    <t>High Needs Block</t>
  </si>
  <si>
    <t>Primary Schools</t>
  </si>
  <si>
    <t>Secondary Schools</t>
  </si>
  <si>
    <t>Nursery</t>
  </si>
  <si>
    <t>Primary</t>
  </si>
  <si>
    <t>Special&amp;Acads</t>
  </si>
  <si>
    <t>LA Number</t>
  </si>
  <si>
    <t>LA Name</t>
  </si>
  <si>
    <t>YG 7-11 Plus YG X aged 11 to 15</t>
  </si>
  <si>
    <t>Aged 2</t>
  </si>
  <si>
    <t>Aged 3</t>
  </si>
  <si>
    <t>Rising 4s</t>
  </si>
  <si>
    <t>Aged 4</t>
  </si>
  <si>
    <t>Select LA..</t>
  </si>
  <si>
    <t>Camden</t>
  </si>
  <si>
    <t>Barking and Dagenham</t>
  </si>
  <si>
    <t>Barnet</t>
  </si>
  <si>
    <t>Barnsley</t>
  </si>
  <si>
    <t>Greenwich</t>
  </si>
  <si>
    <t>Bath and North East Somerset</t>
  </si>
  <si>
    <t>Bedford</t>
  </si>
  <si>
    <t>Bexley</t>
  </si>
  <si>
    <t>Birmingham</t>
  </si>
  <si>
    <t>Hackney</t>
  </si>
  <si>
    <t>Blackburn with Darwen</t>
  </si>
  <si>
    <t>Blackpool</t>
  </si>
  <si>
    <t>Bolton</t>
  </si>
  <si>
    <t>Hammersmith and Fulham</t>
  </si>
  <si>
    <t>Bournemouth, Christchurch and Poole</t>
  </si>
  <si>
    <t>Bracknell Forest</t>
  </si>
  <si>
    <t>Bradford</t>
  </si>
  <si>
    <t>Brent</t>
  </si>
  <si>
    <t>Islington</t>
  </si>
  <si>
    <t>Brighton and Hove</t>
  </si>
  <si>
    <t>Bristol, City of</t>
  </si>
  <si>
    <t>Bromley</t>
  </si>
  <si>
    <t>Buckinghamshire</t>
  </si>
  <si>
    <t>Bury</t>
  </si>
  <si>
    <t>Calderdale</t>
  </si>
  <si>
    <t>Kensington and Chelsea</t>
  </si>
  <si>
    <t>Cambridgeshire</t>
  </si>
  <si>
    <t>Lambeth</t>
  </si>
  <si>
    <t>Central Bedfordshire</t>
  </si>
  <si>
    <t>Cheshire East</t>
  </si>
  <si>
    <t>Cheshire West and Chester</t>
  </si>
  <si>
    <t>Cornwall</t>
  </si>
  <si>
    <t>Lewisham</t>
  </si>
  <si>
    <t>Coventry</t>
  </si>
  <si>
    <t>Croydon</t>
  </si>
  <si>
    <t>Darlington</t>
  </si>
  <si>
    <t>Derby</t>
  </si>
  <si>
    <t>Southwark</t>
  </si>
  <si>
    <t>Derbyshire</t>
  </si>
  <si>
    <t>Devon</t>
  </si>
  <si>
    <t>Doncaster</t>
  </si>
  <si>
    <t>Dorset</t>
  </si>
  <si>
    <t>Dudley</t>
  </si>
  <si>
    <t>Durham</t>
  </si>
  <si>
    <t>Ealing</t>
  </si>
  <si>
    <t>Tower Hamlets</t>
  </si>
  <si>
    <t>East Riding of Yorkshire</t>
  </si>
  <si>
    <t>East Sussex</t>
  </si>
  <si>
    <t>Enfield</t>
  </si>
  <si>
    <t>Essex</t>
  </si>
  <si>
    <t>Gateshead</t>
  </si>
  <si>
    <t>Gloucestershire</t>
  </si>
  <si>
    <t>Wandsworth</t>
  </si>
  <si>
    <t>Halton</t>
  </si>
  <si>
    <t>Hampshire</t>
  </si>
  <si>
    <t>Haringey</t>
  </si>
  <si>
    <t>Harrow</t>
  </si>
  <si>
    <t>Westminster</t>
  </si>
  <si>
    <t>Hartlepool</t>
  </si>
  <si>
    <t>Havering</t>
  </si>
  <si>
    <t>Herefordshire</t>
  </si>
  <si>
    <t>Hertfordshire</t>
  </si>
  <si>
    <t>Hillingdon</t>
  </si>
  <si>
    <t>Hounslow</t>
  </si>
  <si>
    <t>Isle of Wight</t>
  </si>
  <si>
    <t>Kent</t>
  </si>
  <si>
    <t>Kingston upon Hull, City of</t>
  </si>
  <si>
    <t>Kingston upon Thames</t>
  </si>
  <si>
    <t>Kirklees</t>
  </si>
  <si>
    <t>Knowsley</t>
  </si>
  <si>
    <t>Lancashire</t>
  </si>
  <si>
    <t>Leeds</t>
  </si>
  <si>
    <t>Leicester</t>
  </si>
  <si>
    <t>Leicestershire</t>
  </si>
  <si>
    <t>Lincolnshire</t>
  </si>
  <si>
    <t>Liverpool</t>
  </si>
  <si>
    <t>Luton</t>
  </si>
  <si>
    <t>Manchester</t>
  </si>
  <si>
    <t>Medway</t>
  </si>
  <si>
    <t>Merton</t>
  </si>
  <si>
    <t>Middlesbrough</t>
  </si>
  <si>
    <t>Milton Keynes</t>
  </si>
  <si>
    <t>Newcastle upon Tyne</t>
  </si>
  <si>
    <t>Newham</t>
  </si>
  <si>
    <t>Norfolk</t>
  </si>
  <si>
    <t>North East Lincolnshire</t>
  </si>
  <si>
    <t>North Lincolnshire</t>
  </si>
  <si>
    <t>North Somerset</t>
  </si>
  <si>
    <t>North Tyneside</t>
  </si>
  <si>
    <t>North Yorkshire</t>
  </si>
  <si>
    <t>Northumberland</t>
  </si>
  <si>
    <t>Nottingham</t>
  </si>
  <si>
    <t>Nottinghamshire</t>
  </si>
  <si>
    <t>Oldham</t>
  </si>
  <si>
    <t>Oxfordshire</t>
  </si>
  <si>
    <t>Peterborough</t>
  </si>
  <si>
    <t>Plymouth</t>
  </si>
  <si>
    <t>Portsmouth</t>
  </si>
  <si>
    <t>Reading</t>
  </si>
  <si>
    <t>Redbridge</t>
  </si>
  <si>
    <t>Redcar and Cleveland</t>
  </si>
  <si>
    <t>Richmond upon Thames</t>
  </si>
  <si>
    <t>Rochdale</t>
  </si>
  <si>
    <t>Rotherham</t>
  </si>
  <si>
    <t>Rutland</t>
  </si>
  <si>
    <t>Salford</t>
  </si>
  <si>
    <t>Sandwell</t>
  </si>
  <si>
    <t>Sefton</t>
  </si>
  <si>
    <t>Sheffield</t>
  </si>
  <si>
    <t>Shropshire</t>
  </si>
  <si>
    <t>Slough</t>
  </si>
  <si>
    <t>Solihull</t>
  </si>
  <si>
    <t>Somerset</t>
  </si>
  <si>
    <t>South Gloucestershire</t>
  </si>
  <si>
    <t>South Tyneside</t>
  </si>
  <si>
    <t>Southampton</t>
  </si>
  <si>
    <t>Southend-on-Sea</t>
  </si>
  <si>
    <t>St. Helens</t>
  </si>
  <si>
    <t>Staffordshire</t>
  </si>
  <si>
    <t>Stockport</t>
  </si>
  <si>
    <t>Stockton-on-Tees</t>
  </si>
  <si>
    <t>Stoke-on-Trent</t>
  </si>
  <si>
    <t>Suffolk</t>
  </si>
  <si>
    <t>Sunderland</t>
  </si>
  <si>
    <t>Surrey</t>
  </si>
  <si>
    <t>Sutton</t>
  </si>
  <si>
    <t>Swindon</t>
  </si>
  <si>
    <t>Tameside</t>
  </si>
  <si>
    <t>Telford and Wrekin</t>
  </si>
  <si>
    <t>Thurrock</t>
  </si>
  <si>
    <t>Torbay</t>
  </si>
  <si>
    <t>Trafford</t>
  </si>
  <si>
    <t>Wakefield</t>
  </si>
  <si>
    <t>Walsall</t>
  </si>
  <si>
    <t>Waltham Forest</t>
  </si>
  <si>
    <t>Warrington</t>
  </si>
  <si>
    <t>Warwickshire</t>
  </si>
  <si>
    <t>West Berkshire</t>
  </si>
  <si>
    <t>West Sussex</t>
  </si>
  <si>
    <t>Wigan</t>
  </si>
  <si>
    <t>Wiltshire</t>
  </si>
  <si>
    <t>Windsor and Maidenhead</t>
  </si>
  <si>
    <t>Wirral</t>
  </si>
  <si>
    <t>Wokingham</t>
  </si>
  <si>
    <t>Wolverhampton</t>
  </si>
  <si>
    <t>Worcestershire</t>
  </si>
  <si>
    <t>York</t>
  </si>
  <si>
    <t>North Northamptonshire</t>
  </si>
  <si>
    <t>West Northamptonshire</t>
  </si>
  <si>
    <t>Please select your authority from the list below then select any of the five blue tabs below :</t>
  </si>
  <si>
    <t>Cumberland</t>
  </si>
  <si>
    <t>Westmorland and Furness</t>
  </si>
  <si>
    <t>Total funded pupils  (a+b)</t>
  </si>
  <si>
    <t xml:space="preserve">c.   </t>
  </si>
  <si>
    <t xml:space="preserve"> - For each pupil the total number of hours in a PVI that are funded by the LA are divided by 15.</t>
  </si>
  <si>
    <t xml:space="preserve"> - Each pupil only counts a maximum of 15 hours or 1 FTE for DSG funding purposes.</t>
  </si>
  <si>
    <t>Estimated Number of pupils eligible for DAF</t>
  </si>
  <si>
    <t>Includes pupils in all academies as at January School Census 2024.</t>
  </si>
  <si>
    <t>LA code</t>
  </si>
  <si>
    <t>LA name</t>
  </si>
  <si>
    <t>Under 2s 
Working Parents</t>
  </si>
  <si>
    <t>2YO 
Working Parents</t>
  </si>
  <si>
    <t>Under 2s 
EYPP</t>
  </si>
  <si>
    <t>2YO
EYPP</t>
  </si>
  <si>
    <t>Under 2s 
DAF</t>
  </si>
  <si>
    <t>2YO 
DAF</t>
  </si>
  <si>
    <t>3-4YO 
DAF</t>
  </si>
  <si>
    <t>Estimates</t>
  </si>
  <si>
    <t>Actuals</t>
  </si>
  <si>
    <t>Estimates 
(9% * 2YO EYPP)</t>
  </si>
  <si>
    <t>PTEs</t>
  </si>
  <si>
    <t>Headcount</t>
  </si>
  <si>
    <t>Rounded 2 d.p.</t>
  </si>
  <si>
    <t>Rounded 0 d.p.</t>
  </si>
  <si>
    <t>ENGLAND TOTAL</t>
  </si>
  <si>
    <t>St Helens</t>
  </si>
  <si>
    <t>Bristol City of</t>
  </si>
  <si>
    <t>Kingston upon Hull City of</t>
  </si>
  <si>
    <t>Bedford Borough</t>
  </si>
  <si>
    <t>Bournemouth, Christchurch &amp; Poole</t>
  </si>
  <si>
    <t>Cumberland (April 2023)</t>
  </si>
  <si>
    <t>Westmorland &amp; Furness (April 2023)</t>
  </si>
  <si>
    <t>Early Years 2 yrs and under 2s</t>
  </si>
  <si>
    <t>January 2025 AP census</t>
  </si>
  <si>
    <t>January 2025 AP Census</t>
  </si>
  <si>
    <t>Early Years Additional hours</t>
  </si>
  <si>
    <t>2026-27</t>
  </si>
  <si>
    <t>Special and AP places</t>
  </si>
  <si>
    <t>Number of 2025 to 2026 places in special and AP schools and academies</t>
  </si>
  <si>
    <t>October 2025 Census</t>
  </si>
  <si>
    <t>Early Years Block Universal Hours</t>
  </si>
  <si>
    <t>Secondary and All through</t>
  </si>
  <si>
    <t>All Academies</t>
  </si>
  <si>
    <t>Pupils from October School census 2025:</t>
  </si>
  <si>
    <t>Pupils from January Alternative Provision 2025:</t>
  </si>
  <si>
    <t>Pupils aged 4 at 31 August 2024 (PTE) in YG N1-N2 only (born between 01/01/20 and 31/08/20)</t>
  </si>
  <si>
    <t>Pupils in PVIs aged 3 at 31 August 2023, but 4 by 31 December 2024 - Rising 4s (born between 01/09/20 and 31/12/20) (PTE)</t>
  </si>
  <si>
    <t>Pupils in PVIs aged 4 at 31 August 2024 (PTE) (born between 01/01/20 and 31/08/20)</t>
  </si>
  <si>
    <t>Pupils aged 3 at 31st December 2024 (born between 01/01/21 and 31/12/21 (PTE) without a statement of SEN</t>
  </si>
  <si>
    <t>Pupils aged 3 at 31 August 2024, but 4 by 31 December 2024 - Rising 4s (born between 01/09/20 and 31/12/20 (PTE) without a statement of SEN</t>
  </si>
  <si>
    <t>The  3 year old (PTE) (born between 01/01/21 and 31/12/21 and Rising 4s (PTE) (born between 01/09/19 and 31/12/19) figures in the EYC form are calculated as follows:</t>
  </si>
  <si>
    <t>The 4 year olds (PTE) (born between 01/01/20 and 31/08/20) figures in the EYC form are calculated as follows:</t>
  </si>
  <si>
    <t>The 2 year old (PTE) (born between 01/01/22 and 31/12/22) figures in the EYC form are calculated as follows:</t>
  </si>
  <si>
    <t>Eligible pupils aged 3 at 31 August 2024, but 4 by 31 December 2024 - Rising 4s (born between 01/09/20 and 31/12/20) (PTE) including those in YG R or 'X'</t>
  </si>
  <si>
    <t>Eligilbe pupils aged 4 at 31 August 2024 (PTE) in YG N1-N2 only (born between 01/01/20 and 31/08/20)</t>
  </si>
  <si>
    <t>Eligible pupils in PVIs aged 3 at 31 August 2024, but 4 by 31 December 2024 - Rising 4s (born between 01/09/20 and 31/12/20) (PTE)</t>
  </si>
  <si>
    <t>Eligible pupils in PVIs aged 4 at 31 August 2024 (PTE) (born between 01/01/20 and 31/08/20)</t>
  </si>
  <si>
    <t>Eligible pupils aged 3 at 31 August 2024, but 4 by 31 December 2024 - Rising 4s (born between 01/09/20 and 31/12/20 (PTE) without a statement of SEN</t>
  </si>
  <si>
    <t>Includes pupils in all special schools and all academies as at January School Census 2025.</t>
  </si>
  <si>
    <t>The  3 year old (PTE) (born between 01/01/21 and 31/12/21 and Rising 4s (PTE) (born between 01/09/20 and 31/12/20) figures in the EYC form are calculated as follows:</t>
  </si>
  <si>
    <t>The 4 year olds (FTE) (born between 01/01/20 and 31/08/20) figures in the EYC form are calculated as follows:</t>
  </si>
  <si>
    <t>This shows the number of early years pupils eligible for pupil premium and disability access fund (DAF).Pupil premium pupil numbers  are based on combination of termly census data. Please refer to DSG publihsed technical note for more details</t>
  </si>
  <si>
    <t>Pupils aged 3 at 31 August 2024, but 4 by 31 December 2024 - Rising 4s (born between 01/09/20 and 31/12/20) (PTE) including those in YG R or 'X'</t>
  </si>
  <si>
    <t>Pupils from termly School Censuses:</t>
  </si>
  <si>
    <t>Pupils from the termly Early Years Censuses:</t>
  </si>
  <si>
    <r>
      <t>Pupils from the termly Early Years Censuses</t>
    </r>
    <r>
      <rPr>
        <b/>
        <vertAlign val="superscript"/>
        <sz val="11"/>
        <rFont val="Arial"/>
        <family val="2"/>
      </rPr>
      <t>4</t>
    </r>
    <r>
      <rPr>
        <b/>
        <sz val="11"/>
        <rFont val="Arial"/>
        <family val="2"/>
      </rPr>
      <t>:</t>
    </r>
  </si>
  <si>
    <t>Termly School Censuses</t>
  </si>
  <si>
    <t>Termly Early Years census</t>
  </si>
  <si>
    <t>Termly School Census</t>
  </si>
  <si>
    <t>Termly  Early Years Census</t>
  </si>
  <si>
    <t>Termly Early Years Census</t>
  </si>
  <si>
    <t>*Pupil numbers are calculated using combination of termly school census data. Please refer to DSG published technical note</t>
  </si>
  <si>
    <t>Local authority dedicated shools grant (DSG) allocations: pupil numbers for the 2026 to 2027 DSG allocations</t>
  </si>
  <si>
    <t xml:space="preserve">This workbook can be used to view your local authority's final pupil numbers from the October 2025 (schools block ) and January 2025 (early years block) pupil data collections for the 2026 to 2027 DSG. </t>
  </si>
  <si>
    <t>Please refer to "2026 to 2027 DSG pupil number information" on the GOV.UK website  for further information on the pupil numbers used to calculate the DSG schools and early years blocks.</t>
  </si>
  <si>
    <t>This shows the number of pupils in your local authority in each of the following as recorded on the school census October 2025</t>
  </si>
  <si>
    <t>This shows the number of 3 and 4 year old pupils in your local authority. Pupil numbers are based on combination of termly censuses data. Please refer to DSG publihsed technical note for more details</t>
  </si>
  <si>
    <t>This shows the number of eligible 2year old pupils in your local authority. Pupil numbers are based on combination of termly censuses data. Please refer to DSG publihsed technical note for more details</t>
  </si>
  <si>
    <t xml:space="preserve">This shows number of places in special schools and alternative provision (AP) used in DSG high needs block funding calculations </t>
  </si>
  <si>
    <t>Pupils aged 4 to 16+ at 31 August 2025 (headcount) in YG R-6 including those in YG 'X'</t>
  </si>
  <si>
    <t>Pupils aged 4 to 16+ at 31 August 2025 (headcount) in YG 7-11 including those in YG 'X'</t>
  </si>
  <si>
    <t>Includes pupils in academies as at October school census 2025</t>
  </si>
  <si>
    <t>Pupils aged 3 at 31 December 2024 (born between 01/01/21 and 31/12/21) (PTE) including those in YG R and 'X'</t>
  </si>
  <si>
    <t>Pupils in PVIs aged 3 at 31 December 2024 (born between 01/01/21 and 31/12/21) (PTE)</t>
  </si>
  <si>
    <r>
      <t>Pupils from termly school censuses</t>
    </r>
    <r>
      <rPr>
        <b/>
        <vertAlign val="superscript"/>
        <sz val="11"/>
        <rFont val="Arial"/>
        <family val="2"/>
      </rPr>
      <t>*</t>
    </r>
  </si>
  <si>
    <r>
      <t xml:space="preserve">Pupils from termly early years censuses </t>
    </r>
    <r>
      <rPr>
        <b/>
        <vertAlign val="superscript"/>
        <sz val="11"/>
        <rFont val="Arial"/>
        <family val="2"/>
      </rPr>
      <t>4,5</t>
    </r>
    <r>
      <rPr>
        <b/>
        <sz val="11"/>
        <rFont val="Arial"/>
        <family val="2"/>
      </rPr>
      <t>:</t>
    </r>
  </si>
  <si>
    <t>2026 to 2027 financial year early years block (indicative allocations): 2 year old funding</t>
  </si>
  <si>
    <t xml:space="preserve">Eligible pupils aged 2 at 31 December 2024 (born between 01/01/22 and 31/12/22 </t>
  </si>
  <si>
    <t>Eligible pupils aged 2 at 31 December 2024 (born between 01/01/22 and 31/12/22 recorded on the January 2025 AP census</t>
  </si>
  <si>
    <t>Pupils from termly school censuses :</t>
  </si>
  <si>
    <t>Includes pupils in all academies as at January school census 2025.</t>
  </si>
  <si>
    <t>Pupils from the termly early years censuses:</t>
  </si>
  <si>
    <t xml:space="preserve"> - For each pupil the total number of hours in a PVI that are funded by the local authority are divided by 15.</t>
  </si>
  <si>
    <t>Pupils from January AP 2025:</t>
  </si>
  <si>
    <t xml:space="preserve">2026 to 2027 financial year pupils eligible for early year pupil premium and disability access fund (DAF) </t>
  </si>
  <si>
    <t>Eligible pupils from termly school censuses*:</t>
  </si>
  <si>
    <r>
      <t>Eligible pupils from termly early years censuses</t>
    </r>
    <r>
      <rPr>
        <b/>
        <vertAlign val="superscript"/>
        <sz val="11"/>
        <rFont val="Arial"/>
        <family val="2"/>
      </rPr>
      <t>4,5</t>
    </r>
    <r>
      <rPr>
        <b/>
        <sz val="11"/>
        <rFont val="Arial"/>
        <family val="2"/>
      </rPr>
      <t>:</t>
    </r>
  </si>
  <si>
    <t>Eligible pupils aged 3 at 31 December 2024 (born between 01/01/21 and 31/12/21) (PTE) including those in YG R and 'X'</t>
  </si>
  <si>
    <t>Early years pupil premium</t>
  </si>
  <si>
    <t>Eligible pupils in PVIs aged 3 at 31 December 2024 (born between 01/01/21 and 31/12/21) (PTE)</t>
  </si>
  <si>
    <t>Eligible pupils aged 3 at 31December 2024 (born between 01/01/21 and 31/12/21 (PTE) without a statement of SEN</t>
  </si>
  <si>
    <t>Eligible pupils from January AP 2025:</t>
  </si>
  <si>
    <t>2026 to 2027 financial year high needs block</t>
  </si>
  <si>
    <t>2026 to 2027 financial year schools block and central school services</t>
  </si>
  <si>
    <t>2026 to 2027 financial year early years block (indicative allocations): 3 &amp; 4 year old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</si>
</sst>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F800]dddd\,\ mmmm\ dd\,\ yyyy"/>
    <numFmt numFmtId="165" formatCode="#,##0.000"/>
    <numFmt numFmtId="166" formatCode="#,##0.0"/>
    <numFmt numFmtId="167" formatCode="#,##0.0_ ;\-#,##0.0\ "/>
    <numFmt numFmtId="168" formatCode="#,##0.00_ ;\-#,##0.00\ "/>
    <numFmt numFmtId="169" formatCode="dd\ mmmm\ yyyy"/>
  </numFmts>
  <fonts count="32" x14ac:knownFonts="1">
    <font>
      <sz val="11"/>
      <color theme="1"/>
      <name val="Calibri"/>
      <family val="2"/>
      <scheme val="minor"/>
    </font>
    <font>
      <sz val="10"/>
      <name val="Arial"/>
      <family val="2"/>
    </font>
    <font>
      <sz val="11"/>
      <name val="Arial"/>
      <family val="2"/>
    </font>
    <font>
      <b/>
      <u/>
      <sz val="13"/>
      <name val="Arial"/>
      <family val="2"/>
    </font>
    <font>
      <b/>
      <sz val="11"/>
      <name val="Arial"/>
      <family val="2"/>
    </font>
    <font>
      <b/>
      <sz val="10"/>
      <name val="Arial"/>
      <family val="2"/>
    </font>
    <font>
      <u/>
      <sz val="10"/>
      <color indexed="12"/>
      <name val="Arial"/>
      <family val="2"/>
    </font>
    <font>
      <u/>
      <sz val="11"/>
      <color indexed="12"/>
      <name val="Arial"/>
      <family val="2"/>
    </font>
    <font>
      <sz val="10"/>
      <name val="Arial"/>
      <family val="2"/>
    </font>
    <font>
      <b/>
      <sz val="12"/>
      <name val="Arial"/>
      <family val="2"/>
    </font>
    <font>
      <sz val="10"/>
      <color indexed="10"/>
      <name val="Arial"/>
      <family val="2"/>
    </font>
    <font>
      <b/>
      <sz val="10"/>
      <color theme="0"/>
      <name val="Arial"/>
      <family val="2"/>
    </font>
    <font>
      <b/>
      <i/>
      <sz val="12"/>
      <name val="Arial"/>
      <family val="2"/>
    </font>
    <font>
      <b/>
      <i/>
      <sz val="12"/>
      <color indexed="20"/>
      <name val="Arial"/>
      <family val="2"/>
    </font>
    <font>
      <b/>
      <sz val="10"/>
      <color indexed="9"/>
      <name val="Arial"/>
      <family val="2"/>
    </font>
    <font>
      <i/>
      <sz val="11"/>
      <name val="Arial"/>
      <family val="2"/>
    </font>
    <font>
      <b/>
      <vertAlign val="superscript"/>
      <sz val="11"/>
      <name val="Arial"/>
      <family val="2"/>
    </font>
    <font>
      <sz val="11"/>
      <color indexed="8"/>
      <name val="Arial"/>
      <family val="2"/>
    </font>
    <font>
      <b/>
      <sz val="11"/>
      <color indexed="8"/>
      <name val="Arial"/>
      <family val="2"/>
    </font>
    <font>
      <b/>
      <u/>
      <sz val="11"/>
      <name val="Arial"/>
      <family val="2"/>
    </font>
    <font>
      <u/>
      <sz val="11"/>
      <name val="Arial"/>
      <family val="2"/>
    </font>
    <font>
      <i/>
      <sz val="10"/>
      <name val="Arial"/>
      <family val="2"/>
    </font>
    <font>
      <b/>
      <i/>
      <sz val="10"/>
      <name val="Arial"/>
      <family val="2"/>
    </font>
    <font>
      <sz val="11"/>
      <color indexed="18"/>
      <name val="Arial"/>
      <family val="2"/>
    </font>
    <font>
      <b/>
      <sz val="11"/>
      <color indexed="12"/>
      <name val="Arial"/>
      <family val="2"/>
    </font>
    <font>
      <sz val="10"/>
      <color rgb="FFFF0000"/>
      <name val="Arial"/>
      <family val="2"/>
    </font>
    <font>
      <b/>
      <sz val="11"/>
      <color theme="1"/>
      <name val="Arial"/>
      <family val="2"/>
    </font>
    <font>
      <sz val="11"/>
      <color indexed="8"/>
      <name val="Calibri"/>
      <family val="2"/>
    </font>
    <font>
      <b/>
      <sz val="11"/>
      <color rgb="FFFF0000"/>
      <name val="Arial"/>
      <family val="2"/>
    </font>
    <font>
      <b/>
      <u/>
      <sz val="10"/>
      <color indexed="12"/>
      <name val="Arial"/>
      <family val="2"/>
    </font>
    <font>
      <b/>
      <sz val="10"/>
      <color rgb="FF000000"/>
      <name val="Arial"/>
      <family val="2"/>
    </font>
    <font>
      <sz val="10"/>
      <color rgb="FF0070C0"/>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CCCCFF"/>
        <bgColor indexed="64"/>
      </patternFill>
    </fill>
    <fill>
      <patternFill patternType="solid">
        <fgColor rgb="FFCCFFCC"/>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2F2F2"/>
        <bgColor indexed="64"/>
      </patternFill>
    </fill>
    <fill>
      <patternFill patternType="solid">
        <fgColor theme="7"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s>
  <cellStyleXfs count="6">
    <xf numFmtId="0" fontId="0" fillId="0" borderId="0"/>
    <xf numFmtId="0" fontId="1" fillId="0" borderId="0"/>
    <xf numFmtId="0" fontId="6" fillId="0" borderId="0" applyNumberFormat="0" applyFill="0" applyBorder="0" applyAlignment="0" applyProtection="0">
      <alignment vertical="top"/>
      <protection locked="0"/>
    </xf>
    <xf numFmtId="0" fontId="8" fillId="0" borderId="0"/>
    <xf numFmtId="43" fontId="1" fillId="0" borderId="0" applyFont="0" applyFill="0" applyBorder="0" applyAlignment="0" applyProtection="0"/>
    <xf numFmtId="0" fontId="27" fillId="0" borderId="0"/>
  </cellStyleXfs>
  <cellXfs count="333">
    <xf numFmtId="0" fontId="0" fillId="0" borderId="0" xfId="0"/>
    <xf numFmtId="0" fontId="2" fillId="2" borderId="0" xfId="1" applyFont="1" applyFill="1"/>
    <xf numFmtId="0" fontId="2" fillId="2" borderId="0" xfId="1" applyFont="1" applyFill="1" applyProtection="1">
      <protection hidden="1"/>
    </xf>
    <xf numFmtId="0" fontId="2" fillId="2" borderId="0" xfId="1" applyFont="1" applyFill="1" applyAlignment="1" applyProtection="1">
      <alignment vertical="top" wrapText="1"/>
      <protection hidden="1"/>
    </xf>
    <xf numFmtId="0" fontId="1" fillId="3" borderId="0" xfId="1" applyFill="1" applyAlignment="1">
      <alignment vertical="top" wrapText="1"/>
    </xf>
    <xf numFmtId="0" fontId="4" fillId="3" borderId="0" xfId="1" applyFont="1" applyFill="1" applyAlignment="1">
      <alignment vertical="top"/>
    </xf>
    <xf numFmtId="0" fontId="5" fillId="3" borderId="0" xfId="1" applyFont="1" applyFill="1" applyAlignment="1">
      <alignment vertical="top" wrapText="1"/>
    </xf>
    <xf numFmtId="0" fontId="2" fillId="2" borderId="0" xfId="1" applyFont="1" applyFill="1" applyAlignment="1" applyProtection="1">
      <alignment horizontal="left" vertical="top" wrapText="1"/>
      <protection hidden="1"/>
    </xf>
    <xf numFmtId="0" fontId="2" fillId="2" borderId="0" xfId="1" applyFont="1" applyFill="1" applyAlignment="1">
      <alignment horizontal="left"/>
    </xf>
    <xf numFmtId="0" fontId="4" fillId="4" borderId="1" xfId="1" applyFont="1" applyFill="1" applyBorder="1" applyAlignment="1" applyProtection="1">
      <alignment horizontal="center"/>
      <protection locked="0"/>
    </xf>
    <xf numFmtId="0" fontId="2" fillId="2" borderId="0" xfId="1" applyFont="1" applyFill="1" applyAlignment="1" applyProtection="1">
      <alignment horizontal="left" wrapText="1"/>
      <protection hidden="1"/>
    </xf>
    <xf numFmtId="0" fontId="2" fillId="3" borderId="0" xfId="1" applyFont="1" applyFill="1" applyAlignment="1">
      <alignment horizontal="left"/>
    </xf>
    <xf numFmtId="0" fontId="4" fillId="2" borderId="0" xfId="1" applyFont="1" applyFill="1" applyAlignment="1" applyProtection="1">
      <alignment horizontal="left"/>
      <protection locked="0"/>
    </xf>
    <xf numFmtId="0" fontId="7" fillId="2" borderId="0" xfId="2" applyFont="1" applyFill="1" applyAlignment="1" applyProtection="1">
      <alignment horizontal="left" vertical="top"/>
    </xf>
    <xf numFmtId="0" fontId="2" fillId="2" borderId="0" xfId="3" applyFont="1" applyFill="1" applyAlignment="1" applyProtection="1">
      <alignment horizontal="left"/>
      <protection hidden="1"/>
    </xf>
    <xf numFmtId="0" fontId="4" fillId="2" borderId="0" xfId="1" applyFont="1" applyFill="1" applyAlignment="1">
      <alignment vertical="top" wrapText="1"/>
    </xf>
    <xf numFmtId="0" fontId="2" fillId="2" borderId="0" xfId="1" applyFont="1" applyFill="1" applyAlignment="1">
      <alignment vertical="top"/>
    </xf>
    <xf numFmtId="0" fontId="4" fillId="2" borderId="0" xfId="1" applyFont="1" applyFill="1" applyProtection="1">
      <protection hidden="1"/>
    </xf>
    <xf numFmtId="0" fontId="4" fillId="2" borderId="0" xfId="3" applyFont="1" applyFill="1" applyProtection="1">
      <protection hidden="1"/>
    </xf>
    <xf numFmtId="164" fontId="4" fillId="2" borderId="0" xfId="3" applyNumberFormat="1" applyFont="1" applyFill="1" applyAlignment="1" applyProtection="1">
      <alignment horizontal="left"/>
      <protection hidden="1"/>
    </xf>
    <xf numFmtId="0" fontId="9" fillId="0" borderId="0" xfId="1" applyFont="1" applyProtection="1">
      <protection hidden="1"/>
    </xf>
    <xf numFmtId="0" fontId="1" fillId="0" borderId="0" xfId="1" applyProtection="1">
      <protection hidden="1"/>
    </xf>
    <xf numFmtId="0" fontId="2" fillId="0" borderId="0" xfId="1" applyFont="1" applyAlignment="1" applyProtection="1">
      <alignment horizontal="left" vertical="center" wrapText="1"/>
      <protection hidden="1"/>
    </xf>
    <xf numFmtId="0" fontId="10" fillId="0" borderId="0" xfId="1" applyFont="1" applyProtection="1">
      <protection hidden="1"/>
    </xf>
    <xf numFmtId="0" fontId="12" fillId="0" borderId="0" xfId="1" applyFont="1" applyAlignment="1" applyProtection="1">
      <alignment horizontal="left" vertical="center"/>
      <protection hidden="1"/>
    </xf>
    <xf numFmtId="0" fontId="13" fillId="0" borderId="0" xfId="1" applyFont="1" applyProtection="1">
      <protection hidden="1"/>
    </xf>
    <xf numFmtId="0" fontId="4" fillId="0" borderId="0" xfId="1" applyFont="1" applyAlignment="1" applyProtection="1">
      <alignment horizontal="left" vertical="top" wrapText="1"/>
      <protection hidden="1"/>
    </xf>
    <xf numFmtId="0" fontId="14" fillId="0" borderId="0" xfId="1" applyFont="1" applyProtection="1">
      <protection locked="0"/>
    </xf>
    <xf numFmtId="0" fontId="4" fillId="0" borderId="0" xfId="1" applyFont="1" applyAlignment="1" applyProtection="1">
      <alignment horizontal="center" vertical="top" wrapText="1"/>
      <protection hidden="1"/>
    </xf>
    <xf numFmtId="0" fontId="2" fillId="0" borderId="0" xfId="1" applyFont="1" applyAlignment="1" applyProtection="1">
      <alignment vertical="top" wrapText="1"/>
      <protection hidden="1"/>
    </xf>
    <xf numFmtId="0" fontId="15" fillId="0" borderId="0" xfId="1" applyFont="1" applyAlignment="1" applyProtection="1">
      <alignment horizontal="right" vertical="top" wrapText="1"/>
      <protection hidden="1"/>
    </xf>
    <xf numFmtId="165" fontId="4" fillId="5" borderId="5" xfId="1" applyNumberFormat="1" applyFont="1" applyFill="1" applyBorder="1" applyAlignment="1" applyProtection="1">
      <alignment horizontal="center" vertical="center" wrapText="1"/>
      <protection hidden="1"/>
    </xf>
    <xf numFmtId="165" fontId="4" fillId="5" borderId="4" xfId="1" applyNumberFormat="1" applyFont="1" applyFill="1" applyBorder="1" applyAlignment="1" applyProtection="1">
      <alignment horizontal="center" vertical="center" wrapText="1"/>
      <protection hidden="1"/>
    </xf>
    <xf numFmtId="0" fontId="8" fillId="0" borderId="0" xfId="1" applyFont="1" applyProtection="1">
      <protection hidden="1"/>
    </xf>
    <xf numFmtId="0" fontId="2" fillId="0" borderId="0" xfId="1" applyFont="1" applyAlignment="1" applyProtection="1">
      <alignment horizontal="center" vertical="center" wrapText="1"/>
      <protection hidden="1"/>
    </xf>
    <xf numFmtId="166" fontId="17" fillId="3" borderId="6" xfId="4" applyNumberFormat="1" applyFont="1" applyFill="1" applyBorder="1" applyAlignment="1" applyProtection="1">
      <alignment horizontal="center" vertical="center" wrapText="1"/>
    </xf>
    <xf numFmtId="166" fontId="18" fillId="6" borderId="7" xfId="4" applyNumberFormat="1" applyFont="1" applyFill="1" applyBorder="1" applyAlignment="1" applyProtection="1">
      <alignment horizontal="center" vertical="center" wrapText="1"/>
    </xf>
    <xf numFmtId="1" fontId="1" fillId="0" borderId="0" xfId="1" applyNumberFormat="1" applyProtection="1">
      <protection hidden="1"/>
    </xf>
    <xf numFmtId="166" fontId="17" fillId="3" borderId="8" xfId="4" applyNumberFormat="1" applyFont="1" applyFill="1" applyBorder="1" applyAlignment="1" applyProtection="1">
      <alignment horizontal="center" vertical="center" wrapText="1"/>
    </xf>
    <xf numFmtId="166" fontId="18" fillId="6" borderId="9" xfId="4" applyNumberFormat="1" applyFont="1" applyFill="1" applyBorder="1" applyAlignment="1" applyProtection="1">
      <alignment horizontal="center" vertical="center" wrapText="1"/>
    </xf>
    <xf numFmtId="0" fontId="4" fillId="0" borderId="0" xfId="1" applyFont="1" applyAlignment="1" applyProtection="1">
      <alignment horizontal="center" vertical="center" wrapText="1"/>
      <protection hidden="1"/>
    </xf>
    <xf numFmtId="0" fontId="4" fillId="0" borderId="0" xfId="1" applyFont="1" applyAlignment="1" applyProtection="1">
      <alignment vertical="center"/>
      <protection hidden="1"/>
    </xf>
    <xf numFmtId="0" fontId="4" fillId="0" borderId="0" xfId="1" applyFont="1" applyAlignment="1" applyProtection="1">
      <alignment vertical="center" wrapText="1"/>
      <protection hidden="1"/>
    </xf>
    <xf numFmtId="166" fontId="18" fillId="6" borderId="10" xfId="4" applyNumberFormat="1" applyFont="1" applyFill="1" applyBorder="1" applyAlignment="1" applyProtection="1">
      <alignment horizontal="center" vertical="center" wrapText="1"/>
    </xf>
    <xf numFmtId="166" fontId="18" fillId="6" borderId="11" xfId="4" applyNumberFormat="1" applyFont="1" applyFill="1" applyBorder="1" applyAlignment="1" applyProtection="1">
      <alignment horizontal="center" vertical="center" wrapText="1"/>
    </xf>
    <xf numFmtId="0" fontId="4" fillId="0" borderId="0" xfId="1" applyFont="1" applyAlignment="1" applyProtection="1">
      <alignment horizontal="left" vertical="center" wrapText="1"/>
      <protection hidden="1"/>
    </xf>
    <xf numFmtId="165" fontId="8" fillId="0" borderId="0" xfId="1" applyNumberFormat="1" applyFont="1" applyAlignment="1" applyProtection="1">
      <alignment horizontal="left" vertical="top"/>
      <protection hidden="1"/>
    </xf>
    <xf numFmtId="0" fontId="20" fillId="3" borderId="0" xfId="1" applyFont="1" applyFill="1" applyAlignment="1" applyProtection="1">
      <alignment horizontal="left" vertical="center" wrapText="1"/>
      <protection hidden="1"/>
    </xf>
    <xf numFmtId="1" fontId="1" fillId="3" borderId="0" xfId="1" applyNumberFormat="1" applyFill="1" applyProtection="1">
      <protection hidden="1"/>
    </xf>
    <xf numFmtId="0" fontId="2" fillId="3" borderId="0" xfId="1" quotePrefix="1" applyFont="1" applyFill="1" applyAlignment="1" applyProtection="1">
      <alignment horizontal="center" vertical="center" wrapText="1"/>
      <protection hidden="1"/>
    </xf>
    <xf numFmtId="1" fontId="1" fillId="3" borderId="0" xfId="1" applyNumberFormat="1" applyFill="1" applyAlignment="1" applyProtection="1">
      <alignment vertical="top"/>
      <protection hidden="1"/>
    </xf>
    <xf numFmtId="0" fontId="2" fillId="3" borderId="0" xfId="1" quotePrefix="1" applyFont="1" applyFill="1" applyAlignment="1" applyProtection="1">
      <alignment horizontal="center" vertical="top" wrapText="1"/>
      <protection hidden="1"/>
    </xf>
    <xf numFmtId="0" fontId="2" fillId="0" borderId="0" xfId="1" applyFont="1" applyAlignment="1" applyProtection="1">
      <alignment horizontal="left" vertical="top" wrapText="1"/>
      <protection hidden="1"/>
    </xf>
    <xf numFmtId="3" fontId="8" fillId="3" borderId="0" xfId="1" applyNumberFormat="1" applyFont="1" applyFill="1" applyProtection="1">
      <protection hidden="1"/>
    </xf>
    <xf numFmtId="0" fontId="1" fillId="3" borderId="0" xfId="1" applyFill="1"/>
    <xf numFmtId="0" fontId="1" fillId="0" borderId="0" xfId="1"/>
    <xf numFmtId="1" fontId="2" fillId="3" borderId="0" xfId="1" applyNumberFormat="1" applyFont="1" applyFill="1" applyAlignment="1" applyProtection="1">
      <alignment horizontal="left" vertical="top" wrapText="1"/>
      <protection hidden="1"/>
    </xf>
    <xf numFmtId="1" fontId="2" fillId="0" borderId="0" xfId="1" applyNumberFormat="1" applyFont="1" applyAlignment="1" applyProtection="1">
      <alignment horizontal="left" vertical="top" wrapText="1"/>
      <protection hidden="1"/>
    </xf>
    <xf numFmtId="1" fontId="5" fillId="3" borderId="0" xfId="1" applyNumberFormat="1" applyFont="1" applyFill="1" applyProtection="1">
      <protection hidden="1"/>
    </xf>
    <xf numFmtId="3" fontId="8" fillId="0" borderId="0" xfId="1" applyNumberFormat="1" applyFont="1" applyProtection="1">
      <protection hidden="1"/>
    </xf>
    <xf numFmtId="1" fontId="5" fillId="0" borderId="0" xfId="1" applyNumberFormat="1" applyFont="1" applyProtection="1">
      <protection hidden="1"/>
    </xf>
    <xf numFmtId="1" fontId="21" fillId="0" borderId="0" xfId="1" applyNumberFormat="1" applyFont="1" applyProtection="1">
      <protection hidden="1"/>
    </xf>
    <xf numFmtId="0" fontId="12" fillId="0" borderId="0" xfId="1" applyFont="1" applyProtection="1">
      <protection hidden="1"/>
    </xf>
    <xf numFmtId="0" fontId="22" fillId="0" borderId="0" xfId="1" applyFont="1" applyAlignment="1" applyProtection="1">
      <alignment vertical="top"/>
      <protection hidden="1"/>
    </xf>
    <xf numFmtId="0" fontId="14" fillId="0" borderId="0" xfId="1" applyFont="1" applyProtection="1">
      <protection hidden="1"/>
    </xf>
    <xf numFmtId="0" fontId="12" fillId="0" borderId="0" xfId="1" applyFont="1" applyAlignment="1" applyProtection="1">
      <alignment horizontal="left"/>
      <protection hidden="1"/>
    </xf>
    <xf numFmtId="0" fontId="5" fillId="0" borderId="0" xfId="1" applyFont="1" applyProtection="1">
      <protection hidden="1"/>
    </xf>
    <xf numFmtId="0" fontId="2" fillId="0" borderId="0" xfId="1" applyFont="1" applyAlignment="1" applyProtection="1">
      <alignment horizontal="center" vertical="top" wrapText="1"/>
      <protection hidden="1"/>
    </xf>
    <xf numFmtId="166" fontId="17" fillId="0" borderId="8" xfId="4" applyNumberFormat="1" applyFont="1" applyFill="1" applyBorder="1" applyAlignment="1" applyProtection="1">
      <alignment horizontal="center" vertical="center" wrapText="1"/>
    </xf>
    <xf numFmtId="166" fontId="18" fillId="6" borderId="8" xfId="4" applyNumberFormat="1" applyFont="1" applyFill="1" applyBorder="1" applyAlignment="1" applyProtection="1">
      <alignment horizontal="center" vertical="center" wrapText="1"/>
    </xf>
    <xf numFmtId="0" fontId="5" fillId="0" borderId="0" xfId="1" applyFont="1" applyAlignment="1" applyProtection="1">
      <alignment horizontal="center"/>
      <protection hidden="1"/>
    </xf>
    <xf numFmtId="166" fontId="18" fillId="6" borderId="12" xfId="4" applyNumberFormat="1" applyFont="1" applyFill="1" applyBorder="1" applyAlignment="1" applyProtection="1">
      <alignment horizontal="center" vertical="center" wrapText="1"/>
    </xf>
    <xf numFmtId="165" fontId="8" fillId="0" borderId="0" xfId="1" applyNumberFormat="1" applyFont="1" applyAlignment="1">
      <alignment horizontal="left" vertical="top" wrapText="1"/>
    </xf>
    <xf numFmtId="165" fontId="8" fillId="0" borderId="0" xfId="1" applyNumberFormat="1" applyFont="1" applyAlignment="1" applyProtection="1">
      <alignment horizontal="left" vertical="top" wrapText="1"/>
      <protection hidden="1"/>
    </xf>
    <xf numFmtId="0" fontId="4" fillId="0" borderId="0" xfId="1" applyFont="1" applyAlignment="1" applyProtection="1">
      <alignment vertical="top" wrapText="1"/>
      <protection hidden="1"/>
    </xf>
    <xf numFmtId="0" fontId="2" fillId="2" borderId="0" xfId="1" applyFont="1" applyFill="1" applyAlignment="1" applyProtection="1">
      <alignment horizontal="center" vertical="center" wrapText="1"/>
      <protection hidden="1"/>
    </xf>
    <xf numFmtId="165" fontId="4" fillId="0" borderId="0" xfId="1" applyNumberFormat="1" applyFont="1" applyAlignment="1" applyProtection="1">
      <alignment horizontal="left" vertical="center"/>
      <protection hidden="1"/>
    </xf>
    <xf numFmtId="0" fontId="4" fillId="2" borderId="0" xfId="1" applyFont="1" applyFill="1" applyAlignment="1" applyProtection="1">
      <alignment vertical="center" wrapText="1"/>
      <protection hidden="1"/>
    </xf>
    <xf numFmtId="0" fontId="2" fillId="0" borderId="0" xfId="1" applyFont="1" applyProtection="1">
      <protection hidden="1"/>
    </xf>
    <xf numFmtId="0" fontId="4" fillId="2" borderId="0" xfId="1" applyFont="1" applyFill="1" applyAlignment="1" applyProtection="1">
      <alignment horizontal="left" vertical="center" wrapText="1"/>
      <protection hidden="1"/>
    </xf>
    <xf numFmtId="1" fontId="1" fillId="0" borderId="0" xfId="1" applyNumberFormat="1"/>
    <xf numFmtId="166" fontId="18" fillId="3" borderId="0" xfId="1" applyNumberFormat="1" applyFont="1" applyFill="1" applyAlignment="1">
      <alignment horizontal="center" vertical="center" wrapText="1"/>
    </xf>
    <xf numFmtId="0" fontId="4" fillId="0" borderId="15" xfId="1" applyFont="1" applyBorder="1" applyAlignment="1" applyProtection="1">
      <alignment vertical="center" wrapText="1"/>
      <protection hidden="1"/>
    </xf>
    <xf numFmtId="0" fontId="20" fillId="0" borderId="0" xfId="1" applyFont="1" applyAlignment="1" applyProtection="1">
      <alignment horizontal="left" vertical="center" wrapText="1"/>
      <protection hidden="1"/>
    </xf>
    <xf numFmtId="0" fontId="19" fillId="0" borderId="0" xfId="1" applyFont="1" applyAlignment="1" applyProtection="1">
      <alignment horizontal="left" vertical="center" wrapText="1"/>
      <protection hidden="1"/>
    </xf>
    <xf numFmtId="1" fontId="23" fillId="0" borderId="0" xfId="1" applyNumberFormat="1" applyFont="1" applyAlignment="1" applyProtection="1">
      <alignment horizontal="center" vertical="center" wrapText="1"/>
      <protection hidden="1"/>
    </xf>
    <xf numFmtId="0" fontId="24" fillId="0" borderId="0" xfId="1" applyFont="1" applyAlignment="1" applyProtection="1">
      <alignment horizontal="left" vertical="top" wrapText="1"/>
      <protection hidden="1"/>
    </xf>
    <xf numFmtId="0" fontId="19" fillId="0" borderId="0" xfId="1" applyFont="1" applyAlignment="1" applyProtection="1">
      <alignment horizontal="left" vertical="top" wrapText="1"/>
      <protection hidden="1"/>
    </xf>
    <xf numFmtId="0" fontId="2" fillId="0" borderId="0" xfId="1" quotePrefix="1" applyFont="1" applyAlignment="1" applyProtection="1">
      <alignment horizontal="center" vertical="center" wrapText="1"/>
      <protection hidden="1"/>
    </xf>
    <xf numFmtId="0" fontId="2" fillId="0" borderId="0" xfId="1" applyFont="1" applyAlignment="1" applyProtection="1">
      <alignment horizontal="left" vertical="top"/>
      <protection hidden="1"/>
    </xf>
    <xf numFmtId="0" fontId="2" fillId="0" borderId="0" xfId="1" quotePrefix="1" applyFont="1" applyAlignment="1" applyProtection="1">
      <alignment horizontal="center" vertical="center"/>
      <protection hidden="1"/>
    </xf>
    <xf numFmtId="1" fontId="2" fillId="0" borderId="0" xfId="1" applyNumberFormat="1" applyFont="1" applyAlignment="1" applyProtection="1">
      <alignment vertical="top"/>
      <protection hidden="1"/>
    </xf>
    <xf numFmtId="1" fontId="4" fillId="0" borderId="0" xfId="1" applyNumberFormat="1" applyFont="1" applyAlignment="1" applyProtection="1">
      <alignment vertical="top"/>
      <protection hidden="1"/>
    </xf>
    <xf numFmtId="1" fontId="2" fillId="0" borderId="0" xfId="1" applyNumberFormat="1" applyFont="1" applyAlignment="1" applyProtection="1">
      <alignment horizontal="left" vertical="top"/>
      <protection hidden="1"/>
    </xf>
    <xf numFmtId="1" fontId="2" fillId="0" borderId="0" xfId="1" applyNumberFormat="1" applyFont="1" applyAlignment="1" applyProtection="1">
      <alignment vertical="top" wrapText="1"/>
      <protection hidden="1"/>
    </xf>
    <xf numFmtId="0" fontId="4" fillId="0" borderId="0" xfId="1" applyFont="1" applyAlignment="1" applyProtection="1">
      <alignment horizontal="left"/>
      <protection hidden="1"/>
    </xf>
    <xf numFmtId="0" fontId="19" fillId="0" borderId="0" xfId="1" applyFont="1" applyAlignment="1" applyProtection="1">
      <alignment horizontal="left"/>
      <protection hidden="1"/>
    </xf>
    <xf numFmtId="0" fontId="2" fillId="0" borderId="0" xfId="1" applyFont="1" applyAlignment="1" applyProtection="1">
      <alignment horizontal="left" wrapText="1"/>
      <protection hidden="1"/>
    </xf>
    <xf numFmtId="165" fontId="4" fillId="5" borderId="24" xfId="1" applyNumberFormat="1" applyFont="1" applyFill="1" applyBorder="1" applyAlignment="1">
      <alignment horizontal="center" vertical="top" wrapText="1"/>
    </xf>
    <xf numFmtId="165" fontId="4" fillId="5" borderId="25" xfId="1" applyNumberFormat="1" applyFont="1" applyFill="1" applyBorder="1" applyAlignment="1">
      <alignment horizontal="center" vertical="top" wrapText="1"/>
    </xf>
    <xf numFmtId="165" fontId="4" fillId="5" borderId="3" xfId="1" applyNumberFormat="1" applyFont="1" applyFill="1" applyBorder="1" applyAlignment="1">
      <alignment horizontal="center" vertical="top" wrapText="1"/>
    </xf>
    <xf numFmtId="165" fontId="4" fillId="5" borderId="26" xfId="1" applyNumberFormat="1" applyFont="1" applyFill="1" applyBorder="1" applyAlignment="1">
      <alignment horizontal="center" vertical="top" wrapText="1"/>
    </xf>
    <xf numFmtId="165" fontId="4" fillId="5" borderId="10" xfId="1" applyNumberFormat="1" applyFont="1" applyFill="1" applyBorder="1" applyAlignment="1">
      <alignment horizontal="center" vertical="top" wrapText="1"/>
    </xf>
    <xf numFmtId="166" fontId="17" fillId="3" borderId="2" xfId="4" applyNumberFormat="1" applyFont="1" applyFill="1" applyBorder="1" applyAlignment="1" applyProtection="1">
      <alignment horizontal="center" vertical="center" wrapText="1"/>
    </xf>
    <xf numFmtId="166" fontId="17" fillId="3" borderId="26" xfId="4" applyNumberFormat="1" applyFont="1" applyFill="1" applyBorder="1" applyAlignment="1" applyProtection="1">
      <alignment horizontal="center" vertical="center" wrapText="1"/>
    </xf>
    <xf numFmtId="166" fontId="17" fillId="3" borderId="27" xfId="4" applyNumberFormat="1" applyFont="1" applyFill="1" applyBorder="1" applyAlignment="1" applyProtection="1">
      <alignment horizontal="center" vertical="center" wrapText="1"/>
    </xf>
    <xf numFmtId="166" fontId="17" fillId="3" borderId="4" xfId="4" applyNumberFormat="1" applyFont="1" applyFill="1" applyBorder="1" applyAlignment="1" applyProtection="1">
      <alignment horizontal="center" vertical="center" wrapText="1"/>
    </xf>
    <xf numFmtId="166" fontId="18" fillId="6" borderId="4" xfId="4" applyNumberFormat="1" applyFont="1" applyFill="1" applyBorder="1" applyAlignment="1" applyProtection="1">
      <alignment horizontal="center" vertical="center" wrapText="1"/>
    </xf>
    <xf numFmtId="0" fontId="2" fillId="0" borderId="0" xfId="1" applyFont="1" applyAlignment="1" applyProtection="1">
      <alignment horizontal="center" vertical="top"/>
      <protection hidden="1"/>
    </xf>
    <xf numFmtId="0" fontId="4" fillId="0" borderId="0" xfId="1" applyFont="1" applyAlignment="1" applyProtection="1">
      <alignment horizontal="right" vertical="center" wrapText="1"/>
      <protection hidden="1"/>
    </xf>
    <xf numFmtId="1" fontId="8" fillId="0" borderId="0" xfId="1" applyNumberFormat="1" applyFont="1" applyAlignment="1" applyProtection="1">
      <alignment horizontal="center" vertical="top"/>
      <protection hidden="1"/>
    </xf>
    <xf numFmtId="0" fontId="8" fillId="3" borderId="0" xfId="1" applyFont="1" applyFill="1" applyProtection="1">
      <protection hidden="1"/>
    </xf>
    <xf numFmtId="0" fontId="2" fillId="3" borderId="0" xfId="1" applyFont="1" applyFill="1" applyAlignment="1" applyProtection="1">
      <alignment horizontal="center" vertical="top"/>
      <protection hidden="1"/>
    </xf>
    <xf numFmtId="0" fontId="2" fillId="3" borderId="0" xfId="1" applyFont="1" applyFill="1" applyAlignment="1" applyProtection="1">
      <alignment horizontal="left" vertical="top" wrapText="1"/>
      <protection hidden="1"/>
    </xf>
    <xf numFmtId="0" fontId="1" fillId="3" borderId="0" xfId="1" applyFill="1" applyProtection="1">
      <protection hidden="1"/>
    </xf>
    <xf numFmtId="166" fontId="17" fillId="3" borderId="0" xfId="4" applyNumberFormat="1" applyFont="1" applyFill="1" applyBorder="1" applyAlignment="1" applyProtection="1">
      <alignment horizontal="center" vertical="center" wrapText="1"/>
    </xf>
    <xf numFmtId="165" fontId="8" fillId="3" borderId="0" xfId="1" applyNumberFormat="1" applyFont="1" applyFill="1" applyAlignment="1">
      <alignment horizontal="left" vertical="top" wrapText="1"/>
    </xf>
    <xf numFmtId="1" fontId="1" fillId="3" borderId="0" xfId="1" applyNumberFormat="1" applyFill="1"/>
    <xf numFmtId="0" fontId="4" fillId="3" borderId="0" xfId="1" applyFont="1" applyFill="1" applyAlignment="1" applyProtection="1">
      <alignment horizontal="right" vertical="center" wrapText="1"/>
      <protection hidden="1"/>
    </xf>
    <xf numFmtId="1" fontId="8" fillId="3" borderId="0" xfId="1" applyNumberFormat="1" applyFont="1" applyFill="1" applyAlignment="1" applyProtection="1">
      <alignment horizontal="center" vertical="top"/>
      <protection hidden="1"/>
    </xf>
    <xf numFmtId="0" fontId="1" fillId="0" borderId="0" xfId="1" applyAlignment="1" applyProtection="1">
      <alignment horizontal="center" vertical="top" wrapText="1"/>
      <protection hidden="1"/>
    </xf>
    <xf numFmtId="166" fontId="18" fillId="0" borderId="0" xfId="1" applyNumberFormat="1" applyFont="1" applyAlignment="1">
      <alignment horizontal="center" vertical="center" wrapText="1"/>
    </xf>
    <xf numFmtId="0" fontId="8" fillId="0" borderId="0" xfId="1" quotePrefix="1" applyFont="1" applyProtection="1">
      <protection hidden="1"/>
    </xf>
    <xf numFmtId="0" fontId="22" fillId="0" borderId="0" xfId="1" applyFont="1" applyProtection="1">
      <protection hidden="1"/>
    </xf>
    <xf numFmtId="0" fontId="1" fillId="0" borderId="28" xfId="1" applyBorder="1" applyProtection="1">
      <protection hidden="1"/>
    </xf>
    <xf numFmtId="0" fontId="9" fillId="0" borderId="23" xfId="1" applyFont="1" applyBorder="1" applyProtection="1">
      <protection hidden="1"/>
    </xf>
    <xf numFmtId="0" fontId="1" fillId="0" borderId="23" xfId="1" applyBorder="1" applyProtection="1">
      <protection hidden="1"/>
    </xf>
    <xf numFmtId="0" fontId="10" fillId="0" borderId="23" xfId="1" applyFont="1" applyBorder="1" applyProtection="1">
      <protection hidden="1"/>
    </xf>
    <xf numFmtId="0" fontId="1" fillId="0" borderId="29" xfId="1" applyBorder="1" applyProtection="1">
      <protection hidden="1"/>
    </xf>
    <xf numFmtId="0" fontId="12" fillId="0" borderId="32" xfId="1" applyFont="1" applyBorder="1" applyAlignment="1" applyProtection="1">
      <alignment horizontal="left"/>
      <protection hidden="1"/>
    </xf>
    <xf numFmtId="0" fontId="1" fillId="0" borderId="15" xfId="1" applyBorder="1"/>
    <xf numFmtId="0" fontId="4" fillId="0" borderId="32" xfId="1" applyFont="1" applyBorder="1" applyAlignment="1" applyProtection="1">
      <alignment horizontal="center" vertical="top" wrapText="1"/>
      <protection hidden="1"/>
    </xf>
    <xf numFmtId="165" fontId="4" fillId="5" borderId="5" xfId="1" applyNumberFormat="1" applyFont="1" applyFill="1" applyBorder="1" applyAlignment="1">
      <alignment horizontal="center" vertical="center" wrapText="1"/>
    </xf>
    <xf numFmtId="0" fontId="2" fillId="0" borderId="32" xfId="1" applyFont="1" applyBorder="1" applyAlignment="1" applyProtection="1">
      <alignment horizontal="center" vertical="top" wrapText="1"/>
      <protection hidden="1"/>
    </xf>
    <xf numFmtId="0" fontId="1" fillId="0" borderId="34" xfId="1" applyBorder="1"/>
    <xf numFmtId="0" fontId="1" fillId="0" borderId="35" xfId="1" applyBorder="1"/>
    <xf numFmtId="0" fontId="2" fillId="0" borderId="32" xfId="1" applyFont="1" applyBorder="1" applyAlignment="1" applyProtection="1">
      <alignment horizontal="center" vertical="center" wrapText="1"/>
      <protection hidden="1"/>
    </xf>
    <xf numFmtId="0" fontId="4" fillId="0" borderId="32" xfId="1" applyFont="1" applyBorder="1" applyAlignment="1" applyProtection="1">
      <alignment vertical="center" wrapText="1"/>
      <protection hidden="1"/>
    </xf>
    <xf numFmtId="166" fontId="18" fillId="6" borderId="36" xfId="4" applyNumberFormat="1" applyFont="1" applyFill="1" applyBorder="1" applyAlignment="1" applyProtection="1">
      <alignment horizontal="center" vertical="center" wrapText="1"/>
    </xf>
    <xf numFmtId="1" fontId="1" fillId="0" borderId="15" xfId="1" applyNumberFormat="1" applyBorder="1"/>
    <xf numFmtId="0" fontId="4" fillId="0" borderId="32" xfId="1" applyFont="1" applyBorder="1" applyAlignment="1" applyProtection="1">
      <alignment horizontal="left" vertical="center" wrapText="1"/>
      <protection hidden="1"/>
    </xf>
    <xf numFmtId="165" fontId="8" fillId="0" borderId="32" xfId="1" applyNumberFormat="1" applyFont="1" applyBorder="1" applyAlignment="1" applyProtection="1">
      <alignment horizontal="left" vertical="top" wrapText="1"/>
      <protection hidden="1"/>
    </xf>
    <xf numFmtId="0" fontId="2" fillId="2" borderId="32" xfId="1" applyFont="1" applyFill="1" applyBorder="1" applyAlignment="1" applyProtection="1">
      <alignment horizontal="center" vertical="center" wrapText="1"/>
      <protection hidden="1"/>
    </xf>
    <xf numFmtId="165" fontId="4" fillId="0" borderId="32" xfId="1" applyNumberFormat="1" applyFont="1" applyBorder="1" applyAlignment="1" applyProtection="1">
      <alignment horizontal="left" vertical="center"/>
      <protection hidden="1"/>
    </xf>
    <xf numFmtId="0" fontId="1" fillId="0" borderId="32" xfId="1" applyBorder="1" applyProtection="1">
      <protection hidden="1"/>
    </xf>
    <xf numFmtId="0" fontId="4" fillId="0" borderId="33" xfId="1" applyFont="1" applyBorder="1" applyAlignment="1" applyProtection="1">
      <alignment vertical="center" wrapText="1"/>
      <protection hidden="1"/>
    </xf>
    <xf numFmtId="0" fontId="4" fillId="0" borderId="34" xfId="1" applyFont="1" applyBorder="1" applyAlignment="1" applyProtection="1">
      <alignment vertical="center"/>
      <protection hidden="1"/>
    </xf>
    <xf numFmtId="0" fontId="4" fillId="0" borderId="34" xfId="1" applyFont="1" applyBorder="1" applyAlignment="1" applyProtection="1">
      <alignment vertical="center" wrapText="1"/>
      <protection hidden="1"/>
    </xf>
    <xf numFmtId="166" fontId="18" fillId="3" borderId="34" xfId="4" applyNumberFormat="1" applyFont="1" applyFill="1" applyBorder="1" applyAlignment="1" applyProtection="1">
      <alignment horizontal="center" vertical="center" wrapText="1"/>
    </xf>
    <xf numFmtId="2" fontId="2" fillId="0" borderId="0" xfId="1" applyNumberFormat="1" applyFont="1" applyAlignment="1" applyProtection="1">
      <alignment horizontal="left" vertical="top" wrapText="1"/>
      <protection hidden="1"/>
    </xf>
    <xf numFmtId="0" fontId="25" fillId="0" borderId="0" xfId="1" applyFont="1" applyProtection="1">
      <protection hidden="1"/>
    </xf>
    <xf numFmtId="165" fontId="8" fillId="0" borderId="0" xfId="1" applyNumberFormat="1" applyFont="1" applyAlignment="1">
      <alignment horizontal="left" vertical="top"/>
    </xf>
    <xf numFmtId="0" fontId="8" fillId="3" borderId="0" xfId="1" applyFont="1" applyFill="1"/>
    <xf numFmtId="0" fontId="17" fillId="3" borderId="0" xfId="5" applyFont="1" applyFill="1" applyAlignment="1">
      <alignment horizontal="center"/>
    </xf>
    <xf numFmtId="0" fontId="17" fillId="3" borderId="0" xfId="5" applyFont="1" applyFill="1" applyAlignment="1">
      <alignment horizontal="left"/>
    </xf>
    <xf numFmtId="0" fontId="17" fillId="3" borderId="0" xfId="5" applyFont="1" applyFill="1" applyAlignment="1">
      <alignment horizontal="right"/>
    </xf>
    <xf numFmtId="0" fontId="18" fillId="3" borderId="0" xfId="5" applyFont="1" applyFill="1" applyAlignment="1">
      <alignment vertical="center" wrapText="1"/>
    </xf>
    <xf numFmtId="0" fontId="18" fillId="3" borderId="0" xfId="5" applyFont="1" applyFill="1" applyAlignment="1">
      <alignment horizontal="center"/>
    </xf>
    <xf numFmtId="0" fontId="18" fillId="3" borderId="0" xfId="5" applyFont="1" applyFill="1" applyAlignment="1">
      <alignment horizontal="left"/>
    </xf>
    <xf numFmtId="0" fontId="4" fillId="9" borderId="1" xfId="1" applyFont="1" applyFill="1" applyBorder="1" applyAlignment="1">
      <alignment horizontal="centerContinuous"/>
    </xf>
    <xf numFmtId="0" fontId="4" fillId="9" borderId="37" xfId="1" applyFont="1" applyFill="1" applyBorder="1" applyAlignment="1">
      <alignment horizontal="centerContinuous"/>
    </xf>
    <xf numFmtId="0" fontId="4" fillId="9" borderId="41" xfId="1" applyFont="1" applyFill="1" applyBorder="1" applyAlignment="1">
      <alignment horizontal="centerContinuous"/>
    </xf>
    <xf numFmtId="0" fontId="4" fillId="9" borderId="38" xfId="1" applyFont="1" applyFill="1" applyBorder="1" applyAlignment="1">
      <alignment horizontal="centerContinuous"/>
    </xf>
    <xf numFmtId="0" fontId="4" fillId="9" borderId="39" xfId="1" applyFont="1" applyFill="1" applyBorder="1" applyAlignment="1">
      <alignment horizontal="center"/>
    </xf>
    <xf numFmtId="0" fontId="18" fillId="9" borderId="40" xfId="5" applyFont="1" applyFill="1" applyBorder="1" applyAlignment="1">
      <alignment horizontal="center"/>
    </xf>
    <xf numFmtId="0" fontId="18" fillId="9" borderId="38" xfId="5" applyFont="1" applyFill="1" applyBorder="1" applyAlignment="1">
      <alignment horizontal="center"/>
    </xf>
    <xf numFmtId="0" fontId="28" fillId="9" borderId="40" xfId="5" applyFont="1" applyFill="1" applyBorder="1" applyAlignment="1">
      <alignment horizontal="center"/>
    </xf>
    <xf numFmtId="0" fontId="18" fillId="11" borderId="1" xfId="5" applyFont="1" applyFill="1" applyBorder="1" applyAlignment="1">
      <alignment horizontal="center" vertical="center"/>
    </xf>
    <xf numFmtId="0" fontId="4" fillId="9" borderId="1" xfId="1" applyFont="1" applyFill="1" applyBorder="1" applyAlignment="1">
      <alignment horizontal="center" vertical="center" wrapText="1"/>
    </xf>
    <xf numFmtId="0" fontId="4" fillId="9" borderId="1" xfId="1" applyFont="1" applyFill="1" applyBorder="1" applyAlignment="1" applyProtection="1">
      <alignment horizontal="center" vertical="center" wrapText="1"/>
      <protection hidden="1"/>
    </xf>
    <xf numFmtId="0" fontId="18" fillId="3" borderId="0" xfId="5" applyFont="1" applyFill="1" applyAlignment="1">
      <alignment horizontal="center" vertical="center"/>
    </xf>
    <xf numFmtId="0" fontId="17" fillId="0" borderId="1" xfId="5" applyFont="1" applyBorder="1" applyAlignment="1">
      <alignment horizontal="center"/>
    </xf>
    <xf numFmtId="4" fontId="17" fillId="0" borderId="1" xfId="4" quotePrefix="1" applyNumberFormat="1" applyFont="1" applyFill="1" applyBorder="1" applyAlignment="1">
      <alignment horizontal="right"/>
    </xf>
    <xf numFmtId="0" fontId="29" fillId="2" borderId="0" xfId="2" applyFont="1" applyFill="1" applyAlignment="1" applyProtection="1">
      <alignment vertical="top" wrapText="1"/>
    </xf>
    <xf numFmtId="0" fontId="29" fillId="2" borderId="0" xfId="2" applyFont="1" applyFill="1" applyAlignment="1" applyProtection="1"/>
    <xf numFmtId="0" fontId="17" fillId="3" borderId="43" xfId="5" applyFont="1" applyFill="1" applyBorder="1" applyAlignment="1">
      <alignment horizontal="center"/>
    </xf>
    <xf numFmtId="0" fontId="17" fillId="3" borderId="43" xfId="5" applyFont="1" applyFill="1" applyBorder="1" applyAlignment="1">
      <alignment horizontal="left"/>
    </xf>
    <xf numFmtId="4" fontId="17" fillId="3" borderId="0" xfId="5" applyNumberFormat="1" applyFont="1" applyFill="1" applyAlignment="1">
      <alignment horizontal="left"/>
    </xf>
    <xf numFmtId="0" fontId="11" fillId="0" borderId="0" xfId="1" applyFont="1"/>
    <xf numFmtId="0" fontId="14" fillId="0" borderId="0" xfId="1" applyFont="1"/>
    <xf numFmtId="0" fontId="29" fillId="0" borderId="0" xfId="2" applyFont="1" applyAlignment="1" applyProtection="1"/>
    <xf numFmtId="14" fontId="8" fillId="0" borderId="0" xfId="1" applyNumberFormat="1" applyFont="1" applyAlignment="1">
      <alignment horizontal="left" vertical="top" wrapText="1"/>
    </xf>
    <xf numFmtId="14" fontId="1" fillId="0" borderId="0" xfId="1" applyNumberFormat="1" applyAlignment="1">
      <alignment horizontal="left" vertical="top" wrapText="1"/>
    </xf>
    <xf numFmtId="169" fontId="4" fillId="2" borderId="0" xfId="3" applyNumberFormat="1" applyFont="1" applyFill="1" applyAlignment="1" applyProtection="1">
      <alignment horizontal="left" vertical="top"/>
      <protection hidden="1"/>
    </xf>
    <xf numFmtId="0" fontId="21" fillId="0" borderId="0" xfId="1" applyFont="1" applyProtection="1">
      <protection hidden="1"/>
    </xf>
    <xf numFmtId="0" fontId="6" fillId="0" borderId="0" xfId="2" applyAlignment="1" applyProtection="1">
      <protection hidden="1"/>
    </xf>
    <xf numFmtId="166" fontId="18" fillId="3" borderId="0" xfId="4" applyNumberFormat="1" applyFont="1" applyFill="1" applyBorder="1" applyAlignment="1" applyProtection="1">
      <alignment horizontal="center" vertical="center" wrapText="1"/>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30" fillId="6" borderId="1" xfId="0" applyFont="1" applyFill="1" applyBorder="1" applyAlignment="1">
      <alignment horizontal="left" vertical="center"/>
    </xf>
    <xf numFmtId="4" fontId="30" fillId="0" borderId="1" xfId="0" applyNumberFormat="1" applyFont="1" applyBorder="1" applyAlignment="1">
      <alignment vertical="center"/>
    </xf>
    <xf numFmtId="0" fontId="0" fillId="6" borderId="1" xfId="0" applyFill="1" applyBorder="1"/>
    <xf numFmtId="4" fontId="31" fillId="0" borderId="1" xfId="0" applyNumberFormat="1" applyFont="1" applyBorder="1" applyAlignment="1">
      <alignment vertical="center"/>
    </xf>
    <xf numFmtId="0" fontId="0" fillId="12" borderId="1" xfId="0" applyFill="1" applyBorder="1"/>
    <xf numFmtId="166" fontId="17" fillId="3" borderId="10" xfId="4" applyNumberFormat="1" applyFont="1" applyFill="1" applyBorder="1" applyAlignment="1" applyProtection="1">
      <alignment horizontal="center" vertical="center" wrapText="1"/>
    </xf>
    <xf numFmtId="166" fontId="17" fillId="0" borderId="10" xfId="4" applyNumberFormat="1" applyFont="1" applyFill="1" applyBorder="1" applyAlignment="1" applyProtection="1">
      <alignment horizontal="center" vertical="center" wrapText="1"/>
    </xf>
    <xf numFmtId="0" fontId="26" fillId="7" borderId="5"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26" fillId="3" borderId="0" xfId="0" applyFont="1" applyFill="1" applyAlignment="1">
      <alignment vertical="center" wrapText="1"/>
    </xf>
    <xf numFmtId="166" fontId="17" fillId="3" borderId="32" xfId="4" applyNumberFormat="1" applyFont="1" applyFill="1" applyBorder="1" applyAlignment="1" applyProtection="1">
      <alignment horizontal="center" vertical="center" wrapText="1"/>
    </xf>
    <xf numFmtId="0" fontId="26" fillId="3" borderId="32" xfId="0" applyFont="1" applyFill="1" applyBorder="1" applyAlignment="1">
      <alignment vertical="center" wrapText="1"/>
    </xf>
    <xf numFmtId="0" fontId="26" fillId="7" borderId="2" xfId="0" applyFont="1" applyFill="1" applyBorder="1" applyAlignment="1">
      <alignment horizontal="center" wrapText="1"/>
    </xf>
    <xf numFmtId="168" fontId="31" fillId="0" borderId="1" xfId="0" applyNumberFormat="1" applyFont="1" applyBorder="1" applyAlignment="1">
      <alignment vertical="center"/>
    </xf>
    <xf numFmtId="2" fontId="31" fillId="0" borderId="1" xfId="0" applyNumberFormat="1" applyFont="1" applyBorder="1" applyAlignment="1">
      <alignment vertical="center"/>
    </xf>
    <xf numFmtId="0" fontId="18" fillId="5" borderId="37" xfId="5" applyFont="1" applyFill="1" applyBorder="1"/>
    <xf numFmtId="0" fontId="18" fillId="5" borderId="41" xfId="5" applyFont="1" applyFill="1" applyBorder="1"/>
    <xf numFmtId="0" fontId="4" fillId="5" borderId="1" xfId="1" applyFont="1" applyFill="1" applyBorder="1" applyAlignment="1">
      <alignment horizontal="center" vertical="center" wrapText="1"/>
    </xf>
    <xf numFmtId="0" fontId="4" fillId="5" borderId="1" xfId="1" applyFont="1" applyFill="1" applyBorder="1" applyAlignment="1" applyProtection="1">
      <alignment horizontal="center" vertical="center" wrapText="1"/>
      <protection hidden="1"/>
    </xf>
    <xf numFmtId="0" fontId="4" fillId="13" borderId="1" xfId="1" applyFont="1" applyFill="1" applyBorder="1" applyAlignment="1">
      <alignment horizontal="center" vertical="center" wrapText="1"/>
    </xf>
    <xf numFmtId="0" fontId="4" fillId="13" borderId="42" xfId="1" applyFont="1" applyFill="1" applyBorder="1" applyAlignment="1">
      <alignment horizontal="center" vertical="center" wrapText="1"/>
    </xf>
    <xf numFmtId="0" fontId="4" fillId="13" borderId="1" xfId="1" applyFont="1" applyFill="1" applyBorder="1" applyAlignment="1" applyProtection="1">
      <alignment horizontal="center" vertical="center" wrapText="1"/>
      <protection hidden="1"/>
    </xf>
    <xf numFmtId="168" fontId="2" fillId="3" borderId="0" xfId="4" applyNumberFormat="1" applyFont="1" applyFill="1" applyBorder="1" applyAlignment="1" applyProtection="1">
      <alignment horizontal="right" vertical="center" wrapText="1"/>
      <protection hidden="1"/>
    </xf>
    <xf numFmtId="0" fontId="4" fillId="9" borderId="16" xfId="1" applyFont="1" applyFill="1" applyBorder="1" applyAlignment="1">
      <alignment horizontal="centerContinuous"/>
    </xf>
    <xf numFmtId="0" fontId="18" fillId="9" borderId="46" xfId="5" applyFont="1" applyFill="1" applyBorder="1" applyAlignment="1">
      <alignment horizontal="center"/>
    </xf>
    <xf numFmtId="0" fontId="4" fillId="9" borderId="16" xfId="1" applyFont="1" applyFill="1" applyBorder="1" applyAlignment="1">
      <alignment horizontal="center" vertical="center" wrapText="1"/>
    </xf>
    <xf numFmtId="0" fontId="4" fillId="9" borderId="17" xfId="1" applyFont="1" applyFill="1" applyBorder="1" applyAlignment="1" applyProtection="1">
      <alignment horizontal="center" vertical="center" wrapText="1"/>
      <protection hidden="1"/>
    </xf>
    <xf numFmtId="4" fontId="17" fillId="0" borderId="16" xfId="4" quotePrefix="1" applyNumberFormat="1" applyFont="1" applyFill="1" applyBorder="1" applyAlignment="1">
      <alignment horizontal="right"/>
    </xf>
    <xf numFmtId="4" fontId="17" fillId="0" borderId="17" xfId="4" quotePrefix="1" applyNumberFormat="1" applyFont="1" applyFill="1" applyBorder="1" applyAlignment="1">
      <alignment horizontal="right"/>
    </xf>
    <xf numFmtId="4" fontId="17" fillId="0" borderId="18" xfId="4" quotePrefix="1" applyNumberFormat="1" applyFont="1" applyFill="1" applyBorder="1" applyAlignment="1">
      <alignment horizontal="right"/>
    </xf>
    <xf numFmtId="4" fontId="17" fillId="0" borderId="47" xfId="4" quotePrefix="1" applyNumberFormat="1" applyFont="1" applyFill="1" applyBorder="1" applyAlignment="1">
      <alignment horizontal="right"/>
    </xf>
    <xf numFmtId="4" fontId="17" fillId="0" borderId="19" xfId="4" quotePrefix="1" applyNumberFormat="1" applyFont="1" applyFill="1" applyBorder="1" applyAlignment="1">
      <alignment horizontal="right"/>
    </xf>
    <xf numFmtId="0" fontId="18" fillId="11" borderId="37" xfId="5" applyFont="1" applyFill="1" applyBorder="1" applyAlignment="1">
      <alignment horizontal="center" vertical="center"/>
    </xf>
    <xf numFmtId="0" fontId="17" fillId="0" borderId="37" xfId="5" applyFont="1" applyBorder="1" applyAlignment="1">
      <alignment horizontal="left"/>
    </xf>
    <xf numFmtId="167" fontId="17" fillId="3" borderId="0" xfId="4" quotePrefix="1" applyNumberFormat="1" applyFont="1" applyFill="1" applyBorder="1" applyAlignment="1">
      <alignment horizontal="right"/>
    </xf>
    <xf numFmtId="0" fontId="18" fillId="8" borderId="48" xfId="5" applyFont="1" applyFill="1" applyBorder="1" applyAlignment="1">
      <alignment horizontal="centerContinuous"/>
    </xf>
    <xf numFmtId="0" fontId="18" fillId="8" borderId="49" xfId="5" applyFont="1" applyFill="1" applyBorder="1" applyAlignment="1">
      <alignment horizontal="centerContinuous"/>
    </xf>
    <xf numFmtId="0" fontId="18" fillId="8" borderId="16" xfId="5" applyFont="1" applyFill="1" applyBorder="1" applyAlignment="1">
      <alignment horizontal="center" wrapText="1"/>
    </xf>
    <xf numFmtId="0" fontId="18" fillId="8" borderId="17" xfId="5" applyFont="1" applyFill="1" applyBorder="1" applyAlignment="1">
      <alignment horizontal="center" wrapText="1"/>
    </xf>
    <xf numFmtId="0" fontId="5" fillId="8" borderId="16" xfId="1" applyFont="1" applyFill="1" applyBorder="1" applyAlignment="1">
      <alignment vertical="center" wrapText="1"/>
    </xf>
    <xf numFmtId="0" fontId="5" fillId="8" borderId="17" xfId="1" applyFont="1" applyFill="1" applyBorder="1" applyAlignment="1">
      <alignment vertical="center" wrapText="1"/>
    </xf>
    <xf numFmtId="0" fontId="4" fillId="5" borderId="16" xfId="1" applyFont="1" applyFill="1" applyBorder="1" applyAlignment="1" applyProtection="1">
      <alignment horizontal="center" vertical="center" wrapText="1"/>
      <protection hidden="1"/>
    </xf>
    <xf numFmtId="0" fontId="4" fillId="5" borderId="17" xfId="1" applyFont="1" applyFill="1" applyBorder="1" applyAlignment="1" applyProtection="1">
      <alignment horizontal="center" vertical="center" wrapText="1"/>
      <protection hidden="1"/>
    </xf>
    <xf numFmtId="0" fontId="4" fillId="13" borderId="51" xfId="1" applyFont="1" applyFill="1" applyBorder="1" applyAlignment="1">
      <alignment horizontal="center" vertical="center" wrapText="1"/>
    </xf>
    <xf numFmtId="0" fontId="4" fillId="13" borderId="16" xfId="1" applyFont="1" applyFill="1" applyBorder="1" applyAlignment="1">
      <alignment horizontal="center" vertical="center" wrapText="1"/>
    </xf>
    <xf numFmtId="0" fontId="4" fillId="13" borderId="17" xfId="1" applyFont="1" applyFill="1" applyBorder="1" applyAlignment="1">
      <alignment horizontal="center" vertical="center" wrapText="1"/>
    </xf>
    <xf numFmtId="0" fontId="4" fillId="13" borderId="16" xfId="1" applyFont="1" applyFill="1" applyBorder="1" applyAlignment="1" applyProtection="1">
      <alignment horizontal="center" vertical="center" wrapText="1"/>
      <protection hidden="1"/>
    </xf>
    <xf numFmtId="0" fontId="4" fillId="13" borderId="17" xfId="1" applyFont="1" applyFill="1" applyBorder="1" applyAlignment="1" applyProtection="1">
      <alignment horizontal="center" vertical="center" wrapText="1"/>
      <protection hidden="1"/>
    </xf>
    <xf numFmtId="0" fontId="18" fillId="10" borderId="8" xfId="5" applyFont="1" applyFill="1" applyBorder="1" applyAlignment="1">
      <alignment horizontal="center"/>
    </xf>
    <xf numFmtId="0" fontId="4" fillId="10" borderId="8" xfId="1" applyFont="1" applyFill="1" applyBorder="1" applyAlignment="1">
      <alignment vertical="center" wrapText="1"/>
    </xf>
    <xf numFmtId="0" fontId="18" fillId="10" borderId="8" xfId="5" applyFont="1" applyFill="1" applyBorder="1" applyAlignment="1">
      <alignment horizontal="center" vertical="center"/>
    </xf>
    <xf numFmtId="4" fontId="17" fillId="0" borderId="8" xfId="4" quotePrefix="1" applyNumberFormat="1" applyFont="1" applyFill="1" applyBorder="1" applyAlignment="1">
      <alignment horizontal="right"/>
    </xf>
    <xf numFmtId="4" fontId="17" fillId="0" borderId="36" xfId="4" quotePrefix="1" applyNumberFormat="1" applyFont="1" applyFill="1" applyBorder="1" applyAlignment="1">
      <alignment horizontal="right"/>
    </xf>
    <xf numFmtId="0" fontId="3" fillId="2" borderId="0" xfId="1" applyFont="1" applyFill="1" applyAlignment="1" applyProtection="1">
      <alignment vertical="center"/>
      <protection hidden="1"/>
    </xf>
    <xf numFmtId="0" fontId="2" fillId="2" borderId="0" xfId="1" applyFont="1" applyFill="1" applyAlignment="1">
      <alignment horizontal="left" vertical="top" wrapText="1"/>
    </xf>
    <xf numFmtId="0" fontId="1" fillId="0" borderId="0" xfId="1" applyAlignment="1">
      <alignment horizontal="left" vertical="top" wrapText="1"/>
    </xf>
    <xf numFmtId="0" fontId="2" fillId="3" borderId="0" xfId="1" applyFont="1" applyFill="1" applyAlignment="1" applyProtection="1">
      <alignment horizontal="left" vertical="top" wrapText="1"/>
      <protection hidden="1"/>
    </xf>
    <xf numFmtId="0" fontId="2" fillId="2" borderId="0" xfId="3" applyFont="1" applyFill="1" applyAlignment="1" applyProtection="1">
      <alignment horizontal="left"/>
      <protection hidden="1"/>
    </xf>
    <xf numFmtId="0" fontId="4" fillId="5" borderId="2" xfId="1" applyFont="1" applyFill="1" applyBorder="1" applyAlignment="1" applyProtection="1">
      <alignment horizontal="center" vertical="center" wrapText="1"/>
      <protection hidden="1"/>
    </xf>
    <xf numFmtId="0" fontId="4" fillId="5" borderId="3" xfId="1" applyFont="1" applyFill="1" applyBorder="1" applyAlignment="1" applyProtection="1">
      <alignment horizontal="center" vertical="center" wrapText="1"/>
      <protection hidden="1"/>
    </xf>
    <xf numFmtId="0" fontId="4" fillId="5" borderId="4" xfId="1" applyFont="1" applyFill="1" applyBorder="1" applyAlignment="1" applyProtection="1">
      <alignment horizontal="center" vertical="center" wrapText="1"/>
      <protection hidden="1"/>
    </xf>
    <xf numFmtId="0" fontId="2" fillId="0" borderId="0" xfId="1" applyFont="1" applyAlignment="1" applyProtection="1">
      <alignment horizontal="left" vertical="center" wrapText="1"/>
      <protection hidden="1"/>
    </xf>
    <xf numFmtId="0" fontId="19" fillId="3" borderId="0" xfId="1" applyFont="1" applyFill="1" applyAlignment="1" applyProtection="1">
      <alignment horizontal="left" vertical="center" wrapText="1"/>
      <protection hidden="1"/>
    </xf>
    <xf numFmtId="0" fontId="2" fillId="0" borderId="0" xfId="1" applyFont="1" applyAlignment="1" applyProtection="1">
      <alignment vertical="center" wrapText="1"/>
      <protection hidden="1"/>
    </xf>
    <xf numFmtId="0" fontId="2" fillId="0" borderId="0" xfId="1" applyFont="1" applyAlignment="1" applyProtection="1">
      <alignment horizontal="left" vertical="top" wrapText="1"/>
      <protection hidden="1"/>
    </xf>
    <xf numFmtId="0" fontId="1" fillId="0" borderId="0" xfId="1" applyAlignment="1">
      <alignment vertical="top"/>
    </xf>
    <xf numFmtId="0" fontId="2" fillId="0" borderId="0" xfId="1" applyFont="1" applyAlignment="1" applyProtection="1">
      <alignment horizontal="left" vertical="top"/>
      <protection hidden="1"/>
    </xf>
    <xf numFmtId="0" fontId="19" fillId="0" borderId="0" xfId="1" applyFont="1" applyAlignment="1" applyProtection="1">
      <alignment horizontal="left" vertical="top" wrapText="1"/>
      <protection hidden="1"/>
    </xf>
    <xf numFmtId="1" fontId="2" fillId="0" borderId="0" xfId="1" applyNumberFormat="1" applyFont="1" applyAlignment="1" applyProtection="1">
      <alignment horizontal="left" vertical="top" wrapText="1"/>
      <protection hidden="1"/>
    </xf>
    <xf numFmtId="0" fontId="19" fillId="0" borderId="0" xfId="1" applyFont="1" applyAlignment="1" applyProtection="1">
      <alignment horizontal="left"/>
      <protection hidden="1"/>
    </xf>
    <xf numFmtId="166" fontId="18" fillId="6" borderId="18" xfId="1" applyNumberFormat="1" applyFont="1" applyFill="1" applyBorder="1" applyAlignment="1">
      <alignment horizontal="center" vertical="center" wrapText="1"/>
    </xf>
    <xf numFmtId="166" fontId="18" fillId="6" borderId="19" xfId="1" applyNumberFormat="1" applyFont="1" applyFill="1" applyBorder="1" applyAlignment="1">
      <alignment horizontal="center" vertical="center" wrapText="1"/>
    </xf>
    <xf numFmtId="166" fontId="18" fillId="6" borderId="2" xfId="1" applyNumberFormat="1" applyFont="1" applyFill="1" applyBorder="1" applyAlignment="1">
      <alignment horizontal="center" vertical="center" wrapText="1"/>
    </xf>
    <xf numFmtId="166" fontId="18" fillId="6" borderId="4" xfId="1" applyNumberFormat="1" applyFont="1" applyFill="1" applyBorder="1" applyAlignment="1">
      <alignment horizontal="center" vertical="center" wrapText="1"/>
    </xf>
    <xf numFmtId="0" fontId="4" fillId="5" borderId="20" xfId="1" applyFont="1" applyFill="1" applyBorder="1" applyAlignment="1">
      <alignment horizontal="center" vertical="center" wrapText="1"/>
    </xf>
    <xf numFmtId="0" fontId="4" fillId="5" borderId="7"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7" xfId="1" applyFont="1" applyFill="1" applyBorder="1" applyAlignment="1">
      <alignment horizontal="center" vertical="center" wrapText="1"/>
    </xf>
    <xf numFmtId="166" fontId="17" fillId="3" borderId="16" xfId="4" applyNumberFormat="1" applyFont="1" applyFill="1" applyBorder="1" applyAlignment="1" applyProtection="1">
      <alignment horizontal="center" vertical="center" wrapText="1"/>
    </xf>
    <xf numFmtId="166" fontId="17" fillId="3" borderId="17" xfId="4" applyNumberFormat="1" applyFont="1" applyFill="1" applyBorder="1" applyAlignment="1" applyProtection="1">
      <alignment horizontal="center" vertical="center" wrapText="1"/>
    </xf>
    <xf numFmtId="166" fontId="18" fillId="6" borderId="21" xfId="4" applyNumberFormat="1" applyFont="1" applyFill="1" applyBorder="1" applyAlignment="1" applyProtection="1">
      <alignment horizontal="center" vertical="center" wrapText="1"/>
    </xf>
    <xf numFmtId="166" fontId="18" fillId="6" borderId="22" xfId="4" applyNumberFormat="1" applyFont="1" applyFill="1" applyBorder="1" applyAlignment="1" applyProtection="1">
      <alignment horizontal="center" vertical="center" wrapText="1"/>
    </xf>
    <xf numFmtId="166" fontId="18" fillId="0" borderId="23" xfId="1" applyNumberFormat="1" applyFont="1" applyBorder="1" applyAlignment="1">
      <alignment horizontal="center" vertical="center" wrapText="1"/>
    </xf>
    <xf numFmtId="0" fontId="9" fillId="0" borderId="0" xfId="1" applyFont="1" applyAlignment="1" applyProtection="1">
      <alignment horizontal="left" vertical="center" wrapText="1"/>
      <protection hidden="1"/>
    </xf>
    <xf numFmtId="0" fontId="2" fillId="2" borderId="0" xfId="1" applyFont="1" applyFill="1" applyAlignment="1" applyProtection="1">
      <alignment horizontal="left" vertical="center" wrapText="1"/>
      <protection hidden="1"/>
    </xf>
    <xf numFmtId="0" fontId="2" fillId="2" borderId="15" xfId="1" applyFont="1" applyFill="1" applyBorder="1" applyAlignment="1" applyProtection="1">
      <alignment horizontal="left" vertical="center" wrapText="1"/>
      <protection hidden="1"/>
    </xf>
    <xf numFmtId="0" fontId="4" fillId="5" borderId="13" xfId="1" applyFont="1" applyFill="1" applyBorder="1" applyAlignment="1">
      <alignment horizontal="center" vertical="top" wrapText="1"/>
    </xf>
    <xf numFmtId="0" fontId="4" fillId="5" borderId="14" xfId="1" applyFont="1" applyFill="1" applyBorder="1" applyAlignment="1">
      <alignment horizontal="center" vertical="top" wrapText="1"/>
    </xf>
    <xf numFmtId="0" fontId="1" fillId="5" borderId="4" xfId="1" applyFill="1" applyBorder="1" applyAlignment="1">
      <alignment horizontal="center" vertical="center" wrapText="1"/>
    </xf>
    <xf numFmtId="0" fontId="4" fillId="0" borderId="0" xfId="1" applyFont="1" applyAlignment="1" applyProtection="1">
      <alignment horizontal="center" vertical="top" wrapText="1"/>
      <protection hidden="1"/>
    </xf>
    <xf numFmtId="0" fontId="4" fillId="5" borderId="2" xfId="1" applyFont="1" applyFill="1" applyBorder="1" applyAlignment="1">
      <alignment horizontal="center" vertical="center" wrapText="1"/>
    </xf>
    <xf numFmtId="0" fontId="4" fillId="5" borderId="4" xfId="1" applyFont="1" applyFill="1" applyBorder="1" applyAlignment="1">
      <alignment horizontal="center" vertical="center" wrapText="1"/>
    </xf>
    <xf numFmtId="0" fontId="2" fillId="0" borderId="15" xfId="1" applyFont="1" applyBorder="1" applyAlignment="1" applyProtection="1">
      <alignment horizontal="left" vertical="top" wrapText="1"/>
      <protection hidden="1"/>
    </xf>
    <xf numFmtId="166" fontId="18" fillId="3" borderId="30" xfId="4" applyNumberFormat="1" applyFont="1" applyFill="1" applyBorder="1" applyAlignment="1" applyProtection="1">
      <alignment horizontal="center" vertical="center" wrapText="1"/>
    </xf>
    <xf numFmtId="166" fontId="18" fillId="3" borderId="31" xfId="4" applyNumberFormat="1" applyFont="1" applyFill="1" applyBorder="1" applyAlignment="1" applyProtection="1">
      <alignment horizontal="center" vertical="center" wrapText="1"/>
    </xf>
    <xf numFmtId="166" fontId="18" fillId="3" borderId="18" xfId="4" applyNumberFormat="1" applyFont="1" applyFill="1" applyBorder="1" applyAlignment="1" applyProtection="1">
      <alignment horizontal="center" vertical="center" wrapText="1"/>
    </xf>
    <xf numFmtId="166" fontId="18" fillId="3" borderId="19" xfId="4" applyNumberFormat="1" applyFont="1" applyFill="1" applyBorder="1" applyAlignment="1" applyProtection="1">
      <alignment horizontal="center" vertical="center" wrapText="1"/>
    </xf>
    <xf numFmtId="166" fontId="18" fillId="6" borderId="18" xfId="4" applyNumberFormat="1" applyFont="1" applyFill="1" applyBorder="1" applyAlignment="1" applyProtection="1">
      <alignment horizontal="center" vertical="center" wrapText="1"/>
    </xf>
    <xf numFmtId="166" fontId="18" fillId="6" borderId="19" xfId="4" applyNumberFormat="1" applyFont="1" applyFill="1" applyBorder="1" applyAlignment="1" applyProtection="1">
      <alignment horizontal="center" vertical="center" wrapText="1"/>
    </xf>
    <xf numFmtId="0" fontId="4" fillId="5" borderId="3" xfId="1" applyFont="1" applyFill="1" applyBorder="1" applyAlignment="1">
      <alignment horizontal="center" vertical="center" wrapText="1"/>
    </xf>
    <xf numFmtId="0" fontId="4" fillId="5" borderId="10" xfId="1" applyFont="1" applyFill="1" applyBorder="1" applyAlignment="1">
      <alignment horizontal="center" vertical="center" wrapText="1"/>
    </xf>
    <xf numFmtId="0" fontId="18" fillId="10" borderId="5" xfId="5" applyFont="1" applyFill="1" applyBorder="1" applyAlignment="1">
      <alignment horizontal="center" vertical="center"/>
    </xf>
    <xf numFmtId="0" fontId="18" fillId="10" borderId="52" xfId="5" applyFont="1" applyFill="1" applyBorder="1" applyAlignment="1">
      <alignment horizontal="center" vertical="center"/>
    </xf>
    <xf numFmtId="0" fontId="18" fillId="8" borderId="20" xfId="5" applyFont="1" applyFill="1" applyBorder="1" applyAlignment="1">
      <alignment horizontal="center"/>
    </xf>
    <xf numFmtId="0" fontId="18" fillId="8" borderId="7" xfId="5" applyFont="1" applyFill="1" applyBorder="1" applyAlignment="1">
      <alignment horizontal="center"/>
    </xf>
    <xf numFmtId="0" fontId="18" fillId="9" borderId="13" xfId="5" applyFont="1" applyFill="1" applyBorder="1" applyAlignment="1">
      <alignment horizontal="center"/>
    </xf>
    <xf numFmtId="0" fontId="18" fillId="9" borderId="44" xfId="5" applyFont="1" applyFill="1" applyBorder="1" applyAlignment="1">
      <alignment horizontal="center"/>
    </xf>
    <xf numFmtId="0" fontId="18" fillId="9" borderId="14" xfId="5" applyFont="1" applyFill="1" applyBorder="1" applyAlignment="1">
      <alignment horizontal="center"/>
    </xf>
    <xf numFmtId="0" fontId="18" fillId="5" borderId="13" xfId="5" applyFont="1" applyFill="1" applyBorder="1" applyAlignment="1">
      <alignment horizontal="center"/>
    </xf>
    <xf numFmtId="0" fontId="18" fillId="5" borderId="44" xfId="5" applyFont="1" applyFill="1" applyBorder="1" applyAlignment="1">
      <alignment horizontal="center"/>
    </xf>
    <xf numFmtId="0" fontId="18" fillId="5" borderId="14" xfId="5" applyFont="1" applyFill="1" applyBorder="1" applyAlignment="1">
      <alignment horizontal="center"/>
    </xf>
    <xf numFmtId="0" fontId="18" fillId="13" borderId="20" xfId="5" applyFont="1" applyFill="1" applyBorder="1" applyAlignment="1">
      <alignment horizontal="center"/>
    </xf>
    <xf numFmtId="0" fontId="18" fillId="13" borderId="50" xfId="5" applyFont="1" applyFill="1" applyBorder="1" applyAlignment="1">
      <alignment horizontal="center"/>
    </xf>
    <xf numFmtId="0" fontId="18" fillId="13" borderId="7" xfId="5" applyFont="1" applyFill="1" applyBorder="1" applyAlignment="1">
      <alignment horizontal="center"/>
    </xf>
    <xf numFmtId="17" fontId="18" fillId="9" borderId="45" xfId="5" quotePrefix="1" applyNumberFormat="1" applyFont="1" applyFill="1" applyBorder="1" applyAlignment="1">
      <alignment horizontal="center"/>
    </xf>
    <xf numFmtId="17" fontId="18" fillId="9" borderId="41" xfId="5" quotePrefix="1" applyNumberFormat="1" applyFont="1" applyFill="1" applyBorder="1" applyAlignment="1">
      <alignment horizontal="center"/>
    </xf>
    <xf numFmtId="17" fontId="18" fillId="9" borderId="38" xfId="5" quotePrefix="1" applyNumberFormat="1" applyFont="1" applyFill="1" applyBorder="1" applyAlignment="1">
      <alignment horizontal="center"/>
    </xf>
    <xf numFmtId="0" fontId="18" fillId="9" borderId="37" xfId="5" applyFont="1" applyFill="1" applyBorder="1" applyAlignment="1">
      <alignment horizontal="center"/>
    </xf>
    <xf numFmtId="0" fontId="18" fillId="9" borderId="41" xfId="5" applyFont="1" applyFill="1" applyBorder="1" applyAlignment="1">
      <alignment horizontal="center"/>
    </xf>
    <xf numFmtId="0" fontId="18" fillId="9" borderId="38" xfId="5" applyFont="1" applyFill="1" applyBorder="1" applyAlignment="1">
      <alignment horizontal="center"/>
    </xf>
    <xf numFmtId="0" fontId="18" fillId="13" borderId="37" xfId="5" applyFont="1" applyFill="1" applyBorder="1" applyAlignment="1">
      <alignment horizontal="center"/>
    </xf>
    <xf numFmtId="0" fontId="18" fillId="13" borderId="41" xfId="5" applyFont="1" applyFill="1" applyBorder="1" applyAlignment="1">
      <alignment horizontal="center"/>
    </xf>
    <xf numFmtId="0" fontId="18" fillId="13" borderId="9" xfId="5" applyFont="1" applyFill="1" applyBorder="1" applyAlignment="1">
      <alignment horizontal="center"/>
    </xf>
    <xf numFmtId="0" fontId="4" fillId="9" borderId="37" xfId="1" applyFont="1" applyFill="1" applyBorder="1" applyAlignment="1">
      <alignment horizontal="center"/>
    </xf>
    <xf numFmtId="0" fontId="4" fillId="9" borderId="41" xfId="1" applyFont="1" applyFill="1" applyBorder="1" applyAlignment="1">
      <alignment horizontal="center"/>
    </xf>
    <xf numFmtId="0" fontId="4" fillId="9" borderId="38" xfId="1" applyFont="1" applyFill="1" applyBorder="1" applyAlignment="1">
      <alignment horizontal="center"/>
    </xf>
    <xf numFmtId="0" fontId="18" fillId="9" borderId="9" xfId="5" applyFont="1" applyFill="1" applyBorder="1" applyAlignment="1">
      <alignment horizontal="center"/>
    </xf>
    <xf numFmtId="0" fontId="18" fillId="5" borderId="45" xfId="5" applyFont="1" applyFill="1" applyBorder="1" applyAlignment="1">
      <alignment horizontal="center"/>
    </xf>
    <xf numFmtId="0" fontId="18" fillId="5" borderId="41" xfId="5" applyFont="1" applyFill="1" applyBorder="1" applyAlignment="1">
      <alignment horizontal="center"/>
    </xf>
    <xf numFmtId="0" fontId="18" fillId="5" borderId="38" xfId="5" applyFont="1" applyFill="1" applyBorder="1" applyAlignment="1">
      <alignment horizontal="center"/>
    </xf>
    <xf numFmtId="0" fontId="18" fillId="5" borderId="37" xfId="5" applyFont="1" applyFill="1" applyBorder="1" applyAlignment="1">
      <alignment horizontal="center"/>
    </xf>
    <xf numFmtId="0" fontId="18" fillId="5" borderId="9" xfId="5" applyFont="1" applyFill="1" applyBorder="1" applyAlignment="1">
      <alignment horizontal="center"/>
    </xf>
    <xf numFmtId="0" fontId="4" fillId="13" borderId="45" xfId="1" applyFont="1" applyFill="1" applyBorder="1" applyAlignment="1">
      <alignment horizontal="center" vertical="center" wrapText="1"/>
    </xf>
    <xf numFmtId="0" fontId="4" fillId="13" borderId="41" xfId="1" applyFont="1" applyFill="1" applyBorder="1" applyAlignment="1">
      <alignment horizontal="center" vertical="center" wrapText="1"/>
    </xf>
    <xf numFmtId="0" fontId="4" fillId="13" borderId="38" xfId="1" applyFont="1" applyFill="1" applyBorder="1" applyAlignment="1">
      <alignment horizontal="center" vertical="center" wrapText="1"/>
    </xf>
    <xf numFmtId="0" fontId="4" fillId="5" borderId="37" xfId="1" applyFont="1" applyFill="1" applyBorder="1" applyAlignment="1">
      <alignment horizontal="center"/>
    </xf>
    <xf numFmtId="0" fontId="4" fillId="5" borderId="41" xfId="1" applyFont="1" applyFill="1" applyBorder="1" applyAlignment="1">
      <alignment horizontal="center"/>
    </xf>
    <xf numFmtId="0" fontId="4" fillId="5" borderId="38" xfId="1" applyFont="1" applyFill="1" applyBorder="1" applyAlignment="1">
      <alignment horizontal="center"/>
    </xf>
    <xf numFmtId="0" fontId="4" fillId="13" borderId="45" xfId="1" applyFont="1" applyFill="1" applyBorder="1" applyAlignment="1">
      <alignment horizontal="center"/>
    </xf>
    <xf numFmtId="0" fontId="4" fillId="13" borderId="41" xfId="1" applyFont="1" applyFill="1" applyBorder="1" applyAlignment="1">
      <alignment horizontal="center"/>
    </xf>
    <xf numFmtId="0" fontId="4" fillId="13" borderId="38" xfId="1" applyFont="1" applyFill="1" applyBorder="1" applyAlignment="1">
      <alignment horizontal="center"/>
    </xf>
    <xf numFmtId="0" fontId="4" fillId="13" borderId="1" xfId="1" applyFont="1" applyFill="1" applyBorder="1" applyAlignment="1">
      <alignment horizontal="center" vertical="center" wrapText="1"/>
    </xf>
  </cellXfs>
  <cellStyles count="6">
    <cellStyle name="%" xfId="3" xr:uid="{00000000-0005-0000-0000-000000000000}"/>
    <cellStyle name="Comma 2" xfId="4" xr:uid="{00000000-0005-0000-0000-000001000000}"/>
    <cellStyle name="Hyperlink" xfId="2" builtinId="8"/>
    <cellStyle name="Normal" xfId="0" builtinId="0"/>
    <cellStyle name="Normal 2" xfId="1" xr:uid="{00000000-0005-0000-0000-000004000000}"/>
    <cellStyle name="Normal_Request1(4)_Final (SS version)"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Lines="10" dropStyle="combo" dx="22" fmlaLink="'Schools&amp;Central School Services'!$A$4" fmlaRange="'Source data'!$B$5:$B$156"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144780</xdr:rowOff>
        </xdr:from>
        <xdr:to>
          <xdr:col>5</xdr:col>
          <xdr:colOff>243840</xdr:colOff>
          <xdr:row>7</xdr:row>
          <xdr:rowOff>38100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5"/>
  </sheetPr>
  <dimension ref="A1:P28"/>
  <sheetViews>
    <sheetView tabSelected="1" zoomScale="85" zoomScaleNormal="85" workbookViewId="0"/>
  </sheetViews>
  <sheetFormatPr defaultRowHeight="13.8" x14ac:dyDescent="0.25"/>
  <cols>
    <col min="1" max="1" width="34.33203125" style="1" customWidth="1"/>
    <col min="2" max="2" width="19.109375" style="1" bestFit="1" customWidth="1"/>
    <col min="3" max="11" width="9.109375" style="1"/>
    <col min="12" max="12" width="10" style="1" customWidth="1"/>
    <col min="13" max="254" width="9.109375" style="1"/>
    <col min="255" max="255" width="4" style="1" customWidth="1"/>
    <col min="256" max="256" width="2.21875" style="1" customWidth="1"/>
    <col min="257" max="257" width="34.33203125" style="1" customWidth="1"/>
    <col min="258" max="258" width="19.109375" style="1" bestFit="1" customWidth="1"/>
    <col min="259" max="267" width="9.109375" style="1"/>
    <col min="268" max="268" width="10" style="1" customWidth="1"/>
    <col min="269" max="510" width="9.109375" style="1"/>
    <col min="511" max="511" width="4" style="1" customWidth="1"/>
    <col min="512" max="512" width="2.21875" style="1" customWidth="1"/>
    <col min="513" max="513" width="34.33203125" style="1" customWidth="1"/>
    <col min="514" max="514" width="19.109375" style="1" bestFit="1" customWidth="1"/>
    <col min="515" max="523" width="9.109375" style="1"/>
    <col min="524" max="524" width="10" style="1" customWidth="1"/>
    <col min="525" max="766" width="9.109375" style="1"/>
    <col min="767" max="767" width="4" style="1" customWidth="1"/>
    <col min="768" max="768" width="2.21875" style="1" customWidth="1"/>
    <col min="769" max="769" width="34.33203125" style="1" customWidth="1"/>
    <col min="770" max="770" width="19.109375" style="1" bestFit="1" customWidth="1"/>
    <col min="771" max="779" width="9.109375" style="1"/>
    <col min="780" max="780" width="10" style="1" customWidth="1"/>
    <col min="781" max="1022" width="9.109375" style="1"/>
    <col min="1023" max="1023" width="4" style="1" customWidth="1"/>
    <col min="1024" max="1024" width="2.21875" style="1" customWidth="1"/>
    <col min="1025" max="1025" width="34.33203125" style="1" customWidth="1"/>
    <col min="1026" max="1026" width="19.109375" style="1" bestFit="1" customWidth="1"/>
    <col min="1027" max="1035" width="9.109375" style="1"/>
    <col min="1036" max="1036" width="10" style="1" customWidth="1"/>
    <col min="1037" max="1278" width="9.109375" style="1"/>
    <col min="1279" max="1279" width="4" style="1" customWidth="1"/>
    <col min="1280" max="1280" width="2.21875" style="1" customWidth="1"/>
    <col min="1281" max="1281" width="34.33203125" style="1" customWidth="1"/>
    <col min="1282" max="1282" width="19.109375" style="1" bestFit="1" customWidth="1"/>
    <col min="1283" max="1291" width="9.109375" style="1"/>
    <col min="1292" max="1292" width="10" style="1" customWidth="1"/>
    <col min="1293" max="1534" width="9.109375" style="1"/>
    <col min="1535" max="1535" width="4" style="1" customWidth="1"/>
    <col min="1536" max="1536" width="2.21875" style="1" customWidth="1"/>
    <col min="1537" max="1537" width="34.33203125" style="1" customWidth="1"/>
    <col min="1538" max="1538" width="19.109375" style="1" bestFit="1" customWidth="1"/>
    <col min="1539" max="1547" width="9.109375" style="1"/>
    <col min="1548" max="1548" width="10" style="1" customWidth="1"/>
    <col min="1549" max="1790" width="9.109375" style="1"/>
    <col min="1791" max="1791" width="4" style="1" customWidth="1"/>
    <col min="1792" max="1792" width="2.21875" style="1" customWidth="1"/>
    <col min="1793" max="1793" width="34.33203125" style="1" customWidth="1"/>
    <col min="1794" max="1794" width="19.109375" style="1" bestFit="1" customWidth="1"/>
    <col min="1795" max="1803" width="9.109375" style="1"/>
    <col min="1804" max="1804" width="10" style="1" customWidth="1"/>
    <col min="1805" max="2046" width="9.109375" style="1"/>
    <col min="2047" max="2047" width="4" style="1" customWidth="1"/>
    <col min="2048" max="2048" width="2.21875" style="1" customWidth="1"/>
    <col min="2049" max="2049" width="34.33203125" style="1" customWidth="1"/>
    <col min="2050" max="2050" width="19.109375" style="1" bestFit="1" customWidth="1"/>
    <col min="2051" max="2059" width="9.109375" style="1"/>
    <col min="2060" max="2060" width="10" style="1" customWidth="1"/>
    <col min="2061" max="2302" width="9.109375" style="1"/>
    <col min="2303" max="2303" width="4" style="1" customWidth="1"/>
    <col min="2304" max="2304" width="2.21875" style="1" customWidth="1"/>
    <col min="2305" max="2305" width="34.33203125" style="1" customWidth="1"/>
    <col min="2306" max="2306" width="19.109375" style="1" bestFit="1" customWidth="1"/>
    <col min="2307" max="2315" width="9.109375" style="1"/>
    <col min="2316" max="2316" width="10" style="1" customWidth="1"/>
    <col min="2317" max="2558" width="9.109375" style="1"/>
    <col min="2559" max="2559" width="4" style="1" customWidth="1"/>
    <col min="2560" max="2560" width="2.21875" style="1" customWidth="1"/>
    <col min="2561" max="2561" width="34.33203125" style="1" customWidth="1"/>
    <col min="2562" max="2562" width="19.109375" style="1" bestFit="1" customWidth="1"/>
    <col min="2563" max="2571" width="9.109375" style="1"/>
    <col min="2572" max="2572" width="10" style="1" customWidth="1"/>
    <col min="2573" max="2814" width="9.109375" style="1"/>
    <col min="2815" max="2815" width="4" style="1" customWidth="1"/>
    <col min="2816" max="2816" width="2.21875" style="1" customWidth="1"/>
    <col min="2817" max="2817" width="34.33203125" style="1" customWidth="1"/>
    <col min="2818" max="2818" width="19.109375" style="1" bestFit="1" customWidth="1"/>
    <col min="2819" max="2827" width="9.109375" style="1"/>
    <col min="2828" max="2828" width="10" style="1" customWidth="1"/>
    <col min="2829" max="3070" width="9.109375" style="1"/>
    <col min="3071" max="3071" width="4" style="1" customWidth="1"/>
    <col min="3072" max="3072" width="2.21875" style="1" customWidth="1"/>
    <col min="3073" max="3073" width="34.33203125" style="1" customWidth="1"/>
    <col min="3074" max="3074" width="19.109375" style="1" bestFit="1" customWidth="1"/>
    <col min="3075" max="3083" width="9.109375" style="1"/>
    <col min="3084" max="3084" width="10" style="1" customWidth="1"/>
    <col min="3085" max="3326" width="9.109375" style="1"/>
    <col min="3327" max="3327" width="4" style="1" customWidth="1"/>
    <col min="3328" max="3328" width="2.21875" style="1" customWidth="1"/>
    <col min="3329" max="3329" width="34.33203125" style="1" customWidth="1"/>
    <col min="3330" max="3330" width="19.109375" style="1" bestFit="1" customWidth="1"/>
    <col min="3331" max="3339" width="9.109375" style="1"/>
    <col min="3340" max="3340" width="10" style="1" customWidth="1"/>
    <col min="3341" max="3582" width="9.109375" style="1"/>
    <col min="3583" max="3583" width="4" style="1" customWidth="1"/>
    <col min="3584" max="3584" width="2.21875" style="1" customWidth="1"/>
    <col min="3585" max="3585" width="34.33203125" style="1" customWidth="1"/>
    <col min="3586" max="3586" width="19.109375" style="1" bestFit="1" customWidth="1"/>
    <col min="3587" max="3595" width="9.109375" style="1"/>
    <col min="3596" max="3596" width="10" style="1" customWidth="1"/>
    <col min="3597" max="3838" width="9.109375" style="1"/>
    <col min="3839" max="3839" width="4" style="1" customWidth="1"/>
    <col min="3840" max="3840" width="2.21875" style="1" customWidth="1"/>
    <col min="3841" max="3841" width="34.33203125" style="1" customWidth="1"/>
    <col min="3842" max="3842" width="19.109375" style="1" bestFit="1" customWidth="1"/>
    <col min="3843" max="3851" width="9.109375" style="1"/>
    <col min="3852" max="3852" width="10" style="1" customWidth="1"/>
    <col min="3853" max="4094" width="9.109375" style="1"/>
    <col min="4095" max="4095" width="4" style="1" customWidth="1"/>
    <col min="4096" max="4096" width="2.21875" style="1" customWidth="1"/>
    <col min="4097" max="4097" width="34.33203125" style="1" customWidth="1"/>
    <col min="4098" max="4098" width="19.109375" style="1" bestFit="1" customWidth="1"/>
    <col min="4099" max="4107" width="9.109375" style="1"/>
    <col min="4108" max="4108" width="10" style="1" customWidth="1"/>
    <col min="4109" max="4350" width="9.109375" style="1"/>
    <col min="4351" max="4351" width="4" style="1" customWidth="1"/>
    <col min="4352" max="4352" width="2.21875" style="1" customWidth="1"/>
    <col min="4353" max="4353" width="34.33203125" style="1" customWidth="1"/>
    <col min="4354" max="4354" width="19.109375" style="1" bestFit="1" customWidth="1"/>
    <col min="4355" max="4363" width="9.109375" style="1"/>
    <col min="4364" max="4364" width="10" style="1" customWidth="1"/>
    <col min="4365" max="4606" width="9.109375" style="1"/>
    <col min="4607" max="4607" width="4" style="1" customWidth="1"/>
    <col min="4608" max="4608" width="2.21875" style="1" customWidth="1"/>
    <col min="4609" max="4609" width="34.33203125" style="1" customWidth="1"/>
    <col min="4610" max="4610" width="19.109375" style="1" bestFit="1" customWidth="1"/>
    <col min="4611" max="4619" width="9.109375" style="1"/>
    <col min="4620" max="4620" width="10" style="1" customWidth="1"/>
    <col min="4621" max="4862" width="9.109375" style="1"/>
    <col min="4863" max="4863" width="4" style="1" customWidth="1"/>
    <col min="4864" max="4864" width="2.21875" style="1" customWidth="1"/>
    <col min="4865" max="4865" width="34.33203125" style="1" customWidth="1"/>
    <col min="4866" max="4866" width="19.109375" style="1" bestFit="1" customWidth="1"/>
    <col min="4867" max="4875" width="9.109375" style="1"/>
    <col min="4876" max="4876" width="10" style="1" customWidth="1"/>
    <col min="4877" max="5118" width="9.109375" style="1"/>
    <col min="5119" max="5119" width="4" style="1" customWidth="1"/>
    <col min="5120" max="5120" width="2.21875" style="1" customWidth="1"/>
    <col min="5121" max="5121" width="34.33203125" style="1" customWidth="1"/>
    <col min="5122" max="5122" width="19.109375" style="1" bestFit="1" customWidth="1"/>
    <col min="5123" max="5131" width="9.109375" style="1"/>
    <col min="5132" max="5132" width="10" style="1" customWidth="1"/>
    <col min="5133" max="5374" width="9.109375" style="1"/>
    <col min="5375" max="5375" width="4" style="1" customWidth="1"/>
    <col min="5376" max="5376" width="2.21875" style="1" customWidth="1"/>
    <col min="5377" max="5377" width="34.33203125" style="1" customWidth="1"/>
    <col min="5378" max="5378" width="19.109375" style="1" bestFit="1" customWidth="1"/>
    <col min="5379" max="5387" width="9.109375" style="1"/>
    <col min="5388" max="5388" width="10" style="1" customWidth="1"/>
    <col min="5389" max="5630" width="9.109375" style="1"/>
    <col min="5631" max="5631" width="4" style="1" customWidth="1"/>
    <col min="5632" max="5632" width="2.21875" style="1" customWidth="1"/>
    <col min="5633" max="5633" width="34.33203125" style="1" customWidth="1"/>
    <col min="5634" max="5634" width="19.109375" style="1" bestFit="1" customWidth="1"/>
    <col min="5635" max="5643" width="9.109375" style="1"/>
    <col min="5644" max="5644" width="10" style="1" customWidth="1"/>
    <col min="5645" max="5886" width="9.109375" style="1"/>
    <col min="5887" max="5887" width="4" style="1" customWidth="1"/>
    <col min="5888" max="5888" width="2.21875" style="1" customWidth="1"/>
    <col min="5889" max="5889" width="34.33203125" style="1" customWidth="1"/>
    <col min="5890" max="5890" width="19.109375" style="1" bestFit="1" customWidth="1"/>
    <col min="5891" max="5899" width="9.109375" style="1"/>
    <col min="5900" max="5900" width="10" style="1" customWidth="1"/>
    <col min="5901" max="6142" width="9.109375" style="1"/>
    <col min="6143" max="6143" width="4" style="1" customWidth="1"/>
    <col min="6144" max="6144" width="2.21875" style="1" customWidth="1"/>
    <col min="6145" max="6145" width="34.33203125" style="1" customWidth="1"/>
    <col min="6146" max="6146" width="19.109375" style="1" bestFit="1" customWidth="1"/>
    <col min="6147" max="6155" width="9.109375" style="1"/>
    <col min="6156" max="6156" width="10" style="1" customWidth="1"/>
    <col min="6157" max="6398" width="9.109375" style="1"/>
    <col min="6399" max="6399" width="4" style="1" customWidth="1"/>
    <col min="6400" max="6400" width="2.21875" style="1" customWidth="1"/>
    <col min="6401" max="6401" width="34.33203125" style="1" customWidth="1"/>
    <col min="6402" max="6402" width="19.109375" style="1" bestFit="1" customWidth="1"/>
    <col min="6403" max="6411" width="9.109375" style="1"/>
    <col min="6412" max="6412" width="10" style="1" customWidth="1"/>
    <col min="6413" max="6654" width="9.109375" style="1"/>
    <col min="6655" max="6655" width="4" style="1" customWidth="1"/>
    <col min="6656" max="6656" width="2.21875" style="1" customWidth="1"/>
    <col min="6657" max="6657" width="34.33203125" style="1" customWidth="1"/>
    <col min="6658" max="6658" width="19.109375" style="1" bestFit="1" customWidth="1"/>
    <col min="6659" max="6667" width="9.109375" style="1"/>
    <col min="6668" max="6668" width="10" style="1" customWidth="1"/>
    <col min="6669" max="6910" width="9.109375" style="1"/>
    <col min="6911" max="6911" width="4" style="1" customWidth="1"/>
    <col min="6912" max="6912" width="2.21875" style="1" customWidth="1"/>
    <col min="6913" max="6913" width="34.33203125" style="1" customWidth="1"/>
    <col min="6914" max="6914" width="19.109375" style="1" bestFit="1" customWidth="1"/>
    <col min="6915" max="6923" width="9.109375" style="1"/>
    <col min="6924" max="6924" width="10" style="1" customWidth="1"/>
    <col min="6925" max="7166" width="9.109375" style="1"/>
    <col min="7167" max="7167" width="4" style="1" customWidth="1"/>
    <col min="7168" max="7168" width="2.21875" style="1" customWidth="1"/>
    <col min="7169" max="7169" width="34.33203125" style="1" customWidth="1"/>
    <col min="7170" max="7170" width="19.109375" style="1" bestFit="1" customWidth="1"/>
    <col min="7171" max="7179" width="9.109375" style="1"/>
    <col min="7180" max="7180" width="10" style="1" customWidth="1"/>
    <col min="7181" max="7422" width="9.109375" style="1"/>
    <col min="7423" max="7423" width="4" style="1" customWidth="1"/>
    <col min="7424" max="7424" width="2.21875" style="1" customWidth="1"/>
    <col min="7425" max="7425" width="34.33203125" style="1" customWidth="1"/>
    <col min="7426" max="7426" width="19.109375" style="1" bestFit="1" customWidth="1"/>
    <col min="7427" max="7435" width="9.109375" style="1"/>
    <col min="7436" max="7436" width="10" style="1" customWidth="1"/>
    <col min="7437" max="7678" width="9.109375" style="1"/>
    <col min="7679" max="7679" width="4" style="1" customWidth="1"/>
    <col min="7680" max="7680" width="2.21875" style="1" customWidth="1"/>
    <col min="7681" max="7681" width="34.33203125" style="1" customWidth="1"/>
    <col min="7682" max="7682" width="19.109375" style="1" bestFit="1" customWidth="1"/>
    <col min="7683" max="7691" width="9.109375" style="1"/>
    <col min="7692" max="7692" width="10" style="1" customWidth="1"/>
    <col min="7693" max="7934" width="9.109375" style="1"/>
    <col min="7935" max="7935" width="4" style="1" customWidth="1"/>
    <col min="7936" max="7936" width="2.21875" style="1" customWidth="1"/>
    <col min="7937" max="7937" width="34.33203125" style="1" customWidth="1"/>
    <col min="7938" max="7938" width="19.109375" style="1" bestFit="1" customWidth="1"/>
    <col min="7939" max="7947" width="9.109375" style="1"/>
    <col min="7948" max="7948" width="10" style="1" customWidth="1"/>
    <col min="7949" max="8190" width="9.109375" style="1"/>
    <col min="8191" max="8191" width="4" style="1" customWidth="1"/>
    <col min="8192" max="8192" width="2.21875" style="1" customWidth="1"/>
    <col min="8193" max="8193" width="34.33203125" style="1" customWidth="1"/>
    <col min="8194" max="8194" width="19.109375" style="1" bestFit="1" customWidth="1"/>
    <col min="8195" max="8203" width="9.109375" style="1"/>
    <col min="8204" max="8204" width="10" style="1" customWidth="1"/>
    <col min="8205" max="8446" width="9.109375" style="1"/>
    <col min="8447" max="8447" width="4" style="1" customWidth="1"/>
    <col min="8448" max="8448" width="2.21875" style="1" customWidth="1"/>
    <col min="8449" max="8449" width="34.33203125" style="1" customWidth="1"/>
    <col min="8450" max="8450" width="19.109375" style="1" bestFit="1" customWidth="1"/>
    <col min="8451" max="8459" width="9.109375" style="1"/>
    <col min="8460" max="8460" width="10" style="1" customWidth="1"/>
    <col min="8461" max="8702" width="9.109375" style="1"/>
    <col min="8703" max="8703" width="4" style="1" customWidth="1"/>
    <col min="8704" max="8704" width="2.21875" style="1" customWidth="1"/>
    <col min="8705" max="8705" width="34.33203125" style="1" customWidth="1"/>
    <col min="8706" max="8706" width="19.109375" style="1" bestFit="1" customWidth="1"/>
    <col min="8707" max="8715" width="9.109375" style="1"/>
    <col min="8716" max="8716" width="10" style="1" customWidth="1"/>
    <col min="8717" max="8958" width="9.109375" style="1"/>
    <col min="8959" max="8959" width="4" style="1" customWidth="1"/>
    <col min="8960" max="8960" width="2.21875" style="1" customWidth="1"/>
    <col min="8961" max="8961" width="34.33203125" style="1" customWidth="1"/>
    <col min="8962" max="8962" width="19.109375" style="1" bestFit="1" customWidth="1"/>
    <col min="8963" max="8971" width="9.109375" style="1"/>
    <col min="8972" max="8972" width="10" style="1" customWidth="1"/>
    <col min="8973" max="9214" width="9.109375" style="1"/>
    <col min="9215" max="9215" width="4" style="1" customWidth="1"/>
    <col min="9216" max="9216" width="2.21875" style="1" customWidth="1"/>
    <col min="9217" max="9217" width="34.33203125" style="1" customWidth="1"/>
    <col min="9218" max="9218" width="19.109375" style="1" bestFit="1" customWidth="1"/>
    <col min="9219" max="9227" width="9.109375" style="1"/>
    <col min="9228" max="9228" width="10" style="1" customWidth="1"/>
    <col min="9229" max="9470" width="9.109375" style="1"/>
    <col min="9471" max="9471" width="4" style="1" customWidth="1"/>
    <col min="9472" max="9472" width="2.21875" style="1" customWidth="1"/>
    <col min="9473" max="9473" width="34.33203125" style="1" customWidth="1"/>
    <col min="9474" max="9474" width="19.109375" style="1" bestFit="1" customWidth="1"/>
    <col min="9475" max="9483" width="9.109375" style="1"/>
    <col min="9484" max="9484" width="10" style="1" customWidth="1"/>
    <col min="9485" max="9726" width="9.109375" style="1"/>
    <col min="9727" max="9727" width="4" style="1" customWidth="1"/>
    <col min="9728" max="9728" width="2.21875" style="1" customWidth="1"/>
    <col min="9729" max="9729" width="34.33203125" style="1" customWidth="1"/>
    <col min="9730" max="9730" width="19.109375" style="1" bestFit="1" customWidth="1"/>
    <col min="9731" max="9739" width="9.109375" style="1"/>
    <col min="9740" max="9740" width="10" style="1" customWidth="1"/>
    <col min="9741" max="9982" width="9.109375" style="1"/>
    <col min="9983" max="9983" width="4" style="1" customWidth="1"/>
    <col min="9984" max="9984" width="2.21875" style="1" customWidth="1"/>
    <col min="9985" max="9985" width="34.33203125" style="1" customWidth="1"/>
    <col min="9986" max="9986" width="19.109375" style="1" bestFit="1" customWidth="1"/>
    <col min="9987" max="9995" width="9.109375" style="1"/>
    <col min="9996" max="9996" width="10" style="1" customWidth="1"/>
    <col min="9997" max="10238" width="9.109375" style="1"/>
    <col min="10239" max="10239" width="4" style="1" customWidth="1"/>
    <col min="10240" max="10240" width="2.21875" style="1" customWidth="1"/>
    <col min="10241" max="10241" width="34.33203125" style="1" customWidth="1"/>
    <col min="10242" max="10242" width="19.109375" style="1" bestFit="1" customWidth="1"/>
    <col min="10243" max="10251" width="9.109375" style="1"/>
    <col min="10252" max="10252" width="10" style="1" customWidth="1"/>
    <col min="10253" max="10494" width="9.109375" style="1"/>
    <col min="10495" max="10495" width="4" style="1" customWidth="1"/>
    <col min="10496" max="10496" width="2.21875" style="1" customWidth="1"/>
    <col min="10497" max="10497" width="34.33203125" style="1" customWidth="1"/>
    <col min="10498" max="10498" width="19.109375" style="1" bestFit="1" customWidth="1"/>
    <col min="10499" max="10507" width="9.109375" style="1"/>
    <col min="10508" max="10508" width="10" style="1" customWidth="1"/>
    <col min="10509" max="10750" width="9.109375" style="1"/>
    <col min="10751" max="10751" width="4" style="1" customWidth="1"/>
    <col min="10752" max="10752" width="2.21875" style="1" customWidth="1"/>
    <col min="10753" max="10753" width="34.33203125" style="1" customWidth="1"/>
    <col min="10754" max="10754" width="19.109375" style="1" bestFit="1" customWidth="1"/>
    <col min="10755" max="10763" width="9.109375" style="1"/>
    <col min="10764" max="10764" width="10" style="1" customWidth="1"/>
    <col min="10765" max="11006" width="9.109375" style="1"/>
    <col min="11007" max="11007" width="4" style="1" customWidth="1"/>
    <col min="11008" max="11008" width="2.21875" style="1" customWidth="1"/>
    <col min="11009" max="11009" width="34.33203125" style="1" customWidth="1"/>
    <col min="11010" max="11010" width="19.109375" style="1" bestFit="1" customWidth="1"/>
    <col min="11011" max="11019" width="9.109375" style="1"/>
    <col min="11020" max="11020" width="10" style="1" customWidth="1"/>
    <col min="11021" max="11262" width="9.109375" style="1"/>
    <col min="11263" max="11263" width="4" style="1" customWidth="1"/>
    <col min="11264" max="11264" width="2.21875" style="1" customWidth="1"/>
    <col min="11265" max="11265" width="34.33203125" style="1" customWidth="1"/>
    <col min="11266" max="11266" width="19.109375" style="1" bestFit="1" customWidth="1"/>
    <col min="11267" max="11275" width="9.109375" style="1"/>
    <col min="11276" max="11276" width="10" style="1" customWidth="1"/>
    <col min="11277" max="11518" width="9.109375" style="1"/>
    <col min="11519" max="11519" width="4" style="1" customWidth="1"/>
    <col min="11520" max="11520" width="2.21875" style="1" customWidth="1"/>
    <col min="11521" max="11521" width="34.33203125" style="1" customWidth="1"/>
    <col min="11522" max="11522" width="19.109375" style="1" bestFit="1" customWidth="1"/>
    <col min="11523" max="11531" width="9.109375" style="1"/>
    <col min="11532" max="11532" width="10" style="1" customWidth="1"/>
    <col min="11533" max="11774" width="9.109375" style="1"/>
    <col min="11775" max="11775" width="4" style="1" customWidth="1"/>
    <col min="11776" max="11776" width="2.21875" style="1" customWidth="1"/>
    <col min="11777" max="11777" width="34.33203125" style="1" customWidth="1"/>
    <col min="11778" max="11778" width="19.109375" style="1" bestFit="1" customWidth="1"/>
    <col min="11779" max="11787" width="9.109375" style="1"/>
    <col min="11788" max="11788" width="10" style="1" customWidth="1"/>
    <col min="11789" max="12030" width="9.109375" style="1"/>
    <col min="12031" max="12031" width="4" style="1" customWidth="1"/>
    <col min="12032" max="12032" width="2.21875" style="1" customWidth="1"/>
    <col min="12033" max="12033" width="34.33203125" style="1" customWidth="1"/>
    <col min="12034" max="12034" width="19.109375" style="1" bestFit="1" customWidth="1"/>
    <col min="12035" max="12043" width="9.109375" style="1"/>
    <col min="12044" max="12044" width="10" style="1" customWidth="1"/>
    <col min="12045" max="12286" width="9.109375" style="1"/>
    <col min="12287" max="12287" width="4" style="1" customWidth="1"/>
    <col min="12288" max="12288" width="2.21875" style="1" customWidth="1"/>
    <col min="12289" max="12289" width="34.33203125" style="1" customWidth="1"/>
    <col min="12290" max="12290" width="19.109375" style="1" bestFit="1" customWidth="1"/>
    <col min="12291" max="12299" width="9.109375" style="1"/>
    <col min="12300" max="12300" width="10" style="1" customWidth="1"/>
    <col min="12301" max="12542" width="9.109375" style="1"/>
    <col min="12543" max="12543" width="4" style="1" customWidth="1"/>
    <col min="12544" max="12544" width="2.21875" style="1" customWidth="1"/>
    <col min="12545" max="12545" width="34.33203125" style="1" customWidth="1"/>
    <col min="12546" max="12546" width="19.109375" style="1" bestFit="1" customWidth="1"/>
    <col min="12547" max="12555" width="9.109375" style="1"/>
    <col min="12556" max="12556" width="10" style="1" customWidth="1"/>
    <col min="12557" max="12798" width="9.109375" style="1"/>
    <col min="12799" max="12799" width="4" style="1" customWidth="1"/>
    <col min="12800" max="12800" width="2.21875" style="1" customWidth="1"/>
    <col min="12801" max="12801" width="34.33203125" style="1" customWidth="1"/>
    <col min="12802" max="12802" width="19.109375" style="1" bestFit="1" customWidth="1"/>
    <col min="12803" max="12811" width="9.109375" style="1"/>
    <col min="12812" max="12812" width="10" style="1" customWidth="1"/>
    <col min="12813" max="13054" width="9.109375" style="1"/>
    <col min="13055" max="13055" width="4" style="1" customWidth="1"/>
    <col min="13056" max="13056" width="2.21875" style="1" customWidth="1"/>
    <col min="13057" max="13057" width="34.33203125" style="1" customWidth="1"/>
    <col min="13058" max="13058" width="19.109375" style="1" bestFit="1" customWidth="1"/>
    <col min="13059" max="13067" width="9.109375" style="1"/>
    <col min="13068" max="13068" width="10" style="1" customWidth="1"/>
    <col min="13069" max="13310" width="9.109375" style="1"/>
    <col min="13311" max="13311" width="4" style="1" customWidth="1"/>
    <col min="13312" max="13312" width="2.21875" style="1" customWidth="1"/>
    <col min="13313" max="13313" width="34.33203125" style="1" customWidth="1"/>
    <col min="13314" max="13314" width="19.109375" style="1" bestFit="1" customWidth="1"/>
    <col min="13315" max="13323" width="9.109375" style="1"/>
    <col min="13324" max="13324" width="10" style="1" customWidth="1"/>
    <col min="13325" max="13566" width="9.109375" style="1"/>
    <col min="13567" max="13567" width="4" style="1" customWidth="1"/>
    <col min="13568" max="13568" width="2.21875" style="1" customWidth="1"/>
    <col min="13569" max="13569" width="34.33203125" style="1" customWidth="1"/>
    <col min="13570" max="13570" width="19.109375" style="1" bestFit="1" customWidth="1"/>
    <col min="13571" max="13579" width="9.109375" style="1"/>
    <col min="13580" max="13580" width="10" style="1" customWidth="1"/>
    <col min="13581" max="13822" width="9.109375" style="1"/>
    <col min="13823" max="13823" width="4" style="1" customWidth="1"/>
    <col min="13824" max="13824" width="2.21875" style="1" customWidth="1"/>
    <col min="13825" max="13825" width="34.33203125" style="1" customWidth="1"/>
    <col min="13826" max="13826" width="19.109375" style="1" bestFit="1" customWidth="1"/>
    <col min="13827" max="13835" width="9.109375" style="1"/>
    <col min="13836" max="13836" width="10" style="1" customWidth="1"/>
    <col min="13837" max="14078" width="9.109375" style="1"/>
    <col min="14079" max="14079" width="4" style="1" customWidth="1"/>
    <col min="14080" max="14080" width="2.21875" style="1" customWidth="1"/>
    <col min="14081" max="14081" width="34.33203125" style="1" customWidth="1"/>
    <col min="14082" max="14082" width="19.109375" style="1" bestFit="1" customWidth="1"/>
    <col min="14083" max="14091" width="9.109375" style="1"/>
    <col min="14092" max="14092" width="10" style="1" customWidth="1"/>
    <col min="14093" max="14334" width="9.109375" style="1"/>
    <col min="14335" max="14335" width="4" style="1" customWidth="1"/>
    <col min="14336" max="14336" width="2.21875" style="1" customWidth="1"/>
    <col min="14337" max="14337" width="34.33203125" style="1" customWidth="1"/>
    <col min="14338" max="14338" width="19.109375" style="1" bestFit="1" customWidth="1"/>
    <col min="14339" max="14347" width="9.109375" style="1"/>
    <col min="14348" max="14348" width="10" style="1" customWidth="1"/>
    <col min="14349" max="14590" width="9.109375" style="1"/>
    <col min="14591" max="14591" width="4" style="1" customWidth="1"/>
    <col min="14592" max="14592" width="2.21875" style="1" customWidth="1"/>
    <col min="14593" max="14593" width="34.33203125" style="1" customWidth="1"/>
    <col min="14594" max="14594" width="19.109375" style="1" bestFit="1" customWidth="1"/>
    <col min="14595" max="14603" width="9.109375" style="1"/>
    <col min="14604" max="14604" width="10" style="1" customWidth="1"/>
    <col min="14605" max="14846" width="9.109375" style="1"/>
    <col min="14847" max="14847" width="4" style="1" customWidth="1"/>
    <col min="14848" max="14848" width="2.21875" style="1" customWidth="1"/>
    <col min="14849" max="14849" width="34.33203125" style="1" customWidth="1"/>
    <col min="14850" max="14850" width="19.109375" style="1" bestFit="1" customWidth="1"/>
    <col min="14851" max="14859" width="9.109375" style="1"/>
    <col min="14860" max="14860" width="10" style="1" customWidth="1"/>
    <col min="14861" max="15102" width="9.109375" style="1"/>
    <col min="15103" max="15103" width="4" style="1" customWidth="1"/>
    <col min="15104" max="15104" width="2.21875" style="1" customWidth="1"/>
    <col min="15105" max="15105" width="34.33203125" style="1" customWidth="1"/>
    <col min="15106" max="15106" width="19.109375" style="1" bestFit="1" customWidth="1"/>
    <col min="15107" max="15115" width="9.109375" style="1"/>
    <col min="15116" max="15116" width="10" style="1" customWidth="1"/>
    <col min="15117" max="15358" width="9.109375" style="1"/>
    <col min="15359" max="15359" width="4" style="1" customWidth="1"/>
    <col min="15360" max="15360" width="2.21875" style="1" customWidth="1"/>
    <col min="15361" max="15361" width="34.33203125" style="1" customWidth="1"/>
    <col min="15362" max="15362" width="19.109375" style="1" bestFit="1" customWidth="1"/>
    <col min="15363" max="15371" width="9.109375" style="1"/>
    <col min="15372" max="15372" width="10" style="1" customWidth="1"/>
    <col min="15373" max="15614" width="9.109375" style="1"/>
    <col min="15615" max="15615" width="4" style="1" customWidth="1"/>
    <col min="15616" max="15616" width="2.21875" style="1" customWidth="1"/>
    <col min="15617" max="15617" width="34.33203125" style="1" customWidth="1"/>
    <col min="15618" max="15618" width="19.109375" style="1" bestFit="1" customWidth="1"/>
    <col min="15619" max="15627" width="9.109375" style="1"/>
    <col min="15628" max="15628" width="10" style="1" customWidth="1"/>
    <col min="15629" max="15870" width="9.109375" style="1"/>
    <col min="15871" max="15871" width="4" style="1" customWidth="1"/>
    <col min="15872" max="15872" width="2.21875" style="1" customWidth="1"/>
    <col min="15873" max="15873" width="34.33203125" style="1" customWidth="1"/>
    <col min="15874" max="15874" width="19.109375" style="1" bestFit="1" customWidth="1"/>
    <col min="15875" max="15883" width="9.109375" style="1"/>
    <col min="15884" max="15884" width="10" style="1" customWidth="1"/>
    <col min="15885" max="16126" width="9.109375" style="1"/>
    <col min="16127" max="16127" width="4" style="1" customWidth="1"/>
    <col min="16128" max="16128" width="2.21875" style="1" customWidth="1"/>
    <col min="16129" max="16129" width="34.33203125" style="1" customWidth="1"/>
    <col min="16130" max="16130" width="19.109375" style="1" bestFit="1" customWidth="1"/>
    <col min="16131" max="16139" width="9.109375" style="1"/>
    <col min="16140" max="16140" width="10" style="1" customWidth="1"/>
    <col min="16141" max="16382" width="9.109375" style="1"/>
    <col min="16383" max="16384" width="9.109375" style="1" customWidth="1"/>
  </cols>
  <sheetData>
    <row r="1" spans="1:16" ht="40.799999999999997" customHeight="1" x14ac:dyDescent="0.25">
      <c r="A1" s="244" t="s">
        <v>291</v>
      </c>
      <c r="B1" s="2"/>
      <c r="C1" s="2"/>
      <c r="D1" s="2"/>
      <c r="E1" s="2"/>
      <c r="F1" s="2"/>
      <c r="G1" s="2"/>
    </row>
    <row r="2" spans="1:16" ht="22.2" customHeight="1" x14ac:dyDescent="0.25">
      <c r="A2" s="247" t="s">
        <v>292</v>
      </c>
      <c r="B2" s="247"/>
      <c r="C2" s="247"/>
      <c r="D2" s="247"/>
      <c r="E2" s="247"/>
      <c r="F2" s="247"/>
      <c r="G2" s="247"/>
      <c r="H2" s="247"/>
      <c r="I2" s="247"/>
      <c r="J2" s="247"/>
      <c r="K2" s="247"/>
      <c r="L2" s="247"/>
    </row>
    <row r="3" spans="1:16" ht="15" customHeight="1" x14ac:dyDescent="0.25">
      <c r="A3" s="247"/>
      <c r="B3" s="247"/>
      <c r="C3" s="247"/>
      <c r="D3" s="247"/>
      <c r="E3" s="247"/>
      <c r="F3" s="247"/>
      <c r="G3" s="247"/>
      <c r="H3" s="247"/>
      <c r="I3" s="247"/>
      <c r="J3" s="247"/>
      <c r="K3" s="247"/>
      <c r="L3" s="247"/>
      <c r="M3" s="3"/>
      <c r="N3" s="3"/>
      <c r="O3" s="3"/>
      <c r="P3" s="3"/>
    </row>
    <row r="4" spans="1:16" ht="15" customHeight="1" x14ac:dyDescent="0.25">
      <c r="A4" s="5" t="s">
        <v>0</v>
      </c>
      <c r="B4" s="6"/>
      <c r="C4" s="6"/>
      <c r="D4" s="6"/>
      <c r="E4" s="6"/>
      <c r="F4" s="4"/>
      <c r="G4" s="4"/>
      <c r="H4" s="4"/>
      <c r="I4" s="4"/>
      <c r="J4" s="4"/>
      <c r="K4" s="3"/>
      <c r="L4" s="3"/>
      <c r="M4" s="3"/>
      <c r="N4" s="3"/>
      <c r="O4" s="3"/>
      <c r="P4" s="3"/>
    </row>
    <row r="5" spans="1:16" ht="15" customHeight="1" x14ac:dyDescent="0.25">
      <c r="A5" s="247" t="s">
        <v>218</v>
      </c>
      <c r="B5" s="247"/>
      <c r="C5" s="247"/>
      <c r="D5" s="247"/>
      <c r="E5" s="247"/>
      <c r="F5" s="247"/>
      <c r="G5" s="247"/>
      <c r="H5" s="247"/>
      <c r="I5" s="247"/>
      <c r="J5" s="247"/>
    </row>
    <row r="6" spans="1:16" ht="15" customHeight="1" x14ac:dyDescent="0.25">
      <c r="A6" s="7"/>
      <c r="B6" s="7"/>
      <c r="C6" s="7"/>
      <c r="D6" s="7"/>
      <c r="E6" s="7"/>
      <c r="F6" s="7"/>
      <c r="G6" s="7"/>
      <c r="H6" s="8"/>
      <c r="I6" s="8"/>
      <c r="J6" s="8"/>
    </row>
    <row r="7" spans="1:16" ht="15" customHeight="1" x14ac:dyDescent="0.25">
      <c r="A7" s="8"/>
      <c r="B7" s="9" t="s">
        <v>1</v>
      </c>
      <c r="C7" s="10"/>
      <c r="D7" s="10"/>
      <c r="E7" s="10"/>
      <c r="F7" s="10"/>
      <c r="G7" s="10"/>
      <c r="H7" s="11"/>
      <c r="I7" s="8"/>
      <c r="J7" s="8"/>
    </row>
    <row r="8" spans="1:16" ht="15" customHeight="1" x14ac:dyDescent="0.25">
      <c r="A8" s="8"/>
      <c r="B8" s="12"/>
      <c r="C8" s="10"/>
      <c r="D8" s="10"/>
      <c r="E8" s="10"/>
      <c r="F8" s="10"/>
      <c r="G8" s="10"/>
      <c r="H8" s="8"/>
      <c r="I8" s="8"/>
      <c r="J8" s="8"/>
    </row>
    <row r="9" spans="1:16" ht="15" customHeight="1" x14ac:dyDescent="0.25">
      <c r="A9" s="10"/>
      <c r="B9" s="10"/>
      <c r="C9" s="10"/>
      <c r="D9" s="10"/>
      <c r="E9" s="10"/>
      <c r="F9" s="10"/>
      <c r="G9" s="10"/>
      <c r="H9" s="8"/>
      <c r="I9" s="8"/>
      <c r="J9" s="8"/>
    </row>
    <row r="10" spans="1:16" ht="15" customHeight="1" x14ac:dyDescent="0.25">
      <c r="A10" s="247" t="s">
        <v>293</v>
      </c>
      <c r="B10" s="247"/>
      <c r="C10" s="247"/>
      <c r="D10" s="247"/>
      <c r="E10" s="247"/>
      <c r="F10" s="247"/>
      <c r="G10" s="247"/>
      <c r="H10" s="247"/>
      <c r="I10" s="247"/>
      <c r="J10" s="247"/>
      <c r="K10" s="247"/>
      <c r="L10" s="247"/>
    </row>
    <row r="11" spans="1:16" ht="15" customHeight="1" x14ac:dyDescent="0.25">
      <c r="A11" s="247"/>
      <c r="B11" s="247"/>
      <c r="C11" s="247"/>
      <c r="D11" s="247"/>
      <c r="E11" s="247"/>
      <c r="F11" s="247"/>
      <c r="G11" s="247"/>
      <c r="H11" s="247"/>
      <c r="I11" s="247"/>
      <c r="J11" s="247"/>
      <c r="K11" s="247"/>
      <c r="L11" s="247"/>
    </row>
    <row r="12" spans="1:16" ht="15" customHeight="1" x14ac:dyDescent="0.25">
      <c r="A12" s="13"/>
      <c r="B12" s="13"/>
      <c r="C12" s="13"/>
      <c r="D12" s="13"/>
      <c r="E12" s="13"/>
      <c r="F12" s="13"/>
      <c r="G12" s="13"/>
    </row>
    <row r="13" spans="1:16" ht="15" customHeight="1" x14ac:dyDescent="0.25">
      <c r="A13" s="248" t="s">
        <v>2</v>
      </c>
      <c r="B13" s="248"/>
      <c r="C13" s="248"/>
      <c r="D13" s="248"/>
      <c r="E13" s="248"/>
      <c r="F13" s="248"/>
      <c r="G13" s="248"/>
      <c r="H13" s="248"/>
      <c r="I13" s="248"/>
      <c r="J13" s="248"/>
      <c r="K13" s="248"/>
      <c r="L13" s="248"/>
      <c r="M13" s="248"/>
      <c r="N13" s="248"/>
    </row>
    <row r="14" spans="1:16" ht="15" customHeight="1" x14ac:dyDescent="0.25">
      <c r="A14" s="14"/>
      <c r="B14" s="14"/>
      <c r="C14" s="14"/>
      <c r="D14" s="14"/>
      <c r="E14" s="14"/>
      <c r="F14" s="14"/>
      <c r="G14" s="14"/>
      <c r="H14" s="14"/>
      <c r="I14" s="14"/>
      <c r="J14" s="14"/>
      <c r="K14" s="14"/>
      <c r="L14" s="14"/>
      <c r="M14" s="14"/>
      <c r="N14" s="14"/>
    </row>
    <row r="15" spans="1:16" ht="54" customHeight="1" x14ac:dyDescent="0.25">
      <c r="A15" s="173" t="s">
        <v>3</v>
      </c>
      <c r="B15" s="245" t="s">
        <v>294</v>
      </c>
      <c r="C15" s="245"/>
      <c r="D15" s="245"/>
      <c r="E15" s="245"/>
      <c r="F15" s="245"/>
      <c r="G15" s="245"/>
      <c r="H15" s="245"/>
      <c r="I15" s="245"/>
      <c r="J15" s="245"/>
      <c r="K15" s="245"/>
      <c r="L15" s="245"/>
      <c r="M15" s="14"/>
      <c r="N15" s="14"/>
    </row>
    <row r="16" spans="1:16" ht="15" customHeight="1" x14ac:dyDescent="0.25">
      <c r="A16" s="180" t="s">
        <v>4</v>
      </c>
      <c r="B16" s="245" t="s">
        <v>295</v>
      </c>
      <c r="C16" s="245"/>
      <c r="D16" s="245"/>
      <c r="E16" s="245"/>
      <c r="F16" s="245"/>
      <c r="G16" s="245"/>
      <c r="H16" s="245"/>
      <c r="I16" s="245"/>
      <c r="J16" s="245"/>
      <c r="K16" s="245"/>
      <c r="L16" s="245"/>
    </row>
    <row r="17" spans="1:12" ht="33" customHeight="1" x14ac:dyDescent="0.25">
      <c r="A17" s="15"/>
      <c r="B17" s="245"/>
      <c r="C17" s="245"/>
      <c r="D17" s="245"/>
      <c r="E17" s="245"/>
      <c r="F17" s="245"/>
      <c r="G17" s="245"/>
      <c r="H17" s="245"/>
      <c r="I17" s="245"/>
      <c r="J17" s="245"/>
      <c r="K17" s="245"/>
      <c r="L17" s="245"/>
    </row>
    <row r="18" spans="1:12" ht="39" customHeight="1" x14ac:dyDescent="0.25">
      <c r="A18" s="173" t="s">
        <v>251</v>
      </c>
      <c r="B18" s="245" t="s">
        <v>296</v>
      </c>
      <c r="C18" s="245"/>
      <c r="D18" s="245"/>
      <c r="E18" s="245"/>
      <c r="F18" s="245"/>
      <c r="G18" s="245"/>
      <c r="H18" s="245"/>
      <c r="I18" s="245"/>
      <c r="J18" s="245"/>
      <c r="K18" s="245"/>
      <c r="L18" s="245"/>
    </row>
    <row r="19" spans="1:12" ht="15" customHeight="1" x14ac:dyDescent="0.25">
      <c r="A19" s="173" t="s">
        <v>5</v>
      </c>
      <c r="B19" s="16" t="s">
        <v>280</v>
      </c>
      <c r="C19" s="16"/>
      <c r="D19" s="16"/>
      <c r="E19" s="16"/>
      <c r="F19" s="16"/>
      <c r="G19" s="16"/>
      <c r="H19" s="16"/>
      <c r="I19" s="16"/>
      <c r="J19" s="16"/>
      <c r="K19" s="16"/>
      <c r="L19" s="16"/>
    </row>
    <row r="20" spans="1:12" ht="22.95" customHeight="1" x14ac:dyDescent="0.25">
      <c r="A20" s="15"/>
      <c r="B20" s="16"/>
      <c r="C20" s="16"/>
      <c r="D20" s="16"/>
      <c r="E20" s="16"/>
      <c r="F20" s="16"/>
      <c r="G20" s="16"/>
      <c r="H20" s="16"/>
      <c r="I20" s="16"/>
      <c r="J20" s="16"/>
      <c r="K20" s="16"/>
      <c r="L20" s="16"/>
    </row>
    <row r="21" spans="1:12" ht="15" customHeight="1" x14ac:dyDescent="0.25">
      <c r="A21" s="173" t="s">
        <v>6</v>
      </c>
      <c r="B21" s="16" t="s">
        <v>297</v>
      </c>
      <c r="C21" s="16"/>
      <c r="D21" s="16"/>
      <c r="E21" s="16"/>
      <c r="F21" s="16"/>
      <c r="G21" s="16"/>
      <c r="H21" s="16"/>
      <c r="I21" s="16"/>
      <c r="J21" s="16"/>
      <c r="K21" s="16"/>
      <c r="L21" s="16"/>
    </row>
    <row r="22" spans="1:12" ht="8.25" customHeight="1" x14ac:dyDescent="0.25">
      <c r="A22" s="15"/>
      <c r="B22" s="16"/>
      <c r="C22" s="16"/>
      <c r="D22" s="16"/>
      <c r="E22" s="16"/>
      <c r="F22" s="16"/>
      <c r="G22" s="16"/>
      <c r="H22" s="16"/>
      <c r="I22" s="16"/>
      <c r="J22" s="16"/>
      <c r="K22" s="16"/>
      <c r="L22" s="16"/>
    </row>
    <row r="23" spans="1:12" x14ac:dyDescent="0.25">
      <c r="A23" s="174" t="s">
        <v>7</v>
      </c>
      <c r="B23" s="16" t="s">
        <v>8</v>
      </c>
      <c r="C23" s="16"/>
      <c r="D23" s="16"/>
      <c r="E23" s="16"/>
      <c r="F23" s="16"/>
      <c r="G23" s="16"/>
      <c r="H23" s="16"/>
      <c r="I23" s="16"/>
      <c r="J23" s="16"/>
      <c r="K23" s="16"/>
      <c r="L23" s="16"/>
    </row>
    <row r="24" spans="1:12" x14ac:dyDescent="0.25">
      <c r="A24" s="17"/>
    </row>
    <row r="25" spans="1:12" x14ac:dyDescent="0.25">
      <c r="A25" s="18" t="s">
        <v>9</v>
      </c>
      <c r="B25" s="183">
        <v>46008</v>
      </c>
    </row>
    <row r="26" spans="1:12" x14ac:dyDescent="0.25">
      <c r="A26" s="19"/>
      <c r="B26" s="18"/>
    </row>
    <row r="28" spans="1:12" x14ac:dyDescent="0.25">
      <c r="B28" s="245"/>
      <c r="C28" s="245"/>
      <c r="D28" s="245"/>
      <c r="E28" s="245"/>
      <c r="F28" s="245"/>
      <c r="G28" s="245"/>
      <c r="H28" s="245"/>
      <c r="I28" s="245"/>
      <c r="J28" s="246"/>
    </row>
  </sheetData>
  <mergeCells count="8">
    <mergeCell ref="B18:L18"/>
    <mergeCell ref="B28:J28"/>
    <mergeCell ref="A2:L3"/>
    <mergeCell ref="A5:J5"/>
    <mergeCell ref="A10:L11"/>
    <mergeCell ref="A13:N13"/>
    <mergeCell ref="B15:L15"/>
    <mergeCell ref="B16:L17"/>
  </mergeCells>
  <hyperlinks>
    <hyperlink ref="A15" location="'Schools&amp;Central School Services'!A1" display="Schools&amp;Central School Services:" xr:uid="{00000000-0004-0000-0000-000000000000}"/>
    <hyperlink ref="A19" location="'Early Years Pupil Premium&amp;DAF'!A1" display="Early Years Pupil Premium&amp;DAF:" xr:uid="{00000000-0004-0000-0000-000001000000}"/>
    <hyperlink ref="A21" location="'High Needs Pupil Numbers'!A1" display="High Needs Pupil Numbers:" xr:uid="{00000000-0004-0000-0000-000002000000}"/>
    <hyperlink ref="A23" location="'Source data'!A1" display="Source data:" xr:uid="{00000000-0004-0000-0000-000003000000}"/>
    <hyperlink ref="A16" location="'Early Years 3 &amp; 4 yrs'!A1" display="Early Years 3 &amp; 4 yrs:" xr:uid="{00000000-0004-0000-0000-000004000000}"/>
    <hyperlink ref="A18" location="'Early Years 2 yrs and under 2s'!A1" display="Early Years 2 yrs and under 2s" xr:uid="{00000000-0004-0000-0000-000005000000}"/>
  </hyperlinks>
  <pageMargins left="0.75" right="0.75" top="1" bottom="1" header="0.5" footer="0.5"/>
  <pageSetup paperSize="9" orientation="portrait" r:id="rId1"/>
  <headerFooter alignWithMargins="0">
    <oddHeader>&amp;C&amp;"Aptos"&amp;11&amp;K000000 OFFICIAL&amp;1#_x000D_</oddHeader>
    <oddFooter>&amp;C_x000D_&amp;1#&amp;"Aptos"&amp;11&amp;K000000 OFFICIAL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1</xdr:col>
                    <xdr:colOff>0</xdr:colOff>
                    <xdr:row>5</xdr:row>
                    <xdr:rowOff>144780</xdr:rowOff>
                  </from>
                  <to>
                    <xdr:col>5</xdr:col>
                    <xdr:colOff>243840</xdr:colOff>
                    <xdr:row>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pageSetUpPr fitToPage="1"/>
  </sheetPr>
  <dimension ref="A1:N61"/>
  <sheetViews>
    <sheetView showGridLines="0" zoomScale="85" zoomScaleNormal="85" workbookViewId="0"/>
  </sheetViews>
  <sheetFormatPr defaultRowHeight="13.2" x14ac:dyDescent="0.25"/>
  <cols>
    <col min="1" max="1" width="2.77734375" style="21" customWidth="1"/>
    <col min="2" max="2" width="5.77734375" style="21" customWidth="1"/>
    <col min="3" max="4" width="25.77734375" style="21" customWidth="1"/>
    <col min="5" max="5" width="36.6640625" style="21" customWidth="1"/>
    <col min="6" max="8" width="20.77734375" style="21" customWidth="1"/>
    <col min="9" max="9" width="2.109375" style="21" customWidth="1"/>
    <col min="10" max="10" width="4.21875" style="21" customWidth="1"/>
    <col min="11" max="12" width="20.21875" style="21" customWidth="1"/>
    <col min="13" max="13" width="8.77734375" style="21" customWidth="1"/>
    <col min="14" max="14" width="2" style="21" customWidth="1"/>
    <col min="15" max="256" width="9.109375" style="21"/>
    <col min="257" max="257" width="2.77734375" style="21" customWidth="1"/>
    <col min="258" max="258" width="5.77734375" style="21" customWidth="1"/>
    <col min="259" max="260" width="25.77734375" style="21" customWidth="1"/>
    <col min="261" max="261" width="36.6640625" style="21" customWidth="1"/>
    <col min="262" max="264" width="20.77734375" style="21" customWidth="1"/>
    <col min="265" max="265" width="2.109375" style="21" customWidth="1"/>
    <col min="266" max="266" width="4.21875" style="21" customWidth="1"/>
    <col min="267" max="268" width="20.21875" style="21" customWidth="1"/>
    <col min="269" max="269" width="8.77734375" style="21" customWidth="1"/>
    <col min="270" max="270" width="2" style="21" customWidth="1"/>
    <col min="271" max="512" width="9.109375" style="21"/>
    <col min="513" max="513" width="2.77734375" style="21" customWidth="1"/>
    <col min="514" max="514" width="5.77734375" style="21" customWidth="1"/>
    <col min="515" max="516" width="25.77734375" style="21" customWidth="1"/>
    <col min="517" max="517" width="36.6640625" style="21" customWidth="1"/>
    <col min="518" max="520" width="20.77734375" style="21" customWidth="1"/>
    <col min="521" max="521" width="2.109375" style="21" customWidth="1"/>
    <col min="522" max="522" width="4.21875" style="21" customWidth="1"/>
    <col min="523" max="524" width="20.21875" style="21" customWidth="1"/>
    <col min="525" max="525" width="8.77734375" style="21" customWidth="1"/>
    <col min="526" max="526" width="2" style="21" customWidth="1"/>
    <col min="527" max="768" width="9.109375" style="21"/>
    <col min="769" max="769" width="2.77734375" style="21" customWidth="1"/>
    <col min="770" max="770" width="5.77734375" style="21" customWidth="1"/>
    <col min="771" max="772" width="25.77734375" style="21" customWidth="1"/>
    <col min="773" max="773" width="36.6640625" style="21" customWidth="1"/>
    <col min="774" max="776" width="20.77734375" style="21" customWidth="1"/>
    <col min="777" max="777" width="2.109375" style="21" customWidth="1"/>
    <col min="778" max="778" width="4.21875" style="21" customWidth="1"/>
    <col min="779" max="780" width="20.21875" style="21" customWidth="1"/>
    <col min="781" max="781" width="8.77734375" style="21" customWidth="1"/>
    <col min="782" max="782" width="2" style="21" customWidth="1"/>
    <col min="783" max="1024" width="9.109375" style="21"/>
    <col min="1025" max="1025" width="2.77734375" style="21" customWidth="1"/>
    <col min="1026" max="1026" width="5.77734375" style="21" customWidth="1"/>
    <col min="1027" max="1028" width="25.77734375" style="21" customWidth="1"/>
    <col min="1029" max="1029" width="36.6640625" style="21" customWidth="1"/>
    <col min="1030" max="1032" width="20.77734375" style="21" customWidth="1"/>
    <col min="1033" max="1033" width="2.109375" style="21" customWidth="1"/>
    <col min="1034" max="1034" width="4.21875" style="21" customWidth="1"/>
    <col min="1035" max="1036" width="20.21875" style="21" customWidth="1"/>
    <col min="1037" max="1037" width="8.77734375" style="21" customWidth="1"/>
    <col min="1038" max="1038" width="2" style="21" customWidth="1"/>
    <col min="1039" max="1280" width="9.109375" style="21"/>
    <col min="1281" max="1281" width="2.77734375" style="21" customWidth="1"/>
    <col min="1282" max="1282" width="5.77734375" style="21" customWidth="1"/>
    <col min="1283" max="1284" width="25.77734375" style="21" customWidth="1"/>
    <col min="1285" max="1285" width="36.6640625" style="21" customWidth="1"/>
    <col min="1286" max="1288" width="20.77734375" style="21" customWidth="1"/>
    <col min="1289" max="1289" width="2.109375" style="21" customWidth="1"/>
    <col min="1290" max="1290" width="4.21875" style="21" customWidth="1"/>
    <col min="1291" max="1292" width="20.21875" style="21" customWidth="1"/>
    <col min="1293" max="1293" width="8.77734375" style="21" customWidth="1"/>
    <col min="1294" max="1294" width="2" style="21" customWidth="1"/>
    <col min="1295" max="1536" width="9.109375" style="21"/>
    <col min="1537" max="1537" width="2.77734375" style="21" customWidth="1"/>
    <col min="1538" max="1538" width="5.77734375" style="21" customWidth="1"/>
    <col min="1539" max="1540" width="25.77734375" style="21" customWidth="1"/>
    <col min="1541" max="1541" width="36.6640625" style="21" customWidth="1"/>
    <col min="1542" max="1544" width="20.77734375" style="21" customWidth="1"/>
    <col min="1545" max="1545" width="2.109375" style="21" customWidth="1"/>
    <col min="1546" max="1546" width="4.21875" style="21" customWidth="1"/>
    <col min="1547" max="1548" width="20.21875" style="21" customWidth="1"/>
    <col min="1549" max="1549" width="8.77734375" style="21" customWidth="1"/>
    <col min="1550" max="1550" width="2" style="21" customWidth="1"/>
    <col min="1551" max="1792" width="9.109375" style="21"/>
    <col min="1793" max="1793" width="2.77734375" style="21" customWidth="1"/>
    <col min="1794" max="1794" width="5.77734375" style="21" customWidth="1"/>
    <col min="1795" max="1796" width="25.77734375" style="21" customWidth="1"/>
    <col min="1797" max="1797" width="36.6640625" style="21" customWidth="1"/>
    <col min="1798" max="1800" width="20.77734375" style="21" customWidth="1"/>
    <col min="1801" max="1801" width="2.109375" style="21" customWidth="1"/>
    <col min="1802" max="1802" width="4.21875" style="21" customWidth="1"/>
    <col min="1803" max="1804" width="20.21875" style="21" customWidth="1"/>
    <col min="1805" max="1805" width="8.77734375" style="21" customWidth="1"/>
    <col min="1806" max="1806" width="2" style="21" customWidth="1"/>
    <col min="1807" max="2048" width="9.109375" style="21"/>
    <col min="2049" max="2049" width="2.77734375" style="21" customWidth="1"/>
    <col min="2050" max="2050" width="5.77734375" style="21" customWidth="1"/>
    <col min="2051" max="2052" width="25.77734375" style="21" customWidth="1"/>
    <col min="2053" max="2053" width="36.6640625" style="21" customWidth="1"/>
    <col min="2054" max="2056" width="20.77734375" style="21" customWidth="1"/>
    <col min="2057" max="2057" width="2.109375" style="21" customWidth="1"/>
    <col min="2058" max="2058" width="4.21875" style="21" customWidth="1"/>
    <col min="2059" max="2060" width="20.21875" style="21" customWidth="1"/>
    <col min="2061" max="2061" width="8.77734375" style="21" customWidth="1"/>
    <col min="2062" max="2062" width="2" style="21" customWidth="1"/>
    <col min="2063" max="2304" width="9.109375" style="21"/>
    <col min="2305" max="2305" width="2.77734375" style="21" customWidth="1"/>
    <col min="2306" max="2306" width="5.77734375" style="21" customWidth="1"/>
    <col min="2307" max="2308" width="25.77734375" style="21" customWidth="1"/>
    <col min="2309" max="2309" width="36.6640625" style="21" customWidth="1"/>
    <col min="2310" max="2312" width="20.77734375" style="21" customWidth="1"/>
    <col min="2313" max="2313" width="2.109375" style="21" customWidth="1"/>
    <col min="2314" max="2314" width="4.21875" style="21" customWidth="1"/>
    <col min="2315" max="2316" width="20.21875" style="21" customWidth="1"/>
    <col min="2317" max="2317" width="8.77734375" style="21" customWidth="1"/>
    <col min="2318" max="2318" width="2" style="21" customWidth="1"/>
    <col min="2319" max="2560" width="9.109375" style="21"/>
    <col min="2561" max="2561" width="2.77734375" style="21" customWidth="1"/>
    <col min="2562" max="2562" width="5.77734375" style="21" customWidth="1"/>
    <col min="2563" max="2564" width="25.77734375" style="21" customWidth="1"/>
    <col min="2565" max="2565" width="36.6640625" style="21" customWidth="1"/>
    <col min="2566" max="2568" width="20.77734375" style="21" customWidth="1"/>
    <col min="2569" max="2569" width="2.109375" style="21" customWidth="1"/>
    <col min="2570" max="2570" width="4.21875" style="21" customWidth="1"/>
    <col min="2571" max="2572" width="20.21875" style="21" customWidth="1"/>
    <col min="2573" max="2573" width="8.77734375" style="21" customWidth="1"/>
    <col min="2574" max="2574" width="2" style="21" customWidth="1"/>
    <col min="2575" max="2816" width="9.109375" style="21"/>
    <col min="2817" max="2817" width="2.77734375" style="21" customWidth="1"/>
    <col min="2818" max="2818" width="5.77734375" style="21" customWidth="1"/>
    <col min="2819" max="2820" width="25.77734375" style="21" customWidth="1"/>
    <col min="2821" max="2821" width="36.6640625" style="21" customWidth="1"/>
    <col min="2822" max="2824" width="20.77734375" style="21" customWidth="1"/>
    <col min="2825" max="2825" width="2.109375" style="21" customWidth="1"/>
    <col min="2826" max="2826" width="4.21875" style="21" customWidth="1"/>
    <col min="2827" max="2828" width="20.21875" style="21" customWidth="1"/>
    <col min="2829" max="2829" width="8.77734375" style="21" customWidth="1"/>
    <col min="2830" max="2830" width="2" style="21" customWidth="1"/>
    <col min="2831" max="3072" width="9.109375" style="21"/>
    <col min="3073" max="3073" width="2.77734375" style="21" customWidth="1"/>
    <col min="3074" max="3074" width="5.77734375" style="21" customWidth="1"/>
    <col min="3075" max="3076" width="25.77734375" style="21" customWidth="1"/>
    <col min="3077" max="3077" width="36.6640625" style="21" customWidth="1"/>
    <col min="3078" max="3080" width="20.77734375" style="21" customWidth="1"/>
    <col min="3081" max="3081" width="2.109375" style="21" customWidth="1"/>
    <col min="3082" max="3082" width="4.21875" style="21" customWidth="1"/>
    <col min="3083" max="3084" width="20.21875" style="21" customWidth="1"/>
    <col min="3085" max="3085" width="8.77734375" style="21" customWidth="1"/>
    <col min="3086" max="3086" width="2" style="21" customWidth="1"/>
    <col min="3087" max="3328" width="9.109375" style="21"/>
    <col min="3329" max="3329" width="2.77734375" style="21" customWidth="1"/>
    <col min="3330" max="3330" width="5.77734375" style="21" customWidth="1"/>
    <col min="3331" max="3332" width="25.77734375" style="21" customWidth="1"/>
    <col min="3333" max="3333" width="36.6640625" style="21" customWidth="1"/>
    <col min="3334" max="3336" width="20.77734375" style="21" customWidth="1"/>
    <col min="3337" max="3337" width="2.109375" style="21" customWidth="1"/>
    <col min="3338" max="3338" width="4.21875" style="21" customWidth="1"/>
    <col min="3339" max="3340" width="20.21875" style="21" customWidth="1"/>
    <col min="3341" max="3341" width="8.77734375" style="21" customWidth="1"/>
    <col min="3342" max="3342" width="2" style="21" customWidth="1"/>
    <col min="3343" max="3584" width="9.109375" style="21"/>
    <col min="3585" max="3585" width="2.77734375" style="21" customWidth="1"/>
    <col min="3586" max="3586" width="5.77734375" style="21" customWidth="1"/>
    <col min="3587" max="3588" width="25.77734375" style="21" customWidth="1"/>
    <col min="3589" max="3589" width="36.6640625" style="21" customWidth="1"/>
    <col min="3590" max="3592" width="20.77734375" style="21" customWidth="1"/>
    <col min="3593" max="3593" width="2.109375" style="21" customWidth="1"/>
    <col min="3594" max="3594" width="4.21875" style="21" customWidth="1"/>
    <col min="3595" max="3596" width="20.21875" style="21" customWidth="1"/>
    <col min="3597" max="3597" width="8.77734375" style="21" customWidth="1"/>
    <col min="3598" max="3598" width="2" style="21" customWidth="1"/>
    <col min="3599" max="3840" width="9.109375" style="21"/>
    <col min="3841" max="3841" width="2.77734375" style="21" customWidth="1"/>
    <col min="3842" max="3842" width="5.77734375" style="21" customWidth="1"/>
    <col min="3843" max="3844" width="25.77734375" style="21" customWidth="1"/>
    <col min="3845" max="3845" width="36.6640625" style="21" customWidth="1"/>
    <col min="3846" max="3848" width="20.77734375" style="21" customWidth="1"/>
    <col min="3849" max="3849" width="2.109375" style="21" customWidth="1"/>
    <col min="3850" max="3850" width="4.21875" style="21" customWidth="1"/>
    <col min="3851" max="3852" width="20.21875" style="21" customWidth="1"/>
    <col min="3853" max="3853" width="8.77734375" style="21" customWidth="1"/>
    <col min="3854" max="3854" width="2" style="21" customWidth="1"/>
    <col min="3855" max="4096" width="9.109375" style="21"/>
    <col min="4097" max="4097" width="2.77734375" style="21" customWidth="1"/>
    <col min="4098" max="4098" width="5.77734375" style="21" customWidth="1"/>
    <col min="4099" max="4100" width="25.77734375" style="21" customWidth="1"/>
    <col min="4101" max="4101" width="36.6640625" style="21" customWidth="1"/>
    <col min="4102" max="4104" width="20.77734375" style="21" customWidth="1"/>
    <col min="4105" max="4105" width="2.109375" style="21" customWidth="1"/>
    <col min="4106" max="4106" width="4.21875" style="21" customWidth="1"/>
    <col min="4107" max="4108" width="20.21875" style="21" customWidth="1"/>
    <col min="4109" max="4109" width="8.77734375" style="21" customWidth="1"/>
    <col min="4110" max="4110" width="2" style="21" customWidth="1"/>
    <col min="4111" max="4352" width="9.109375" style="21"/>
    <col min="4353" max="4353" width="2.77734375" style="21" customWidth="1"/>
    <col min="4354" max="4354" width="5.77734375" style="21" customWidth="1"/>
    <col min="4355" max="4356" width="25.77734375" style="21" customWidth="1"/>
    <col min="4357" max="4357" width="36.6640625" style="21" customWidth="1"/>
    <col min="4358" max="4360" width="20.77734375" style="21" customWidth="1"/>
    <col min="4361" max="4361" width="2.109375" style="21" customWidth="1"/>
    <col min="4362" max="4362" width="4.21875" style="21" customWidth="1"/>
    <col min="4363" max="4364" width="20.21875" style="21" customWidth="1"/>
    <col min="4365" max="4365" width="8.77734375" style="21" customWidth="1"/>
    <col min="4366" max="4366" width="2" style="21" customWidth="1"/>
    <col min="4367" max="4608" width="9.109375" style="21"/>
    <col min="4609" max="4609" width="2.77734375" style="21" customWidth="1"/>
    <col min="4610" max="4610" width="5.77734375" style="21" customWidth="1"/>
    <col min="4611" max="4612" width="25.77734375" style="21" customWidth="1"/>
    <col min="4613" max="4613" width="36.6640625" style="21" customWidth="1"/>
    <col min="4614" max="4616" width="20.77734375" style="21" customWidth="1"/>
    <col min="4617" max="4617" width="2.109375" style="21" customWidth="1"/>
    <col min="4618" max="4618" width="4.21875" style="21" customWidth="1"/>
    <col min="4619" max="4620" width="20.21875" style="21" customWidth="1"/>
    <col min="4621" max="4621" width="8.77734375" style="21" customWidth="1"/>
    <col min="4622" max="4622" width="2" style="21" customWidth="1"/>
    <col min="4623" max="4864" width="9.109375" style="21"/>
    <col min="4865" max="4865" width="2.77734375" style="21" customWidth="1"/>
    <col min="4866" max="4866" width="5.77734375" style="21" customWidth="1"/>
    <col min="4867" max="4868" width="25.77734375" style="21" customWidth="1"/>
    <col min="4869" max="4869" width="36.6640625" style="21" customWidth="1"/>
    <col min="4870" max="4872" width="20.77734375" style="21" customWidth="1"/>
    <col min="4873" max="4873" width="2.109375" style="21" customWidth="1"/>
    <col min="4874" max="4874" width="4.21875" style="21" customWidth="1"/>
    <col min="4875" max="4876" width="20.21875" style="21" customWidth="1"/>
    <col min="4877" max="4877" width="8.77734375" style="21" customWidth="1"/>
    <col min="4878" max="4878" width="2" style="21" customWidth="1"/>
    <col min="4879" max="5120" width="9.109375" style="21"/>
    <col min="5121" max="5121" width="2.77734375" style="21" customWidth="1"/>
    <col min="5122" max="5122" width="5.77734375" style="21" customWidth="1"/>
    <col min="5123" max="5124" width="25.77734375" style="21" customWidth="1"/>
    <col min="5125" max="5125" width="36.6640625" style="21" customWidth="1"/>
    <col min="5126" max="5128" width="20.77734375" style="21" customWidth="1"/>
    <col min="5129" max="5129" width="2.109375" style="21" customWidth="1"/>
    <col min="5130" max="5130" width="4.21875" style="21" customWidth="1"/>
    <col min="5131" max="5132" width="20.21875" style="21" customWidth="1"/>
    <col min="5133" max="5133" width="8.77734375" style="21" customWidth="1"/>
    <col min="5134" max="5134" width="2" style="21" customWidth="1"/>
    <col min="5135" max="5376" width="9.109375" style="21"/>
    <col min="5377" max="5377" width="2.77734375" style="21" customWidth="1"/>
    <col min="5378" max="5378" width="5.77734375" style="21" customWidth="1"/>
    <col min="5379" max="5380" width="25.77734375" style="21" customWidth="1"/>
    <col min="5381" max="5381" width="36.6640625" style="21" customWidth="1"/>
    <col min="5382" max="5384" width="20.77734375" style="21" customWidth="1"/>
    <col min="5385" max="5385" width="2.109375" style="21" customWidth="1"/>
    <col min="5386" max="5386" width="4.21875" style="21" customWidth="1"/>
    <col min="5387" max="5388" width="20.21875" style="21" customWidth="1"/>
    <col min="5389" max="5389" width="8.77734375" style="21" customWidth="1"/>
    <col min="5390" max="5390" width="2" style="21" customWidth="1"/>
    <col min="5391" max="5632" width="9.109375" style="21"/>
    <col min="5633" max="5633" width="2.77734375" style="21" customWidth="1"/>
    <col min="5634" max="5634" width="5.77734375" style="21" customWidth="1"/>
    <col min="5635" max="5636" width="25.77734375" style="21" customWidth="1"/>
    <col min="5637" max="5637" width="36.6640625" style="21" customWidth="1"/>
    <col min="5638" max="5640" width="20.77734375" style="21" customWidth="1"/>
    <col min="5641" max="5641" width="2.109375" style="21" customWidth="1"/>
    <col min="5642" max="5642" width="4.21875" style="21" customWidth="1"/>
    <col min="5643" max="5644" width="20.21875" style="21" customWidth="1"/>
    <col min="5645" max="5645" width="8.77734375" style="21" customWidth="1"/>
    <col min="5646" max="5646" width="2" style="21" customWidth="1"/>
    <col min="5647" max="5888" width="9.109375" style="21"/>
    <col min="5889" max="5889" width="2.77734375" style="21" customWidth="1"/>
    <col min="5890" max="5890" width="5.77734375" style="21" customWidth="1"/>
    <col min="5891" max="5892" width="25.77734375" style="21" customWidth="1"/>
    <col min="5893" max="5893" width="36.6640625" style="21" customWidth="1"/>
    <col min="5894" max="5896" width="20.77734375" style="21" customWidth="1"/>
    <col min="5897" max="5897" width="2.109375" style="21" customWidth="1"/>
    <col min="5898" max="5898" width="4.21875" style="21" customWidth="1"/>
    <col min="5899" max="5900" width="20.21875" style="21" customWidth="1"/>
    <col min="5901" max="5901" width="8.77734375" style="21" customWidth="1"/>
    <col min="5902" max="5902" width="2" style="21" customWidth="1"/>
    <col min="5903" max="6144" width="9.109375" style="21"/>
    <col min="6145" max="6145" width="2.77734375" style="21" customWidth="1"/>
    <col min="6146" max="6146" width="5.77734375" style="21" customWidth="1"/>
    <col min="6147" max="6148" width="25.77734375" style="21" customWidth="1"/>
    <col min="6149" max="6149" width="36.6640625" style="21" customWidth="1"/>
    <col min="6150" max="6152" width="20.77734375" style="21" customWidth="1"/>
    <col min="6153" max="6153" width="2.109375" style="21" customWidth="1"/>
    <col min="6154" max="6154" width="4.21875" style="21" customWidth="1"/>
    <col min="6155" max="6156" width="20.21875" style="21" customWidth="1"/>
    <col min="6157" max="6157" width="8.77734375" style="21" customWidth="1"/>
    <col min="6158" max="6158" width="2" style="21" customWidth="1"/>
    <col min="6159" max="6400" width="9.109375" style="21"/>
    <col min="6401" max="6401" width="2.77734375" style="21" customWidth="1"/>
    <col min="6402" max="6402" width="5.77734375" style="21" customWidth="1"/>
    <col min="6403" max="6404" width="25.77734375" style="21" customWidth="1"/>
    <col min="6405" max="6405" width="36.6640625" style="21" customWidth="1"/>
    <col min="6406" max="6408" width="20.77734375" style="21" customWidth="1"/>
    <col min="6409" max="6409" width="2.109375" style="21" customWidth="1"/>
    <col min="6410" max="6410" width="4.21875" style="21" customWidth="1"/>
    <col min="6411" max="6412" width="20.21875" style="21" customWidth="1"/>
    <col min="6413" max="6413" width="8.77734375" style="21" customWidth="1"/>
    <col min="6414" max="6414" width="2" style="21" customWidth="1"/>
    <col min="6415" max="6656" width="9.109375" style="21"/>
    <col min="6657" max="6657" width="2.77734375" style="21" customWidth="1"/>
    <col min="6658" max="6658" width="5.77734375" style="21" customWidth="1"/>
    <col min="6659" max="6660" width="25.77734375" style="21" customWidth="1"/>
    <col min="6661" max="6661" width="36.6640625" style="21" customWidth="1"/>
    <col min="6662" max="6664" width="20.77734375" style="21" customWidth="1"/>
    <col min="6665" max="6665" width="2.109375" style="21" customWidth="1"/>
    <col min="6666" max="6666" width="4.21875" style="21" customWidth="1"/>
    <col min="6667" max="6668" width="20.21875" style="21" customWidth="1"/>
    <col min="6669" max="6669" width="8.77734375" style="21" customWidth="1"/>
    <col min="6670" max="6670" width="2" style="21" customWidth="1"/>
    <col min="6671" max="6912" width="9.109375" style="21"/>
    <col min="6913" max="6913" width="2.77734375" style="21" customWidth="1"/>
    <col min="6914" max="6914" width="5.77734375" style="21" customWidth="1"/>
    <col min="6915" max="6916" width="25.77734375" style="21" customWidth="1"/>
    <col min="6917" max="6917" width="36.6640625" style="21" customWidth="1"/>
    <col min="6918" max="6920" width="20.77734375" style="21" customWidth="1"/>
    <col min="6921" max="6921" width="2.109375" style="21" customWidth="1"/>
    <col min="6922" max="6922" width="4.21875" style="21" customWidth="1"/>
    <col min="6923" max="6924" width="20.21875" style="21" customWidth="1"/>
    <col min="6925" max="6925" width="8.77734375" style="21" customWidth="1"/>
    <col min="6926" max="6926" width="2" style="21" customWidth="1"/>
    <col min="6927" max="7168" width="9.109375" style="21"/>
    <col min="7169" max="7169" width="2.77734375" style="21" customWidth="1"/>
    <col min="7170" max="7170" width="5.77734375" style="21" customWidth="1"/>
    <col min="7171" max="7172" width="25.77734375" style="21" customWidth="1"/>
    <col min="7173" max="7173" width="36.6640625" style="21" customWidth="1"/>
    <col min="7174" max="7176" width="20.77734375" style="21" customWidth="1"/>
    <col min="7177" max="7177" width="2.109375" style="21" customWidth="1"/>
    <col min="7178" max="7178" width="4.21875" style="21" customWidth="1"/>
    <col min="7179" max="7180" width="20.21875" style="21" customWidth="1"/>
    <col min="7181" max="7181" width="8.77734375" style="21" customWidth="1"/>
    <col min="7182" max="7182" width="2" style="21" customWidth="1"/>
    <col min="7183" max="7424" width="9.109375" style="21"/>
    <col min="7425" max="7425" width="2.77734375" style="21" customWidth="1"/>
    <col min="7426" max="7426" width="5.77734375" style="21" customWidth="1"/>
    <col min="7427" max="7428" width="25.77734375" style="21" customWidth="1"/>
    <col min="7429" max="7429" width="36.6640625" style="21" customWidth="1"/>
    <col min="7430" max="7432" width="20.77734375" style="21" customWidth="1"/>
    <col min="7433" max="7433" width="2.109375" style="21" customWidth="1"/>
    <col min="7434" max="7434" width="4.21875" style="21" customWidth="1"/>
    <col min="7435" max="7436" width="20.21875" style="21" customWidth="1"/>
    <col min="7437" max="7437" width="8.77734375" style="21" customWidth="1"/>
    <col min="7438" max="7438" width="2" style="21" customWidth="1"/>
    <col min="7439" max="7680" width="9.109375" style="21"/>
    <col min="7681" max="7681" width="2.77734375" style="21" customWidth="1"/>
    <col min="7682" max="7682" width="5.77734375" style="21" customWidth="1"/>
    <col min="7683" max="7684" width="25.77734375" style="21" customWidth="1"/>
    <col min="7685" max="7685" width="36.6640625" style="21" customWidth="1"/>
    <col min="7686" max="7688" width="20.77734375" style="21" customWidth="1"/>
    <col min="7689" max="7689" width="2.109375" style="21" customWidth="1"/>
    <col min="7690" max="7690" width="4.21875" style="21" customWidth="1"/>
    <col min="7691" max="7692" width="20.21875" style="21" customWidth="1"/>
    <col min="7693" max="7693" width="8.77734375" style="21" customWidth="1"/>
    <col min="7694" max="7694" width="2" style="21" customWidth="1"/>
    <col min="7695" max="7936" width="9.109375" style="21"/>
    <col min="7937" max="7937" width="2.77734375" style="21" customWidth="1"/>
    <col min="7938" max="7938" width="5.77734375" style="21" customWidth="1"/>
    <col min="7939" max="7940" width="25.77734375" style="21" customWidth="1"/>
    <col min="7941" max="7941" width="36.6640625" style="21" customWidth="1"/>
    <col min="7942" max="7944" width="20.77734375" style="21" customWidth="1"/>
    <col min="7945" max="7945" width="2.109375" style="21" customWidth="1"/>
    <col min="7946" max="7946" width="4.21875" style="21" customWidth="1"/>
    <col min="7947" max="7948" width="20.21875" style="21" customWidth="1"/>
    <col min="7949" max="7949" width="8.77734375" style="21" customWidth="1"/>
    <col min="7950" max="7950" width="2" style="21" customWidth="1"/>
    <col min="7951" max="8192" width="9.109375" style="21"/>
    <col min="8193" max="8193" width="2.77734375" style="21" customWidth="1"/>
    <col min="8194" max="8194" width="5.77734375" style="21" customWidth="1"/>
    <col min="8195" max="8196" width="25.77734375" style="21" customWidth="1"/>
    <col min="8197" max="8197" width="36.6640625" style="21" customWidth="1"/>
    <col min="8198" max="8200" width="20.77734375" style="21" customWidth="1"/>
    <col min="8201" max="8201" width="2.109375" style="21" customWidth="1"/>
    <col min="8202" max="8202" width="4.21875" style="21" customWidth="1"/>
    <col min="8203" max="8204" width="20.21875" style="21" customWidth="1"/>
    <col min="8205" max="8205" width="8.77734375" style="21" customWidth="1"/>
    <col min="8206" max="8206" width="2" style="21" customWidth="1"/>
    <col min="8207" max="8448" width="9.109375" style="21"/>
    <col min="8449" max="8449" width="2.77734375" style="21" customWidth="1"/>
    <col min="8450" max="8450" width="5.77734375" style="21" customWidth="1"/>
    <col min="8451" max="8452" width="25.77734375" style="21" customWidth="1"/>
    <col min="8453" max="8453" width="36.6640625" style="21" customWidth="1"/>
    <col min="8454" max="8456" width="20.77734375" style="21" customWidth="1"/>
    <col min="8457" max="8457" width="2.109375" style="21" customWidth="1"/>
    <col min="8458" max="8458" width="4.21875" style="21" customWidth="1"/>
    <col min="8459" max="8460" width="20.21875" style="21" customWidth="1"/>
    <col min="8461" max="8461" width="8.77734375" style="21" customWidth="1"/>
    <col min="8462" max="8462" width="2" style="21" customWidth="1"/>
    <col min="8463" max="8704" width="9.109375" style="21"/>
    <col min="8705" max="8705" width="2.77734375" style="21" customWidth="1"/>
    <col min="8706" max="8706" width="5.77734375" style="21" customWidth="1"/>
    <col min="8707" max="8708" width="25.77734375" style="21" customWidth="1"/>
    <col min="8709" max="8709" width="36.6640625" style="21" customWidth="1"/>
    <col min="8710" max="8712" width="20.77734375" style="21" customWidth="1"/>
    <col min="8713" max="8713" width="2.109375" style="21" customWidth="1"/>
    <col min="8714" max="8714" width="4.21875" style="21" customWidth="1"/>
    <col min="8715" max="8716" width="20.21875" style="21" customWidth="1"/>
    <col min="8717" max="8717" width="8.77734375" style="21" customWidth="1"/>
    <col min="8718" max="8718" width="2" style="21" customWidth="1"/>
    <col min="8719" max="8960" width="9.109375" style="21"/>
    <col min="8961" max="8961" width="2.77734375" style="21" customWidth="1"/>
    <col min="8962" max="8962" width="5.77734375" style="21" customWidth="1"/>
    <col min="8963" max="8964" width="25.77734375" style="21" customWidth="1"/>
    <col min="8965" max="8965" width="36.6640625" style="21" customWidth="1"/>
    <col min="8966" max="8968" width="20.77734375" style="21" customWidth="1"/>
    <col min="8969" max="8969" width="2.109375" style="21" customWidth="1"/>
    <col min="8970" max="8970" width="4.21875" style="21" customWidth="1"/>
    <col min="8971" max="8972" width="20.21875" style="21" customWidth="1"/>
    <col min="8973" max="8973" width="8.77734375" style="21" customWidth="1"/>
    <col min="8974" max="8974" width="2" style="21" customWidth="1"/>
    <col min="8975" max="9216" width="9.109375" style="21"/>
    <col min="9217" max="9217" width="2.77734375" style="21" customWidth="1"/>
    <col min="9218" max="9218" width="5.77734375" style="21" customWidth="1"/>
    <col min="9219" max="9220" width="25.77734375" style="21" customWidth="1"/>
    <col min="9221" max="9221" width="36.6640625" style="21" customWidth="1"/>
    <col min="9222" max="9224" width="20.77734375" style="21" customWidth="1"/>
    <col min="9225" max="9225" width="2.109375" style="21" customWidth="1"/>
    <col min="9226" max="9226" width="4.21875" style="21" customWidth="1"/>
    <col min="9227" max="9228" width="20.21875" style="21" customWidth="1"/>
    <col min="9229" max="9229" width="8.77734375" style="21" customWidth="1"/>
    <col min="9230" max="9230" width="2" style="21" customWidth="1"/>
    <col min="9231" max="9472" width="9.109375" style="21"/>
    <col min="9473" max="9473" width="2.77734375" style="21" customWidth="1"/>
    <col min="9474" max="9474" width="5.77734375" style="21" customWidth="1"/>
    <col min="9475" max="9476" width="25.77734375" style="21" customWidth="1"/>
    <col min="9477" max="9477" width="36.6640625" style="21" customWidth="1"/>
    <col min="9478" max="9480" width="20.77734375" style="21" customWidth="1"/>
    <col min="9481" max="9481" width="2.109375" style="21" customWidth="1"/>
    <col min="9482" max="9482" width="4.21875" style="21" customWidth="1"/>
    <col min="9483" max="9484" width="20.21875" style="21" customWidth="1"/>
    <col min="9485" max="9485" width="8.77734375" style="21" customWidth="1"/>
    <col min="9486" max="9486" width="2" style="21" customWidth="1"/>
    <col min="9487" max="9728" width="9.109375" style="21"/>
    <col min="9729" max="9729" width="2.77734375" style="21" customWidth="1"/>
    <col min="9730" max="9730" width="5.77734375" style="21" customWidth="1"/>
    <col min="9731" max="9732" width="25.77734375" style="21" customWidth="1"/>
    <col min="9733" max="9733" width="36.6640625" style="21" customWidth="1"/>
    <col min="9734" max="9736" width="20.77734375" style="21" customWidth="1"/>
    <col min="9737" max="9737" width="2.109375" style="21" customWidth="1"/>
    <col min="9738" max="9738" width="4.21875" style="21" customWidth="1"/>
    <col min="9739" max="9740" width="20.21875" style="21" customWidth="1"/>
    <col min="9741" max="9741" width="8.77734375" style="21" customWidth="1"/>
    <col min="9742" max="9742" width="2" style="21" customWidth="1"/>
    <col min="9743" max="9984" width="9.109375" style="21"/>
    <col min="9985" max="9985" width="2.77734375" style="21" customWidth="1"/>
    <col min="9986" max="9986" width="5.77734375" style="21" customWidth="1"/>
    <col min="9987" max="9988" width="25.77734375" style="21" customWidth="1"/>
    <col min="9989" max="9989" width="36.6640625" style="21" customWidth="1"/>
    <col min="9990" max="9992" width="20.77734375" style="21" customWidth="1"/>
    <col min="9993" max="9993" width="2.109375" style="21" customWidth="1"/>
    <col min="9994" max="9994" width="4.21875" style="21" customWidth="1"/>
    <col min="9995" max="9996" width="20.21875" style="21" customWidth="1"/>
    <col min="9997" max="9997" width="8.77734375" style="21" customWidth="1"/>
    <col min="9998" max="9998" width="2" style="21" customWidth="1"/>
    <col min="9999" max="10240" width="9.109375" style="21"/>
    <col min="10241" max="10241" width="2.77734375" style="21" customWidth="1"/>
    <col min="10242" max="10242" width="5.77734375" style="21" customWidth="1"/>
    <col min="10243" max="10244" width="25.77734375" style="21" customWidth="1"/>
    <col min="10245" max="10245" width="36.6640625" style="21" customWidth="1"/>
    <col min="10246" max="10248" width="20.77734375" style="21" customWidth="1"/>
    <col min="10249" max="10249" width="2.109375" style="21" customWidth="1"/>
    <col min="10250" max="10250" width="4.21875" style="21" customWidth="1"/>
    <col min="10251" max="10252" width="20.21875" style="21" customWidth="1"/>
    <col min="10253" max="10253" width="8.77734375" style="21" customWidth="1"/>
    <col min="10254" max="10254" width="2" style="21" customWidth="1"/>
    <col min="10255" max="10496" width="9.109375" style="21"/>
    <col min="10497" max="10497" width="2.77734375" style="21" customWidth="1"/>
    <col min="10498" max="10498" width="5.77734375" style="21" customWidth="1"/>
    <col min="10499" max="10500" width="25.77734375" style="21" customWidth="1"/>
    <col min="10501" max="10501" width="36.6640625" style="21" customWidth="1"/>
    <col min="10502" max="10504" width="20.77734375" style="21" customWidth="1"/>
    <col min="10505" max="10505" width="2.109375" style="21" customWidth="1"/>
    <col min="10506" max="10506" width="4.21875" style="21" customWidth="1"/>
    <col min="10507" max="10508" width="20.21875" style="21" customWidth="1"/>
    <col min="10509" max="10509" width="8.77734375" style="21" customWidth="1"/>
    <col min="10510" max="10510" width="2" style="21" customWidth="1"/>
    <col min="10511" max="10752" width="9.109375" style="21"/>
    <col min="10753" max="10753" width="2.77734375" style="21" customWidth="1"/>
    <col min="10754" max="10754" width="5.77734375" style="21" customWidth="1"/>
    <col min="10755" max="10756" width="25.77734375" style="21" customWidth="1"/>
    <col min="10757" max="10757" width="36.6640625" style="21" customWidth="1"/>
    <col min="10758" max="10760" width="20.77734375" style="21" customWidth="1"/>
    <col min="10761" max="10761" width="2.109375" style="21" customWidth="1"/>
    <col min="10762" max="10762" width="4.21875" style="21" customWidth="1"/>
    <col min="10763" max="10764" width="20.21875" style="21" customWidth="1"/>
    <col min="10765" max="10765" width="8.77734375" style="21" customWidth="1"/>
    <col min="10766" max="10766" width="2" style="21" customWidth="1"/>
    <col min="10767" max="11008" width="9.109375" style="21"/>
    <col min="11009" max="11009" width="2.77734375" style="21" customWidth="1"/>
    <col min="11010" max="11010" width="5.77734375" style="21" customWidth="1"/>
    <col min="11011" max="11012" width="25.77734375" style="21" customWidth="1"/>
    <col min="11013" max="11013" width="36.6640625" style="21" customWidth="1"/>
    <col min="11014" max="11016" width="20.77734375" style="21" customWidth="1"/>
    <col min="11017" max="11017" width="2.109375" style="21" customWidth="1"/>
    <col min="11018" max="11018" width="4.21875" style="21" customWidth="1"/>
    <col min="11019" max="11020" width="20.21875" style="21" customWidth="1"/>
    <col min="11021" max="11021" width="8.77734375" style="21" customWidth="1"/>
    <col min="11022" max="11022" width="2" style="21" customWidth="1"/>
    <col min="11023" max="11264" width="9.109375" style="21"/>
    <col min="11265" max="11265" width="2.77734375" style="21" customWidth="1"/>
    <col min="11266" max="11266" width="5.77734375" style="21" customWidth="1"/>
    <col min="11267" max="11268" width="25.77734375" style="21" customWidth="1"/>
    <col min="11269" max="11269" width="36.6640625" style="21" customWidth="1"/>
    <col min="11270" max="11272" width="20.77734375" style="21" customWidth="1"/>
    <col min="11273" max="11273" width="2.109375" style="21" customWidth="1"/>
    <col min="11274" max="11274" width="4.21875" style="21" customWidth="1"/>
    <col min="11275" max="11276" width="20.21875" style="21" customWidth="1"/>
    <col min="11277" max="11277" width="8.77734375" style="21" customWidth="1"/>
    <col min="11278" max="11278" width="2" style="21" customWidth="1"/>
    <col min="11279" max="11520" width="9.109375" style="21"/>
    <col min="11521" max="11521" width="2.77734375" style="21" customWidth="1"/>
    <col min="11522" max="11522" width="5.77734375" style="21" customWidth="1"/>
    <col min="11523" max="11524" width="25.77734375" style="21" customWidth="1"/>
    <col min="11525" max="11525" width="36.6640625" style="21" customWidth="1"/>
    <col min="11526" max="11528" width="20.77734375" style="21" customWidth="1"/>
    <col min="11529" max="11529" width="2.109375" style="21" customWidth="1"/>
    <col min="11530" max="11530" width="4.21875" style="21" customWidth="1"/>
    <col min="11531" max="11532" width="20.21875" style="21" customWidth="1"/>
    <col min="11533" max="11533" width="8.77734375" style="21" customWidth="1"/>
    <col min="11534" max="11534" width="2" style="21" customWidth="1"/>
    <col min="11535" max="11776" width="9.109375" style="21"/>
    <col min="11777" max="11777" width="2.77734375" style="21" customWidth="1"/>
    <col min="11778" max="11778" width="5.77734375" style="21" customWidth="1"/>
    <col min="11779" max="11780" width="25.77734375" style="21" customWidth="1"/>
    <col min="11781" max="11781" width="36.6640625" style="21" customWidth="1"/>
    <col min="11782" max="11784" width="20.77734375" style="21" customWidth="1"/>
    <col min="11785" max="11785" width="2.109375" style="21" customWidth="1"/>
    <col min="11786" max="11786" width="4.21875" style="21" customWidth="1"/>
    <col min="11787" max="11788" width="20.21875" style="21" customWidth="1"/>
    <col min="11789" max="11789" width="8.77734375" style="21" customWidth="1"/>
    <col min="11790" max="11790" width="2" style="21" customWidth="1"/>
    <col min="11791" max="12032" width="9.109375" style="21"/>
    <col min="12033" max="12033" width="2.77734375" style="21" customWidth="1"/>
    <col min="12034" max="12034" width="5.77734375" style="21" customWidth="1"/>
    <col min="12035" max="12036" width="25.77734375" style="21" customWidth="1"/>
    <col min="12037" max="12037" width="36.6640625" style="21" customWidth="1"/>
    <col min="12038" max="12040" width="20.77734375" style="21" customWidth="1"/>
    <col min="12041" max="12041" width="2.109375" style="21" customWidth="1"/>
    <col min="12042" max="12042" width="4.21875" style="21" customWidth="1"/>
    <col min="12043" max="12044" width="20.21875" style="21" customWidth="1"/>
    <col min="12045" max="12045" width="8.77734375" style="21" customWidth="1"/>
    <col min="12046" max="12046" width="2" style="21" customWidth="1"/>
    <col min="12047" max="12288" width="9.109375" style="21"/>
    <col min="12289" max="12289" width="2.77734375" style="21" customWidth="1"/>
    <col min="12290" max="12290" width="5.77734375" style="21" customWidth="1"/>
    <col min="12291" max="12292" width="25.77734375" style="21" customWidth="1"/>
    <col min="12293" max="12293" width="36.6640625" style="21" customWidth="1"/>
    <col min="12294" max="12296" width="20.77734375" style="21" customWidth="1"/>
    <col min="12297" max="12297" width="2.109375" style="21" customWidth="1"/>
    <col min="12298" max="12298" width="4.21875" style="21" customWidth="1"/>
    <col min="12299" max="12300" width="20.21875" style="21" customWidth="1"/>
    <col min="12301" max="12301" width="8.77734375" style="21" customWidth="1"/>
    <col min="12302" max="12302" width="2" style="21" customWidth="1"/>
    <col min="12303" max="12544" width="9.109375" style="21"/>
    <col min="12545" max="12545" width="2.77734375" style="21" customWidth="1"/>
    <col min="12546" max="12546" width="5.77734375" style="21" customWidth="1"/>
    <col min="12547" max="12548" width="25.77734375" style="21" customWidth="1"/>
    <col min="12549" max="12549" width="36.6640625" style="21" customWidth="1"/>
    <col min="12550" max="12552" width="20.77734375" style="21" customWidth="1"/>
    <col min="12553" max="12553" width="2.109375" style="21" customWidth="1"/>
    <col min="12554" max="12554" width="4.21875" style="21" customWidth="1"/>
    <col min="12555" max="12556" width="20.21875" style="21" customWidth="1"/>
    <col min="12557" max="12557" width="8.77734375" style="21" customWidth="1"/>
    <col min="12558" max="12558" width="2" style="21" customWidth="1"/>
    <col min="12559" max="12800" width="9.109375" style="21"/>
    <col min="12801" max="12801" width="2.77734375" style="21" customWidth="1"/>
    <col min="12802" max="12802" width="5.77734375" style="21" customWidth="1"/>
    <col min="12803" max="12804" width="25.77734375" style="21" customWidth="1"/>
    <col min="12805" max="12805" width="36.6640625" style="21" customWidth="1"/>
    <col min="12806" max="12808" width="20.77734375" style="21" customWidth="1"/>
    <col min="12809" max="12809" width="2.109375" style="21" customWidth="1"/>
    <col min="12810" max="12810" width="4.21875" style="21" customWidth="1"/>
    <col min="12811" max="12812" width="20.21875" style="21" customWidth="1"/>
    <col min="12813" max="12813" width="8.77734375" style="21" customWidth="1"/>
    <col min="12814" max="12814" width="2" style="21" customWidth="1"/>
    <col min="12815" max="13056" width="9.109375" style="21"/>
    <col min="13057" max="13057" width="2.77734375" style="21" customWidth="1"/>
    <col min="13058" max="13058" width="5.77734375" style="21" customWidth="1"/>
    <col min="13059" max="13060" width="25.77734375" style="21" customWidth="1"/>
    <col min="13061" max="13061" width="36.6640625" style="21" customWidth="1"/>
    <col min="13062" max="13064" width="20.77734375" style="21" customWidth="1"/>
    <col min="13065" max="13065" width="2.109375" style="21" customWidth="1"/>
    <col min="13066" max="13066" width="4.21875" style="21" customWidth="1"/>
    <col min="13067" max="13068" width="20.21875" style="21" customWidth="1"/>
    <col min="13069" max="13069" width="8.77734375" style="21" customWidth="1"/>
    <col min="13070" max="13070" width="2" style="21" customWidth="1"/>
    <col min="13071" max="13312" width="9.109375" style="21"/>
    <col min="13313" max="13313" width="2.77734375" style="21" customWidth="1"/>
    <col min="13314" max="13314" width="5.77734375" style="21" customWidth="1"/>
    <col min="13315" max="13316" width="25.77734375" style="21" customWidth="1"/>
    <col min="13317" max="13317" width="36.6640625" style="21" customWidth="1"/>
    <col min="13318" max="13320" width="20.77734375" style="21" customWidth="1"/>
    <col min="13321" max="13321" width="2.109375" style="21" customWidth="1"/>
    <col min="13322" max="13322" width="4.21875" style="21" customWidth="1"/>
    <col min="13323" max="13324" width="20.21875" style="21" customWidth="1"/>
    <col min="13325" max="13325" width="8.77734375" style="21" customWidth="1"/>
    <col min="13326" max="13326" width="2" style="21" customWidth="1"/>
    <col min="13327" max="13568" width="9.109375" style="21"/>
    <col min="13569" max="13569" width="2.77734375" style="21" customWidth="1"/>
    <col min="13570" max="13570" width="5.77734375" style="21" customWidth="1"/>
    <col min="13571" max="13572" width="25.77734375" style="21" customWidth="1"/>
    <col min="13573" max="13573" width="36.6640625" style="21" customWidth="1"/>
    <col min="13574" max="13576" width="20.77734375" style="21" customWidth="1"/>
    <col min="13577" max="13577" width="2.109375" style="21" customWidth="1"/>
    <col min="13578" max="13578" width="4.21875" style="21" customWidth="1"/>
    <col min="13579" max="13580" width="20.21875" style="21" customWidth="1"/>
    <col min="13581" max="13581" width="8.77734375" style="21" customWidth="1"/>
    <col min="13582" max="13582" width="2" style="21" customWidth="1"/>
    <col min="13583" max="13824" width="9.109375" style="21"/>
    <col min="13825" max="13825" width="2.77734375" style="21" customWidth="1"/>
    <col min="13826" max="13826" width="5.77734375" style="21" customWidth="1"/>
    <col min="13827" max="13828" width="25.77734375" style="21" customWidth="1"/>
    <col min="13829" max="13829" width="36.6640625" style="21" customWidth="1"/>
    <col min="13830" max="13832" width="20.77734375" style="21" customWidth="1"/>
    <col min="13833" max="13833" width="2.109375" style="21" customWidth="1"/>
    <col min="13834" max="13834" width="4.21875" style="21" customWidth="1"/>
    <col min="13835" max="13836" width="20.21875" style="21" customWidth="1"/>
    <col min="13837" max="13837" width="8.77734375" style="21" customWidth="1"/>
    <col min="13838" max="13838" width="2" style="21" customWidth="1"/>
    <col min="13839" max="14080" width="9.109375" style="21"/>
    <col min="14081" max="14081" width="2.77734375" style="21" customWidth="1"/>
    <col min="14082" max="14082" width="5.77734375" style="21" customWidth="1"/>
    <col min="14083" max="14084" width="25.77734375" style="21" customWidth="1"/>
    <col min="14085" max="14085" width="36.6640625" style="21" customWidth="1"/>
    <col min="14086" max="14088" width="20.77734375" style="21" customWidth="1"/>
    <col min="14089" max="14089" width="2.109375" style="21" customWidth="1"/>
    <col min="14090" max="14090" width="4.21875" style="21" customWidth="1"/>
    <col min="14091" max="14092" width="20.21875" style="21" customWidth="1"/>
    <col min="14093" max="14093" width="8.77734375" style="21" customWidth="1"/>
    <col min="14094" max="14094" width="2" style="21" customWidth="1"/>
    <col min="14095" max="14336" width="9.109375" style="21"/>
    <col min="14337" max="14337" width="2.77734375" style="21" customWidth="1"/>
    <col min="14338" max="14338" width="5.77734375" style="21" customWidth="1"/>
    <col min="14339" max="14340" width="25.77734375" style="21" customWidth="1"/>
    <col min="14341" max="14341" width="36.6640625" style="21" customWidth="1"/>
    <col min="14342" max="14344" width="20.77734375" style="21" customWidth="1"/>
    <col min="14345" max="14345" width="2.109375" style="21" customWidth="1"/>
    <col min="14346" max="14346" width="4.21875" style="21" customWidth="1"/>
    <col min="14347" max="14348" width="20.21875" style="21" customWidth="1"/>
    <col min="14349" max="14349" width="8.77734375" style="21" customWidth="1"/>
    <col min="14350" max="14350" width="2" style="21" customWidth="1"/>
    <col min="14351" max="14592" width="9.109375" style="21"/>
    <col min="14593" max="14593" width="2.77734375" style="21" customWidth="1"/>
    <col min="14594" max="14594" width="5.77734375" style="21" customWidth="1"/>
    <col min="14595" max="14596" width="25.77734375" style="21" customWidth="1"/>
    <col min="14597" max="14597" width="36.6640625" style="21" customWidth="1"/>
    <col min="14598" max="14600" width="20.77734375" style="21" customWidth="1"/>
    <col min="14601" max="14601" width="2.109375" style="21" customWidth="1"/>
    <col min="14602" max="14602" width="4.21875" style="21" customWidth="1"/>
    <col min="14603" max="14604" width="20.21875" style="21" customWidth="1"/>
    <col min="14605" max="14605" width="8.77734375" style="21" customWidth="1"/>
    <col min="14606" max="14606" width="2" style="21" customWidth="1"/>
    <col min="14607" max="14848" width="9.109375" style="21"/>
    <col min="14849" max="14849" width="2.77734375" style="21" customWidth="1"/>
    <col min="14850" max="14850" width="5.77734375" style="21" customWidth="1"/>
    <col min="14851" max="14852" width="25.77734375" style="21" customWidth="1"/>
    <col min="14853" max="14853" width="36.6640625" style="21" customWidth="1"/>
    <col min="14854" max="14856" width="20.77734375" style="21" customWidth="1"/>
    <col min="14857" max="14857" width="2.109375" style="21" customWidth="1"/>
    <col min="14858" max="14858" width="4.21875" style="21" customWidth="1"/>
    <col min="14859" max="14860" width="20.21875" style="21" customWidth="1"/>
    <col min="14861" max="14861" width="8.77734375" style="21" customWidth="1"/>
    <col min="14862" max="14862" width="2" style="21" customWidth="1"/>
    <col min="14863" max="15104" width="9.109375" style="21"/>
    <col min="15105" max="15105" width="2.77734375" style="21" customWidth="1"/>
    <col min="15106" max="15106" width="5.77734375" style="21" customWidth="1"/>
    <col min="15107" max="15108" width="25.77734375" style="21" customWidth="1"/>
    <col min="15109" max="15109" width="36.6640625" style="21" customWidth="1"/>
    <col min="15110" max="15112" width="20.77734375" style="21" customWidth="1"/>
    <col min="15113" max="15113" width="2.109375" style="21" customWidth="1"/>
    <col min="15114" max="15114" width="4.21875" style="21" customWidth="1"/>
    <col min="15115" max="15116" width="20.21875" style="21" customWidth="1"/>
    <col min="15117" max="15117" width="8.77734375" style="21" customWidth="1"/>
    <col min="15118" max="15118" width="2" style="21" customWidth="1"/>
    <col min="15119" max="15360" width="9.109375" style="21"/>
    <col min="15361" max="15361" width="2.77734375" style="21" customWidth="1"/>
    <col min="15362" max="15362" width="5.77734375" style="21" customWidth="1"/>
    <col min="15363" max="15364" width="25.77734375" style="21" customWidth="1"/>
    <col min="15365" max="15365" width="36.6640625" style="21" customWidth="1"/>
    <col min="15366" max="15368" width="20.77734375" style="21" customWidth="1"/>
    <col min="15369" max="15369" width="2.109375" style="21" customWidth="1"/>
    <col min="15370" max="15370" width="4.21875" style="21" customWidth="1"/>
    <col min="15371" max="15372" width="20.21875" style="21" customWidth="1"/>
    <col min="15373" max="15373" width="8.77734375" style="21" customWidth="1"/>
    <col min="15374" max="15374" width="2" style="21" customWidth="1"/>
    <col min="15375" max="15616" width="9.109375" style="21"/>
    <col min="15617" max="15617" width="2.77734375" style="21" customWidth="1"/>
    <col min="15618" max="15618" width="5.77734375" style="21" customWidth="1"/>
    <col min="15619" max="15620" width="25.77734375" style="21" customWidth="1"/>
    <col min="15621" max="15621" width="36.6640625" style="21" customWidth="1"/>
    <col min="15622" max="15624" width="20.77734375" style="21" customWidth="1"/>
    <col min="15625" max="15625" width="2.109375" style="21" customWidth="1"/>
    <col min="15626" max="15626" width="4.21875" style="21" customWidth="1"/>
    <col min="15627" max="15628" width="20.21875" style="21" customWidth="1"/>
    <col min="15629" max="15629" width="8.77734375" style="21" customWidth="1"/>
    <col min="15630" max="15630" width="2" style="21" customWidth="1"/>
    <col min="15631" max="15872" width="9.109375" style="21"/>
    <col min="15873" max="15873" width="2.77734375" style="21" customWidth="1"/>
    <col min="15874" max="15874" width="5.77734375" style="21" customWidth="1"/>
    <col min="15875" max="15876" width="25.77734375" style="21" customWidth="1"/>
    <col min="15877" max="15877" width="36.6640625" style="21" customWidth="1"/>
    <col min="15878" max="15880" width="20.77734375" style="21" customWidth="1"/>
    <col min="15881" max="15881" width="2.109375" style="21" customWidth="1"/>
    <col min="15882" max="15882" width="4.21875" style="21" customWidth="1"/>
    <col min="15883" max="15884" width="20.21875" style="21" customWidth="1"/>
    <col min="15885" max="15885" width="8.77734375" style="21" customWidth="1"/>
    <col min="15886" max="15886" width="2" style="21" customWidth="1"/>
    <col min="15887" max="16128" width="9.109375" style="21"/>
    <col min="16129" max="16129" width="2.77734375" style="21" customWidth="1"/>
    <col min="16130" max="16130" width="5.77734375" style="21" customWidth="1"/>
    <col min="16131" max="16132" width="25.77734375" style="21" customWidth="1"/>
    <col min="16133" max="16133" width="36.6640625" style="21" customWidth="1"/>
    <col min="16134" max="16136" width="20.77734375" style="21" customWidth="1"/>
    <col min="16137" max="16137" width="2.109375" style="21" customWidth="1"/>
    <col min="16138" max="16138" width="4.21875" style="21" customWidth="1"/>
    <col min="16139" max="16140" width="20.21875" style="21" customWidth="1"/>
    <col min="16141" max="16141" width="8.77734375" style="21" customWidth="1"/>
    <col min="16142" max="16142" width="2" style="21" customWidth="1"/>
    <col min="16143" max="16384" width="9.109375" style="21"/>
  </cols>
  <sheetData>
    <row r="1" spans="1:14" ht="15.6" x14ac:dyDescent="0.3">
      <c r="A1" s="20" t="s">
        <v>322</v>
      </c>
      <c r="D1" s="22"/>
      <c r="F1" s="23"/>
    </row>
    <row r="2" spans="1:14" ht="16.2" thickBot="1" x14ac:dyDescent="0.35">
      <c r="A2" s="20"/>
      <c r="D2" s="22"/>
      <c r="F2" s="23"/>
    </row>
    <row r="3" spans="1:14" ht="33" customHeight="1" thickBot="1" x14ac:dyDescent="0.35">
      <c r="A3" s="178">
        <f>INDEX('Source data'!$A$5:$A$157,$A$4)</f>
        <v>0</v>
      </c>
      <c r="B3" s="24" t="str">
        <f>INDEX('Source data'!$B$5:$B$157,'Schools&amp;Central School Services'!$A$4)</f>
        <v>Select LA..</v>
      </c>
      <c r="C3" s="25"/>
      <c r="D3" s="26"/>
      <c r="E3" s="26"/>
      <c r="F3" s="249" t="s">
        <v>262</v>
      </c>
      <c r="G3" s="250"/>
      <c r="H3" s="251"/>
    </row>
    <row r="4" spans="1:14" ht="51" customHeight="1" thickBot="1" x14ac:dyDescent="0.3">
      <c r="A4" s="27">
        <v>1</v>
      </c>
      <c r="B4" s="28"/>
      <c r="D4" s="29"/>
      <c r="E4" s="30"/>
      <c r="F4" s="31" t="s">
        <v>10</v>
      </c>
      <c r="G4" s="31" t="s">
        <v>11</v>
      </c>
      <c r="H4" s="32" t="s">
        <v>12</v>
      </c>
    </row>
    <row r="5" spans="1:14" ht="35.1" customHeight="1" thickBot="1" x14ac:dyDescent="0.3">
      <c r="A5" s="33"/>
      <c r="B5" s="34" t="s">
        <v>13</v>
      </c>
      <c r="C5" s="252" t="s">
        <v>298</v>
      </c>
      <c r="D5" s="252"/>
      <c r="E5" s="252"/>
      <c r="F5" s="35" t="str">
        <f>IF($A$3=0,"Select LA",INDEX('Source data'!C$1:C$65538,MATCH($A$3,'Source data'!$A$1:$A$65538,0)))</f>
        <v>Select LA</v>
      </c>
      <c r="G5" s="35" t="str">
        <f>IF($A$3=0,"Select LA",0)</f>
        <v>Select LA</v>
      </c>
      <c r="H5" s="36" t="str">
        <f>IF($A$3=0,"Select LA",SUM(F5:G5))</f>
        <v>Select LA</v>
      </c>
      <c r="I5" s="37"/>
      <c r="N5" s="37"/>
    </row>
    <row r="6" spans="1:14" ht="35.1" customHeight="1" thickBot="1" x14ac:dyDescent="0.3">
      <c r="A6" s="33"/>
      <c r="B6" s="34" t="s">
        <v>14</v>
      </c>
      <c r="C6" s="252" t="s">
        <v>299</v>
      </c>
      <c r="D6" s="252"/>
      <c r="E6" s="252"/>
      <c r="F6" s="35" t="str">
        <f>IF($A$3=0,"Select LA",0)</f>
        <v>Select LA</v>
      </c>
      <c r="G6" s="38" t="str">
        <f>IF($A$3=0,"Select LA",INDEX('Source data'!D$1:D$65538,MATCH($A$3,'Source data'!$A$1:$A$65538,0)))</f>
        <v>Select LA</v>
      </c>
      <c r="H6" s="39" t="str">
        <f>IF($A$3=0,"Select LA",SUM(F6:G6))</f>
        <v>Select LA</v>
      </c>
      <c r="I6" s="37"/>
      <c r="N6" s="37"/>
    </row>
    <row r="7" spans="1:14" ht="35.1" customHeight="1" thickBot="1" x14ac:dyDescent="0.3">
      <c r="A7" s="33"/>
      <c r="B7" s="40" t="s">
        <v>222</v>
      </c>
      <c r="C7" s="41" t="s">
        <v>221</v>
      </c>
      <c r="D7" s="42"/>
      <c r="E7" s="42"/>
      <c r="F7" s="43" t="str">
        <f>IF($A$3=0,"Select LA",SUM(F5:F6))</f>
        <v>Select LA</v>
      </c>
      <c r="G7" s="43" t="str">
        <f>IF($A$3=0,"Select LA",SUM(G5:G6))</f>
        <v>Select LA</v>
      </c>
      <c r="H7" s="44" t="str">
        <f>IF($A$3=0,"Select LA",SUM(H5:H6))</f>
        <v>Select LA</v>
      </c>
      <c r="I7" s="37"/>
      <c r="J7" s="37"/>
      <c r="K7" s="37"/>
      <c r="L7" s="37"/>
      <c r="M7" s="37"/>
      <c r="N7" s="37"/>
    </row>
    <row r="8" spans="1:14" ht="13.8" x14ac:dyDescent="0.25">
      <c r="A8" s="33"/>
      <c r="B8" s="45"/>
      <c r="C8" s="45"/>
      <c r="D8" s="45"/>
      <c r="E8" s="45"/>
      <c r="F8" s="46"/>
      <c r="G8" s="46"/>
      <c r="H8" s="46"/>
      <c r="I8" s="37"/>
      <c r="J8" s="37"/>
      <c r="K8" s="37"/>
      <c r="L8" s="37"/>
      <c r="M8" s="37"/>
      <c r="N8" s="37"/>
    </row>
    <row r="9" spans="1:14" ht="13.8" x14ac:dyDescent="0.25">
      <c r="A9" s="33"/>
      <c r="B9" s="45"/>
      <c r="C9" s="45"/>
      <c r="D9" s="45"/>
      <c r="E9" s="45"/>
      <c r="F9" s="46"/>
      <c r="G9" s="46"/>
      <c r="H9" s="46"/>
      <c r="I9" s="37"/>
      <c r="J9" s="37"/>
      <c r="K9" s="37"/>
      <c r="L9" s="37"/>
      <c r="M9" s="37"/>
      <c r="N9" s="37"/>
    </row>
    <row r="10" spans="1:14" ht="32.1" customHeight="1" x14ac:dyDescent="0.25">
      <c r="A10" s="33"/>
      <c r="B10" s="45"/>
      <c r="C10" s="45"/>
      <c r="D10" s="45"/>
      <c r="E10" s="45"/>
      <c r="F10" s="46"/>
      <c r="G10" s="46"/>
      <c r="H10" s="46"/>
      <c r="I10" s="37"/>
      <c r="J10" s="37"/>
      <c r="K10" s="37"/>
      <c r="L10" s="37"/>
      <c r="M10" s="37"/>
      <c r="N10" s="37"/>
    </row>
    <row r="11" spans="1:14" ht="13.8" x14ac:dyDescent="0.25">
      <c r="A11" s="33"/>
      <c r="B11" s="45"/>
      <c r="C11" s="45"/>
      <c r="D11" s="45"/>
      <c r="E11" s="45"/>
      <c r="F11" s="46"/>
      <c r="G11" s="46"/>
      <c r="H11" s="46"/>
      <c r="I11" s="37"/>
      <c r="J11" s="37"/>
      <c r="K11" s="37"/>
      <c r="L11" s="37"/>
      <c r="M11" s="37"/>
      <c r="N11" s="37"/>
    </row>
    <row r="12" spans="1:14" ht="13.8" x14ac:dyDescent="0.25">
      <c r="A12" s="33"/>
      <c r="B12" s="253" t="s">
        <v>15</v>
      </c>
      <c r="C12" s="253"/>
      <c r="D12" s="47"/>
      <c r="E12" s="47"/>
      <c r="F12" s="48"/>
      <c r="G12" s="48"/>
      <c r="H12" s="37"/>
      <c r="I12" s="37"/>
      <c r="J12" s="37"/>
      <c r="K12" s="37"/>
      <c r="L12" s="37"/>
      <c r="M12" s="37"/>
      <c r="N12" s="37"/>
    </row>
    <row r="13" spans="1:14" ht="14.25" customHeight="1" x14ac:dyDescent="0.25">
      <c r="A13" s="33"/>
      <c r="B13" s="49" t="s">
        <v>16</v>
      </c>
      <c r="C13" s="247" t="s">
        <v>300</v>
      </c>
      <c r="D13" s="247"/>
      <c r="E13" s="247"/>
      <c r="F13" s="50"/>
      <c r="G13" s="50"/>
      <c r="H13" s="37"/>
      <c r="I13" s="37"/>
      <c r="J13" s="37"/>
      <c r="K13" s="37"/>
      <c r="L13" s="37"/>
      <c r="M13" s="37"/>
      <c r="N13" s="37"/>
    </row>
    <row r="14" spans="1:14" ht="14.25" customHeight="1" x14ac:dyDescent="0.25">
      <c r="A14" s="33"/>
      <c r="B14" s="51" t="s">
        <v>17</v>
      </c>
      <c r="C14" s="247" t="s">
        <v>300</v>
      </c>
      <c r="D14" s="247"/>
      <c r="E14" s="247"/>
      <c r="F14" s="247"/>
      <c r="G14" s="247"/>
      <c r="H14" s="52"/>
      <c r="I14" s="37"/>
      <c r="J14" s="37"/>
      <c r="K14" s="37"/>
      <c r="L14" s="37"/>
      <c r="M14" s="37"/>
      <c r="N14" s="37"/>
    </row>
    <row r="15" spans="1:14" x14ac:dyDescent="0.25">
      <c r="A15" s="33"/>
      <c r="B15" s="53"/>
      <c r="C15" s="54"/>
      <c r="D15" s="54"/>
      <c r="E15" s="54"/>
      <c r="F15" s="54"/>
      <c r="G15" s="54"/>
      <c r="H15" s="55"/>
      <c r="I15" s="37"/>
      <c r="J15" s="37"/>
      <c r="K15" s="37"/>
      <c r="L15" s="37"/>
      <c r="M15" s="37"/>
      <c r="N15" s="37"/>
    </row>
    <row r="16" spans="1:14" ht="13.8" x14ac:dyDescent="0.25">
      <c r="A16" s="33"/>
      <c r="B16" s="56"/>
      <c r="C16" s="56"/>
      <c r="D16" s="56"/>
      <c r="E16" s="56"/>
      <c r="F16" s="56"/>
      <c r="G16" s="56"/>
      <c r="H16" s="57"/>
      <c r="I16" s="37"/>
      <c r="J16" s="37"/>
      <c r="K16" s="37"/>
      <c r="L16" s="37"/>
      <c r="M16" s="37"/>
      <c r="N16" s="37"/>
    </row>
    <row r="17" spans="1:14" x14ac:dyDescent="0.25">
      <c r="A17" s="33"/>
      <c r="B17" s="53"/>
      <c r="C17" s="58"/>
      <c r="D17" s="48"/>
      <c r="E17" s="48"/>
      <c r="F17" s="48"/>
      <c r="G17" s="48"/>
      <c r="H17" s="37"/>
      <c r="I17" s="37"/>
      <c r="J17" s="37"/>
      <c r="K17" s="37"/>
      <c r="L17" s="37"/>
      <c r="M17" s="37"/>
      <c r="N17" s="37"/>
    </row>
    <row r="18" spans="1:14" x14ac:dyDescent="0.25">
      <c r="A18" s="33"/>
      <c r="B18" s="59"/>
      <c r="C18" s="60"/>
      <c r="D18" s="37"/>
      <c r="E18" s="37"/>
      <c r="F18" s="37"/>
      <c r="G18" s="37"/>
      <c r="H18" s="37"/>
      <c r="I18" s="37"/>
      <c r="J18" s="37"/>
      <c r="K18" s="37"/>
      <c r="L18" s="37"/>
      <c r="M18" s="37"/>
      <c r="N18" s="37"/>
    </row>
    <row r="19" spans="1:14" x14ac:dyDescent="0.25">
      <c r="A19" s="33"/>
      <c r="B19" s="59"/>
      <c r="C19" s="60"/>
      <c r="D19" s="37"/>
      <c r="E19" s="37"/>
      <c r="F19" s="37"/>
      <c r="G19" s="37"/>
      <c r="H19" s="37"/>
      <c r="I19" s="37"/>
      <c r="J19" s="37"/>
      <c r="K19" s="37"/>
      <c r="L19" s="37"/>
      <c r="M19" s="37"/>
      <c r="N19" s="37"/>
    </row>
    <row r="20" spans="1:14" x14ac:dyDescent="0.25">
      <c r="A20" s="33"/>
      <c r="B20" s="59"/>
      <c r="C20" s="60"/>
      <c r="D20" s="37"/>
      <c r="E20" s="37"/>
      <c r="F20" s="37"/>
      <c r="G20" s="37"/>
      <c r="H20" s="37"/>
      <c r="I20" s="37"/>
      <c r="J20" s="37"/>
      <c r="K20" s="37"/>
      <c r="L20" s="37"/>
      <c r="M20" s="37"/>
      <c r="N20" s="37"/>
    </row>
    <row r="21" spans="1:14" x14ac:dyDescent="0.25">
      <c r="A21" s="33"/>
      <c r="B21" s="59"/>
      <c r="C21" s="60"/>
      <c r="D21" s="37"/>
      <c r="E21" s="37"/>
      <c r="F21" s="37"/>
      <c r="G21" s="37"/>
      <c r="H21" s="37"/>
      <c r="I21" s="37"/>
      <c r="J21" s="37"/>
      <c r="K21" s="37"/>
      <c r="L21" s="37"/>
      <c r="M21" s="37"/>
      <c r="N21" s="37"/>
    </row>
    <row r="22" spans="1:14" x14ac:dyDescent="0.25">
      <c r="A22" s="33"/>
      <c r="B22" s="59"/>
      <c r="C22" s="60"/>
      <c r="D22" s="37"/>
      <c r="E22" s="37"/>
      <c r="F22" s="37"/>
      <c r="G22" s="37"/>
      <c r="H22" s="37"/>
      <c r="I22" s="37"/>
      <c r="J22" s="37"/>
      <c r="K22" s="37"/>
      <c r="L22" s="37"/>
      <c r="M22" s="37"/>
      <c r="N22" s="37"/>
    </row>
    <row r="23" spans="1:14" x14ac:dyDescent="0.25">
      <c r="A23" s="33"/>
      <c r="B23" s="59"/>
      <c r="C23" s="60"/>
      <c r="D23" s="37"/>
      <c r="E23" s="37"/>
      <c r="F23" s="37"/>
      <c r="G23" s="37"/>
      <c r="H23" s="37"/>
      <c r="I23" s="37"/>
      <c r="J23" s="37"/>
      <c r="K23" s="37"/>
      <c r="L23" s="37"/>
      <c r="M23" s="37"/>
      <c r="N23" s="37"/>
    </row>
    <row r="24" spans="1:14" x14ac:dyDescent="0.25">
      <c r="A24" s="33"/>
      <c r="B24" s="59"/>
      <c r="C24" s="60"/>
      <c r="D24" s="37"/>
      <c r="E24" s="37"/>
      <c r="F24" s="37"/>
      <c r="G24" s="37"/>
      <c r="H24" s="37"/>
      <c r="I24" s="37"/>
      <c r="J24" s="37"/>
      <c r="K24" s="37"/>
      <c r="L24" s="37"/>
      <c r="M24" s="37"/>
      <c r="N24" s="37"/>
    </row>
    <row r="25" spans="1:14" x14ac:dyDescent="0.25">
      <c r="A25" s="33"/>
      <c r="B25" s="59"/>
      <c r="C25" s="60"/>
      <c r="D25" s="37"/>
      <c r="E25" s="37"/>
      <c r="F25" s="37"/>
      <c r="G25" s="37"/>
      <c r="H25" s="37"/>
      <c r="I25" s="37"/>
      <c r="J25" s="37"/>
      <c r="K25" s="37"/>
      <c r="L25" s="37"/>
      <c r="M25" s="37"/>
      <c r="N25" s="37"/>
    </row>
    <row r="26" spans="1:14" x14ac:dyDescent="0.25">
      <c r="A26" s="33"/>
      <c r="B26" s="59"/>
      <c r="C26" s="60"/>
      <c r="D26" s="37"/>
      <c r="E26" s="37"/>
      <c r="F26" s="37"/>
      <c r="G26" s="37"/>
      <c r="H26" s="37"/>
      <c r="I26" s="37"/>
      <c r="J26" s="37"/>
      <c r="K26" s="37"/>
      <c r="L26" s="37"/>
      <c r="M26" s="37"/>
      <c r="N26" s="37"/>
    </row>
    <row r="27" spans="1:14" x14ac:dyDescent="0.25">
      <c r="A27" s="33"/>
      <c r="B27" s="59"/>
      <c r="C27" s="60"/>
      <c r="D27" s="37"/>
      <c r="E27" s="37"/>
      <c r="F27" s="37"/>
      <c r="G27" s="37"/>
      <c r="H27" s="37"/>
      <c r="I27" s="37"/>
      <c r="J27" s="37"/>
      <c r="K27" s="37"/>
      <c r="L27" s="37"/>
      <c r="M27" s="37"/>
      <c r="N27" s="37"/>
    </row>
    <row r="28" spans="1:14" x14ac:dyDescent="0.25">
      <c r="A28" s="33"/>
      <c r="B28" s="59"/>
      <c r="C28" s="60"/>
      <c r="D28" s="37"/>
      <c r="E28" s="37"/>
      <c r="F28" s="37"/>
      <c r="G28" s="37"/>
      <c r="H28" s="37"/>
      <c r="I28" s="37"/>
      <c r="J28" s="37"/>
      <c r="K28" s="37"/>
      <c r="L28" s="37"/>
      <c r="M28" s="37"/>
      <c r="N28" s="37"/>
    </row>
    <row r="29" spans="1:14" x14ac:dyDescent="0.25">
      <c r="A29" s="33"/>
      <c r="B29" s="59"/>
      <c r="C29" s="60"/>
      <c r="D29" s="37"/>
      <c r="E29" s="37"/>
      <c r="F29" s="37"/>
      <c r="G29" s="37"/>
      <c r="H29" s="37"/>
      <c r="I29" s="37"/>
      <c r="J29" s="37"/>
      <c r="K29" s="37"/>
      <c r="L29" s="37"/>
      <c r="M29" s="37"/>
      <c r="N29" s="37"/>
    </row>
    <row r="30" spans="1:14" x14ac:dyDescent="0.25">
      <c r="A30" s="33"/>
      <c r="B30" s="59"/>
      <c r="C30" s="60"/>
      <c r="D30" s="37"/>
      <c r="E30" s="37"/>
      <c r="F30" s="37"/>
      <c r="G30" s="37"/>
      <c r="H30" s="37"/>
      <c r="I30" s="37"/>
      <c r="J30" s="37"/>
      <c r="K30" s="37"/>
      <c r="L30" s="37"/>
      <c r="M30" s="37"/>
      <c r="N30" s="37"/>
    </row>
    <row r="31" spans="1:14" x14ac:dyDescent="0.25">
      <c r="A31" s="33"/>
      <c r="B31" s="59"/>
      <c r="C31" s="60"/>
      <c r="D31" s="37"/>
      <c r="E31" s="37"/>
      <c r="F31" s="37"/>
      <c r="G31" s="37"/>
      <c r="H31" s="37"/>
      <c r="I31" s="37"/>
      <c r="J31" s="37"/>
      <c r="K31" s="37"/>
      <c r="L31" s="37"/>
      <c r="M31" s="37"/>
      <c r="N31" s="37"/>
    </row>
    <row r="32" spans="1:14" x14ac:dyDescent="0.25">
      <c r="A32" s="33"/>
      <c r="B32" s="59"/>
      <c r="C32" s="60"/>
      <c r="D32" s="37"/>
      <c r="E32" s="37"/>
      <c r="F32" s="37"/>
      <c r="G32" s="37"/>
      <c r="H32" s="37"/>
      <c r="I32" s="37"/>
      <c r="J32" s="37"/>
      <c r="K32" s="37"/>
      <c r="L32" s="37"/>
      <c r="M32" s="37"/>
      <c r="N32" s="37"/>
    </row>
    <row r="33" spans="1:14" x14ac:dyDescent="0.25">
      <c r="A33" s="33"/>
      <c r="B33" s="59"/>
      <c r="C33" s="60"/>
      <c r="D33" s="37"/>
      <c r="E33" s="61"/>
      <c r="F33" s="37"/>
      <c r="G33" s="37"/>
      <c r="H33" s="37"/>
      <c r="I33" s="37"/>
      <c r="J33" s="37"/>
      <c r="K33" s="37"/>
      <c r="L33" s="37"/>
      <c r="M33" s="37"/>
      <c r="N33" s="37"/>
    </row>
    <row r="34" spans="1:14" x14ac:dyDescent="0.25">
      <c r="A34" s="33"/>
      <c r="B34" s="59"/>
      <c r="C34" s="60"/>
      <c r="D34" s="37"/>
      <c r="E34" s="37"/>
      <c r="F34" s="37"/>
      <c r="G34" s="37"/>
      <c r="H34" s="37"/>
      <c r="I34" s="37"/>
      <c r="J34" s="37"/>
      <c r="K34" s="37"/>
      <c r="L34" s="37"/>
      <c r="M34" s="37"/>
      <c r="N34" s="37"/>
    </row>
    <row r="35" spans="1:14" x14ac:dyDescent="0.25">
      <c r="A35" s="33"/>
      <c r="B35" s="59"/>
      <c r="C35" s="60"/>
      <c r="D35" s="37"/>
      <c r="E35" s="37"/>
      <c r="F35" s="37"/>
      <c r="G35" s="37"/>
      <c r="H35" s="37"/>
      <c r="I35" s="37"/>
      <c r="J35" s="37"/>
      <c r="K35" s="37"/>
      <c r="L35" s="37"/>
      <c r="M35" s="37"/>
      <c r="N35" s="37"/>
    </row>
    <row r="36" spans="1:14" x14ac:dyDescent="0.25">
      <c r="A36" s="33"/>
      <c r="B36" s="59"/>
      <c r="C36" s="60"/>
      <c r="D36" s="37"/>
      <c r="E36" s="37"/>
      <c r="F36" s="37"/>
      <c r="G36" s="37"/>
      <c r="H36" s="37"/>
      <c r="I36" s="37"/>
      <c r="J36" s="37"/>
      <c r="K36" s="37"/>
      <c r="L36" s="37"/>
      <c r="M36" s="37"/>
      <c r="N36" s="37"/>
    </row>
    <row r="37" spans="1:14" x14ac:dyDescent="0.25">
      <c r="A37" s="33"/>
      <c r="B37" s="59"/>
      <c r="C37" s="60"/>
      <c r="D37" s="37"/>
      <c r="E37" s="37"/>
      <c r="F37" s="37"/>
      <c r="G37" s="37"/>
      <c r="H37" s="37"/>
      <c r="I37" s="37"/>
      <c r="J37" s="37"/>
      <c r="K37" s="37"/>
      <c r="L37" s="37"/>
      <c r="M37" s="37"/>
      <c r="N37" s="37"/>
    </row>
    <row r="38" spans="1:14" x14ac:dyDescent="0.25">
      <c r="A38" s="33"/>
      <c r="B38" s="59"/>
      <c r="C38" s="60"/>
      <c r="D38" s="37"/>
      <c r="E38" s="37"/>
      <c r="F38" s="37"/>
      <c r="G38" s="37"/>
      <c r="H38" s="37"/>
      <c r="I38" s="37"/>
      <c r="J38" s="37"/>
      <c r="K38" s="37"/>
      <c r="L38" s="37"/>
      <c r="M38" s="37"/>
      <c r="N38" s="37"/>
    </row>
    <row r="39" spans="1:14" x14ac:dyDescent="0.25">
      <c r="A39" s="33"/>
      <c r="B39" s="59"/>
      <c r="C39" s="60"/>
      <c r="D39" s="37"/>
      <c r="E39" s="37"/>
      <c r="F39" s="37"/>
      <c r="G39" s="37"/>
      <c r="H39" s="37"/>
      <c r="I39" s="37"/>
      <c r="J39" s="37"/>
      <c r="K39" s="37"/>
      <c r="L39" s="37"/>
      <c r="M39" s="37"/>
      <c r="N39" s="37"/>
    </row>
    <row r="40" spans="1:14" x14ac:dyDescent="0.25">
      <c r="A40" s="33"/>
      <c r="B40" s="59"/>
      <c r="C40" s="60"/>
      <c r="D40" s="37"/>
      <c r="E40" s="37"/>
      <c r="F40" s="37"/>
      <c r="G40" s="37"/>
      <c r="H40" s="37"/>
      <c r="I40" s="37"/>
      <c r="J40" s="37"/>
      <c r="K40" s="37"/>
      <c r="L40" s="37"/>
      <c r="M40" s="37"/>
      <c r="N40" s="37"/>
    </row>
    <row r="41" spans="1:14" x14ac:dyDescent="0.25">
      <c r="A41" s="33"/>
      <c r="B41" s="59"/>
      <c r="C41" s="60"/>
      <c r="D41" s="37"/>
      <c r="E41" s="37"/>
      <c r="F41" s="37"/>
      <c r="G41" s="37"/>
      <c r="H41" s="37"/>
      <c r="I41" s="37"/>
      <c r="J41" s="37"/>
      <c r="K41" s="37"/>
      <c r="L41" s="37"/>
      <c r="M41" s="37"/>
      <c r="N41" s="37"/>
    </row>
    <row r="42" spans="1:14" x14ac:dyDescent="0.25">
      <c r="A42" s="33"/>
      <c r="B42" s="59"/>
      <c r="C42" s="60"/>
      <c r="D42" s="37"/>
      <c r="E42" s="37"/>
      <c r="F42" s="37"/>
      <c r="G42" s="37"/>
      <c r="H42" s="37"/>
      <c r="I42" s="37"/>
      <c r="J42" s="37"/>
      <c r="K42" s="37"/>
      <c r="L42" s="37"/>
      <c r="M42" s="37"/>
      <c r="N42" s="37"/>
    </row>
    <row r="43" spans="1:14" x14ac:dyDescent="0.25">
      <c r="A43" s="33"/>
      <c r="B43" s="59"/>
      <c r="C43" s="60"/>
      <c r="D43" s="37"/>
      <c r="E43" s="37"/>
      <c r="F43" s="37"/>
      <c r="G43" s="37"/>
      <c r="H43" s="37"/>
      <c r="I43" s="37"/>
      <c r="J43" s="37"/>
      <c r="K43" s="37"/>
      <c r="L43" s="37"/>
      <c r="M43" s="37"/>
      <c r="N43" s="37"/>
    </row>
    <row r="44" spans="1:14" x14ac:dyDescent="0.25">
      <c r="A44" s="33"/>
      <c r="B44" s="59"/>
      <c r="C44" s="60"/>
      <c r="D44" s="37"/>
      <c r="E44" s="37"/>
      <c r="F44" s="37"/>
      <c r="G44" s="37"/>
      <c r="H44" s="37"/>
      <c r="I44" s="37"/>
      <c r="J44" s="37"/>
      <c r="K44" s="37"/>
      <c r="L44" s="37"/>
      <c r="M44" s="37"/>
      <c r="N44" s="37"/>
    </row>
    <row r="45" spans="1:14" x14ac:dyDescent="0.25">
      <c r="A45" s="33"/>
      <c r="B45" s="59"/>
      <c r="C45" s="60"/>
      <c r="D45" s="37"/>
      <c r="E45" s="37"/>
      <c r="F45" s="37"/>
      <c r="G45" s="37"/>
      <c r="H45" s="37"/>
      <c r="I45" s="37"/>
      <c r="J45" s="37"/>
      <c r="K45" s="37"/>
      <c r="L45" s="37"/>
      <c r="M45" s="37"/>
      <c r="N45" s="37"/>
    </row>
    <row r="46" spans="1:14" x14ac:dyDescent="0.25">
      <c r="A46" s="33"/>
      <c r="B46" s="59"/>
      <c r="C46" s="60"/>
      <c r="D46" s="37"/>
      <c r="E46" s="37"/>
      <c r="F46" s="37"/>
      <c r="G46" s="37"/>
      <c r="H46" s="37"/>
      <c r="I46" s="37"/>
      <c r="J46" s="37"/>
      <c r="K46" s="37"/>
      <c r="L46" s="37"/>
      <c r="M46" s="37"/>
      <c r="N46" s="37"/>
    </row>
    <row r="47" spans="1:14" x14ac:dyDescent="0.25">
      <c r="A47" s="33"/>
      <c r="B47" s="59"/>
      <c r="C47" s="60"/>
      <c r="D47" s="37"/>
      <c r="E47" s="37"/>
      <c r="F47" s="37"/>
      <c r="G47" s="37"/>
      <c r="H47" s="37"/>
      <c r="I47" s="37"/>
      <c r="J47" s="37"/>
      <c r="K47" s="37"/>
      <c r="L47" s="37"/>
      <c r="M47" s="37"/>
      <c r="N47" s="37"/>
    </row>
    <row r="48" spans="1:14" x14ac:dyDescent="0.25">
      <c r="A48" s="33"/>
      <c r="B48" s="59"/>
      <c r="C48" s="60"/>
      <c r="D48" s="37"/>
      <c r="E48" s="37"/>
      <c r="F48" s="37"/>
      <c r="G48" s="37"/>
      <c r="H48" s="37"/>
      <c r="I48" s="37"/>
      <c r="J48" s="37"/>
      <c r="K48" s="37"/>
      <c r="L48" s="37"/>
      <c r="M48" s="37"/>
      <c r="N48" s="37"/>
    </row>
    <row r="49" spans="1:14" x14ac:dyDescent="0.25">
      <c r="A49" s="33"/>
      <c r="B49" s="59"/>
      <c r="C49" s="60"/>
      <c r="D49" s="37"/>
      <c r="E49" s="37"/>
      <c r="F49" s="37"/>
      <c r="G49" s="37"/>
      <c r="H49" s="37"/>
      <c r="I49" s="37"/>
      <c r="J49" s="37"/>
      <c r="K49" s="37"/>
      <c r="L49" s="37"/>
      <c r="M49" s="37"/>
      <c r="N49" s="37"/>
    </row>
    <row r="50" spans="1:14" x14ac:dyDescent="0.25">
      <c r="A50" s="33"/>
      <c r="B50" s="59"/>
      <c r="C50" s="60"/>
      <c r="D50" s="37"/>
      <c r="E50" s="37"/>
      <c r="F50" s="37"/>
      <c r="G50" s="37"/>
      <c r="H50" s="37"/>
      <c r="I50" s="37"/>
      <c r="J50" s="37"/>
      <c r="K50" s="37"/>
      <c r="L50" s="37"/>
      <c r="M50" s="37"/>
      <c r="N50" s="37"/>
    </row>
    <row r="51" spans="1:14" x14ac:dyDescent="0.25">
      <c r="A51" s="33"/>
      <c r="B51" s="59"/>
      <c r="C51" s="60"/>
      <c r="D51" s="37"/>
      <c r="E51" s="37"/>
      <c r="F51" s="37"/>
      <c r="G51" s="37"/>
      <c r="H51" s="37"/>
      <c r="I51" s="37"/>
      <c r="J51" s="37"/>
      <c r="K51" s="37"/>
      <c r="L51" s="37"/>
      <c r="M51" s="37"/>
      <c r="N51" s="37"/>
    </row>
    <row r="52" spans="1:14" x14ac:dyDescent="0.25">
      <c r="A52" s="33"/>
      <c r="B52" s="59"/>
      <c r="C52" s="60"/>
      <c r="D52" s="37"/>
      <c r="E52" s="37"/>
      <c r="F52" s="37"/>
      <c r="G52" s="37"/>
      <c r="H52" s="37"/>
      <c r="I52" s="37"/>
      <c r="J52" s="37"/>
      <c r="K52" s="37"/>
      <c r="L52" s="37"/>
      <c r="M52" s="37"/>
      <c r="N52" s="37"/>
    </row>
    <row r="53" spans="1:14" x14ac:dyDescent="0.25">
      <c r="A53" s="33"/>
      <c r="B53" s="59"/>
      <c r="C53" s="60"/>
      <c r="D53" s="37"/>
      <c r="E53" s="37"/>
      <c r="F53" s="37"/>
      <c r="G53" s="37"/>
      <c r="H53" s="37"/>
      <c r="I53" s="37"/>
      <c r="J53" s="37"/>
      <c r="K53" s="37"/>
      <c r="L53" s="37"/>
      <c r="M53" s="37"/>
      <c r="N53" s="37"/>
    </row>
    <row r="54" spans="1:14" x14ac:dyDescent="0.25">
      <c r="A54" s="33"/>
      <c r="B54" s="59"/>
      <c r="C54" s="60"/>
      <c r="D54" s="37"/>
      <c r="E54" s="37"/>
      <c r="F54" s="37"/>
      <c r="G54" s="37"/>
      <c r="H54" s="37"/>
      <c r="I54" s="37"/>
      <c r="J54" s="37"/>
      <c r="K54" s="37"/>
      <c r="L54" s="37"/>
      <c r="M54" s="37"/>
      <c r="N54" s="37"/>
    </row>
    <row r="55" spans="1:14" x14ac:dyDescent="0.25">
      <c r="A55" s="33"/>
      <c r="B55" s="59"/>
      <c r="C55" s="60"/>
      <c r="D55" s="37"/>
      <c r="E55" s="37"/>
      <c r="F55" s="37"/>
      <c r="G55" s="37"/>
      <c r="H55" s="37"/>
      <c r="I55" s="37"/>
      <c r="J55" s="37"/>
      <c r="K55" s="37"/>
      <c r="L55" s="37"/>
      <c r="M55" s="37"/>
      <c r="N55" s="37"/>
    </row>
    <row r="56" spans="1:14" x14ac:dyDescent="0.25">
      <c r="A56" s="33"/>
      <c r="B56" s="59"/>
      <c r="C56" s="60"/>
      <c r="D56" s="37"/>
      <c r="E56" s="37"/>
      <c r="F56" s="37"/>
      <c r="G56" s="37"/>
      <c r="H56" s="37"/>
      <c r="I56" s="37"/>
      <c r="J56" s="37"/>
      <c r="K56" s="37"/>
      <c r="L56" s="37"/>
      <c r="M56" s="37"/>
      <c r="N56" s="37"/>
    </row>
    <row r="57" spans="1:14" x14ac:dyDescent="0.25">
      <c r="A57" s="33"/>
      <c r="B57" s="59"/>
      <c r="C57" s="60"/>
      <c r="D57" s="37"/>
      <c r="E57" s="37"/>
      <c r="F57" s="37"/>
      <c r="G57" s="37"/>
      <c r="H57" s="37"/>
      <c r="I57" s="37"/>
      <c r="J57" s="37"/>
      <c r="K57" s="37"/>
      <c r="L57" s="37"/>
      <c r="M57" s="37"/>
      <c r="N57" s="37"/>
    </row>
    <row r="58" spans="1:14" x14ac:dyDescent="0.25">
      <c r="A58" s="33"/>
      <c r="B58" s="59"/>
      <c r="C58" s="60"/>
      <c r="D58" s="37"/>
      <c r="E58" s="37"/>
      <c r="F58" s="37"/>
      <c r="G58" s="37"/>
      <c r="H58" s="37"/>
      <c r="I58" s="37"/>
      <c r="J58" s="37"/>
      <c r="K58" s="37"/>
      <c r="L58" s="37"/>
      <c r="M58" s="37"/>
      <c r="N58" s="37"/>
    </row>
    <row r="59" spans="1:14" x14ac:dyDescent="0.25">
      <c r="A59" s="33"/>
      <c r="B59" s="59"/>
      <c r="C59" s="60"/>
      <c r="D59" s="37"/>
      <c r="E59" s="37"/>
      <c r="F59" s="37"/>
      <c r="G59" s="37"/>
      <c r="H59" s="37"/>
      <c r="I59" s="37"/>
      <c r="N59" s="37"/>
    </row>
    <row r="60" spans="1:14" x14ac:dyDescent="0.25">
      <c r="A60" s="33"/>
      <c r="B60" s="59"/>
      <c r="C60" s="60"/>
      <c r="D60" s="37"/>
      <c r="E60" s="37"/>
      <c r="F60" s="37"/>
      <c r="G60" s="37"/>
      <c r="H60" s="37"/>
      <c r="I60" s="37"/>
      <c r="N60" s="37"/>
    </row>
    <row r="61" spans="1:14" x14ac:dyDescent="0.25">
      <c r="A61" s="33"/>
    </row>
  </sheetData>
  <mergeCells count="6">
    <mergeCell ref="C14:G14"/>
    <mergeCell ref="F3:H3"/>
    <mergeCell ref="C5:E5"/>
    <mergeCell ref="C6:E6"/>
    <mergeCell ref="B12:C12"/>
    <mergeCell ref="C13:E13"/>
  </mergeCells>
  <pageMargins left="0" right="0" top="0.98425196850393704" bottom="0.98425196850393704" header="0.51181102362204722" footer="0.51181102362204722"/>
  <pageSetup paperSize="8" scale="84" orientation="landscape" r:id="rId1"/>
  <headerFooter alignWithMargins="0">
    <oddHeader>&amp;C&amp;"Aptos"&amp;11&amp;K000000 OFFICIAL&amp;1#_x000D_</oddHeader>
    <oddFooter>&amp;C_x000D_&amp;1#&amp;"Aptos"&amp;11&amp;K000000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pageSetUpPr fitToPage="1"/>
  </sheetPr>
  <dimension ref="A1:Q102"/>
  <sheetViews>
    <sheetView showGridLines="0" zoomScale="85" zoomScaleNormal="85" workbookViewId="0"/>
  </sheetViews>
  <sheetFormatPr defaultRowHeight="13.2" x14ac:dyDescent="0.25"/>
  <cols>
    <col min="1" max="1" width="2.77734375" style="21" customWidth="1"/>
    <col min="2" max="2" width="3.77734375" style="21" customWidth="1"/>
    <col min="3" max="3" width="25.77734375" style="21" customWidth="1"/>
    <col min="4" max="4" width="27.33203125" style="21" customWidth="1"/>
    <col min="5" max="5" width="25.77734375" style="21" customWidth="1"/>
    <col min="6" max="10" width="20.77734375" style="21" customWidth="1"/>
    <col min="11" max="11" width="2.109375" style="21" customWidth="1"/>
    <col min="12" max="12" width="3.21875" style="21" customWidth="1"/>
    <col min="13" max="14" width="20.21875" style="21" customWidth="1"/>
    <col min="15" max="15" width="2" style="21" customWidth="1"/>
    <col min="16" max="16" width="2" style="21" hidden="1" customWidth="1"/>
    <col min="17" max="17" width="26.77734375" style="21" customWidth="1"/>
    <col min="18" max="256" width="9.109375" style="21"/>
    <col min="257" max="257" width="2.77734375" style="21" customWidth="1"/>
    <col min="258" max="258" width="3.77734375" style="21" customWidth="1"/>
    <col min="259" max="261" width="25.77734375" style="21" customWidth="1"/>
    <col min="262" max="266" width="20.77734375" style="21" customWidth="1"/>
    <col min="267" max="267" width="2.109375" style="21" customWidth="1"/>
    <col min="268" max="268" width="3.21875" style="21" customWidth="1"/>
    <col min="269" max="270" width="20.21875" style="21" customWidth="1"/>
    <col min="271" max="271" width="2" style="21" customWidth="1"/>
    <col min="272" max="272" width="0" style="21" hidden="1" customWidth="1"/>
    <col min="273" max="273" width="26.77734375" style="21" customWidth="1"/>
    <col min="274" max="512" width="9.109375" style="21"/>
    <col min="513" max="513" width="2.77734375" style="21" customWidth="1"/>
    <col min="514" max="514" width="3.77734375" style="21" customWidth="1"/>
    <col min="515" max="517" width="25.77734375" style="21" customWidth="1"/>
    <col min="518" max="522" width="20.77734375" style="21" customWidth="1"/>
    <col min="523" max="523" width="2.109375" style="21" customWidth="1"/>
    <col min="524" max="524" width="3.21875" style="21" customWidth="1"/>
    <col min="525" max="526" width="20.21875" style="21" customWidth="1"/>
    <col min="527" max="527" width="2" style="21" customWidth="1"/>
    <col min="528" max="528" width="0" style="21" hidden="1" customWidth="1"/>
    <col min="529" max="529" width="26.77734375" style="21" customWidth="1"/>
    <col min="530" max="768" width="9.109375" style="21"/>
    <col min="769" max="769" width="2.77734375" style="21" customWidth="1"/>
    <col min="770" max="770" width="3.77734375" style="21" customWidth="1"/>
    <col min="771" max="773" width="25.77734375" style="21" customWidth="1"/>
    <col min="774" max="778" width="20.77734375" style="21" customWidth="1"/>
    <col min="779" max="779" width="2.109375" style="21" customWidth="1"/>
    <col min="780" max="780" width="3.21875" style="21" customWidth="1"/>
    <col min="781" max="782" width="20.21875" style="21" customWidth="1"/>
    <col min="783" max="783" width="2" style="21" customWidth="1"/>
    <col min="784" max="784" width="0" style="21" hidden="1" customWidth="1"/>
    <col min="785" max="785" width="26.77734375" style="21" customWidth="1"/>
    <col min="786" max="1024" width="9.109375" style="21"/>
    <col min="1025" max="1025" width="2.77734375" style="21" customWidth="1"/>
    <col min="1026" max="1026" width="3.77734375" style="21" customWidth="1"/>
    <col min="1027" max="1029" width="25.77734375" style="21" customWidth="1"/>
    <col min="1030" max="1034" width="20.77734375" style="21" customWidth="1"/>
    <col min="1035" max="1035" width="2.109375" style="21" customWidth="1"/>
    <col min="1036" max="1036" width="3.21875" style="21" customWidth="1"/>
    <col min="1037" max="1038" width="20.21875" style="21" customWidth="1"/>
    <col min="1039" max="1039" width="2" style="21" customWidth="1"/>
    <col min="1040" max="1040" width="0" style="21" hidden="1" customWidth="1"/>
    <col min="1041" max="1041" width="26.77734375" style="21" customWidth="1"/>
    <col min="1042" max="1280" width="9.109375" style="21"/>
    <col min="1281" max="1281" width="2.77734375" style="21" customWidth="1"/>
    <col min="1282" max="1282" width="3.77734375" style="21" customWidth="1"/>
    <col min="1283" max="1285" width="25.77734375" style="21" customWidth="1"/>
    <col min="1286" max="1290" width="20.77734375" style="21" customWidth="1"/>
    <col min="1291" max="1291" width="2.109375" style="21" customWidth="1"/>
    <col min="1292" max="1292" width="3.21875" style="21" customWidth="1"/>
    <col min="1293" max="1294" width="20.21875" style="21" customWidth="1"/>
    <col min="1295" max="1295" width="2" style="21" customWidth="1"/>
    <col min="1296" max="1296" width="0" style="21" hidden="1" customWidth="1"/>
    <col min="1297" max="1297" width="26.77734375" style="21" customWidth="1"/>
    <col min="1298" max="1536" width="9.109375" style="21"/>
    <col min="1537" max="1537" width="2.77734375" style="21" customWidth="1"/>
    <col min="1538" max="1538" width="3.77734375" style="21" customWidth="1"/>
    <col min="1539" max="1541" width="25.77734375" style="21" customWidth="1"/>
    <col min="1542" max="1546" width="20.77734375" style="21" customWidth="1"/>
    <col min="1547" max="1547" width="2.109375" style="21" customWidth="1"/>
    <col min="1548" max="1548" width="3.21875" style="21" customWidth="1"/>
    <col min="1549" max="1550" width="20.21875" style="21" customWidth="1"/>
    <col min="1551" max="1551" width="2" style="21" customWidth="1"/>
    <col min="1552" max="1552" width="0" style="21" hidden="1" customWidth="1"/>
    <col min="1553" max="1553" width="26.77734375" style="21" customWidth="1"/>
    <col min="1554" max="1792" width="9.109375" style="21"/>
    <col min="1793" max="1793" width="2.77734375" style="21" customWidth="1"/>
    <col min="1794" max="1794" width="3.77734375" style="21" customWidth="1"/>
    <col min="1795" max="1797" width="25.77734375" style="21" customWidth="1"/>
    <col min="1798" max="1802" width="20.77734375" style="21" customWidth="1"/>
    <col min="1803" max="1803" width="2.109375" style="21" customWidth="1"/>
    <col min="1804" max="1804" width="3.21875" style="21" customWidth="1"/>
    <col min="1805" max="1806" width="20.21875" style="21" customWidth="1"/>
    <col min="1807" max="1807" width="2" style="21" customWidth="1"/>
    <col min="1808" max="1808" width="0" style="21" hidden="1" customWidth="1"/>
    <col min="1809" max="1809" width="26.77734375" style="21" customWidth="1"/>
    <col min="1810" max="2048" width="9.109375" style="21"/>
    <col min="2049" max="2049" width="2.77734375" style="21" customWidth="1"/>
    <col min="2050" max="2050" width="3.77734375" style="21" customWidth="1"/>
    <col min="2051" max="2053" width="25.77734375" style="21" customWidth="1"/>
    <col min="2054" max="2058" width="20.77734375" style="21" customWidth="1"/>
    <col min="2059" max="2059" width="2.109375" style="21" customWidth="1"/>
    <col min="2060" max="2060" width="3.21875" style="21" customWidth="1"/>
    <col min="2061" max="2062" width="20.21875" style="21" customWidth="1"/>
    <col min="2063" max="2063" width="2" style="21" customWidth="1"/>
    <col min="2064" max="2064" width="0" style="21" hidden="1" customWidth="1"/>
    <col min="2065" max="2065" width="26.77734375" style="21" customWidth="1"/>
    <col min="2066" max="2304" width="9.109375" style="21"/>
    <col min="2305" max="2305" width="2.77734375" style="21" customWidth="1"/>
    <col min="2306" max="2306" width="3.77734375" style="21" customWidth="1"/>
    <col min="2307" max="2309" width="25.77734375" style="21" customWidth="1"/>
    <col min="2310" max="2314" width="20.77734375" style="21" customWidth="1"/>
    <col min="2315" max="2315" width="2.109375" style="21" customWidth="1"/>
    <col min="2316" max="2316" width="3.21875" style="21" customWidth="1"/>
    <col min="2317" max="2318" width="20.21875" style="21" customWidth="1"/>
    <col min="2319" max="2319" width="2" style="21" customWidth="1"/>
    <col min="2320" max="2320" width="0" style="21" hidden="1" customWidth="1"/>
    <col min="2321" max="2321" width="26.77734375" style="21" customWidth="1"/>
    <col min="2322" max="2560" width="9.109375" style="21"/>
    <col min="2561" max="2561" width="2.77734375" style="21" customWidth="1"/>
    <col min="2562" max="2562" width="3.77734375" style="21" customWidth="1"/>
    <col min="2563" max="2565" width="25.77734375" style="21" customWidth="1"/>
    <col min="2566" max="2570" width="20.77734375" style="21" customWidth="1"/>
    <col min="2571" max="2571" width="2.109375" style="21" customWidth="1"/>
    <col min="2572" max="2572" width="3.21875" style="21" customWidth="1"/>
    <col min="2573" max="2574" width="20.21875" style="21" customWidth="1"/>
    <col min="2575" max="2575" width="2" style="21" customWidth="1"/>
    <col min="2576" max="2576" width="0" style="21" hidden="1" customWidth="1"/>
    <col min="2577" max="2577" width="26.77734375" style="21" customWidth="1"/>
    <col min="2578" max="2816" width="9.109375" style="21"/>
    <col min="2817" max="2817" width="2.77734375" style="21" customWidth="1"/>
    <col min="2818" max="2818" width="3.77734375" style="21" customWidth="1"/>
    <col min="2819" max="2821" width="25.77734375" style="21" customWidth="1"/>
    <col min="2822" max="2826" width="20.77734375" style="21" customWidth="1"/>
    <col min="2827" max="2827" width="2.109375" style="21" customWidth="1"/>
    <col min="2828" max="2828" width="3.21875" style="21" customWidth="1"/>
    <col min="2829" max="2830" width="20.21875" style="21" customWidth="1"/>
    <col min="2831" max="2831" width="2" style="21" customWidth="1"/>
    <col min="2832" max="2832" width="0" style="21" hidden="1" customWidth="1"/>
    <col min="2833" max="2833" width="26.77734375" style="21" customWidth="1"/>
    <col min="2834" max="3072" width="9.109375" style="21"/>
    <col min="3073" max="3073" width="2.77734375" style="21" customWidth="1"/>
    <col min="3074" max="3074" width="3.77734375" style="21" customWidth="1"/>
    <col min="3075" max="3077" width="25.77734375" style="21" customWidth="1"/>
    <col min="3078" max="3082" width="20.77734375" style="21" customWidth="1"/>
    <col min="3083" max="3083" width="2.109375" style="21" customWidth="1"/>
    <col min="3084" max="3084" width="3.21875" style="21" customWidth="1"/>
    <col min="3085" max="3086" width="20.21875" style="21" customWidth="1"/>
    <col min="3087" max="3087" width="2" style="21" customWidth="1"/>
    <col min="3088" max="3088" width="0" style="21" hidden="1" customWidth="1"/>
    <col min="3089" max="3089" width="26.77734375" style="21" customWidth="1"/>
    <col min="3090" max="3328" width="9.109375" style="21"/>
    <col min="3329" max="3329" width="2.77734375" style="21" customWidth="1"/>
    <col min="3330" max="3330" width="3.77734375" style="21" customWidth="1"/>
    <col min="3331" max="3333" width="25.77734375" style="21" customWidth="1"/>
    <col min="3334" max="3338" width="20.77734375" style="21" customWidth="1"/>
    <col min="3339" max="3339" width="2.109375" style="21" customWidth="1"/>
    <col min="3340" max="3340" width="3.21875" style="21" customWidth="1"/>
    <col min="3341" max="3342" width="20.21875" style="21" customWidth="1"/>
    <col min="3343" max="3343" width="2" style="21" customWidth="1"/>
    <col min="3344" max="3344" width="0" style="21" hidden="1" customWidth="1"/>
    <col min="3345" max="3345" width="26.77734375" style="21" customWidth="1"/>
    <col min="3346" max="3584" width="9.109375" style="21"/>
    <col min="3585" max="3585" width="2.77734375" style="21" customWidth="1"/>
    <col min="3586" max="3586" width="3.77734375" style="21" customWidth="1"/>
    <col min="3587" max="3589" width="25.77734375" style="21" customWidth="1"/>
    <col min="3590" max="3594" width="20.77734375" style="21" customWidth="1"/>
    <col min="3595" max="3595" width="2.109375" style="21" customWidth="1"/>
    <col min="3596" max="3596" width="3.21875" style="21" customWidth="1"/>
    <col min="3597" max="3598" width="20.21875" style="21" customWidth="1"/>
    <col min="3599" max="3599" width="2" style="21" customWidth="1"/>
    <col min="3600" max="3600" width="0" style="21" hidden="1" customWidth="1"/>
    <col min="3601" max="3601" width="26.77734375" style="21" customWidth="1"/>
    <col min="3602" max="3840" width="9.109375" style="21"/>
    <col min="3841" max="3841" width="2.77734375" style="21" customWidth="1"/>
    <col min="3842" max="3842" width="3.77734375" style="21" customWidth="1"/>
    <col min="3843" max="3845" width="25.77734375" style="21" customWidth="1"/>
    <col min="3846" max="3850" width="20.77734375" style="21" customWidth="1"/>
    <col min="3851" max="3851" width="2.109375" style="21" customWidth="1"/>
    <col min="3852" max="3852" width="3.21875" style="21" customWidth="1"/>
    <col min="3853" max="3854" width="20.21875" style="21" customWidth="1"/>
    <col min="3855" max="3855" width="2" style="21" customWidth="1"/>
    <col min="3856" max="3856" width="0" style="21" hidden="1" customWidth="1"/>
    <col min="3857" max="3857" width="26.77734375" style="21" customWidth="1"/>
    <col min="3858" max="4096" width="9.109375" style="21"/>
    <col min="4097" max="4097" width="2.77734375" style="21" customWidth="1"/>
    <col min="4098" max="4098" width="3.77734375" style="21" customWidth="1"/>
    <col min="4099" max="4101" width="25.77734375" style="21" customWidth="1"/>
    <col min="4102" max="4106" width="20.77734375" style="21" customWidth="1"/>
    <col min="4107" max="4107" width="2.109375" style="21" customWidth="1"/>
    <col min="4108" max="4108" width="3.21875" style="21" customWidth="1"/>
    <col min="4109" max="4110" width="20.21875" style="21" customWidth="1"/>
    <col min="4111" max="4111" width="2" style="21" customWidth="1"/>
    <col min="4112" max="4112" width="0" style="21" hidden="1" customWidth="1"/>
    <col min="4113" max="4113" width="26.77734375" style="21" customWidth="1"/>
    <col min="4114" max="4352" width="9.109375" style="21"/>
    <col min="4353" max="4353" width="2.77734375" style="21" customWidth="1"/>
    <col min="4354" max="4354" width="3.77734375" style="21" customWidth="1"/>
    <col min="4355" max="4357" width="25.77734375" style="21" customWidth="1"/>
    <col min="4358" max="4362" width="20.77734375" style="21" customWidth="1"/>
    <col min="4363" max="4363" width="2.109375" style="21" customWidth="1"/>
    <col min="4364" max="4364" width="3.21875" style="21" customWidth="1"/>
    <col min="4365" max="4366" width="20.21875" style="21" customWidth="1"/>
    <col min="4367" max="4367" width="2" style="21" customWidth="1"/>
    <col min="4368" max="4368" width="0" style="21" hidden="1" customWidth="1"/>
    <col min="4369" max="4369" width="26.77734375" style="21" customWidth="1"/>
    <col min="4370" max="4608" width="9.109375" style="21"/>
    <col min="4609" max="4609" width="2.77734375" style="21" customWidth="1"/>
    <col min="4610" max="4610" width="3.77734375" style="21" customWidth="1"/>
    <col min="4611" max="4613" width="25.77734375" style="21" customWidth="1"/>
    <col min="4614" max="4618" width="20.77734375" style="21" customWidth="1"/>
    <col min="4619" max="4619" width="2.109375" style="21" customWidth="1"/>
    <col min="4620" max="4620" width="3.21875" style="21" customWidth="1"/>
    <col min="4621" max="4622" width="20.21875" style="21" customWidth="1"/>
    <col min="4623" max="4623" width="2" style="21" customWidth="1"/>
    <col min="4624" max="4624" width="0" style="21" hidden="1" customWidth="1"/>
    <col min="4625" max="4625" width="26.77734375" style="21" customWidth="1"/>
    <col min="4626" max="4864" width="9.109375" style="21"/>
    <col min="4865" max="4865" width="2.77734375" style="21" customWidth="1"/>
    <col min="4866" max="4866" width="3.77734375" style="21" customWidth="1"/>
    <col min="4867" max="4869" width="25.77734375" style="21" customWidth="1"/>
    <col min="4870" max="4874" width="20.77734375" style="21" customWidth="1"/>
    <col min="4875" max="4875" width="2.109375" style="21" customWidth="1"/>
    <col min="4876" max="4876" width="3.21875" style="21" customWidth="1"/>
    <col min="4877" max="4878" width="20.21875" style="21" customWidth="1"/>
    <col min="4879" max="4879" width="2" style="21" customWidth="1"/>
    <col min="4880" max="4880" width="0" style="21" hidden="1" customWidth="1"/>
    <col min="4881" max="4881" width="26.77734375" style="21" customWidth="1"/>
    <col min="4882" max="5120" width="9.109375" style="21"/>
    <col min="5121" max="5121" width="2.77734375" style="21" customWidth="1"/>
    <col min="5122" max="5122" width="3.77734375" style="21" customWidth="1"/>
    <col min="5123" max="5125" width="25.77734375" style="21" customWidth="1"/>
    <col min="5126" max="5130" width="20.77734375" style="21" customWidth="1"/>
    <col min="5131" max="5131" width="2.109375" style="21" customWidth="1"/>
    <col min="5132" max="5132" width="3.21875" style="21" customWidth="1"/>
    <col min="5133" max="5134" width="20.21875" style="21" customWidth="1"/>
    <col min="5135" max="5135" width="2" style="21" customWidth="1"/>
    <col min="5136" max="5136" width="0" style="21" hidden="1" customWidth="1"/>
    <col min="5137" max="5137" width="26.77734375" style="21" customWidth="1"/>
    <col min="5138" max="5376" width="9.109375" style="21"/>
    <col min="5377" max="5377" width="2.77734375" style="21" customWidth="1"/>
    <col min="5378" max="5378" width="3.77734375" style="21" customWidth="1"/>
    <col min="5379" max="5381" width="25.77734375" style="21" customWidth="1"/>
    <col min="5382" max="5386" width="20.77734375" style="21" customWidth="1"/>
    <col min="5387" max="5387" width="2.109375" style="21" customWidth="1"/>
    <col min="5388" max="5388" width="3.21875" style="21" customWidth="1"/>
    <col min="5389" max="5390" width="20.21875" style="21" customWidth="1"/>
    <col min="5391" max="5391" width="2" style="21" customWidth="1"/>
    <col min="5392" max="5392" width="0" style="21" hidden="1" customWidth="1"/>
    <col min="5393" max="5393" width="26.77734375" style="21" customWidth="1"/>
    <col min="5394" max="5632" width="9.109375" style="21"/>
    <col min="5633" max="5633" width="2.77734375" style="21" customWidth="1"/>
    <col min="5634" max="5634" width="3.77734375" style="21" customWidth="1"/>
    <col min="5635" max="5637" width="25.77734375" style="21" customWidth="1"/>
    <col min="5638" max="5642" width="20.77734375" style="21" customWidth="1"/>
    <col min="5643" max="5643" width="2.109375" style="21" customWidth="1"/>
    <col min="5644" max="5644" width="3.21875" style="21" customWidth="1"/>
    <col min="5645" max="5646" width="20.21875" style="21" customWidth="1"/>
    <col min="5647" max="5647" width="2" style="21" customWidth="1"/>
    <col min="5648" max="5648" width="0" style="21" hidden="1" customWidth="1"/>
    <col min="5649" max="5649" width="26.77734375" style="21" customWidth="1"/>
    <col min="5650" max="5888" width="9.109375" style="21"/>
    <col min="5889" max="5889" width="2.77734375" style="21" customWidth="1"/>
    <col min="5890" max="5890" width="3.77734375" style="21" customWidth="1"/>
    <col min="5891" max="5893" width="25.77734375" style="21" customWidth="1"/>
    <col min="5894" max="5898" width="20.77734375" style="21" customWidth="1"/>
    <col min="5899" max="5899" width="2.109375" style="21" customWidth="1"/>
    <col min="5900" max="5900" width="3.21875" style="21" customWidth="1"/>
    <col min="5901" max="5902" width="20.21875" style="21" customWidth="1"/>
    <col min="5903" max="5903" width="2" style="21" customWidth="1"/>
    <col min="5904" max="5904" width="0" style="21" hidden="1" customWidth="1"/>
    <col min="5905" max="5905" width="26.77734375" style="21" customWidth="1"/>
    <col min="5906" max="6144" width="9.109375" style="21"/>
    <col min="6145" max="6145" width="2.77734375" style="21" customWidth="1"/>
    <col min="6146" max="6146" width="3.77734375" style="21" customWidth="1"/>
    <col min="6147" max="6149" width="25.77734375" style="21" customWidth="1"/>
    <col min="6150" max="6154" width="20.77734375" style="21" customWidth="1"/>
    <col min="6155" max="6155" width="2.109375" style="21" customWidth="1"/>
    <col min="6156" max="6156" width="3.21875" style="21" customWidth="1"/>
    <col min="6157" max="6158" width="20.21875" style="21" customWidth="1"/>
    <col min="6159" max="6159" width="2" style="21" customWidth="1"/>
    <col min="6160" max="6160" width="0" style="21" hidden="1" customWidth="1"/>
    <col min="6161" max="6161" width="26.77734375" style="21" customWidth="1"/>
    <col min="6162" max="6400" width="9.109375" style="21"/>
    <col min="6401" max="6401" width="2.77734375" style="21" customWidth="1"/>
    <col min="6402" max="6402" width="3.77734375" style="21" customWidth="1"/>
    <col min="6403" max="6405" width="25.77734375" style="21" customWidth="1"/>
    <col min="6406" max="6410" width="20.77734375" style="21" customWidth="1"/>
    <col min="6411" max="6411" width="2.109375" style="21" customWidth="1"/>
    <col min="6412" max="6412" width="3.21875" style="21" customWidth="1"/>
    <col min="6413" max="6414" width="20.21875" style="21" customWidth="1"/>
    <col min="6415" max="6415" width="2" style="21" customWidth="1"/>
    <col min="6416" max="6416" width="0" style="21" hidden="1" customWidth="1"/>
    <col min="6417" max="6417" width="26.77734375" style="21" customWidth="1"/>
    <col min="6418" max="6656" width="9.109375" style="21"/>
    <col min="6657" max="6657" width="2.77734375" style="21" customWidth="1"/>
    <col min="6658" max="6658" width="3.77734375" style="21" customWidth="1"/>
    <col min="6659" max="6661" width="25.77734375" style="21" customWidth="1"/>
    <col min="6662" max="6666" width="20.77734375" style="21" customWidth="1"/>
    <col min="6667" max="6667" width="2.109375" style="21" customWidth="1"/>
    <col min="6668" max="6668" width="3.21875" style="21" customWidth="1"/>
    <col min="6669" max="6670" width="20.21875" style="21" customWidth="1"/>
    <col min="6671" max="6671" width="2" style="21" customWidth="1"/>
    <col min="6672" max="6672" width="0" style="21" hidden="1" customWidth="1"/>
    <col min="6673" max="6673" width="26.77734375" style="21" customWidth="1"/>
    <col min="6674" max="6912" width="9.109375" style="21"/>
    <col min="6913" max="6913" width="2.77734375" style="21" customWidth="1"/>
    <col min="6914" max="6914" width="3.77734375" style="21" customWidth="1"/>
    <col min="6915" max="6917" width="25.77734375" style="21" customWidth="1"/>
    <col min="6918" max="6922" width="20.77734375" style="21" customWidth="1"/>
    <col min="6923" max="6923" width="2.109375" style="21" customWidth="1"/>
    <col min="6924" max="6924" width="3.21875" style="21" customWidth="1"/>
    <col min="6925" max="6926" width="20.21875" style="21" customWidth="1"/>
    <col min="6927" max="6927" width="2" style="21" customWidth="1"/>
    <col min="6928" max="6928" width="0" style="21" hidden="1" customWidth="1"/>
    <col min="6929" max="6929" width="26.77734375" style="21" customWidth="1"/>
    <col min="6930" max="7168" width="9.109375" style="21"/>
    <col min="7169" max="7169" width="2.77734375" style="21" customWidth="1"/>
    <col min="7170" max="7170" width="3.77734375" style="21" customWidth="1"/>
    <col min="7171" max="7173" width="25.77734375" style="21" customWidth="1"/>
    <col min="7174" max="7178" width="20.77734375" style="21" customWidth="1"/>
    <col min="7179" max="7179" width="2.109375" style="21" customWidth="1"/>
    <col min="7180" max="7180" width="3.21875" style="21" customWidth="1"/>
    <col min="7181" max="7182" width="20.21875" style="21" customWidth="1"/>
    <col min="7183" max="7183" width="2" style="21" customWidth="1"/>
    <col min="7184" max="7184" width="0" style="21" hidden="1" customWidth="1"/>
    <col min="7185" max="7185" width="26.77734375" style="21" customWidth="1"/>
    <col min="7186" max="7424" width="9.109375" style="21"/>
    <col min="7425" max="7425" width="2.77734375" style="21" customWidth="1"/>
    <col min="7426" max="7426" width="3.77734375" style="21" customWidth="1"/>
    <col min="7427" max="7429" width="25.77734375" style="21" customWidth="1"/>
    <col min="7430" max="7434" width="20.77734375" style="21" customWidth="1"/>
    <col min="7435" max="7435" width="2.109375" style="21" customWidth="1"/>
    <col min="7436" max="7436" width="3.21875" style="21" customWidth="1"/>
    <col min="7437" max="7438" width="20.21875" style="21" customWidth="1"/>
    <col min="7439" max="7439" width="2" style="21" customWidth="1"/>
    <col min="7440" max="7440" width="0" style="21" hidden="1" customWidth="1"/>
    <col min="7441" max="7441" width="26.77734375" style="21" customWidth="1"/>
    <col min="7442" max="7680" width="9.109375" style="21"/>
    <col min="7681" max="7681" width="2.77734375" style="21" customWidth="1"/>
    <col min="7682" max="7682" width="3.77734375" style="21" customWidth="1"/>
    <col min="7683" max="7685" width="25.77734375" style="21" customWidth="1"/>
    <col min="7686" max="7690" width="20.77734375" style="21" customWidth="1"/>
    <col min="7691" max="7691" width="2.109375" style="21" customWidth="1"/>
    <col min="7692" max="7692" width="3.21875" style="21" customWidth="1"/>
    <col min="7693" max="7694" width="20.21875" style="21" customWidth="1"/>
    <col min="7695" max="7695" width="2" style="21" customWidth="1"/>
    <col min="7696" max="7696" width="0" style="21" hidden="1" customWidth="1"/>
    <col min="7697" max="7697" width="26.77734375" style="21" customWidth="1"/>
    <col min="7698" max="7936" width="9.109375" style="21"/>
    <col min="7937" max="7937" width="2.77734375" style="21" customWidth="1"/>
    <col min="7938" max="7938" width="3.77734375" style="21" customWidth="1"/>
    <col min="7939" max="7941" width="25.77734375" style="21" customWidth="1"/>
    <col min="7942" max="7946" width="20.77734375" style="21" customWidth="1"/>
    <col min="7947" max="7947" width="2.109375" style="21" customWidth="1"/>
    <col min="7948" max="7948" width="3.21875" style="21" customWidth="1"/>
    <col min="7949" max="7950" width="20.21875" style="21" customWidth="1"/>
    <col min="7951" max="7951" width="2" style="21" customWidth="1"/>
    <col min="7952" max="7952" width="0" style="21" hidden="1" customWidth="1"/>
    <col min="7953" max="7953" width="26.77734375" style="21" customWidth="1"/>
    <col min="7954" max="8192" width="9.109375" style="21"/>
    <col min="8193" max="8193" width="2.77734375" style="21" customWidth="1"/>
    <col min="8194" max="8194" width="3.77734375" style="21" customWidth="1"/>
    <col min="8195" max="8197" width="25.77734375" style="21" customWidth="1"/>
    <col min="8198" max="8202" width="20.77734375" style="21" customWidth="1"/>
    <col min="8203" max="8203" width="2.109375" style="21" customWidth="1"/>
    <col min="8204" max="8204" width="3.21875" style="21" customWidth="1"/>
    <col min="8205" max="8206" width="20.21875" style="21" customWidth="1"/>
    <col min="8207" max="8207" width="2" style="21" customWidth="1"/>
    <col min="8208" max="8208" width="0" style="21" hidden="1" customWidth="1"/>
    <col min="8209" max="8209" width="26.77734375" style="21" customWidth="1"/>
    <col min="8210" max="8448" width="9.109375" style="21"/>
    <col min="8449" max="8449" width="2.77734375" style="21" customWidth="1"/>
    <col min="8450" max="8450" width="3.77734375" style="21" customWidth="1"/>
    <col min="8451" max="8453" width="25.77734375" style="21" customWidth="1"/>
    <col min="8454" max="8458" width="20.77734375" style="21" customWidth="1"/>
    <col min="8459" max="8459" width="2.109375" style="21" customWidth="1"/>
    <col min="8460" max="8460" width="3.21875" style="21" customWidth="1"/>
    <col min="8461" max="8462" width="20.21875" style="21" customWidth="1"/>
    <col min="8463" max="8463" width="2" style="21" customWidth="1"/>
    <col min="8464" max="8464" width="0" style="21" hidden="1" customWidth="1"/>
    <col min="8465" max="8465" width="26.77734375" style="21" customWidth="1"/>
    <col min="8466" max="8704" width="9.109375" style="21"/>
    <col min="8705" max="8705" width="2.77734375" style="21" customWidth="1"/>
    <col min="8706" max="8706" width="3.77734375" style="21" customWidth="1"/>
    <col min="8707" max="8709" width="25.77734375" style="21" customWidth="1"/>
    <col min="8710" max="8714" width="20.77734375" style="21" customWidth="1"/>
    <col min="8715" max="8715" width="2.109375" style="21" customWidth="1"/>
    <col min="8716" max="8716" width="3.21875" style="21" customWidth="1"/>
    <col min="8717" max="8718" width="20.21875" style="21" customWidth="1"/>
    <col min="8719" max="8719" width="2" style="21" customWidth="1"/>
    <col min="8720" max="8720" width="0" style="21" hidden="1" customWidth="1"/>
    <col min="8721" max="8721" width="26.77734375" style="21" customWidth="1"/>
    <col min="8722" max="8960" width="9.109375" style="21"/>
    <col min="8961" max="8961" width="2.77734375" style="21" customWidth="1"/>
    <col min="8962" max="8962" width="3.77734375" style="21" customWidth="1"/>
    <col min="8963" max="8965" width="25.77734375" style="21" customWidth="1"/>
    <col min="8966" max="8970" width="20.77734375" style="21" customWidth="1"/>
    <col min="8971" max="8971" width="2.109375" style="21" customWidth="1"/>
    <col min="8972" max="8972" width="3.21875" style="21" customWidth="1"/>
    <col min="8973" max="8974" width="20.21875" style="21" customWidth="1"/>
    <col min="8975" max="8975" width="2" style="21" customWidth="1"/>
    <col min="8976" max="8976" width="0" style="21" hidden="1" customWidth="1"/>
    <col min="8977" max="8977" width="26.77734375" style="21" customWidth="1"/>
    <col min="8978" max="9216" width="9.109375" style="21"/>
    <col min="9217" max="9217" width="2.77734375" style="21" customWidth="1"/>
    <col min="9218" max="9218" width="3.77734375" style="21" customWidth="1"/>
    <col min="9219" max="9221" width="25.77734375" style="21" customWidth="1"/>
    <col min="9222" max="9226" width="20.77734375" style="21" customWidth="1"/>
    <col min="9227" max="9227" width="2.109375" style="21" customWidth="1"/>
    <col min="9228" max="9228" width="3.21875" style="21" customWidth="1"/>
    <col min="9229" max="9230" width="20.21875" style="21" customWidth="1"/>
    <col min="9231" max="9231" width="2" style="21" customWidth="1"/>
    <col min="9232" max="9232" width="0" style="21" hidden="1" customWidth="1"/>
    <col min="9233" max="9233" width="26.77734375" style="21" customWidth="1"/>
    <col min="9234" max="9472" width="9.109375" style="21"/>
    <col min="9473" max="9473" width="2.77734375" style="21" customWidth="1"/>
    <col min="9474" max="9474" width="3.77734375" style="21" customWidth="1"/>
    <col min="9475" max="9477" width="25.77734375" style="21" customWidth="1"/>
    <col min="9478" max="9482" width="20.77734375" style="21" customWidth="1"/>
    <col min="9483" max="9483" width="2.109375" style="21" customWidth="1"/>
    <col min="9484" max="9484" width="3.21875" style="21" customWidth="1"/>
    <col min="9485" max="9486" width="20.21875" style="21" customWidth="1"/>
    <col min="9487" max="9487" width="2" style="21" customWidth="1"/>
    <col min="9488" max="9488" width="0" style="21" hidden="1" customWidth="1"/>
    <col min="9489" max="9489" width="26.77734375" style="21" customWidth="1"/>
    <col min="9490" max="9728" width="9.109375" style="21"/>
    <col min="9729" max="9729" width="2.77734375" style="21" customWidth="1"/>
    <col min="9730" max="9730" width="3.77734375" style="21" customWidth="1"/>
    <col min="9731" max="9733" width="25.77734375" style="21" customWidth="1"/>
    <col min="9734" max="9738" width="20.77734375" style="21" customWidth="1"/>
    <col min="9739" max="9739" width="2.109375" style="21" customWidth="1"/>
    <col min="9740" max="9740" width="3.21875" style="21" customWidth="1"/>
    <col min="9741" max="9742" width="20.21875" style="21" customWidth="1"/>
    <col min="9743" max="9743" width="2" style="21" customWidth="1"/>
    <col min="9744" max="9744" width="0" style="21" hidden="1" customWidth="1"/>
    <col min="9745" max="9745" width="26.77734375" style="21" customWidth="1"/>
    <col min="9746" max="9984" width="9.109375" style="21"/>
    <col min="9985" max="9985" width="2.77734375" style="21" customWidth="1"/>
    <col min="9986" max="9986" width="3.77734375" style="21" customWidth="1"/>
    <col min="9987" max="9989" width="25.77734375" style="21" customWidth="1"/>
    <col min="9990" max="9994" width="20.77734375" style="21" customWidth="1"/>
    <col min="9995" max="9995" width="2.109375" style="21" customWidth="1"/>
    <col min="9996" max="9996" width="3.21875" style="21" customWidth="1"/>
    <col min="9997" max="9998" width="20.21875" style="21" customWidth="1"/>
    <col min="9999" max="9999" width="2" style="21" customWidth="1"/>
    <col min="10000" max="10000" width="0" style="21" hidden="1" customWidth="1"/>
    <col min="10001" max="10001" width="26.77734375" style="21" customWidth="1"/>
    <col min="10002" max="10240" width="9.109375" style="21"/>
    <col min="10241" max="10241" width="2.77734375" style="21" customWidth="1"/>
    <col min="10242" max="10242" width="3.77734375" style="21" customWidth="1"/>
    <col min="10243" max="10245" width="25.77734375" style="21" customWidth="1"/>
    <col min="10246" max="10250" width="20.77734375" style="21" customWidth="1"/>
    <col min="10251" max="10251" width="2.109375" style="21" customWidth="1"/>
    <col min="10252" max="10252" width="3.21875" style="21" customWidth="1"/>
    <col min="10253" max="10254" width="20.21875" style="21" customWidth="1"/>
    <col min="10255" max="10255" width="2" style="21" customWidth="1"/>
    <col min="10256" max="10256" width="0" style="21" hidden="1" customWidth="1"/>
    <col min="10257" max="10257" width="26.77734375" style="21" customWidth="1"/>
    <col min="10258" max="10496" width="9.109375" style="21"/>
    <col min="10497" max="10497" width="2.77734375" style="21" customWidth="1"/>
    <col min="10498" max="10498" width="3.77734375" style="21" customWidth="1"/>
    <col min="10499" max="10501" width="25.77734375" style="21" customWidth="1"/>
    <col min="10502" max="10506" width="20.77734375" style="21" customWidth="1"/>
    <col min="10507" max="10507" width="2.109375" style="21" customWidth="1"/>
    <col min="10508" max="10508" width="3.21875" style="21" customWidth="1"/>
    <col min="10509" max="10510" width="20.21875" style="21" customWidth="1"/>
    <col min="10511" max="10511" width="2" style="21" customWidth="1"/>
    <col min="10512" max="10512" width="0" style="21" hidden="1" customWidth="1"/>
    <col min="10513" max="10513" width="26.77734375" style="21" customWidth="1"/>
    <col min="10514" max="10752" width="9.109375" style="21"/>
    <col min="10753" max="10753" width="2.77734375" style="21" customWidth="1"/>
    <col min="10754" max="10754" width="3.77734375" style="21" customWidth="1"/>
    <col min="10755" max="10757" width="25.77734375" style="21" customWidth="1"/>
    <col min="10758" max="10762" width="20.77734375" style="21" customWidth="1"/>
    <col min="10763" max="10763" width="2.109375" style="21" customWidth="1"/>
    <col min="10764" max="10764" width="3.21875" style="21" customWidth="1"/>
    <col min="10765" max="10766" width="20.21875" style="21" customWidth="1"/>
    <col min="10767" max="10767" width="2" style="21" customWidth="1"/>
    <col min="10768" max="10768" width="0" style="21" hidden="1" customWidth="1"/>
    <col min="10769" max="10769" width="26.77734375" style="21" customWidth="1"/>
    <col min="10770" max="11008" width="9.109375" style="21"/>
    <col min="11009" max="11009" width="2.77734375" style="21" customWidth="1"/>
    <col min="11010" max="11010" width="3.77734375" style="21" customWidth="1"/>
    <col min="11011" max="11013" width="25.77734375" style="21" customWidth="1"/>
    <col min="11014" max="11018" width="20.77734375" style="21" customWidth="1"/>
    <col min="11019" max="11019" width="2.109375" style="21" customWidth="1"/>
    <col min="11020" max="11020" width="3.21875" style="21" customWidth="1"/>
    <col min="11021" max="11022" width="20.21875" style="21" customWidth="1"/>
    <col min="11023" max="11023" width="2" style="21" customWidth="1"/>
    <col min="11024" max="11024" width="0" style="21" hidden="1" customWidth="1"/>
    <col min="11025" max="11025" width="26.77734375" style="21" customWidth="1"/>
    <col min="11026" max="11264" width="9.109375" style="21"/>
    <col min="11265" max="11265" width="2.77734375" style="21" customWidth="1"/>
    <col min="11266" max="11266" width="3.77734375" style="21" customWidth="1"/>
    <col min="11267" max="11269" width="25.77734375" style="21" customWidth="1"/>
    <col min="11270" max="11274" width="20.77734375" style="21" customWidth="1"/>
    <col min="11275" max="11275" width="2.109375" style="21" customWidth="1"/>
    <col min="11276" max="11276" width="3.21875" style="21" customWidth="1"/>
    <col min="11277" max="11278" width="20.21875" style="21" customWidth="1"/>
    <col min="11279" max="11279" width="2" style="21" customWidth="1"/>
    <col min="11280" max="11280" width="0" style="21" hidden="1" customWidth="1"/>
    <col min="11281" max="11281" width="26.77734375" style="21" customWidth="1"/>
    <col min="11282" max="11520" width="9.109375" style="21"/>
    <col min="11521" max="11521" width="2.77734375" style="21" customWidth="1"/>
    <col min="11522" max="11522" width="3.77734375" style="21" customWidth="1"/>
    <col min="11523" max="11525" width="25.77734375" style="21" customWidth="1"/>
    <col min="11526" max="11530" width="20.77734375" style="21" customWidth="1"/>
    <col min="11531" max="11531" width="2.109375" style="21" customWidth="1"/>
    <col min="11532" max="11532" width="3.21875" style="21" customWidth="1"/>
    <col min="11533" max="11534" width="20.21875" style="21" customWidth="1"/>
    <col min="11535" max="11535" width="2" style="21" customWidth="1"/>
    <col min="11536" max="11536" width="0" style="21" hidden="1" customWidth="1"/>
    <col min="11537" max="11537" width="26.77734375" style="21" customWidth="1"/>
    <col min="11538" max="11776" width="9.109375" style="21"/>
    <col min="11777" max="11777" width="2.77734375" style="21" customWidth="1"/>
    <col min="11778" max="11778" width="3.77734375" style="21" customWidth="1"/>
    <col min="11779" max="11781" width="25.77734375" style="21" customWidth="1"/>
    <col min="11782" max="11786" width="20.77734375" style="21" customWidth="1"/>
    <col min="11787" max="11787" width="2.109375" style="21" customWidth="1"/>
    <col min="11788" max="11788" width="3.21875" style="21" customWidth="1"/>
    <col min="11789" max="11790" width="20.21875" style="21" customWidth="1"/>
    <col min="11791" max="11791" width="2" style="21" customWidth="1"/>
    <col min="11792" max="11792" width="0" style="21" hidden="1" customWidth="1"/>
    <col min="11793" max="11793" width="26.77734375" style="21" customWidth="1"/>
    <col min="11794" max="12032" width="9.109375" style="21"/>
    <col min="12033" max="12033" width="2.77734375" style="21" customWidth="1"/>
    <col min="12034" max="12034" width="3.77734375" style="21" customWidth="1"/>
    <col min="12035" max="12037" width="25.77734375" style="21" customWidth="1"/>
    <col min="12038" max="12042" width="20.77734375" style="21" customWidth="1"/>
    <col min="12043" max="12043" width="2.109375" style="21" customWidth="1"/>
    <col min="12044" max="12044" width="3.21875" style="21" customWidth="1"/>
    <col min="12045" max="12046" width="20.21875" style="21" customWidth="1"/>
    <col min="12047" max="12047" width="2" style="21" customWidth="1"/>
    <col min="12048" max="12048" width="0" style="21" hidden="1" customWidth="1"/>
    <col min="12049" max="12049" width="26.77734375" style="21" customWidth="1"/>
    <col min="12050" max="12288" width="9.109375" style="21"/>
    <col min="12289" max="12289" width="2.77734375" style="21" customWidth="1"/>
    <col min="12290" max="12290" width="3.77734375" style="21" customWidth="1"/>
    <col min="12291" max="12293" width="25.77734375" style="21" customWidth="1"/>
    <col min="12294" max="12298" width="20.77734375" style="21" customWidth="1"/>
    <col min="12299" max="12299" width="2.109375" style="21" customWidth="1"/>
    <col min="12300" max="12300" width="3.21875" style="21" customWidth="1"/>
    <col min="12301" max="12302" width="20.21875" style="21" customWidth="1"/>
    <col min="12303" max="12303" width="2" style="21" customWidth="1"/>
    <col min="12304" max="12304" width="0" style="21" hidden="1" customWidth="1"/>
    <col min="12305" max="12305" width="26.77734375" style="21" customWidth="1"/>
    <col min="12306" max="12544" width="9.109375" style="21"/>
    <col min="12545" max="12545" width="2.77734375" style="21" customWidth="1"/>
    <col min="12546" max="12546" width="3.77734375" style="21" customWidth="1"/>
    <col min="12547" max="12549" width="25.77734375" style="21" customWidth="1"/>
    <col min="12550" max="12554" width="20.77734375" style="21" customWidth="1"/>
    <col min="12555" max="12555" width="2.109375" style="21" customWidth="1"/>
    <col min="12556" max="12556" width="3.21875" style="21" customWidth="1"/>
    <col min="12557" max="12558" width="20.21875" style="21" customWidth="1"/>
    <col min="12559" max="12559" width="2" style="21" customWidth="1"/>
    <col min="12560" max="12560" width="0" style="21" hidden="1" customWidth="1"/>
    <col min="12561" max="12561" width="26.77734375" style="21" customWidth="1"/>
    <col min="12562" max="12800" width="9.109375" style="21"/>
    <col min="12801" max="12801" width="2.77734375" style="21" customWidth="1"/>
    <col min="12802" max="12802" width="3.77734375" style="21" customWidth="1"/>
    <col min="12803" max="12805" width="25.77734375" style="21" customWidth="1"/>
    <col min="12806" max="12810" width="20.77734375" style="21" customWidth="1"/>
    <col min="12811" max="12811" width="2.109375" style="21" customWidth="1"/>
    <col min="12812" max="12812" width="3.21875" style="21" customWidth="1"/>
    <col min="12813" max="12814" width="20.21875" style="21" customWidth="1"/>
    <col min="12815" max="12815" width="2" style="21" customWidth="1"/>
    <col min="12816" max="12816" width="0" style="21" hidden="1" customWidth="1"/>
    <col min="12817" max="12817" width="26.77734375" style="21" customWidth="1"/>
    <col min="12818" max="13056" width="9.109375" style="21"/>
    <col min="13057" max="13057" width="2.77734375" style="21" customWidth="1"/>
    <col min="13058" max="13058" width="3.77734375" style="21" customWidth="1"/>
    <col min="13059" max="13061" width="25.77734375" style="21" customWidth="1"/>
    <col min="13062" max="13066" width="20.77734375" style="21" customWidth="1"/>
    <col min="13067" max="13067" width="2.109375" style="21" customWidth="1"/>
    <col min="13068" max="13068" width="3.21875" style="21" customWidth="1"/>
    <col min="13069" max="13070" width="20.21875" style="21" customWidth="1"/>
    <col min="13071" max="13071" width="2" style="21" customWidth="1"/>
    <col min="13072" max="13072" width="0" style="21" hidden="1" customWidth="1"/>
    <col min="13073" max="13073" width="26.77734375" style="21" customWidth="1"/>
    <col min="13074" max="13312" width="9.109375" style="21"/>
    <col min="13313" max="13313" width="2.77734375" style="21" customWidth="1"/>
    <col min="13314" max="13314" width="3.77734375" style="21" customWidth="1"/>
    <col min="13315" max="13317" width="25.77734375" style="21" customWidth="1"/>
    <col min="13318" max="13322" width="20.77734375" style="21" customWidth="1"/>
    <col min="13323" max="13323" width="2.109375" style="21" customWidth="1"/>
    <col min="13324" max="13324" width="3.21875" style="21" customWidth="1"/>
    <col min="13325" max="13326" width="20.21875" style="21" customWidth="1"/>
    <col min="13327" max="13327" width="2" style="21" customWidth="1"/>
    <col min="13328" max="13328" width="0" style="21" hidden="1" customWidth="1"/>
    <col min="13329" max="13329" width="26.77734375" style="21" customWidth="1"/>
    <col min="13330" max="13568" width="9.109375" style="21"/>
    <col min="13569" max="13569" width="2.77734375" style="21" customWidth="1"/>
    <col min="13570" max="13570" width="3.77734375" style="21" customWidth="1"/>
    <col min="13571" max="13573" width="25.77734375" style="21" customWidth="1"/>
    <col min="13574" max="13578" width="20.77734375" style="21" customWidth="1"/>
    <col min="13579" max="13579" width="2.109375" style="21" customWidth="1"/>
    <col min="13580" max="13580" width="3.21875" style="21" customWidth="1"/>
    <col min="13581" max="13582" width="20.21875" style="21" customWidth="1"/>
    <col min="13583" max="13583" width="2" style="21" customWidth="1"/>
    <col min="13584" max="13584" width="0" style="21" hidden="1" customWidth="1"/>
    <col min="13585" max="13585" width="26.77734375" style="21" customWidth="1"/>
    <col min="13586" max="13824" width="9.109375" style="21"/>
    <col min="13825" max="13825" width="2.77734375" style="21" customWidth="1"/>
    <col min="13826" max="13826" width="3.77734375" style="21" customWidth="1"/>
    <col min="13827" max="13829" width="25.77734375" style="21" customWidth="1"/>
    <col min="13830" max="13834" width="20.77734375" style="21" customWidth="1"/>
    <col min="13835" max="13835" width="2.109375" style="21" customWidth="1"/>
    <col min="13836" max="13836" width="3.21875" style="21" customWidth="1"/>
    <col min="13837" max="13838" width="20.21875" style="21" customWidth="1"/>
    <col min="13839" max="13839" width="2" style="21" customWidth="1"/>
    <col min="13840" max="13840" width="0" style="21" hidden="1" customWidth="1"/>
    <col min="13841" max="13841" width="26.77734375" style="21" customWidth="1"/>
    <col min="13842" max="14080" width="9.109375" style="21"/>
    <col min="14081" max="14081" width="2.77734375" style="21" customWidth="1"/>
    <col min="14082" max="14082" width="3.77734375" style="21" customWidth="1"/>
    <col min="14083" max="14085" width="25.77734375" style="21" customWidth="1"/>
    <col min="14086" max="14090" width="20.77734375" style="21" customWidth="1"/>
    <col min="14091" max="14091" width="2.109375" style="21" customWidth="1"/>
    <col min="14092" max="14092" width="3.21875" style="21" customWidth="1"/>
    <col min="14093" max="14094" width="20.21875" style="21" customWidth="1"/>
    <col min="14095" max="14095" width="2" style="21" customWidth="1"/>
    <col min="14096" max="14096" width="0" style="21" hidden="1" customWidth="1"/>
    <col min="14097" max="14097" width="26.77734375" style="21" customWidth="1"/>
    <col min="14098" max="14336" width="9.109375" style="21"/>
    <col min="14337" max="14337" width="2.77734375" style="21" customWidth="1"/>
    <col min="14338" max="14338" width="3.77734375" style="21" customWidth="1"/>
    <col min="14339" max="14341" width="25.77734375" style="21" customWidth="1"/>
    <col min="14342" max="14346" width="20.77734375" style="21" customWidth="1"/>
    <col min="14347" max="14347" width="2.109375" style="21" customWidth="1"/>
    <col min="14348" max="14348" width="3.21875" style="21" customWidth="1"/>
    <col min="14349" max="14350" width="20.21875" style="21" customWidth="1"/>
    <col min="14351" max="14351" width="2" style="21" customWidth="1"/>
    <col min="14352" max="14352" width="0" style="21" hidden="1" customWidth="1"/>
    <col min="14353" max="14353" width="26.77734375" style="21" customWidth="1"/>
    <col min="14354" max="14592" width="9.109375" style="21"/>
    <col min="14593" max="14593" width="2.77734375" style="21" customWidth="1"/>
    <col min="14594" max="14594" width="3.77734375" style="21" customWidth="1"/>
    <col min="14595" max="14597" width="25.77734375" style="21" customWidth="1"/>
    <col min="14598" max="14602" width="20.77734375" style="21" customWidth="1"/>
    <col min="14603" max="14603" width="2.109375" style="21" customWidth="1"/>
    <col min="14604" max="14604" width="3.21875" style="21" customWidth="1"/>
    <col min="14605" max="14606" width="20.21875" style="21" customWidth="1"/>
    <col min="14607" max="14607" width="2" style="21" customWidth="1"/>
    <col min="14608" max="14608" width="0" style="21" hidden="1" customWidth="1"/>
    <col min="14609" max="14609" width="26.77734375" style="21" customWidth="1"/>
    <col min="14610" max="14848" width="9.109375" style="21"/>
    <col min="14849" max="14849" width="2.77734375" style="21" customWidth="1"/>
    <col min="14850" max="14850" width="3.77734375" style="21" customWidth="1"/>
    <col min="14851" max="14853" width="25.77734375" style="21" customWidth="1"/>
    <col min="14854" max="14858" width="20.77734375" style="21" customWidth="1"/>
    <col min="14859" max="14859" width="2.109375" style="21" customWidth="1"/>
    <col min="14860" max="14860" width="3.21875" style="21" customWidth="1"/>
    <col min="14861" max="14862" width="20.21875" style="21" customWidth="1"/>
    <col min="14863" max="14863" width="2" style="21" customWidth="1"/>
    <col min="14864" max="14864" width="0" style="21" hidden="1" customWidth="1"/>
    <col min="14865" max="14865" width="26.77734375" style="21" customWidth="1"/>
    <col min="14866" max="15104" width="9.109375" style="21"/>
    <col min="15105" max="15105" width="2.77734375" style="21" customWidth="1"/>
    <col min="15106" max="15106" width="3.77734375" style="21" customWidth="1"/>
    <col min="15107" max="15109" width="25.77734375" style="21" customWidth="1"/>
    <col min="15110" max="15114" width="20.77734375" style="21" customWidth="1"/>
    <col min="15115" max="15115" width="2.109375" style="21" customWidth="1"/>
    <col min="15116" max="15116" width="3.21875" style="21" customWidth="1"/>
    <col min="15117" max="15118" width="20.21875" style="21" customWidth="1"/>
    <col min="15119" max="15119" width="2" style="21" customWidth="1"/>
    <col min="15120" max="15120" width="0" style="21" hidden="1" customWidth="1"/>
    <col min="15121" max="15121" width="26.77734375" style="21" customWidth="1"/>
    <col min="15122" max="15360" width="9.109375" style="21"/>
    <col min="15361" max="15361" width="2.77734375" style="21" customWidth="1"/>
    <col min="15362" max="15362" width="3.77734375" style="21" customWidth="1"/>
    <col min="15363" max="15365" width="25.77734375" style="21" customWidth="1"/>
    <col min="15366" max="15370" width="20.77734375" style="21" customWidth="1"/>
    <col min="15371" max="15371" width="2.109375" style="21" customWidth="1"/>
    <col min="15372" max="15372" width="3.21875" style="21" customWidth="1"/>
    <col min="15373" max="15374" width="20.21875" style="21" customWidth="1"/>
    <col min="15375" max="15375" width="2" style="21" customWidth="1"/>
    <col min="15376" max="15376" width="0" style="21" hidden="1" customWidth="1"/>
    <col min="15377" max="15377" width="26.77734375" style="21" customWidth="1"/>
    <col min="15378" max="15616" width="9.109375" style="21"/>
    <col min="15617" max="15617" width="2.77734375" style="21" customWidth="1"/>
    <col min="15618" max="15618" width="3.77734375" style="21" customWidth="1"/>
    <col min="15619" max="15621" width="25.77734375" style="21" customWidth="1"/>
    <col min="15622" max="15626" width="20.77734375" style="21" customWidth="1"/>
    <col min="15627" max="15627" width="2.109375" style="21" customWidth="1"/>
    <col min="15628" max="15628" width="3.21875" style="21" customWidth="1"/>
    <col min="15629" max="15630" width="20.21875" style="21" customWidth="1"/>
    <col min="15631" max="15631" width="2" style="21" customWidth="1"/>
    <col min="15632" max="15632" width="0" style="21" hidden="1" customWidth="1"/>
    <col min="15633" max="15633" width="26.77734375" style="21" customWidth="1"/>
    <col min="15634" max="15872" width="9.109375" style="21"/>
    <col min="15873" max="15873" width="2.77734375" style="21" customWidth="1"/>
    <col min="15874" max="15874" width="3.77734375" style="21" customWidth="1"/>
    <col min="15875" max="15877" width="25.77734375" style="21" customWidth="1"/>
    <col min="15878" max="15882" width="20.77734375" style="21" customWidth="1"/>
    <col min="15883" max="15883" width="2.109375" style="21" customWidth="1"/>
    <col min="15884" max="15884" width="3.21875" style="21" customWidth="1"/>
    <col min="15885" max="15886" width="20.21875" style="21" customWidth="1"/>
    <col min="15887" max="15887" width="2" style="21" customWidth="1"/>
    <col min="15888" max="15888" width="0" style="21" hidden="1" customWidth="1"/>
    <col min="15889" max="15889" width="26.77734375" style="21" customWidth="1"/>
    <col min="15890" max="16128" width="9.109375" style="21"/>
    <col min="16129" max="16129" width="2.77734375" style="21" customWidth="1"/>
    <col min="16130" max="16130" width="3.77734375" style="21" customWidth="1"/>
    <col min="16131" max="16133" width="25.77734375" style="21" customWidth="1"/>
    <col min="16134" max="16138" width="20.77734375" style="21" customWidth="1"/>
    <col min="16139" max="16139" width="2.109375" style="21" customWidth="1"/>
    <col min="16140" max="16140" width="3.21875" style="21" customWidth="1"/>
    <col min="16141" max="16142" width="20.21875" style="21" customWidth="1"/>
    <col min="16143" max="16143" width="2" style="21" customWidth="1"/>
    <col min="16144" max="16144" width="0" style="21" hidden="1" customWidth="1"/>
    <col min="16145" max="16145" width="26.77734375" style="21" customWidth="1"/>
    <col min="16146" max="16384" width="9.109375" style="21"/>
  </cols>
  <sheetData>
    <row r="1" spans="1:17" ht="20.100000000000001" customHeight="1" x14ac:dyDescent="0.3">
      <c r="A1" s="20" t="s">
        <v>323</v>
      </c>
      <c r="G1" s="23"/>
    </row>
    <row r="2" spans="1:17" ht="20.100000000000001" customHeight="1" x14ac:dyDescent="0.3">
      <c r="A2" s="62"/>
      <c r="B2" s="63" t="s">
        <v>18</v>
      </c>
      <c r="G2" s="23"/>
    </row>
    <row r="3" spans="1:17" ht="20.100000000000001" customHeight="1" thickBot="1" x14ac:dyDescent="0.35">
      <c r="A3" s="20"/>
      <c r="G3" s="23"/>
    </row>
    <row r="4" spans="1:17" ht="20.100000000000001" customHeight="1" thickBot="1" x14ac:dyDescent="0.35">
      <c r="A4" s="64">
        <f>'Schools&amp;Central School Services'!$A$3</f>
        <v>0</v>
      </c>
      <c r="B4" s="65" t="str">
        <f>INDEX('Source data'!$B$5:$B$157,'Schools&amp;Central School Services'!$A$4)</f>
        <v>Select LA..</v>
      </c>
      <c r="C4" s="25"/>
      <c r="D4" s="26"/>
      <c r="E4" s="26"/>
      <c r="F4" s="249" t="s">
        <v>303</v>
      </c>
      <c r="G4" s="250"/>
      <c r="H4" s="250"/>
      <c r="I4" s="250"/>
      <c r="J4" s="279"/>
      <c r="Q4" s="280"/>
    </row>
    <row r="5" spans="1:17" ht="35.1" customHeight="1" x14ac:dyDescent="0.25">
      <c r="A5" s="66"/>
      <c r="B5" s="28"/>
      <c r="D5" s="29"/>
      <c r="E5" s="30"/>
      <c r="F5" s="31" t="s">
        <v>19</v>
      </c>
      <c r="G5" s="31" t="s">
        <v>20</v>
      </c>
      <c r="H5" s="31" t="s">
        <v>21</v>
      </c>
      <c r="I5" s="31" t="s">
        <v>22</v>
      </c>
      <c r="J5" s="31" t="s">
        <v>12</v>
      </c>
      <c r="Q5" s="280"/>
    </row>
    <row r="6" spans="1:17" ht="35.1" customHeight="1" x14ac:dyDescent="0.25">
      <c r="A6" s="66"/>
      <c r="B6" s="67" t="s">
        <v>13</v>
      </c>
      <c r="C6" s="252" t="s">
        <v>301</v>
      </c>
      <c r="D6" s="252"/>
      <c r="E6" s="252"/>
      <c r="F6" s="68" t="str">
        <f>IF(A4=0,"Select LA",INDEX('Source data'!F$1:F$65538,MATCH($A$4,'Source data'!$A$1:$A$65538,0)))</f>
        <v>Select LA</v>
      </c>
      <c r="G6" s="68" t="str">
        <f>IF(A4=0,"Select LA",INDEX('Source data'!J$1:J$65538,MATCH($A$4,'Source data'!$A$1:$A$65538,0)))</f>
        <v>Select LA</v>
      </c>
      <c r="H6" s="68" t="str">
        <f>IF(A4=0,"Select LA",INDEX('Source data'!N$1:N$65538,MATCH($A$4,'Source data'!$A$1:$A$65538,0)))</f>
        <v>Select LA</v>
      </c>
      <c r="I6" s="68" t="str">
        <f>IF(A4=0,"Select LA",INDEX('Source data'!R$1:R$65538,MATCH($A$4,'Source data'!$A$1:$A$65538,0)))</f>
        <v>Select LA</v>
      </c>
      <c r="J6" s="69" t="str">
        <f>IF($A$4=0,"Select LA",SUM(F6:I6))</f>
        <v>Select LA</v>
      </c>
    </row>
    <row r="7" spans="1:17" ht="35.1" customHeight="1" x14ac:dyDescent="0.25">
      <c r="A7" s="70"/>
      <c r="B7" s="67" t="s">
        <v>14</v>
      </c>
      <c r="C7" s="252" t="s">
        <v>281</v>
      </c>
      <c r="D7" s="252"/>
      <c r="E7" s="252"/>
      <c r="F7" s="68" t="str">
        <f>IF(A4=0,"Select LA",INDEX('Source data'!G$1:G$65538,MATCH($A$4,'Source data'!$A$1:$A$65538,0)))</f>
        <v>Select LA</v>
      </c>
      <c r="G7" s="68" t="str">
        <f>IF(A4=0,"Select LA",INDEX('Source data'!K$1:K$65538,MATCH($A$4,'Source data'!$A$1:$A$65538,0)))</f>
        <v>Select LA</v>
      </c>
      <c r="H7" s="68" t="str">
        <f>IF(A4=0,"Select LA",INDEX('Source data'!O$1:O$65538,MATCH($A$4,'Source data'!$A$1:$A$65538,0)))</f>
        <v>Select LA</v>
      </c>
      <c r="I7" s="68" t="str">
        <f>IF(A4=0,"Select LA",INDEX('Source data'!S$1:S$65538,MATCH($A$4,'Source data'!$A$1:$A$65538,0)))</f>
        <v>Select LA</v>
      </c>
      <c r="J7" s="69" t="str">
        <f>IF($A$4=0,"Select LA",SUM(F7:I7))</f>
        <v>Select LA</v>
      </c>
      <c r="K7" s="37"/>
      <c r="O7" s="70"/>
      <c r="P7" s="70"/>
    </row>
    <row r="8" spans="1:17" ht="35.1" customHeight="1" x14ac:dyDescent="0.25">
      <c r="A8" s="33"/>
      <c r="B8" s="34" t="s">
        <v>23</v>
      </c>
      <c r="C8" s="252" t="s">
        <v>264</v>
      </c>
      <c r="D8" s="252"/>
      <c r="E8" s="252"/>
      <c r="F8" s="68" t="str">
        <f>IF(A4=0,"Select LA",INDEX('Source data'!H$1:H$65538,MATCH($A$4,'Source data'!$A$1:$A$65538,0)))</f>
        <v>Select LA</v>
      </c>
      <c r="G8" s="68" t="str">
        <f>IF(A4=0,"Select LA",INDEX('Source data'!L$1:L$65538,MATCH($A$4,'Source data'!$A$1:$A$65538,0)))</f>
        <v>Select LA</v>
      </c>
      <c r="H8" s="68" t="str">
        <f>IF(A4=0,"Select LA",INDEX('Source data'!P$1:P$65538,MATCH($A$4,'Source data'!$A$1:$A$65538,0)))</f>
        <v>Select LA</v>
      </c>
      <c r="I8" s="68" t="str">
        <f>IF(A4=0,"Select LA",INDEX('Source data'!T$1:T$65538,MATCH($A$4,'Source data'!$A$1:$A$65538,0)))</f>
        <v>Select LA</v>
      </c>
      <c r="J8" s="69" t="str">
        <f>IF($A$4=0,"Select LA",SUM(F8:I8))</f>
        <v>Select LA</v>
      </c>
      <c r="K8" s="37"/>
      <c r="O8" s="37"/>
      <c r="P8" s="37"/>
    </row>
    <row r="9" spans="1:17" ht="35.1" customHeight="1" thickBot="1" x14ac:dyDescent="0.3">
      <c r="A9" s="33"/>
      <c r="B9" s="42" t="s">
        <v>24</v>
      </c>
      <c r="C9" s="41" t="s">
        <v>25</v>
      </c>
      <c r="D9" s="42"/>
      <c r="E9" s="42"/>
      <c r="F9" s="71" t="str">
        <f>IF($A$4=0,"Select LA",SUM(F6:F8))</f>
        <v>Select LA</v>
      </c>
      <c r="G9" s="71" t="str">
        <f>IF($A$4=0,"Select LA",SUM(G6:G8))</f>
        <v>Select LA</v>
      </c>
      <c r="H9" s="71" t="str">
        <f>IF($A$4=0,"Select LA",SUM(H6:H8))</f>
        <v>Select LA</v>
      </c>
      <c r="I9" s="71" t="str">
        <f>IF($A$4=0,"Select LA",SUM(I6:I8))</f>
        <v>Select LA</v>
      </c>
      <c r="J9" s="71" t="str">
        <f>IF($A$4=0,"Select LA",SUM(J6:J8))</f>
        <v>Select LA</v>
      </c>
      <c r="K9" s="37"/>
      <c r="L9" s="37"/>
      <c r="M9" s="37"/>
      <c r="N9" s="37"/>
      <c r="O9" s="37"/>
      <c r="P9" s="37"/>
    </row>
    <row r="10" spans="1:17" ht="35.1" customHeight="1" thickBot="1" x14ac:dyDescent="0.3">
      <c r="A10" s="33"/>
      <c r="B10" s="42" t="s">
        <v>26</v>
      </c>
      <c r="C10" s="41" t="s">
        <v>27</v>
      </c>
      <c r="D10" s="42"/>
      <c r="E10" s="42"/>
      <c r="F10" s="43" t="str">
        <f>IF(A4=0,"Select LA",INDEX('Source data'!AS$1:AS$65538,MATCH($A$4,'Source data'!$A$1:$A$65538,0))+INDEX('Source data'!AT$1:AT$65538,MATCH($A$4,'Source data'!$A$1:$A$65538,0))+INDEX('Source data'!AU$1:AU$65538,MATCH($A$4,'Source data'!$A$1:$A$65538,0)))</f>
        <v>Select LA</v>
      </c>
      <c r="G10" s="43" t="str">
        <f>IF(A4=0,"Select LA",INDEX('Source data'!AV$1:AV$65538,MATCH($A$4,'Source data'!$A$1:$A$65538,0))+INDEX('Source data'!AW$1:AW$65538,MATCH($A$4,'Source data'!$A$1:$A$65538,0))+INDEX('Source data'!AX$1:AX$65538,MATCH($A$4,'Source data'!$A$1:$A$65538,0)))</f>
        <v>Select LA</v>
      </c>
      <c r="H10" s="43" t="str">
        <f>IF(A4=0,"Select LA",INDEX('Source data'!AY$1:AY$65538,MATCH($A$4,'Source data'!$A$1:$A$65538,0))+INDEX('Source data'!AZ$1:AZ$65538,MATCH($A$4,'Source data'!$A$1:$A$65538,0))+INDEX('Source data'!BA$1:BA$65538,MATCH($A$4,'Source data'!$A$1:$A$65538,0)))</f>
        <v>Select LA</v>
      </c>
      <c r="I10" s="43" t="str">
        <f>IF(A4=0,"Select LA",INDEX('Source data'!BB$1:BB$65538,MATCH($A$4,'Source data'!$A$1:$A$65538,0))+INDEX('Source data'!BC$1:BC$65538,MATCH($A$4,'Source data'!$A$1:$A$65538,0))+INDEX('Source data'!BD$1:BD$65538,MATCH($A$4,'Source data'!$A$1:$A$65538,0)))</f>
        <v>Select LA</v>
      </c>
      <c r="J10" s="43" t="str">
        <f>IF($A$4=0,"Select LA",SUM(F10:I10))</f>
        <v>Select LA</v>
      </c>
      <c r="K10" s="37"/>
      <c r="L10" s="37"/>
      <c r="M10" s="37"/>
      <c r="N10" s="37"/>
      <c r="O10" s="37"/>
      <c r="P10" s="37"/>
    </row>
    <row r="11" spans="1:17" ht="42.45" customHeight="1" thickBot="1" x14ac:dyDescent="0.3">
      <c r="A11" s="33"/>
      <c r="B11" s="45"/>
      <c r="C11" s="254" t="s">
        <v>290</v>
      </c>
      <c r="D11" s="254"/>
      <c r="E11" s="45"/>
      <c r="F11" s="72"/>
      <c r="G11" s="72"/>
      <c r="H11" s="72"/>
      <c r="I11" s="72"/>
      <c r="J11" s="72"/>
      <c r="K11" s="37"/>
      <c r="L11" s="37"/>
      <c r="M11" s="37"/>
      <c r="N11" s="37"/>
      <c r="O11" s="37"/>
      <c r="P11" s="37"/>
    </row>
    <row r="12" spans="1:17" ht="35.1" customHeight="1" x14ac:dyDescent="0.25">
      <c r="A12" s="33"/>
      <c r="B12" s="73"/>
      <c r="C12" s="275"/>
      <c r="D12" s="275"/>
      <c r="E12" s="276"/>
      <c r="F12" s="277" t="s">
        <v>304</v>
      </c>
      <c r="G12" s="278"/>
      <c r="H12" s="72"/>
      <c r="I12" s="72"/>
      <c r="J12" s="72"/>
      <c r="K12" s="37"/>
      <c r="L12" s="37"/>
      <c r="M12" s="37"/>
      <c r="N12" s="37"/>
      <c r="O12" s="37"/>
      <c r="P12" s="37"/>
    </row>
    <row r="13" spans="1:17" ht="35.1" customHeight="1" x14ac:dyDescent="0.25">
      <c r="A13" s="33"/>
      <c r="B13" s="75" t="s">
        <v>28</v>
      </c>
      <c r="C13" s="275" t="s">
        <v>302</v>
      </c>
      <c r="D13" s="275"/>
      <c r="E13" s="276"/>
      <c r="F13" s="269" t="str">
        <f>IF(A4=0,"Select LA",INDEX('Source data'!Y$1:Y$65538,MATCH($A$4,'Source data'!$A$1:$A$65538,0)))</f>
        <v>Select LA</v>
      </c>
      <c r="G13" s="270"/>
      <c r="H13" s="72"/>
      <c r="I13" s="72"/>
      <c r="J13" s="72"/>
      <c r="K13" s="37"/>
      <c r="L13" s="37"/>
      <c r="M13" s="37"/>
      <c r="N13" s="37"/>
      <c r="O13" s="37"/>
      <c r="P13" s="37"/>
    </row>
    <row r="14" spans="1:17" ht="35.1" customHeight="1" x14ac:dyDescent="0.25">
      <c r="A14" s="33"/>
      <c r="B14" s="75" t="s">
        <v>29</v>
      </c>
      <c r="C14" s="275" t="s">
        <v>265</v>
      </c>
      <c r="D14" s="275"/>
      <c r="E14" s="276"/>
      <c r="F14" s="269" t="str">
        <f>IF(A4=0,"Select LA",INDEX('Source data'!Z$1:Z$65538,MATCH($A$4,'Source data'!$A$1:$A$65538,0)))</f>
        <v>Select LA</v>
      </c>
      <c r="G14" s="270"/>
      <c r="H14" s="72"/>
      <c r="I14" s="72"/>
      <c r="J14" s="72"/>
      <c r="K14" s="37"/>
      <c r="L14" s="37"/>
      <c r="M14" s="37"/>
      <c r="N14" s="37"/>
      <c r="O14" s="37"/>
      <c r="P14" s="37"/>
    </row>
    <row r="15" spans="1:17" ht="35.1" customHeight="1" x14ac:dyDescent="0.25">
      <c r="A15" s="33"/>
      <c r="B15" s="75" t="s">
        <v>23</v>
      </c>
      <c r="C15" s="275" t="s">
        <v>266</v>
      </c>
      <c r="D15" s="275"/>
      <c r="E15" s="276"/>
      <c r="F15" s="269" t="str">
        <f>IF(A4=0,"Select LA",INDEX('Source data'!AA$1:AA$65538,MATCH($A$4,'Source data'!$A$1:$A$65538,0)))</f>
        <v>Select LA</v>
      </c>
      <c r="G15" s="270"/>
      <c r="H15" s="182"/>
      <c r="I15" s="181"/>
      <c r="J15" s="72"/>
      <c r="K15" s="37"/>
      <c r="L15" s="37"/>
      <c r="M15" s="37"/>
      <c r="N15" s="37"/>
      <c r="O15" s="37"/>
      <c r="P15" s="37"/>
    </row>
    <row r="16" spans="1:17" ht="35.1" customHeight="1" thickBot="1" x14ac:dyDescent="0.3">
      <c r="A16" s="33"/>
      <c r="B16" s="76" t="s">
        <v>24</v>
      </c>
      <c r="C16" s="76" t="s">
        <v>30</v>
      </c>
      <c r="D16" s="77"/>
      <c r="E16" s="78"/>
      <c r="F16" s="261" t="str">
        <f>IF($A$4=0,"Select LA",SUM(F13:G15))</f>
        <v>Select LA</v>
      </c>
      <c r="G16" s="262"/>
      <c r="H16" s="72"/>
      <c r="I16" s="72"/>
      <c r="J16" s="72"/>
      <c r="K16" s="37"/>
      <c r="L16" s="37"/>
      <c r="M16" s="37"/>
      <c r="N16" s="37"/>
      <c r="O16" s="37"/>
      <c r="P16" s="37"/>
    </row>
    <row r="17" spans="1:16" ht="35.1" customHeight="1" thickBot="1" x14ac:dyDescent="0.3">
      <c r="A17" s="33"/>
      <c r="B17" s="76" t="s">
        <v>31</v>
      </c>
      <c r="C17" s="41" t="s">
        <v>27</v>
      </c>
      <c r="D17" s="77"/>
      <c r="E17" s="78"/>
      <c r="F17" s="263" t="str">
        <f>IF(A4=0,"Select LA",INDEX('Source data'!BE$1:BE$65538,MATCH($A$4,'Source data'!$A$1:$A$65538,0))+INDEX('Source data'!BF$1:BF$65538,MATCH($A$4,'Source data'!$A$1:$A$65538,0))+INDEX('Source data'!BG$1:BG$65538,MATCH($A$4,'Source data'!$A$1:$A$65538,0)))</f>
        <v>Select LA</v>
      </c>
      <c r="G17" s="264"/>
      <c r="H17" s="72"/>
      <c r="I17" s="72"/>
      <c r="J17" s="72"/>
      <c r="K17" s="37"/>
      <c r="L17" s="37"/>
      <c r="M17" s="37"/>
      <c r="N17" s="37"/>
      <c r="O17" s="37"/>
      <c r="P17" s="37"/>
    </row>
    <row r="18" spans="1:16" ht="35.1" customHeight="1" thickBot="1" x14ac:dyDescent="0.3">
      <c r="A18" s="33"/>
      <c r="B18" s="73"/>
      <c r="C18" s="79"/>
      <c r="D18" s="79"/>
      <c r="F18" s="80"/>
      <c r="G18" s="81"/>
      <c r="H18" s="72"/>
      <c r="I18" s="72"/>
      <c r="J18" s="72"/>
      <c r="K18" s="37"/>
      <c r="L18" s="37"/>
      <c r="M18" s="37"/>
      <c r="N18" s="37"/>
      <c r="O18" s="37"/>
      <c r="P18" s="37"/>
    </row>
    <row r="19" spans="1:16" ht="35.1" customHeight="1" x14ac:dyDescent="0.25">
      <c r="A19" s="33"/>
      <c r="F19" s="265" t="s">
        <v>263</v>
      </c>
      <c r="G19" s="266"/>
      <c r="H19" s="55"/>
      <c r="I19" s="55"/>
      <c r="J19" s="55"/>
      <c r="N19" s="37"/>
      <c r="O19" s="37"/>
      <c r="P19" s="37"/>
    </row>
    <row r="20" spans="1:16" ht="35.1" customHeight="1" x14ac:dyDescent="0.25">
      <c r="A20" s="33"/>
      <c r="F20" s="267" t="s">
        <v>32</v>
      </c>
      <c r="G20" s="268"/>
      <c r="H20" s="55"/>
      <c r="I20" s="55"/>
      <c r="J20" s="55"/>
      <c r="N20" s="37"/>
      <c r="O20" s="37"/>
      <c r="P20" s="37"/>
    </row>
    <row r="21" spans="1:16" ht="35.1" customHeight="1" x14ac:dyDescent="0.25">
      <c r="A21" s="33"/>
      <c r="B21" s="34" t="s">
        <v>13</v>
      </c>
      <c r="C21" s="252" t="s">
        <v>267</v>
      </c>
      <c r="D21" s="252"/>
      <c r="E21" s="252"/>
      <c r="F21" s="269" t="str">
        <f>IF(A4=0,"Select LA",INDEX('Source data'!V$1:V$65538,MATCH($A$4,'Source data'!$A$1:$A$65538,0)))</f>
        <v>Select LA</v>
      </c>
      <c r="G21" s="270"/>
      <c r="H21" s="55"/>
      <c r="I21" s="55"/>
      <c r="J21" s="55"/>
      <c r="N21" s="37"/>
      <c r="O21" s="37"/>
      <c r="P21" s="37"/>
    </row>
    <row r="22" spans="1:16" ht="35.1" customHeight="1" x14ac:dyDescent="0.25">
      <c r="A22" s="33"/>
      <c r="B22" s="34" t="s">
        <v>14</v>
      </c>
      <c r="C22" s="252" t="s">
        <v>268</v>
      </c>
      <c r="D22" s="252"/>
      <c r="E22" s="252"/>
      <c r="F22" s="269" t="str">
        <f>IF(A4=0,"Select LA",INDEX('Source data'!W$1:W$65538,MATCH($A$4,'Source data'!$A$1:$A$65538,0)))</f>
        <v>Select LA</v>
      </c>
      <c r="G22" s="270"/>
      <c r="H22" s="55"/>
      <c r="I22" s="55"/>
      <c r="J22" s="55"/>
      <c r="N22" s="37"/>
      <c r="O22" s="37"/>
      <c r="P22" s="37"/>
    </row>
    <row r="23" spans="1:16" ht="35.1" customHeight="1" thickBot="1" x14ac:dyDescent="0.3">
      <c r="A23" s="33"/>
      <c r="B23" s="42" t="s">
        <v>23</v>
      </c>
      <c r="C23" s="41" t="s">
        <v>33</v>
      </c>
      <c r="D23" s="42"/>
      <c r="E23" s="82"/>
      <c r="F23" s="271" t="str">
        <f>IF($A$4=0,"Select LA",SUM(F21:G22))</f>
        <v>Select LA</v>
      </c>
      <c r="G23" s="272"/>
      <c r="H23" s="55"/>
      <c r="I23" s="55"/>
      <c r="J23" s="55"/>
      <c r="N23" s="37"/>
      <c r="O23" s="37"/>
      <c r="P23" s="37"/>
    </row>
    <row r="24" spans="1:16" ht="35.1" customHeight="1" x14ac:dyDescent="0.25">
      <c r="A24" s="33"/>
      <c r="B24" s="42"/>
      <c r="C24" s="41"/>
      <c r="D24" s="42"/>
      <c r="E24" s="42"/>
      <c r="F24" s="273"/>
      <c r="G24" s="273"/>
      <c r="N24" s="37"/>
      <c r="O24" s="37"/>
      <c r="P24" s="37"/>
    </row>
    <row r="25" spans="1:16" ht="15" customHeight="1" x14ac:dyDescent="0.25">
      <c r="A25" s="33"/>
      <c r="B25" s="274" t="s">
        <v>15</v>
      </c>
      <c r="C25" s="274"/>
      <c r="D25" s="83"/>
      <c r="E25" s="83"/>
      <c r="G25" s="37"/>
      <c r="H25" s="37"/>
      <c r="I25" s="37"/>
      <c r="J25" s="37"/>
      <c r="K25" s="37"/>
      <c r="L25" s="37"/>
      <c r="M25" s="37"/>
      <c r="N25" s="37"/>
      <c r="O25" s="37"/>
      <c r="P25" s="37"/>
    </row>
    <row r="26" spans="1:16" ht="10.050000000000001" customHeight="1" x14ac:dyDescent="0.25">
      <c r="A26" s="33"/>
      <c r="B26" s="84"/>
      <c r="C26" s="84"/>
      <c r="D26" s="83"/>
      <c r="E26" s="83"/>
      <c r="F26" s="85"/>
      <c r="G26" s="37"/>
      <c r="H26" s="37"/>
      <c r="I26" s="37"/>
      <c r="J26" s="37"/>
      <c r="K26" s="37"/>
      <c r="L26" s="37"/>
      <c r="M26" s="37"/>
      <c r="N26" s="37"/>
      <c r="O26" s="37"/>
      <c r="P26" s="37"/>
    </row>
    <row r="27" spans="1:16" ht="15" customHeight="1" x14ac:dyDescent="0.25">
      <c r="A27" s="33"/>
      <c r="B27" s="258" t="s">
        <v>282</v>
      </c>
      <c r="C27" s="258"/>
      <c r="D27" s="258"/>
      <c r="E27" s="258"/>
      <c r="F27" s="258"/>
      <c r="G27" s="258"/>
      <c r="H27" s="258"/>
      <c r="I27" s="86"/>
      <c r="J27" s="86"/>
      <c r="K27" s="37"/>
      <c r="L27" s="37"/>
      <c r="M27" s="37"/>
      <c r="N27" s="37"/>
      <c r="O27" s="37"/>
      <c r="P27" s="37"/>
    </row>
    <row r="28" spans="1:16" ht="9.75" customHeight="1" x14ac:dyDescent="0.25">
      <c r="A28" s="33"/>
      <c r="B28" s="87"/>
      <c r="C28" s="87"/>
      <c r="D28" s="87"/>
      <c r="E28" s="87"/>
      <c r="F28" s="87"/>
      <c r="G28" s="87"/>
      <c r="H28" s="87"/>
      <c r="I28" s="86"/>
      <c r="J28" s="86"/>
      <c r="K28" s="37"/>
      <c r="L28" s="37"/>
      <c r="M28" s="37"/>
      <c r="N28" s="37"/>
      <c r="O28" s="37"/>
      <c r="P28" s="37"/>
    </row>
    <row r="29" spans="1:16" ht="15" customHeight="1" x14ac:dyDescent="0.3">
      <c r="A29" s="20"/>
      <c r="B29" s="88" t="s">
        <v>16</v>
      </c>
      <c r="C29" s="255" t="s">
        <v>34</v>
      </c>
      <c r="D29" s="256"/>
      <c r="E29" s="256"/>
      <c r="F29" s="256"/>
      <c r="G29" s="256"/>
      <c r="H29" s="256"/>
      <c r="I29" s="256"/>
      <c r="J29" s="55"/>
      <c r="K29" s="37"/>
      <c r="L29" s="37"/>
      <c r="M29" s="37"/>
      <c r="N29" s="37"/>
      <c r="O29" s="37"/>
      <c r="P29" s="37"/>
    </row>
    <row r="30" spans="1:16" ht="15" customHeight="1" x14ac:dyDescent="0.25">
      <c r="A30" s="33"/>
      <c r="B30" s="88" t="s">
        <v>17</v>
      </c>
      <c r="C30" s="257" t="s">
        <v>35</v>
      </c>
      <c r="D30" s="257"/>
      <c r="E30" s="257"/>
      <c r="F30" s="257"/>
      <c r="G30" s="257"/>
      <c r="H30" s="257"/>
      <c r="I30" s="257"/>
      <c r="J30" s="89"/>
      <c r="K30" s="37"/>
      <c r="L30" s="37"/>
      <c r="M30" s="37"/>
      <c r="N30" s="37"/>
      <c r="O30" s="37"/>
      <c r="P30" s="37"/>
    </row>
    <row r="31" spans="1:16" ht="15" customHeight="1" x14ac:dyDescent="0.25">
      <c r="A31" s="33"/>
      <c r="B31" s="88" t="s">
        <v>36</v>
      </c>
      <c r="C31" s="255" t="s">
        <v>226</v>
      </c>
      <c r="D31" s="255"/>
      <c r="E31" s="255"/>
      <c r="F31" s="255"/>
      <c r="G31" s="255"/>
      <c r="H31" s="255"/>
      <c r="I31" s="255"/>
      <c r="J31" s="52"/>
      <c r="K31" s="37"/>
      <c r="L31" s="37"/>
      <c r="M31" s="37"/>
      <c r="N31" s="37"/>
      <c r="O31" s="37"/>
      <c r="P31" s="37"/>
    </row>
    <row r="32" spans="1:16" ht="10.050000000000001" customHeight="1" x14ac:dyDescent="0.25">
      <c r="A32" s="33"/>
      <c r="B32" s="84"/>
      <c r="C32" s="84"/>
      <c r="D32" s="37"/>
      <c r="E32" s="37"/>
      <c r="F32" s="37"/>
      <c r="G32" s="37"/>
      <c r="H32" s="37"/>
      <c r="I32" s="37"/>
      <c r="J32" s="37"/>
      <c r="K32" s="37"/>
      <c r="L32" s="37"/>
      <c r="M32" s="37"/>
      <c r="N32" s="37"/>
      <c r="O32" s="37"/>
      <c r="P32" s="37"/>
    </row>
    <row r="33" spans="1:16" ht="15" customHeight="1" x14ac:dyDescent="0.25">
      <c r="A33" s="33"/>
      <c r="B33" s="258" t="s">
        <v>283</v>
      </c>
      <c r="C33" s="258"/>
      <c r="D33" s="258"/>
      <c r="E33" s="258"/>
      <c r="F33" s="74"/>
      <c r="G33" s="74"/>
      <c r="H33" s="78"/>
      <c r="I33" s="78"/>
      <c r="J33" s="78"/>
      <c r="K33" s="37"/>
      <c r="L33" s="37"/>
      <c r="M33" s="37"/>
      <c r="N33" s="37"/>
      <c r="O33" s="37"/>
      <c r="P33" s="37"/>
    </row>
    <row r="34" spans="1:16" ht="10.050000000000001" customHeight="1" x14ac:dyDescent="0.25">
      <c r="A34" s="33"/>
      <c r="B34" s="87"/>
      <c r="C34" s="87"/>
      <c r="D34" s="87"/>
      <c r="E34" s="87"/>
      <c r="F34" s="74"/>
      <c r="G34" s="74"/>
      <c r="H34" s="78"/>
      <c r="I34" s="78"/>
      <c r="J34" s="78"/>
      <c r="K34" s="37"/>
      <c r="L34" s="37"/>
      <c r="M34" s="37"/>
      <c r="N34" s="37"/>
      <c r="O34" s="37"/>
      <c r="P34" s="37"/>
    </row>
    <row r="35" spans="1:16" ht="15" customHeight="1" x14ac:dyDescent="0.25">
      <c r="A35" s="33"/>
      <c r="B35" s="90" t="s">
        <v>37</v>
      </c>
      <c r="C35" s="93" t="s">
        <v>269</v>
      </c>
      <c r="D35" s="91"/>
      <c r="E35" s="91"/>
      <c r="F35" s="91"/>
      <c r="G35" s="91"/>
      <c r="H35" s="92"/>
      <c r="I35" s="92"/>
      <c r="J35" s="92"/>
      <c r="K35" s="37"/>
      <c r="L35" s="37"/>
      <c r="M35" s="37"/>
      <c r="N35" s="37"/>
      <c r="O35" s="37"/>
      <c r="P35" s="37"/>
    </row>
    <row r="36" spans="1:16" ht="15" customHeight="1" x14ac:dyDescent="0.25">
      <c r="A36" s="33"/>
      <c r="C36" s="93" t="s">
        <v>223</v>
      </c>
      <c r="D36" s="94"/>
      <c r="E36" s="94"/>
      <c r="F36" s="94"/>
      <c r="G36" s="94"/>
      <c r="H36" s="94"/>
      <c r="I36" s="57"/>
      <c r="J36" s="57"/>
      <c r="K36" s="37"/>
      <c r="L36" s="37"/>
      <c r="M36" s="37"/>
      <c r="N36" s="37"/>
      <c r="O36" s="37"/>
      <c r="P36" s="37"/>
    </row>
    <row r="37" spans="1:16" ht="15" customHeight="1" x14ac:dyDescent="0.25">
      <c r="A37" s="33"/>
      <c r="C37" s="93" t="s">
        <v>38</v>
      </c>
      <c r="D37" s="94"/>
      <c r="E37" s="94"/>
      <c r="F37" s="94"/>
      <c r="G37" s="94"/>
      <c r="H37" s="57"/>
      <c r="I37" s="57"/>
      <c r="J37" s="57"/>
      <c r="K37" s="37"/>
      <c r="L37" s="37"/>
      <c r="M37" s="37"/>
      <c r="N37" s="37"/>
      <c r="O37" s="37"/>
      <c r="P37" s="37"/>
    </row>
    <row r="38" spans="1:16" ht="15" customHeight="1" x14ac:dyDescent="0.25">
      <c r="A38" s="33"/>
      <c r="C38" s="93" t="s">
        <v>39</v>
      </c>
      <c r="D38" s="94"/>
      <c r="E38" s="94"/>
      <c r="F38" s="94"/>
      <c r="G38" s="94"/>
      <c r="H38" s="94"/>
      <c r="I38" s="57"/>
      <c r="J38" s="57"/>
      <c r="K38" s="37"/>
      <c r="L38" s="37"/>
      <c r="M38" s="37"/>
      <c r="N38" s="37"/>
      <c r="O38" s="37"/>
      <c r="P38" s="37"/>
    </row>
    <row r="39" spans="1:16" ht="15" customHeight="1" x14ac:dyDescent="0.25">
      <c r="A39" s="33"/>
      <c r="B39" s="90" t="s">
        <v>40</v>
      </c>
      <c r="C39" s="89" t="s">
        <v>270</v>
      </c>
      <c r="D39" s="78"/>
      <c r="E39" s="78"/>
      <c r="F39" s="78"/>
      <c r="G39" s="78"/>
      <c r="H39" s="95"/>
      <c r="I39" s="95"/>
      <c r="J39" s="95"/>
      <c r="K39" s="37"/>
      <c r="L39" s="37"/>
      <c r="M39" s="37"/>
      <c r="N39" s="37"/>
      <c r="O39" s="37"/>
      <c r="P39" s="37"/>
    </row>
    <row r="40" spans="1:16" ht="15" customHeight="1" x14ac:dyDescent="0.25">
      <c r="A40" s="33"/>
      <c r="C40" s="93" t="s">
        <v>223</v>
      </c>
      <c r="D40" s="94"/>
      <c r="E40" s="94"/>
      <c r="F40" s="94"/>
      <c r="G40" s="94"/>
      <c r="H40" s="94"/>
      <c r="I40" s="57"/>
      <c r="J40" s="57"/>
      <c r="K40" s="37"/>
      <c r="L40" s="37"/>
      <c r="M40" s="37"/>
      <c r="N40" s="37"/>
      <c r="O40" s="37"/>
      <c r="P40" s="37"/>
    </row>
    <row r="41" spans="1:16" ht="15" customHeight="1" x14ac:dyDescent="0.25">
      <c r="A41" s="33"/>
      <c r="C41" s="93" t="s">
        <v>224</v>
      </c>
      <c r="D41" s="94"/>
      <c r="E41" s="94"/>
      <c r="F41" s="94"/>
      <c r="G41" s="94"/>
      <c r="H41" s="57"/>
      <c r="I41" s="57"/>
      <c r="J41" s="57"/>
      <c r="K41" s="37"/>
      <c r="L41" s="37"/>
      <c r="M41" s="37"/>
      <c r="N41" s="37"/>
      <c r="O41" s="37"/>
      <c r="P41" s="37"/>
    </row>
    <row r="42" spans="1:16" ht="15" customHeight="1" x14ac:dyDescent="0.25">
      <c r="A42" s="33"/>
      <c r="C42" s="93" t="s">
        <v>39</v>
      </c>
      <c r="D42" s="94"/>
      <c r="E42" s="94"/>
      <c r="F42" s="94"/>
      <c r="G42" s="94"/>
      <c r="H42" s="94"/>
      <c r="I42" s="57"/>
      <c r="J42" s="57"/>
      <c r="K42" s="37"/>
      <c r="L42" s="37"/>
      <c r="M42" s="37"/>
      <c r="N42" s="37"/>
      <c r="O42" s="37"/>
      <c r="P42" s="37"/>
    </row>
    <row r="43" spans="1:16" ht="10.050000000000001" customHeight="1" x14ac:dyDescent="0.25">
      <c r="A43" s="33"/>
      <c r="B43" s="259"/>
      <c r="C43" s="259"/>
      <c r="D43" s="259"/>
      <c r="E43" s="259"/>
      <c r="F43" s="259"/>
      <c r="G43" s="259"/>
      <c r="H43" s="259"/>
      <c r="I43" s="57"/>
      <c r="J43" s="57"/>
      <c r="K43" s="37"/>
      <c r="L43" s="37"/>
      <c r="M43" s="37"/>
      <c r="N43" s="37"/>
      <c r="O43" s="37"/>
      <c r="P43" s="37"/>
    </row>
    <row r="44" spans="1:16" ht="15" customHeight="1" x14ac:dyDescent="0.25">
      <c r="A44" s="33"/>
      <c r="B44" s="260" t="s">
        <v>263</v>
      </c>
      <c r="C44" s="260"/>
      <c r="D44" s="260"/>
      <c r="E44" s="260"/>
      <c r="F44" s="260"/>
      <c r="G44" s="260"/>
      <c r="H44" s="37"/>
      <c r="I44" s="37"/>
      <c r="J44" s="37"/>
      <c r="K44" s="37"/>
      <c r="L44" s="37"/>
      <c r="M44" s="37"/>
      <c r="N44" s="37"/>
      <c r="O44" s="37"/>
      <c r="P44" s="37"/>
    </row>
    <row r="45" spans="1:16" ht="10.050000000000001" customHeight="1" x14ac:dyDescent="0.25">
      <c r="A45" s="33"/>
      <c r="B45" s="96"/>
      <c r="C45" s="96"/>
      <c r="D45" s="96"/>
      <c r="E45" s="96"/>
      <c r="F45" s="96"/>
      <c r="G45" s="96"/>
      <c r="H45" s="37"/>
      <c r="I45" s="37"/>
      <c r="J45" s="37"/>
      <c r="K45" s="37"/>
      <c r="L45" s="37"/>
      <c r="M45" s="37"/>
      <c r="N45" s="37"/>
      <c r="O45" s="37"/>
      <c r="P45" s="37"/>
    </row>
    <row r="46" spans="1:16" ht="15" customHeight="1" x14ac:dyDescent="0.25">
      <c r="A46" s="33"/>
      <c r="B46" s="88" t="s">
        <v>41</v>
      </c>
      <c r="C46" s="255" t="s">
        <v>42</v>
      </c>
      <c r="D46" s="255"/>
      <c r="E46" s="255"/>
      <c r="F46" s="255"/>
      <c r="G46" s="255"/>
      <c r="H46" s="255"/>
      <c r="I46" s="255"/>
      <c r="J46" s="97"/>
      <c r="K46" s="37"/>
      <c r="L46" s="37"/>
      <c r="M46" s="37"/>
      <c r="N46" s="37"/>
      <c r="O46" s="37"/>
      <c r="P46" s="37"/>
    </row>
    <row r="47" spans="1:16" ht="15" customHeight="1" x14ac:dyDescent="0.25">
      <c r="A47" s="33"/>
      <c r="B47" s="59"/>
      <c r="C47" s="60"/>
      <c r="D47" s="37"/>
      <c r="E47" s="37"/>
      <c r="F47" s="37"/>
      <c r="G47" s="37"/>
      <c r="H47" s="37"/>
      <c r="I47" s="37"/>
      <c r="J47" s="37"/>
      <c r="K47" s="37"/>
      <c r="L47" s="37"/>
      <c r="M47" s="37"/>
      <c r="N47" s="37"/>
      <c r="O47" s="37"/>
      <c r="P47" s="37"/>
    </row>
    <row r="48" spans="1:16" ht="6.75" customHeight="1" x14ac:dyDescent="0.25">
      <c r="A48" s="33"/>
      <c r="B48" s="59"/>
      <c r="C48" s="60"/>
      <c r="D48" s="37"/>
      <c r="E48" s="37"/>
      <c r="F48" s="37"/>
      <c r="G48" s="37"/>
      <c r="H48" s="37"/>
      <c r="I48" s="37"/>
      <c r="J48" s="37"/>
      <c r="K48" s="37"/>
      <c r="L48" s="37"/>
      <c r="M48" s="37"/>
      <c r="N48" s="37"/>
      <c r="O48" s="37"/>
      <c r="P48" s="37"/>
    </row>
    <row r="49" spans="1:16" x14ac:dyDescent="0.25">
      <c r="A49" s="33"/>
      <c r="B49" s="59"/>
      <c r="C49" s="60"/>
      <c r="D49" s="37"/>
      <c r="E49" s="37"/>
      <c r="F49" s="37"/>
      <c r="G49" s="37"/>
      <c r="H49" s="37"/>
      <c r="I49" s="37"/>
      <c r="J49" s="37"/>
      <c r="K49" s="37"/>
      <c r="L49" s="37"/>
      <c r="M49" s="37"/>
      <c r="N49" s="37"/>
      <c r="O49" s="37"/>
      <c r="P49" s="37"/>
    </row>
    <row r="50" spans="1:16" x14ac:dyDescent="0.25">
      <c r="A50" s="33"/>
      <c r="B50" s="59"/>
      <c r="C50" s="60"/>
      <c r="D50" s="37"/>
      <c r="E50" s="37"/>
      <c r="F50" s="37"/>
      <c r="G50" s="37"/>
      <c r="H50" s="37"/>
      <c r="I50" s="37"/>
      <c r="J50" s="37"/>
      <c r="K50" s="37"/>
      <c r="L50" s="37"/>
      <c r="M50" s="37"/>
      <c r="N50" s="37"/>
      <c r="O50" s="37"/>
      <c r="P50" s="37"/>
    </row>
    <row r="51" spans="1:16" x14ac:dyDescent="0.25">
      <c r="A51" s="33"/>
      <c r="B51" s="59"/>
      <c r="C51" s="60"/>
      <c r="D51" s="37"/>
      <c r="E51" s="37"/>
      <c r="F51" s="37"/>
      <c r="G51" s="37"/>
      <c r="H51" s="37"/>
      <c r="I51" s="37"/>
      <c r="J51" s="37"/>
      <c r="K51" s="37"/>
      <c r="L51" s="37"/>
      <c r="M51" s="37"/>
      <c r="N51" s="37"/>
      <c r="O51" s="37"/>
      <c r="P51" s="37"/>
    </row>
    <row r="52" spans="1:16" x14ac:dyDescent="0.25">
      <c r="A52" s="33"/>
      <c r="B52" s="59"/>
      <c r="C52" s="60"/>
      <c r="D52" s="37"/>
      <c r="E52" s="37"/>
      <c r="F52" s="37"/>
      <c r="G52" s="37"/>
      <c r="H52" s="37"/>
      <c r="I52" s="37"/>
      <c r="J52" s="37"/>
      <c r="K52" s="37"/>
      <c r="L52" s="37"/>
      <c r="M52" s="37"/>
      <c r="N52" s="37"/>
      <c r="O52" s="37"/>
      <c r="P52" s="37"/>
    </row>
    <row r="53" spans="1:16" x14ac:dyDescent="0.25">
      <c r="A53" s="33"/>
      <c r="B53" s="59"/>
      <c r="C53" s="60"/>
      <c r="D53" s="37"/>
      <c r="E53" s="37"/>
      <c r="F53" s="37"/>
      <c r="G53" s="37"/>
      <c r="H53" s="37"/>
      <c r="I53" s="37"/>
      <c r="J53" s="37"/>
      <c r="K53" s="37"/>
      <c r="L53" s="37"/>
      <c r="M53" s="37"/>
      <c r="N53" s="37"/>
      <c r="O53" s="37"/>
      <c r="P53" s="37"/>
    </row>
    <row r="54" spans="1:16" x14ac:dyDescent="0.25">
      <c r="A54" s="33"/>
      <c r="B54" s="59"/>
      <c r="C54" s="60"/>
      <c r="D54" s="37"/>
      <c r="E54" s="37"/>
      <c r="F54" s="37"/>
      <c r="G54" s="37"/>
      <c r="H54" s="37"/>
      <c r="I54" s="37"/>
      <c r="J54" s="37"/>
      <c r="K54" s="37"/>
      <c r="L54" s="37"/>
      <c r="M54" s="37"/>
      <c r="N54" s="37"/>
      <c r="O54" s="37"/>
      <c r="P54" s="37"/>
    </row>
    <row r="55" spans="1:16" x14ac:dyDescent="0.25">
      <c r="A55" s="33"/>
      <c r="B55" s="59"/>
      <c r="C55" s="60"/>
      <c r="D55" s="37"/>
      <c r="E55" s="37"/>
      <c r="F55" s="37"/>
      <c r="G55" s="37"/>
      <c r="H55" s="37"/>
      <c r="I55" s="37"/>
      <c r="J55" s="37"/>
      <c r="K55" s="37"/>
      <c r="L55" s="37"/>
      <c r="M55" s="37"/>
      <c r="N55" s="37"/>
      <c r="O55" s="37"/>
      <c r="P55" s="37"/>
    </row>
    <row r="56" spans="1:16" x14ac:dyDescent="0.25">
      <c r="A56" s="33"/>
      <c r="B56" s="59"/>
      <c r="C56" s="60"/>
      <c r="D56" s="37"/>
      <c r="E56" s="37"/>
      <c r="F56" s="37"/>
      <c r="G56" s="37"/>
      <c r="H56" s="37"/>
      <c r="I56" s="37"/>
      <c r="J56" s="37"/>
      <c r="K56" s="37"/>
      <c r="L56" s="37"/>
      <c r="M56" s="37"/>
      <c r="N56" s="37"/>
      <c r="O56" s="37"/>
      <c r="P56" s="37"/>
    </row>
    <row r="57" spans="1:16" x14ac:dyDescent="0.25">
      <c r="A57" s="33"/>
      <c r="B57" s="59"/>
      <c r="C57" s="60"/>
      <c r="D57" s="37"/>
      <c r="E57" s="37"/>
      <c r="F57" s="37"/>
      <c r="G57" s="37"/>
      <c r="H57" s="37"/>
      <c r="I57" s="37"/>
      <c r="J57" s="37"/>
      <c r="K57" s="37"/>
      <c r="L57" s="37"/>
      <c r="M57" s="37"/>
      <c r="N57" s="37"/>
      <c r="O57" s="37"/>
      <c r="P57" s="37"/>
    </row>
    <row r="58" spans="1:16" x14ac:dyDescent="0.25">
      <c r="A58" s="33"/>
      <c r="B58" s="59"/>
      <c r="C58" s="60"/>
      <c r="D58" s="37"/>
      <c r="E58" s="37"/>
      <c r="F58" s="37"/>
      <c r="G58" s="37"/>
      <c r="H58" s="37"/>
      <c r="I58" s="37"/>
      <c r="J58" s="37"/>
      <c r="K58" s="37"/>
      <c r="L58" s="37"/>
      <c r="M58" s="37"/>
      <c r="N58" s="37"/>
      <c r="O58" s="37"/>
      <c r="P58" s="37"/>
    </row>
    <row r="59" spans="1:16" x14ac:dyDescent="0.25">
      <c r="A59" s="33"/>
      <c r="B59" s="59"/>
      <c r="C59" s="60"/>
      <c r="D59" s="37"/>
      <c r="E59" s="37"/>
      <c r="F59" s="37"/>
      <c r="G59" s="37"/>
      <c r="H59" s="37"/>
      <c r="I59" s="37"/>
      <c r="J59" s="37"/>
      <c r="K59" s="37"/>
      <c r="L59" s="37"/>
      <c r="M59" s="37"/>
      <c r="N59" s="37"/>
      <c r="O59" s="37"/>
      <c r="P59" s="37"/>
    </row>
    <row r="60" spans="1:16" x14ac:dyDescent="0.25">
      <c r="A60" s="33"/>
      <c r="B60" s="59"/>
      <c r="C60" s="60"/>
      <c r="D60" s="37"/>
      <c r="E60" s="37"/>
      <c r="F60" s="37"/>
      <c r="G60" s="37"/>
      <c r="H60" s="37"/>
      <c r="I60" s="37"/>
      <c r="J60" s="37"/>
      <c r="K60" s="37"/>
      <c r="L60" s="37"/>
      <c r="M60" s="37"/>
      <c r="N60" s="37"/>
      <c r="O60" s="37"/>
      <c r="P60" s="37"/>
    </row>
    <row r="61" spans="1:16" x14ac:dyDescent="0.25">
      <c r="A61" s="33"/>
      <c r="B61" s="59"/>
      <c r="C61" s="60"/>
      <c r="D61" s="37"/>
      <c r="E61" s="37"/>
      <c r="F61" s="37"/>
      <c r="G61" s="37"/>
      <c r="H61" s="37"/>
      <c r="I61" s="37"/>
      <c r="J61" s="37"/>
      <c r="K61" s="37"/>
      <c r="L61" s="37"/>
      <c r="M61" s="37"/>
      <c r="N61" s="37"/>
      <c r="O61" s="37"/>
      <c r="P61" s="37"/>
    </row>
    <row r="62" spans="1:16" x14ac:dyDescent="0.25">
      <c r="A62" s="33"/>
      <c r="B62" s="59"/>
      <c r="C62" s="60"/>
      <c r="D62" s="37"/>
      <c r="E62" s="61"/>
      <c r="F62" s="37"/>
      <c r="G62" s="37"/>
      <c r="H62" s="37"/>
      <c r="I62" s="37"/>
      <c r="J62" s="37"/>
      <c r="K62" s="37"/>
      <c r="L62" s="37"/>
      <c r="M62" s="37"/>
      <c r="N62" s="37"/>
      <c r="O62" s="37"/>
      <c r="P62" s="37"/>
    </row>
    <row r="63" spans="1:16" x14ac:dyDescent="0.25">
      <c r="A63" s="33"/>
      <c r="B63" s="59"/>
      <c r="C63" s="60"/>
      <c r="D63" s="37"/>
      <c r="E63" s="37"/>
      <c r="F63" s="37"/>
      <c r="G63" s="37"/>
      <c r="H63" s="37"/>
      <c r="I63" s="37"/>
      <c r="J63" s="37"/>
      <c r="K63" s="37"/>
      <c r="L63" s="37"/>
      <c r="M63" s="37"/>
      <c r="N63" s="37"/>
      <c r="O63" s="37"/>
      <c r="P63" s="37"/>
    </row>
    <row r="64" spans="1:16" x14ac:dyDescent="0.25">
      <c r="A64" s="33"/>
      <c r="B64" s="59"/>
      <c r="C64" s="60"/>
      <c r="D64" s="37"/>
      <c r="E64" s="37"/>
      <c r="F64" s="37"/>
      <c r="G64" s="37"/>
      <c r="H64" s="37"/>
      <c r="I64" s="37"/>
      <c r="J64" s="37"/>
      <c r="K64" s="37"/>
      <c r="L64" s="37"/>
      <c r="M64" s="37"/>
      <c r="N64" s="37"/>
      <c r="O64" s="37"/>
      <c r="P64" s="37"/>
    </row>
    <row r="65" spans="1:16" x14ac:dyDescent="0.25">
      <c r="A65" s="33"/>
      <c r="B65" s="59"/>
      <c r="C65" s="60"/>
      <c r="D65" s="37"/>
      <c r="E65" s="37"/>
      <c r="F65" s="37"/>
      <c r="G65" s="37"/>
      <c r="H65" s="37"/>
      <c r="I65" s="37"/>
      <c r="J65" s="37"/>
      <c r="K65" s="37"/>
      <c r="L65" s="37"/>
      <c r="M65" s="37"/>
      <c r="N65" s="37"/>
      <c r="O65" s="37"/>
      <c r="P65" s="37"/>
    </row>
    <row r="66" spans="1:16" x14ac:dyDescent="0.25">
      <c r="A66" s="33"/>
      <c r="B66" s="59"/>
      <c r="C66" s="60"/>
      <c r="D66" s="37"/>
      <c r="E66" s="37"/>
      <c r="F66" s="37"/>
      <c r="G66" s="37"/>
      <c r="H66" s="37"/>
      <c r="I66" s="37"/>
      <c r="J66" s="37"/>
      <c r="K66" s="37"/>
      <c r="L66" s="37"/>
      <c r="M66" s="37"/>
      <c r="N66" s="37"/>
      <c r="O66" s="37"/>
      <c r="P66" s="37"/>
    </row>
    <row r="67" spans="1:16" x14ac:dyDescent="0.25">
      <c r="A67" s="33"/>
      <c r="B67" s="59"/>
      <c r="C67" s="60"/>
      <c r="D67" s="37"/>
      <c r="E67" s="37"/>
      <c r="F67" s="37"/>
      <c r="G67" s="37"/>
      <c r="H67" s="37"/>
      <c r="I67" s="37"/>
      <c r="J67" s="37"/>
      <c r="K67" s="37"/>
      <c r="L67" s="37"/>
      <c r="M67" s="37"/>
      <c r="N67" s="37"/>
      <c r="O67" s="37"/>
      <c r="P67" s="37"/>
    </row>
    <row r="68" spans="1:16" x14ac:dyDescent="0.25">
      <c r="A68" s="33"/>
      <c r="B68" s="59"/>
      <c r="C68" s="60"/>
      <c r="D68" s="37"/>
      <c r="E68" s="37"/>
      <c r="F68" s="37"/>
      <c r="G68" s="37"/>
      <c r="H68" s="37"/>
      <c r="I68" s="37"/>
      <c r="J68" s="37"/>
      <c r="K68" s="37"/>
      <c r="L68" s="37"/>
      <c r="M68" s="37"/>
      <c r="N68" s="37"/>
      <c r="O68" s="37"/>
      <c r="P68" s="37"/>
    </row>
    <row r="69" spans="1:16" x14ac:dyDescent="0.25">
      <c r="A69" s="33"/>
      <c r="B69" s="59"/>
      <c r="C69" s="60"/>
      <c r="D69" s="37"/>
      <c r="E69" s="37"/>
      <c r="F69" s="37"/>
      <c r="G69" s="37"/>
      <c r="H69" s="37"/>
      <c r="I69" s="37"/>
      <c r="J69" s="37"/>
      <c r="K69" s="37"/>
      <c r="L69" s="37"/>
      <c r="M69" s="37"/>
      <c r="N69" s="37"/>
      <c r="O69" s="37"/>
      <c r="P69" s="37"/>
    </row>
    <row r="70" spans="1:16" x14ac:dyDescent="0.25">
      <c r="A70" s="33"/>
      <c r="B70" s="59"/>
      <c r="C70" s="60"/>
      <c r="D70" s="37"/>
      <c r="E70" s="37"/>
      <c r="F70" s="37"/>
      <c r="G70" s="37"/>
      <c r="H70" s="37"/>
      <c r="I70" s="37"/>
      <c r="J70" s="37"/>
      <c r="K70" s="37"/>
      <c r="L70" s="37"/>
      <c r="M70" s="37"/>
      <c r="N70" s="37"/>
      <c r="O70" s="37"/>
      <c r="P70" s="37"/>
    </row>
    <row r="71" spans="1:16" x14ac:dyDescent="0.25">
      <c r="A71" s="33"/>
      <c r="B71" s="59"/>
      <c r="C71" s="60"/>
      <c r="D71" s="37"/>
      <c r="E71" s="37"/>
      <c r="F71" s="37"/>
      <c r="G71" s="37"/>
      <c r="H71" s="37"/>
      <c r="I71" s="37"/>
      <c r="J71" s="37"/>
      <c r="K71" s="37"/>
      <c r="L71" s="37"/>
      <c r="M71" s="37"/>
      <c r="N71" s="37"/>
      <c r="O71" s="37"/>
      <c r="P71" s="37"/>
    </row>
    <row r="72" spans="1:16" x14ac:dyDescent="0.25">
      <c r="A72" s="33"/>
      <c r="B72" s="59"/>
      <c r="C72" s="60"/>
      <c r="D72" s="37"/>
      <c r="E72" s="37"/>
      <c r="F72" s="37"/>
      <c r="G72" s="37"/>
      <c r="H72" s="37"/>
      <c r="I72" s="37"/>
      <c r="J72" s="37"/>
      <c r="K72" s="37"/>
      <c r="L72" s="37"/>
      <c r="M72" s="37"/>
      <c r="N72" s="37"/>
      <c r="O72" s="37"/>
      <c r="P72" s="37"/>
    </row>
    <row r="73" spans="1:16" x14ac:dyDescent="0.25">
      <c r="A73" s="33"/>
      <c r="B73" s="59"/>
      <c r="C73" s="60"/>
      <c r="D73" s="37"/>
      <c r="E73" s="37"/>
      <c r="F73" s="37"/>
      <c r="G73" s="37"/>
      <c r="H73" s="37"/>
      <c r="I73" s="37"/>
      <c r="J73" s="37"/>
      <c r="K73" s="37"/>
      <c r="L73" s="37"/>
      <c r="M73" s="37"/>
      <c r="N73" s="37"/>
      <c r="O73" s="37"/>
      <c r="P73" s="37"/>
    </row>
    <row r="74" spans="1:16" x14ac:dyDescent="0.25">
      <c r="A74" s="33"/>
      <c r="B74" s="59"/>
      <c r="C74" s="60"/>
      <c r="D74" s="37"/>
      <c r="E74" s="37"/>
      <c r="F74" s="37"/>
      <c r="G74" s="37"/>
      <c r="H74" s="37"/>
      <c r="I74" s="37"/>
      <c r="J74" s="37"/>
      <c r="K74" s="37"/>
      <c r="L74" s="37"/>
      <c r="M74" s="37"/>
      <c r="N74" s="37"/>
      <c r="O74" s="37"/>
      <c r="P74" s="37"/>
    </row>
    <row r="75" spans="1:16" x14ac:dyDescent="0.25">
      <c r="A75" s="33"/>
      <c r="B75" s="59"/>
      <c r="C75" s="60"/>
      <c r="D75" s="37"/>
      <c r="E75" s="37"/>
      <c r="F75" s="37"/>
      <c r="G75" s="37"/>
      <c r="H75" s="37"/>
      <c r="I75" s="37"/>
      <c r="J75" s="37"/>
      <c r="K75" s="37"/>
      <c r="L75" s="37"/>
      <c r="M75" s="37"/>
      <c r="N75" s="37"/>
      <c r="O75" s="37"/>
      <c r="P75" s="37"/>
    </row>
    <row r="76" spans="1:16" x14ac:dyDescent="0.25">
      <c r="A76" s="33"/>
      <c r="B76" s="59"/>
      <c r="C76" s="60"/>
      <c r="D76" s="37"/>
      <c r="E76" s="37"/>
      <c r="F76" s="37"/>
      <c r="G76" s="37"/>
      <c r="H76" s="37"/>
      <c r="I76" s="37"/>
      <c r="J76" s="37"/>
      <c r="K76" s="37"/>
      <c r="L76" s="37"/>
      <c r="M76" s="37"/>
      <c r="N76" s="37"/>
      <c r="O76" s="37"/>
      <c r="P76" s="37"/>
    </row>
    <row r="77" spans="1:16" x14ac:dyDescent="0.25">
      <c r="A77" s="33"/>
      <c r="B77" s="59"/>
      <c r="C77" s="60"/>
      <c r="D77" s="37"/>
      <c r="E77" s="37"/>
      <c r="F77" s="37"/>
      <c r="G77" s="37"/>
      <c r="H77" s="37"/>
      <c r="I77" s="37"/>
      <c r="J77" s="37"/>
      <c r="K77" s="37"/>
      <c r="L77" s="37"/>
      <c r="M77" s="37"/>
      <c r="N77" s="37"/>
      <c r="O77" s="37"/>
      <c r="P77" s="37"/>
    </row>
    <row r="78" spans="1:16" x14ac:dyDescent="0.25">
      <c r="A78" s="33"/>
      <c r="B78" s="59"/>
      <c r="C78" s="60"/>
      <c r="D78" s="37"/>
      <c r="E78" s="37"/>
      <c r="F78" s="37"/>
      <c r="G78" s="37"/>
      <c r="H78" s="37"/>
      <c r="I78" s="37"/>
      <c r="J78" s="37"/>
      <c r="K78" s="37"/>
      <c r="L78" s="37"/>
      <c r="M78" s="37"/>
      <c r="N78" s="37"/>
      <c r="O78" s="37"/>
      <c r="P78" s="37"/>
    </row>
    <row r="79" spans="1:16" x14ac:dyDescent="0.25">
      <c r="A79" s="33"/>
      <c r="B79" s="59"/>
      <c r="C79" s="60"/>
      <c r="D79" s="37"/>
      <c r="E79" s="37"/>
      <c r="F79" s="37"/>
      <c r="G79" s="37"/>
      <c r="H79" s="37"/>
      <c r="I79" s="37"/>
      <c r="J79" s="37"/>
      <c r="K79" s="37"/>
      <c r="L79" s="37"/>
      <c r="M79" s="37"/>
      <c r="N79" s="37"/>
      <c r="O79" s="37"/>
      <c r="P79" s="37"/>
    </row>
    <row r="80" spans="1:16" x14ac:dyDescent="0.25">
      <c r="A80" s="33"/>
      <c r="B80" s="59"/>
      <c r="C80" s="60"/>
      <c r="D80" s="37"/>
      <c r="E80" s="37"/>
      <c r="F80" s="37"/>
      <c r="G80" s="37"/>
      <c r="H80" s="37"/>
      <c r="I80" s="37"/>
      <c r="J80" s="37"/>
      <c r="K80" s="37"/>
      <c r="L80" s="37"/>
      <c r="M80" s="37"/>
      <c r="N80" s="37"/>
      <c r="O80" s="37"/>
      <c r="P80" s="37"/>
    </row>
    <row r="81" spans="1:16" x14ac:dyDescent="0.25">
      <c r="A81" s="33"/>
      <c r="B81" s="59"/>
      <c r="C81" s="60"/>
      <c r="D81" s="37"/>
      <c r="E81" s="37"/>
      <c r="F81" s="37"/>
      <c r="G81" s="37"/>
      <c r="H81" s="37"/>
      <c r="I81" s="37"/>
      <c r="J81" s="37"/>
      <c r="K81" s="37"/>
      <c r="L81" s="37"/>
      <c r="M81" s="37"/>
      <c r="N81" s="37"/>
      <c r="O81" s="37"/>
      <c r="P81" s="37"/>
    </row>
    <row r="82" spans="1:16" x14ac:dyDescent="0.25">
      <c r="A82" s="33"/>
      <c r="B82" s="59"/>
      <c r="C82" s="60"/>
      <c r="D82" s="37"/>
      <c r="E82" s="37"/>
      <c r="F82" s="37"/>
      <c r="G82" s="37"/>
      <c r="H82" s="37"/>
      <c r="I82" s="37"/>
      <c r="J82" s="37"/>
      <c r="K82" s="37"/>
      <c r="L82" s="37"/>
      <c r="M82" s="37"/>
      <c r="N82" s="37"/>
      <c r="O82" s="37"/>
      <c r="P82" s="37"/>
    </row>
    <row r="83" spans="1:16" x14ac:dyDescent="0.25">
      <c r="A83" s="33"/>
      <c r="B83" s="59"/>
      <c r="C83" s="60"/>
      <c r="D83" s="37"/>
      <c r="E83" s="37"/>
      <c r="F83" s="37"/>
      <c r="G83" s="37"/>
      <c r="H83" s="37"/>
      <c r="I83" s="37"/>
      <c r="J83" s="37"/>
      <c r="K83" s="37"/>
      <c r="L83" s="37"/>
      <c r="M83" s="37"/>
      <c r="N83" s="37"/>
      <c r="O83" s="37"/>
      <c r="P83" s="37"/>
    </row>
    <row r="84" spans="1:16" x14ac:dyDescent="0.25">
      <c r="A84" s="33"/>
      <c r="B84" s="59"/>
      <c r="C84" s="60"/>
      <c r="D84" s="37"/>
      <c r="E84" s="37"/>
      <c r="F84" s="37"/>
      <c r="G84" s="37"/>
      <c r="H84" s="37"/>
      <c r="I84" s="37"/>
      <c r="J84" s="37"/>
      <c r="K84" s="37"/>
      <c r="L84" s="37"/>
      <c r="M84" s="37"/>
      <c r="N84" s="37"/>
      <c r="O84" s="37"/>
      <c r="P84" s="37"/>
    </row>
    <row r="85" spans="1:16" x14ac:dyDescent="0.25">
      <c r="A85" s="33"/>
      <c r="B85" s="59"/>
      <c r="C85" s="60"/>
      <c r="D85" s="37"/>
      <c r="E85" s="37"/>
      <c r="F85" s="37"/>
      <c r="G85" s="37"/>
      <c r="H85" s="37"/>
      <c r="I85" s="37"/>
      <c r="J85" s="37"/>
      <c r="K85" s="37"/>
      <c r="L85" s="37"/>
      <c r="M85" s="37"/>
      <c r="N85" s="37"/>
      <c r="O85" s="37"/>
      <c r="P85" s="37"/>
    </row>
    <row r="86" spans="1:16" x14ac:dyDescent="0.25">
      <c r="A86" s="33"/>
      <c r="B86" s="59"/>
      <c r="C86" s="60"/>
      <c r="D86" s="37"/>
      <c r="E86" s="37"/>
      <c r="F86" s="37"/>
      <c r="G86" s="37"/>
      <c r="H86" s="37"/>
      <c r="I86" s="37"/>
      <c r="J86" s="37"/>
      <c r="K86" s="37"/>
      <c r="L86" s="37"/>
      <c r="M86" s="37"/>
      <c r="N86" s="37"/>
      <c r="O86" s="37"/>
      <c r="P86" s="37"/>
    </row>
    <row r="87" spans="1:16" x14ac:dyDescent="0.25">
      <c r="A87" s="33"/>
      <c r="B87" s="59"/>
      <c r="C87" s="60"/>
      <c r="D87" s="37"/>
      <c r="E87" s="37"/>
      <c r="F87" s="37"/>
      <c r="G87" s="37"/>
      <c r="H87" s="37"/>
      <c r="I87" s="37"/>
      <c r="J87" s="37"/>
      <c r="K87" s="37"/>
      <c r="L87" s="37"/>
      <c r="M87" s="37"/>
      <c r="N87" s="37"/>
      <c r="O87" s="37"/>
      <c r="P87" s="37"/>
    </row>
    <row r="88" spans="1:16" x14ac:dyDescent="0.25">
      <c r="A88" s="33"/>
      <c r="B88" s="59"/>
      <c r="C88" s="60"/>
      <c r="D88" s="37"/>
      <c r="E88" s="37"/>
      <c r="F88" s="37"/>
      <c r="G88" s="37"/>
      <c r="H88" s="37"/>
      <c r="I88" s="37"/>
      <c r="J88" s="37"/>
      <c r="K88" s="37"/>
      <c r="L88" s="37"/>
      <c r="M88" s="37"/>
      <c r="N88" s="37"/>
      <c r="O88" s="37"/>
      <c r="P88" s="37"/>
    </row>
    <row r="89" spans="1:16" x14ac:dyDescent="0.25">
      <c r="A89" s="33"/>
      <c r="B89" s="59"/>
      <c r="C89" s="60"/>
      <c r="D89" s="37"/>
      <c r="E89" s="37"/>
      <c r="F89" s="37"/>
      <c r="G89" s="37"/>
      <c r="H89" s="37"/>
      <c r="I89" s="37"/>
      <c r="J89" s="37"/>
      <c r="K89" s="37"/>
      <c r="L89" s="37"/>
      <c r="M89" s="37"/>
      <c r="N89" s="37"/>
      <c r="O89" s="37"/>
      <c r="P89" s="37"/>
    </row>
    <row r="90" spans="1:16" x14ac:dyDescent="0.25">
      <c r="A90" s="33"/>
      <c r="K90" s="37"/>
      <c r="O90" s="37"/>
      <c r="P90" s="37"/>
    </row>
    <row r="91" spans="1:16" x14ac:dyDescent="0.25">
      <c r="A91" s="33"/>
      <c r="K91" s="37"/>
      <c r="O91" s="37"/>
      <c r="P91" s="37"/>
    </row>
    <row r="92" spans="1:16" x14ac:dyDescent="0.25">
      <c r="A92" s="33"/>
      <c r="O92" s="37"/>
      <c r="P92" s="37"/>
    </row>
    <row r="93" spans="1:16" x14ac:dyDescent="0.25">
      <c r="A93" s="33"/>
      <c r="O93" s="37"/>
      <c r="P93" s="37"/>
    </row>
    <row r="94" spans="1:16" x14ac:dyDescent="0.25">
      <c r="A94" s="33"/>
      <c r="O94" s="37"/>
      <c r="P94" s="37"/>
    </row>
    <row r="95" spans="1:16" x14ac:dyDescent="0.25">
      <c r="O95" s="37"/>
      <c r="P95" s="37"/>
    </row>
    <row r="96" spans="1:16" x14ac:dyDescent="0.25">
      <c r="O96" s="37"/>
      <c r="P96" s="37"/>
    </row>
    <row r="97" spans="15:16" x14ac:dyDescent="0.25">
      <c r="O97" s="37"/>
      <c r="P97" s="37"/>
    </row>
    <row r="98" spans="15:16" x14ac:dyDescent="0.25">
      <c r="O98" s="37"/>
      <c r="P98" s="37"/>
    </row>
    <row r="99" spans="15:16" x14ac:dyDescent="0.25">
      <c r="O99" s="37"/>
      <c r="P99" s="37"/>
    </row>
    <row r="100" spans="15:16" x14ac:dyDescent="0.25">
      <c r="O100" s="37"/>
      <c r="P100" s="37"/>
    </row>
    <row r="101" spans="15:16" x14ac:dyDescent="0.25">
      <c r="O101" s="37"/>
      <c r="P101" s="37"/>
    </row>
    <row r="102" spans="15:16" x14ac:dyDescent="0.25">
      <c r="O102" s="37"/>
      <c r="P102" s="37"/>
    </row>
  </sheetData>
  <mergeCells count="33">
    <mergeCell ref="F4:J4"/>
    <mergeCell ref="Q4:Q5"/>
    <mergeCell ref="C6:E6"/>
    <mergeCell ref="C7:E7"/>
    <mergeCell ref="C8:E8"/>
    <mergeCell ref="F22:G22"/>
    <mergeCell ref="F23:G23"/>
    <mergeCell ref="F24:G24"/>
    <mergeCell ref="B25:C25"/>
    <mergeCell ref="C12:E12"/>
    <mergeCell ref="F13:G13"/>
    <mergeCell ref="C14:E14"/>
    <mergeCell ref="F14:G14"/>
    <mergeCell ref="C15:E15"/>
    <mergeCell ref="F15:G15"/>
    <mergeCell ref="C13:E13"/>
    <mergeCell ref="F12:G12"/>
    <mergeCell ref="C11:D11"/>
    <mergeCell ref="C46:I46"/>
    <mergeCell ref="C29:I29"/>
    <mergeCell ref="C30:I30"/>
    <mergeCell ref="C31:I31"/>
    <mergeCell ref="B33:E33"/>
    <mergeCell ref="B43:H43"/>
    <mergeCell ref="B44:G44"/>
    <mergeCell ref="B27:H27"/>
    <mergeCell ref="F16:G16"/>
    <mergeCell ref="F17:G17"/>
    <mergeCell ref="F19:G19"/>
    <mergeCell ref="F20:G20"/>
    <mergeCell ref="C21:E21"/>
    <mergeCell ref="F21:G21"/>
    <mergeCell ref="C22:E22"/>
  </mergeCells>
  <pageMargins left="0" right="0" top="0.98425196850393704" bottom="0.98425196850393704" header="0.51181102362204722" footer="0.51181102362204722"/>
  <pageSetup paperSize="8" scale="48" orientation="landscape" r:id="rId1"/>
  <headerFooter alignWithMargins="0">
    <oddHeader>&amp;C&amp;"Aptos"&amp;11&amp;K000000 OFFICIAL&amp;1#_x000D_</oddHeader>
    <oddFooter>&amp;C_x000D_&amp;1#&amp;"Aptos"&amp;11&amp;K000000 OFFICIAL</oddFooter>
  </headerFooter>
  <ignoredErrors>
    <ignoredError sqref="B29:B31 B35:B39 B46" numberStoredAsText="1"/>
    <ignoredError sqref="J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pageSetUpPr fitToPage="1"/>
  </sheetPr>
  <dimension ref="A1:U97"/>
  <sheetViews>
    <sheetView showGridLines="0" zoomScale="85" zoomScaleNormal="85" workbookViewId="0"/>
  </sheetViews>
  <sheetFormatPr defaultRowHeight="13.2" x14ac:dyDescent="0.25"/>
  <cols>
    <col min="1" max="1" width="2.77734375" style="21" customWidth="1"/>
    <col min="2" max="2" width="4.21875" style="21" customWidth="1"/>
    <col min="3" max="3" width="22.77734375" style="21" customWidth="1"/>
    <col min="4" max="4" width="25.77734375" style="21" customWidth="1"/>
    <col min="5" max="5" width="30.109375" style="21" customWidth="1"/>
    <col min="6" max="10" width="20.77734375" style="21" customWidth="1"/>
    <col min="11" max="11" width="2.109375" style="21" customWidth="1"/>
    <col min="12" max="12" width="3.21875" style="21" customWidth="1"/>
    <col min="13" max="14" width="20.21875" style="21" customWidth="1"/>
    <col min="15" max="15" width="20.6640625" style="21" customWidth="1"/>
    <col min="16" max="16" width="48.77734375" style="21" customWidth="1"/>
    <col min="17" max="17" width="1.77734375" style="21" customWidth="1"/>
    <col min="18" max="18" width="2" style="21" hidden="1" customWidth="1"/>
    <col min="19" max="19" width="3" style="21" customWidth="1"/>
    <col min="20" max="20" width="67.109375" style="21" customWidth="1"/>
    <col min="21" max="21" width="24.109375" style="21" customWidth="1"/>
    <col min="22" max="22" width="2.77734375" style="21" customWidth="1"/>
    <col min="23" max="23" width="26.77734375" style="21" customWidth="1"/>
    <col min="24" max="256" width="9.109375" style="21"/>
    <col min="257" max="257" width="2.77734375" style="21" customWidth="1"/>
    <col min="258" max="258" width="4.21875" style="21" customWidth="1"/>
    <col min="259" max="260" width="22.77734375" style="21" customWidth="1"/>
    <col min="261" max="261" width="30.109375" style="21" customWidth="1"/>
    <col min="262" max="266" width="20.77734375" style="21" customWidth="1"/>
    <col min="267" max="267" width="2.109375" style="21" customWidth="1"/>
    <col min="268" max="268" width="3.21875" style="21" customWidth="1"/>
    <col min="269" max="270" width="20.21875" style="21" customWidth="1"/>
    <col min="271" max="271" width="20.6640625" style="21" customWidth="1"/>
    <col min="272" max="272" width="48.77734375" style="21" customWidth="1"/>
    <col min="273" max="273" width="1.77734375" style="21" customWidth="1"/>
    <col min="274" max="274" width="0" style="21" hidden="1" customWidth="1"/>
    <col min="275" max="275" width="3" style="21" customWidth="1"/>
    <col min="276" max="276" width="67.109375" style="21" customWidth="1"/>
    <col min="277" max="277" width="24.109375" style="21" customWidth="1"/>
    <col min="278" max="278" width="2.77734375" style="21" customWidth="1"/>
    <col min="279" max="279" width="26.77734375" style="21" customWidth="1"/>
    <col min="280" max="512" width="9.109375" style="21"/>
    <col min="513" max="513" width="2.77734375" style="21" customWidth="1"/>
    <col min="514" max="514" width="4.21875" style="21" customWidth="1"/>
    <col min="515" max="516" width="22.77734375" style="21" customWidth="1"/>
    <col min="517" max="517" width="30.109375" style="21" customWidth="1"/>
    <col min="518" max="522" width="20.77734375" style="21" customWidth="1"/>
    <col min="523" max="523" width="2.109375" style="21" customWidth="1"/>
    <col min="524" max="524" width="3.21875" style="21" customWidth="1"/>
    <col min="525" max="526" width="20.21875" style="21" customWidth="1"/>
    <col min="527" max="527" width="20.6640625" style="21" customWidth="1"/>
    <col min="528" max="528" width="48.77734375" style="21" customWidth="1"/>
    <col min="529" max="529" width="1.77734375" style="21" customWidth="1"/>
    <col min="530" max="530" width="0" style="21" hidden="1" customWidth="1"/>
    <col min="531" max="531" width="3" style="21" customWidth="1"/>
    <col min="532" max="532" width="67.109375" style="21" customWidth="1"/>
    <col min="533" max="533" width="24.109375" style="21" customWidth="1"/>
    <col min="534" max="534" width="2.77734375" style="21" customWidth="1"/>
    <col min="535" max="535" width="26.77734375" style="21" customWidth="1"/>
    <col min="536" max="768" width="9.109375" style="21"/>
    <col min="769" max="769" width="2.77734375" style="21" customWidth="1"/>
    <col min="770" max="770" width="4.21875" style="21" customWidth="1"/>
    <col min="771" max="772" width="22.77734375" style="21" customWidth="1"/>
    <col min="773" max="773" width="30.109375" style="21" customWidth="1"/>
    <col min="774" max="778" width="20.77734375" style="21" customWidth="1"/>
    <col min="779" max="779" width="2.109375" style="21" customWidth="1"/>
    <col min="780" max="780" width="3.21875" style="21" customWidth="1"/>
    <col min="781" max="782" width="20.21875" style="21" customWidth="1"/>
    <col min="783" max="783" width="20.6640625" style="21" customWidth="1"/>
    <col min="784" max="784" width="48.77734375" style="21" customWidth="1"/>
    <col min="785" max="785" width="1.77734375" style="21" customWidth="1"/>
    <col min="786" max="786" width="0" style="21" hidden="1" customWidth="1"/>
    <col min="787" max="787" width="3" style="21" customWidth="1"/>
    <col min="788" max="788" width="67.109375" style="21" customWidth="1"/>
    <col min="789" max="789" width="24.109375" style="21" customWidth="1"/>
    <col min="790" max="790" width="2.77734375" style="21" customWidth="1"/>
    <col min="791" max="791" width="26.77734375" style="21" customWidth="1"/>
    <col min="792" max="1024" width="9.109375" style="21"/>
    <col min="1025" max="1025" width="2.77734375" style="21" customWidth="1"/>
    <col min="1026" max="1026" width="4.21875" style="21" customWidth="1"/>
    <col min="1027" max="1028" width="22.77734375" style="21" customWidth="1"/>
    <col min="1029" max="1029" width="30.109375" style="21" customWidth="1"/>
    <col min="1030" max="1034" width="20.77734375" style="21" customWidth="1"/>
    <col min="1035" max="1035" width="2.109375" style="21" customWidth="1"/>
    <col min="1036" max="1036" width="3.21875" style="21" customWidth="1"/>
    <col min="1037" max="1038" width="20.21875" style="21" customWidth="1"/>
    <col min="1039" max="1039" width="20.6640625" style="21" customWidth="1"/>
    <col min="1040" max="1040" width="48.77734375" style="21" customWidth="1"/>
    <col min="1041" max="1041" width="1.77734375" style="21" customWidth="1"/>
    <col min="1042" max="1042" width="0" style="21" hidden="1" customWidth="1"/>
    <col min="1043" max="1043" width="3" style="21" customWidth="1"/>
    <col min="1044" max="1044" width="67.109375" style="21" customWidth="1"/>
    <col min="1045" max="1045" width="24.109375" style="21" customWidth="1"/>
    <col min="1046" max="1046" width="2.77734375" style="21" customWidth="1"/>
    <col min="1047" max="1047" width="26.77734375" style="21" customWidth="1"/>
    <col min="1048" max="1280" width="9.109375" style="21"/>
    <col min="1281" max="1281" width="2.77734375" style="21" customWidth="1"/>
    <col min="1282" max="1282" width="4.21875" style="21" customWidth="1"/>
    <col min="1283" max="1284" width="22.77734375" style="21" customWidth="1"/>
    <col min="1285" max="1285" width="30.109375" style="21" customWidth="1"/>
    <col min="1286" max="1290" width="20.77734375" style="21" customWidth="1"/>
    <col min="1291" max="1291" width="2.109375" style="21" customWidth="1"/>
    <col min="1292" max="1292" width="3.21875" style="21" customWidth="1"/>
    <col min="1293" max="1294" width="20.21875" style="21" customWidth="1"/>
    <col min="1295" max="1295" width="20.6640625" style="21" customWidth="1"/>
    <col min="1296" max="1296" width="48.77734375" style="21" customWidth="1"/>
    <col min="1297" max="1297" width="1.77734375" style="21" customWidth="1"/>
    <col min="1298" max="1298" width="0" style="21" hidden="1" customWidth="1"/>
    <col min="1299" max="1299" width="3" style="21" customWidth="1"/>
    <col min="1300" max="1300" width="67.109375" style="21" customWidth="1"/>
    <col min="1301" max="1301" width="24.109375" style="21" customWidth="1"/>
    <col min="1302" max="1302" width="2.77734375" style="21" customWidth="1"/>
    <col min="1303" max="1303" width="26.77734375" style="21" customWidth="1"/>
    <col min="1304" max="1536" width="9.109375" style="21"/>
    <col min="1537" max="1537" width="2.77734375" style="21" customWidth="1"/>
    <col min="1538" max="1538" width="4.21875" style="21" customWidth="1"/>
    <col min="1539" max="1540" width="22.77734375" style="21" customWidth="1"/>
    <col min="1541" max="1541" width="30.109375" style="21" customWidth="1"/>
    <col min="1542" max="1546" width="20.77734375" style="21" customWidth="1"/>
    <col min="1547" max="1547" width="2.109375" style="21" customWidth="1"/>
    <col min="1548" max="1548" width="3.21875" style="21" customWidth="1"/>
    <col min="1549" max="1550" width="20.21875" style="21" customWidth="1"/>
    <col min="1551" max="1551" width="20.6640625" style="21" customWidth="1"/>
    <col min="1552" max="1552" width="48.77734375" style="21" customWidth="1"/>
    <col min="1553" max="1553" width="1.77734375" style="21" customWidth="1"/>
    <col min="1554" max="1554" width="0" style="21" hidden="1" customWidth="1"/>
    <col min="1555" max="1555" width="3" style="21" customWidth="1"/>
    <col min="1556" max="1556" width="67.109375" style="21" customWidth="1"/>
    <col min="1557" max="1557" width="24.109375" style="21" customWidth="1"/>
    <col min="1558" max="1558" width="2.77734375" style="21" customWidth="1"/>
    <col min="1559" max="1559" width="26.77734375" style="21" customWidth="1"/>
    <col min="1560" max="1792" width="9.109375" style="21"/>
    <col min="1793" max="1793" width="2.77734375" style="21" customWidth="1"/>
    <col min="1794" max="1794" width="4.21875" style="21" customWidth="1"/>
    <col min="1795" max="1796" width="22.77734375" style="21" customWidth="1"/>
    <col min="1797" max="1797" width="30.109375" style="21" customWidth="1"/>
    <col min="1798" max="1802" width="20.77734375" style="21" customWidth="1"/>
    <col min="1803" max="1803" width="2.109375" style="21" customWidth="1"/>
    <col min="1804" max="1804" width="3.21875" style="21" customWidth="1"/>
    <col min="1805" max="1806" width="20.21875" style="21" customWidth="1"/>
    <col min="1807" max="1807" width="20.6640625" style="21" customWidth="1"/>
    <col min="1808" max="1808" width="48.77734375" style="21" customWidth="1"/>
    <col min="1809" max="1809" width="1.77734375" style="21" customWidth="1"/>
    <col min="1810" max="1810" width="0" style="21" hidden="1" customWidth="1"/>
    <col min="1811" max="1811" width="3" style="21" customWidth="1"/>
    <col min="1812" max="1812" width="67.109375" style="21" customWidth="1"/>
    <col min="1813" max="1813" width="24.109375" style="21" customWidth="1"/>
    <col min="1814" max="1814" width="2.77734375" style="21" customWidth="1"/>
    <col min="1815" max="1815" width="26.77734375" style="21" customWidth="1"/>
    <col min="1816" max="2048" width="9.109375" style="21"/>
    <col min="2049" max="2049" width="2.77734375" style="21" customWidth="1"/>
    <col min="2050" max="2050" width="4.21875" style="21" customWidth="1"/>
    <col min="2051" max="2052" width="22.77734375" style="21" customWidth="1"/>
    <col min="2053" max="2053" width="30.109375" style="21" customWidth="1"/>
    <col min="2054" max="2058" width="20.77734375" style="21" customWidth="1"/>
    <col min="2059" max="2059" width="2.109375" style="21" customWidth="1"/>
    <col min="2060" max="2060" width="3.21875" style="21" customWidth="1"/>
    <col min="2061" max="2062" width="20.21875" style="21" customWidth="1"/>
    <col min="2063" max="2063" width="20.6640625" style="21" customWidth="1"/>
    <col min="2064" max="2064" width="48.77734375" style="21" customWidth="1"/>
    <col min="2065" max="2065" width="1.77734375" style="21" customWidth="1"/>
    <col min="2066" max="2066" width="0" style="21" hidden="1" customWidth="1"/>
    <col min="2067" max="2067" width="3" style="21" customWidth="1"/>
    <col min="2068" max="2068" width="67.109375" style="21" customWidth="1"/>
    <col min="2069" max="2069" width="24.109375" style="21" customWidth="1"/>
    <col min="2070" max="2070" width="2.77734375" style="21" customWidth="1"/>
    <col min="2071" max="2071" width="26.77734375" style="21" customWidth="1"/>
    <col min="2072" max="2304" width="9.109375" style="21"/>
    <col min="2305" max="2305" width="2.77734375" style="21" customWidth="1"/>
    <col min="2306" max="2306" width="4.21875" style="21" customWidth="1"/>
    <col min="2307" max="2308" width="22.77734375" style="21" customWidth="1"/>
    <col min="2309" max="2309" width="30.109375" style="21" customWidth="1"/>
    <col min="2310" max="2314" width="20.77734375" style="21" customWidth="1"/>
    <col min="2315" max="2315" width="2.109375" style="21" customWidth="1"/>
    <col min="2316" max="2316" width="3.21875" style="21" customWidth="1"/>
    <col min="2317" max="2318" width="20.21875" style="21" customWidth="1"/>
    <col min="2319" max="2319" width="20.6640625" style="21" customWidth="1"/>
    <col min="2320" max="2320" width="48.77734375" style="21" customWidth="1"/>
    <col min="2321" max="2321" width="1.77734375" style="21" customWidth="1"/>
    <col min="2322" max="2322" width="0" style="21" hidden="1" customWidth="1"/>
    <col min="2323" max="2323" width="3" style="21" customWidth="1"/>
    <col min="2324" max="2324" width="67.109375" style="21" customWidth="1"/>
    <col min="2325" max="2325" width="24.109375" style="21" customWidth="1"/>
    <col min="2326" max="2326" width="2.77734375" style="21" customWidth="1"/>
    <col min="2327" max="2327" width="26.77734375" style="21" customWidth="1"/>
    <col min="2328" max="2560" width="9.109375" style="21"/>
    <col min="2561" max="2561" width="2.77734375" style="21" customWidth="1"/>
    <col min="2562" max="2562" width="4.21875" style="21" customWidth="1"/>
    <col min="2563" max="2564" width="22.77734375" style="21" customWidth="1"/>
    <col min="2565" max="2565" width="30.109375" style="21" customWidth="1"/>
    <col min="2566" max="2570" width="20.77734375" style="21" customWidth="1"/>
    <col min="2571" max="2571" width="2.109375" style="21" customWidth="1"/>
    <col min="2572" max="2572" width="3.21875" style="21" customWidth="1"/>
    <col min="2573" max="2574" width="20.21875" style="21" customWidth="1"/>
    <col min="2575" max="2575" width="20.6640625" style="21" customWidth="1"/>
    <col min="2576" max="2576" width="48.77734375" style="21" customWidth="1"/>
    <col min="2577" max="2577" width="1.77734375" style="21" customWidth="1"/>
    <col min="2578" max="2578" width="0" style="21" hidden="1" customWidth="1"/>
    <col min="2579" max="2579" width="3" style="21" customWidth="1"/>
    <col min="2580" max="2580" width="67.109375" style="21" customWidth="1"/>
    <col min="2581" max="2581" width="24.109375" style="21" customWidth="1"/>
    <col min="2582" max="2582" width="2.77734375" style="21" customWidth="1"/>
    <col min="2583" max="2583" width="26.77734375" style="21" customWidth="1"/>
    <col min="2584" max="2816" width="9.109375" style="21"/>
    <col min="2817" max="2817" width="2.77734375" style="21" customWidth="1"/>
    <col min="2818" max="2818" width="4.21875" style="21" customWidth="1"/>
    <col min="2819" max="2820" width="22.77734375" style="21" customWidth="1"/>
    <col min="2821" max="2821" width="30.109375" style="21" customWidth="1"/>
    <col min="2822" max="2826" width="20.77734375" style="21" customWidth="1"/>
    <col min="2827" max="2827" width="2.109375" style="21" customWidth="1"/>
    <col min="2828" max="2828" width="3.21875" style="21" customWidth="1"/>
    <col min="2829" max="2830" width="20.21875" style="21" customWidth="1"/>
    <col min="2831" max="2831" width="20.6640625" style="21" customWidth="1"/>
    <col min="2832" max="2832" width="48.77734375" style="21" customWidth="1"/>
    <col min="2833" max="2833" width="1.77734375" style="21" customWidth="1"/>
    <col min="2834" max="2834" width="0" style="21" hidden="1" customWidth="1"/>
    <col min="2835" max="2835" width="3" style="21" customWidth="1"/>
    <col min="2836" max="2836" width="67.109375" style="21" customWidth="1"/>
    <col min="2837" max="2837" width="24.109375" style="21" customWidth="1"/>
    <col min="2838" max="2838" width="2.77734375" style="21" customWidth="1"/>
    <col min="2839" max="2839" width="26.77734375" style="21" customWidth="1"/>
    <col min="2840" max="3072" width="9.109375" style="21"/>
    <col min="3073" max="3073" width="2.77734375" style="21" customWidth="1"/>
    <col min="3074" max="3074" width="4.21875" style="21" customWidth="1"/>
    <col min="3075" max="3076" width="22.77734375" style="21" customWidth="1"/>
    <col min="3077" max="3077" width="30.109375" style="21" customWidth="1"/>
    <col min="3078" max="3082" width="20.77734375" style="21" customWidth="1"/>
    <col min="3083" max="3083" width="2.109375" style="21" customWidth="1"/>
    <col min="3084" max="3084" width="3.21875" style="21" customWidth="1"/>
    <col min="3085" max="3086" width="20.21875" style="21" customWidth="1"/>
    <col min="3087" max="3087" width="20.6640625" style="21" customWidth="1"/>
    <col min="3088" max="3088" width="48.77734375" style="21" customWidth="1"/>
    <col min="3089" max="3089" width="1.77734375" style="21" customWidth="1"/>
    <col min="3090" max="3090" width="0" style="21" hidden="1" customWidth="1"/>
    <col min="3091" max="3091" width="3" style="21" customWidth="1"/>
    <col min="3092" max="3092" width="67.109375" style="21" customWidth="1"/>
    <col min="3093" max="3093" width="24.109375" style="21" customWidth="1"/>
    <col min="3094" max="3094" width="2.77734375" style="21" customWidth="1"/>
    <col min="3095" max="3095" width="26.77734375" style="21" customWidth="1"/>
    <col min="3096" max="3328" width="9.109375" style="21"/>
    <col min="3329" max="3329" width="2.77734375" style="21" customWidth="1"/>
    <col min="3330" max="3330" width="4.21875" style="21" customWidth="1"/>
    <col min="3331" max="3332" width="22.77734375" style="21" customWidth="1"/>
    <col min="3333" max="3333" width="30.109375" style="21" customWidth="1"/>
    <col min="3334" max="3338" width="20.77734375" style="21" customWidth="1"/>
    <col min="3339" max="3339" width="2.109375" style="21" customWidth="1"/>
    <col min="3340" max="3340" width="3.21875" style="21" customWidth="1"/>
    <col min="3341" max="3342" width="20.21875" style="21" customWidth="1"/>
    <col min="3343" max="3343" width="20.6640625" style="21" customWidth="1"/>
    <col min="3344" max="3344" width="48.77734375" style="21" customWidth="1"/>
    <col min="3345" max="3345" width="1.77734375" style="21" customWidth="1"/>
    <col min="3346" max="3346" width="0" style="21" hidden="1" customWidth="1"/>
    <col min="3347" max="3347" width="3" style="21" customWidth="1"/>
    <col min="3348" max="3348" width="67.109375" style="21" customWidth="1"/>
    <col min="3349" max="3349" width="24.109375" style="21" customWidth="1"/>
    <col min="3350" max="3350" width="2.77734375" style="21" customWidth="1"/>
    <col min="3351" max="3351" width="26.77734375" style="21" customWidth="1"/>
    <col min="3352" max="3584" width="9.109375" style="21"/>
    <col min="3585" max="3585" width="2.77734375" style="21" customWidth="1"/>
    <col min="3586" max="3586" width="4.21875" style="21" customWidth="1"/>
    <col min="3587" max="3588" width="22.77734375" style="21" customWidth="1"/>
    <col min="3589" max="3589" width="30.109375" style="21" customWidth="1"/>
    <col min="3590" max="3594" width="20.77734375" style="21" customWidth="1"/>
    <col min="3595" max="3595" width="2.109375" style="21" customWidth="1"/>
    <col min="3596" max="3596" width="3.21875" style="21" customWidth="1"/>
    <col min="3597" max="3598" width="20.21875" style="21" customWidth="1"/>
    <col min="3599" max="3599" width="20.6640625" style="21" customWidth="1"/>
    <col min="3600" max="3600" width="48.77734375" style="21" customWidth="1"/>
    <col min="3601" max="3601" width="1.77734375" style="21" customWidth="1"/>
    <col min="3602" max="3602" width="0" style="21" hidden="1" customWidth="1"/>
    <col min="3603" max="3603" width="3" style="21" customWidth="1"/>
    <col min="3604" max="3604" width="67.109375" style="21" customWidth="1"/>
    <col min="3605" max="3605" width="24.109375" style="21" customWidth="1"/>
    <col min="3606" max="3606" width="2.77734375" style="21" customWidth="1"/>
    <col min="3607" max="3607" width="26.77734375" style="21" customWidth="1"/>
    <col min="3608" max="3840" width="9.109375" style="21"/>
    <col min="3841" max="3841" width="2.77734375" style="21" customWidth="1"/>
    <col min="3842" max="3842" width="4.21875" style="21" customWidth="1"/>
    <col min="3843" max="3844" width="22.77734375" style="21" customWidth="1"/>
    <col min="3845" max="3845" width="30.109375" style="21" customWidth="1"/>
    <col min="3846" max="3850" width="20.77734375" style="21" customWidth="1"/>
    <col min="3851" max="3851" width="2.109375" style="21" customWidth="1"/>
    <col min="3852" max="3852" width="3.21875" style="21" customWidth="1"/>
    <col min="3853" max="3854" width="20.21875" style="21" customWidth="1"/>
    <col min="3855" max="3855" width="20.6640625" style="21" customWidth="1"/>
    <col min="3856" max="3856" width="48.77734375" style="21" customWidth="1"/>
    <col min="3857" max="3857" width="1.77734375" style="21" customWidth="1"/>
    <col min="3858" max="3858" width="0" style="21" hidden="1" customWidth="1"/>
    <col min="3859" max="3859" width="3" style="21" customWidth="1"/>
    <col min="3860" max="3860" width="67.109375" style="21" customWidth="1"/>
    <col min="3861" max="3861" width="24.109375" style="21" customWidth="1"/>
    <col min="3862" max="3862" width="2.77734375" style="21" customWidth="1"/>
    <col min="3863" max="3863" width="26.77734375" style="21" customWidth="1"/>
    <col min="3864" max="4096" width="9.109375" style="21"/>
    <col min="4097" max="4097" width="2.77734375" style="21" customWidth="1"/>
    <col min="4098" max="4098" width="4.21875" style="21" customWidth="1"/>
    <col min="4099" max="4100" width="22.77734375" style="21" customWidth="1"/>
    <col min="4101" max="4101" width="30.109375" style="21" customWidth="1"/>
    <col min="4102" max="4106" width="20.77734375" style="21" customWidth="1"/>
    <col min="4107" max="4107" width="2.109375" style="21" customWidth="1"/>
    <col min="4108" max="4108" width="3.21875" style="21" customWidth="1"/>
    <col min="4109" max="4110" width="20.21875" style="21" customWidth="1"/>
    <col min="4111" max="4111" width="20.6640625" style="21" customWidth="1"/>
    <col min="4112" max="4112" width="48.77734375" style="21" customWidth="1"/>
    <col min="4113" max="4113" width="1.77734375" style="21" customWidth="1"/>
    <col min="4114" max="4114" width="0" style="21" hidden="1" customWidth="1"/>
    <col min="4115" max="4115" width="3" style="21" customWidth="1"/>
    <col min="4116" max="4116" width="67.109375" style="21" customWidth="1"/>
    <col min="4117" max="4117" width="24.109375" style="21" customWidth="1"/>
    <col min="4118" max="4118" width="2.77734375" style="21" customWidth="1"/>
    <col min="4119" max="4119" width="26.77734375" style="21" customWidth="1"/>
    <col min="4120" max="4352" width="9.109375" style="21"/>
    <col min="4353" max="4353" width="2.77734375" style="21" customWidth="1"/>
    <col min="4354" max="4354" width="4.21875" style="21" customWidth="1"/>
    <col min="4355" max="4356" width="22.77734375" style="21" customWidth="1"/>
    <col min="4357" max="4357" width="30.109375" style="21" customWidth="1"/>
    <col min="4358" max="4362" width="20.77734375" style="21" customWidth="1"/>
    <col min="4363" max="4363" width="2.109375" style="21" customWidth="1"/>
    <col min="4364" max="4364" width="3.21875" style="21" customWidth="1"/>
    <col min="4365" max="4366" width="20.21875" style="21" customWidth="1"/>
    <col min="4367" max="4367" width="20.6640625" style="21" customWidth="1"/>
    <col min="4368" max="4368" width="48.77734375" style="21" customWidth="1"/>
    <col min="4369" max="4369" width="1.77734375" style="21" customWidth="1"/>
    <col min="4370" max="4370" width="0" style="21" hidden="1" customWidth="1"/>
    <col min="4371" max="4371" width="3" style="21" customWidth="1"/>
    <col min="4372" max="4372" width="67.109375" style="21" customWidth="1"/>
    <col min="4373" max="4373" width="24.109375" style="21" customWidth="1"/>
    <col min="4374" max="4374" width="2.77734375" style="21" customWidth="1"/>
    <col min="4375" max="4375" width="26.77734375" style="21" customWidth="1"/>
    <col min="4376" max="4608" width="9.109375" style="21"/>
    <col min="4609" max="4609" width="2.77734375" style="21" customWidth="1"/>
    <col min="4610" max="4610" width="4.21875" style="21" customWidth="1"/>
    <col min="4611" max="4612" width="22.77734375" style="21" customWidth="1"/>
    <col min="4613" max="4613" width="30.109375" style="21" customWidth="1"/>
    <col min="4614" max="4618" width="20.77734375" style="21" customWidth="1"/>
    <col min="4619" max="4619" width="2.109375" style="21" customWidth="1"/>
    <col min="4620" max="4620" width="3.21875" style="21" customWidth="1"/>
    <col min="4621" max="4622" width="20.21875" style="21" customWidth="1"/>
    <col min="4623" max="4623" width="20.6640625" style="21" customWidth="1"/>
    <col min="4624" max="4624" width="48.77734375" style="21" customWidth="1"/>
    <col min="4625" max="4625" width="1.77734375" style="21" customWidth="1"/>
    <col min="4626" max="4626" width="0" style="21" hidden="1" customWidth="1"/>
    <col min="4627" max="4627" width="3" style="21" customWidth="1"/>
    <col min="4628" max="4628" width="67.109375" style="21" customWidth="1"/>
    <col min="4629" max="4629" width="24.109375" style="21" customWidth="1"/>
    <col min="4630" max="4630" width="2.77734375" style="21" customWidth="1"/>
    <col min="4631" max="4631" width="26.77734375" style="21" customWidth="1"/>
    <col min="4632" max="4864" width="9.109375" style="21"/>
    <col min="4865" max="4865" width="2.77734375" style="21" customWidth="1"/>
    <col min="4866" max="4866" width="4.21875" style="21" customWidth="1"/>
    <col min="4867" max="4868" width="22.77734375" style="21" customWidth="1"/>
    <col min="4869" max="4869" width="30.109375" style="21" customWidth="1"/>
    <col min="4870" max="4874" width="20.77734375" style="21" customWidth="1"/>
    <col min="4875" max="4875" width="2.109375" style="21" customWidth="1"/>
    <col min="4876" max="4876" width="3.21875" style="21" customWidth="1"/>
    <col min="4877" max="4878" width="20.21875" style="21" customWidth="1"/>
    <col min="4879" max="4879" width="20.6640625" style="21" customWidth="1"/>
    <col min="4880" max="4880" width="48.77734375" style="21" customWidth="1"/>
    <col min="4881" max="4881" width="1.77734375" style="21" customWidth="1"/>
    <col min="4882" max="4882" width="0" style="21" hidden="1" customWidth="1"/>
    <col min="4883" max="4883" width="3" style="21" customWidth="1"/>
    <col min="4884" max="4884" width="67.109375" style="21" customWidth="1"/>
    <col min="4885" max="4885" width="24.109375" style="21" customWidth="1"/>
    <col min="4886" max="4886" width="2.77734375" style="21" customWidth="1"/>
    <col min="4887" max="4887" width="26.77734375" style="21" customWidth="1"/>
    <col min="4888" max="5120" width="9.109375" style="21"/>
    <col min="5121" max="5121" width="2.77734375" style="21" customWidth="1"/>
    <col min="5122" max="5122" width="4.21875" style="21" customWidth="1"/>
    <col min="5123" max="5124" width="22.77734375" style="21" customWidth="1"/>
    <col min="5125" max="5125" width="30.109375" style="21" customWidth="1"/>
    <col min="5126" max="5130" width="20.77734375" style="21" customWidth="1"/>
    <col min="5131" max="5131" width="2.109375" style="21" customWidth="1"/>
    <col min="5132" max="5132" width="3.21875" style="21" customWidth="1"/>
    <col min="5133" max="5134" width="20.21875" style="21" customWidth="1"/>
    <col min="5135" max="5135" width="20.6640625" style="21" customWidth="1"/>
    <col min="5136" max="5136" width="48.77734375" style="21" customWidth="1"/>
    <col min="5137" max="5137" width="1.77734375" style="21" customWidth="1"/>
    <col min="5138" max="5138" width="0" style="21" hidden="1" customWidth="1"/>
    <col min="5139" max="5139" width="3" style="21" customWidth="1"/>
    <col min="5140" max="5140" width="67.109375" style="21" customWidth="1"/>
    <col min="5141" max="5141" width="24.109375" style="21" customWidth="1"/>
    <col min="5142" max="5142" width="2.77734375" style="21" customWidth="1"/>
    <col min="5143" max="5143" width="26.77734375" style="21" customWidth="1"/>
    <col min="5144" max="5376" width="9.109375" style="21"/>
    <col min="5377" max="5377" width="2.77734375" style="21" customWidth="1"/>
    <col min="5378" max="5378" width="4.21875" style="21" customWidth="1"/>
    <col min="5379" max="5380" width="22.77734375" style="21" customWidth="1"/>
    <col min="5381" max="5381" width="30.109375" style="21" customWidth="1"/>
    <col min="5382" max="5386" width="20.77734375" style="21" customWidth="1"/>
    <col min="5387" max="5387" width="2.109375" style="21" customWidth="1"/>
    <col min="5388" max="5388" width="3.21875" style="21" customWidth="1"/>
    <col min="5389" max="5390" width="20.21875" style="21" customWidth="1"/>
    <col min="5391" max="5391" width="20.6640625" style="21" customWidth="1"/>
    <col min="5392" max="5392" width="48.77734375" style="21" customWidth="1"/>
    <col min="5393" max="5393" width="1.77734375" style="21" customWidth="1"/>
    <col min="5394" max="5394" width="0" style="21" hidden="1" customWidth="1"/>
    <col min="5395" max="5395" width="3" style="21" customWidth="1"/>
    <col min="5396" max="5396" width="67.109375" style="21" customWidth="1"/>
    <col min="5397" max="5397" width="24.109375" style="21" customWidth="1"/>
    <col min="5398" max="5398" width="2.77734375" style="21" customWidth="1"/>
    <col min="5399" max="5399" width="26.77734375" style="21" customWidth="1"/>
    <col min="5400" max="5632" width="9.109375" style="21"/>
    <col min="5633" max="5633" width="2.77734375" style="21" customWidth="1"/>
    <col min="5634" max="5634" width="4.21875" style="21" customWidth="1"/>
    <col min="5635" max="5636" width="22.77734375" style="21" customWidth="1"/>
    <col min="5637" max="5637" width="30.109375" style="21" customWidth="1"/>
    <col min="5638" max="5642" width="20.77734375" style="21" customWidth="1"/>
    <col min="5643" max="5643" width="2.109375" style="21" customWidth="1"/>
    <col min="5644" max="5644" width="3.21875" style="21" customWidth="1"/>
    <col min="5645" max="5646" width="20.21875" style="21" customWidth="1"/>
    <col min="5647" max="5647" width="20.6640625" style="21" customWidth="1"/>
    <col min="5648" max="5648" width="48.77734375" style="21" customWidth="1"/>
    <col min="5649" max="5649" width="1.77734375" style="21" customWidth="1"/>
    <col min="5650" max="5650" width="0" style="21" hidden="1" customWidth="1"/>
    <col min="5651" max="5651" width="3" style="21" customWidth="1"/>
    <col min="5652" max="5652" width="67.109375" style="21" customWidth="1"/>
    <col min="5653" max="5653" width="24.109375" style="21" customWidth="1"/>
    <col min="5654" max="5654" width="2.77734375" style="21" customWidth="1"/>
    <col min="5655" max="5655" width="26.77734375" style="21" customWidth="1"/>
    <col min="5656" max="5888" width="9.109375" style="21"/>
    <col min="5889" max="5889" width="2.77734375" style="21" customWidth="1"/>
    <col min="5890" max="5890" width="4.21875" style="21" customWidth="1"/>
    <col min="5891" max="5892" width="22.77734375" style="21" customWidth="1"/>
    <col min="5893" max="5893" width="30.109375" style="21" customWidth="1"/>
    <col min="5894" max="5898" width="20.77734375" style="21" customWidth="1"/>
    <col min="5899" max="5899" width="2.109375" style="21" customWidth="1"/>
    <col min="5900" max="5900" width="3.21875" style="21" customWidth="1"/>
    <col min="5901" max="5902" width="20.21875" style="21" customWidth="1"/>
    <col min="5903" max="5903" width="20.6640625" style="21" customWidth="1"/>
    <col min="5904" max="5904" width="48.77734375" style="21" customWidth="1"/>
    <col min="5905" max="5905" width="1.77734375" style="21" customWidth="1"/>
    <col min="5906" max="5906" width="0" style="21" hidden="1" customWidth="1"/>
    <col min="5907" max="5907" width="3" style="21" customWidth="1"/>
    <col min="5908" max="5908" width="67.109375" style="21" customWidth="1"/>
    <col min="5909" max="5909" width="24.109375" style="21" customWidth="1"/>
    <col min="5910" max="5910" width="2.77734375" style="21" customWidth="1"/>
    <col min="5911" max="5911" width="26.77734375" style="21" customWidth="1"/>
    <col min="5912" max="6144" width="9.109375" style="21"/>
    <col min="6145" max="6145" width="2.77734375" style="21" customWidth="1"/>
    <col min="6146" max="6146" width="4.21875" style="21" customWidth="1"/>
    <col min="6147" max="6148" width="22.77734375" style="21" customWidth="1"/>
    <col min="6149" max="6149" width="30.109375" style="21" customWidth="1"/>
    <col min="6150" max="6154" width="20.77734375" style="21" customWidth="1"/>
    <col min="6155" max="6155" width="2.109375" style="21" customWidth="1"/>
    <col min="6156" max="6156" width="3.21875" style="21" customWidth="1"/>
    <col min="6157" max="6158" width="20.21875" style="21" customWidth="1"/>
    <col min="6159" max="6159" width="20.6640625" style="21" customWidth="1"/>
    <col min="6160" max="6160" width="48.77734375" style="21" customWidth="1"/>
    <col min="6161" max="6161" width="1.77734375" style="21" customWidth="1"/>
    <col min="6162" max="6162" width="0" style="21" hidden="1" customWidth="1"/>
    <col min="6163" max="6163" width="3" style="21" customWidth="1"/>
    <col min="6164" max="6164" width="67.109375" style="21" customWidth="1"/>
    <col min="6165" max="6165" width="24.109375" style="21" customWidth="1"/>
    <col min="6166" max="6166" width="2.77734375" style="21" customWidth="1"/>
    <col min="6167" max="6167" width="26.77734375" style="21" customWidth="1"/>
    <col min="6168" max="6400" width="9.109375" style="21"/>
    <col min="6401" max="6401" width="2.77734375" style="21" customWidth="1"/>
    <col min="6402" max="6402" width="4.21875" style="21" customWidth="1"/>
    <col min="6403" max="6404" width="22.77734375" style="21" customWidth="1"/>
    <col min="6405" max="6405" width="30.109375" style="21" customWidth="1"/>
    <col min="6406" max="6410" width="20.77734375" style="21" customWidth="1"/>
    <col min="6411" max="6411" width="2.109375" style="21" customWidth="1"/>
    <col min="6412" max="6412" width="3.21875" style="21" customWidth="1"/>
    <col min="6413" max="6414" width="20.21875" style="21" customWidth="1"/>
    <col min="6415" max="6415" width="20.6640625" style="21" customWidth="1"/>
    <col min="6416" max="6416" width="48.77734375" style="21" customWidth="1"/>
    <col min="6417" max="6417" width="1.77734375" style="21" customWidth="1"/>
    <col min="6418" max="6418" width="0" style="21" hidden="1" customWidth="1"/>
    <col min="6419" max="6419" width="3" style="21" customWidth="1"/>
    <col min="6420" max="6420" width="67.109375" style="21" customWidth="1"/>
    <col min="6421" max="6421" width="24.109375" style="21" customWidth="1"/>
    <col min="6422" max="6422" width="2.77734375" style="21" customWidth="1"/>
    <col min="6423" max="6423" width="26.77734375" style="21" customWidth="1"/>
    <col min="6424" max="6656" width="9.109375" style="21"/>
    <col min="6657" max="6657" width="2.77734375" style="21" customWidth="1"/>
    <col min="6658" max="6658" width="4.21875" style="21" customWidth="1"/>
    <col min="6659" max="6660" width="22.77734375" style="21" customWidth="1"/>
    <col min="6661" max="6661" width="30.109375" style="21" customWidth="1"/>
    <col min="6662" max="6666" width="20.77734375" style="21" customWidth="1"/>
    <col min="6667" max="6667" width="2.109375" style="21" customWidth="1"/>
    <col min="6668" max="6668" width="3.21875" style="21" customWidth="1"/>
    <col min="6669" max="6670" width="20.21875" style="21" customWidth="1"/>
    <col min="6671" max="6671" width="20.6640625" style="21" customWidth="1"/>
    <col min="6672" max="6672" width="48.77734375" style="21" customWidth="1"/>
    <col min="6673" max="6673" width="1.77734375" style="21" customWidth="1"/>
    <col min="6674" max="6674" width="0" style="21" hidden="1" customWidth="1"/>
    <col min="6675" max="6675" width="3" style="21" customWidth="1"/>
    <col min="6676" max="6676" width="67.109375" style="21" customWidth="1"/>
    <col min="6677" max="6677" width="24.109375" style="21" customWidth="1"/>
    <col min="6678" max="6678" width="2.77734375" style="21" customWidth="1"/>
    <col min="6679" max="6679" width="26.77734375" style="21" customWidth="1"/>
    <col min="6680" max="6912" width="9.109375" style="21"/>
    <col min="6913" max="6913" width="2.77734375" style="21" customWidth="1"/>
    <col min="6914" max="6914" width="4.21875" style="21" customWidth="1"/>
    <col min="6915" max="6916" width="22.77734375" style="21" customWidth="1"/>
    <col min="6917" max="6917" width="30.109375" style="21" customWidth="1"/>
    <col min="6918" max="6922" width="20.77734375" style="21" customWidth="1"/>
    <col min="6923" max="6923" width="2.109375" style="21" customWidth="1"/>
    <col min="6924" max="6924" width="3.21875" style="21" customWidth="1"/>
    <col min="6925" max="6926" width="20.21875" style="21" customWidth="1"/>
    <col min="6927" max="6927" width="20.6640625" style="21" customWidth="1"/>
    <col min="6928" max="6928" width="48.77734375" style="21" customWidth="1"/>
    <col min="6929" max="6929" width="1.77734375" style="21" customWidth="1"/>
    <col min="6930" max="6930" width="0" style="21" hidden="1" customWidth="1"/>
    <col min="6931" max="6931" width="3" style="21" customWidth="1"/>
    <col min="6932" max="6932" width="67.109375" style="21" customWidth="1"/>
    <col min="6933" max="6933" width="24.109375" style="21" customWidth="1"/>
    <col min="6934" max="6934" width="2.77734375" style="21" customWidth="1"/>
    <col min="6935" max="6935" width="26.77734375" style="21" customWidth="1"/>
    <col min="6936" max="7168" width="9.109375" style="21"/>
    <col min="7169" max="7169" width="2.77734375" style="21" customWidth="1"/>
    <col min="7170" max="7170" width="4.21875" style="21" customWidth="1"/>
    <col min="7171" max="7172" width="22.77734375" style="21" customWidth="1"/>
    <col min="7173" max="7173" width="30.109375" style="21" customWidth="1"/>
    <col min="7174" max="7178" width="20.77734375" style="21" customWidth="1"/>
    <col min="7179" max="7179" width="2.109375" style="21" customWidth="1"/>
    <col min="7180" max="7180" width="3.21875" style="21" customWidth="1"/>
    <col min="7181" max="7182" width="20.21875" style="21" customWidth="1"/>
    <col min="7183" max="7183" width="20.6640625" style="21" customWidth="1"/>
    <col min="7184" max="7184" width="48.77734375" style="21" customWidth="1"/>
    <col min="7185" max="7185" width="1.77734375" style="21" customWidth="1"/>
    <col min="7186" max="7186" width="0" style="21" hidden="1" customWidth="1"/>
    <col min="7187" max="7187" width="3" style="21" customWidth="1"/>
    <col min="7188" max="7188" width="67.109375" style="21" customWidth="1"/>
    <col min="7189" max="7189" width="24.109375" style="21" customWidth="1"/>
    <col min="7190" max="7190" width="2.77734375" style="21" customWidth="1"/>
    <col min="7191" max="7191" width="26.77734375" style="21" customWidth="1"/>
    <col min="7192" max="7424" width="9.109375" style="21"/>
    <col min="7425" max="7425" width="2.77734375" style="21" customWidth="1"/>
    <col min="7426" max="7426" width="4.21875" style="21" customWidth="1"/>
    <col min="7427" max="7428" width="22.77734375" style="21" customWidth="1"/>
    <col min="7429" max="7429" width="30.109375" style="21" customWidth="1"/>
    <col min="7430" max="7434" width="20.77734375" style="21" customWidth="1"/>
    <col min="7435" max="7435" width="2.109375" style="21" customWidth="1"/>
    <col min="7436" max="7436" width="3.21875" style="21" customWidth="1"/>
    <col min="7437" max="7438" width="20.21875" style="21" customWidth="1"/>
    <col min="7439" max="7439" width="20.6640625" style="21" customWidth="1"/>
    <col min="7440" max="7440" width="48.77734375" style="21" customWidth="1"/>
    <col min="7441" max="7441" width="1.77734375" style="21" customWidth="1"/>
    <col min="7442" max="7442" width="0" style="21" hidden="1" customWidth="1"/>
    <col min="7443" max="7443" width="3" style="21" customWidth="1"/>
    <col min="7444" max="7444" width="67.109375" style="21" customWidth="1"/>
    <col min="7445" max="7445" width="24.109375" style="21" customWidth="1"/>
    <col min="7446" max="7446" width="2.77734375" style="21" customWidth="1"/>
    <col min="7447" max="7447" width="26.77734375" style="21" customWidth="1"/>
    <col min="7448" max="7680" width="9.109375" style="21"/>
    <col min="7681" max="7681" width="2.77734375" style="21" customWidth="1"/>
    <col min="7682" max="7682" width="4.21875" style="21" customWidth="1"/>
    <col min="7683" max="7684" width="22.77734375" style="21" customWidth="1"/>
    <col min="7685" max="7685" width="30.109375" style="21" customWidth="1"/>
    <col min="7686" max="7690" width="20.77734375" style="21" customWidth="1"/>
    <col min="7691" max="7691" width="2.109375" style="21" customWidth="1"/>
    <col min="7692" max="7692" width="3.21875" style="21" customWidth="1"/>
    <col min="7693" max="7694" width="20.21875" style="21" customWidth="1"/>
    <col min="7695" max="7695" width="20.6640625" style="21" customWidth="1"/>
    <col min="7696" max="7696" width="48.77734375" style="21" customWidth="1"/>
    <col min="7697" max="7697" width="1.77734375" style="21" customWidth="1"/>
    <col min="7698" max="7698" width="0" style="21" hidden="1" customWidth="1"/>
    <col min="7699" max="7699" width="3" style="21" customWidth="1"/>
    <col min="7700" max="7700" width="67.109375" style="21" customWidth="1"/>
    <col min="7701" max="7701" width="24.109375" style="21" customWidth="1"/>
    <col min="7702" max="7702" width="2.77734375" style="21" customWidth="1"/>
    <col min="7703" max="7703" width="26.77734375" style="21" customWidth="1"/>
    <col min="7704" max="7936" width="9.109375" style="21"/>
    <col min="7937" max="7937" width="2.77734375" style="21" customWidth="1"/>
    <col min="7938" max="7938" width="4.21875" style="21" customWidth="1"/>
    <col min="7939" max="7940" width="22.77734375" style="21" customWidth="1"/>
    <col min="7941" max="7941" width="30.109375" style="21" customWidth="1"/>
    <col min="7942" max="7946" width="20.77734375" style="21" customWidth="1"/>
    <col min="7947" max="7947" width="2.109375" style="21" customWidth="1"/>
    <col min="7948" max="7948" width="3.21875" style="21" customWidth="1"/>
    <col min="7949" max="7950" width="20.21875" style="21" customWidth="1"/>
    <col min="7951" max="7951" width="20.6640625" style="21" customWidth="1"/>
    <col min="7952" max="7952" width="48.77734375" style="21" customWidth="1"/>
    <col min="7953" max="7953" width="1.77734375" style="21" customWidth="1"/>
    <col min="7954" max="7954" width="0" style="21" hidden="1" customWidth="1"/>
    <col min="7955" max="7955" width="3" style="21" customWidth="1"/>
    <col min="7956" max="7956" width="67.109375" style="21" customWidth="1"/>
    <col min="7957" max="7957" width="24.109375" style="21" customWidth="1"/>
    <col min="7958" max="7958" width="2.77734375" style="21" customWidth="1"/>
    <col min="7959" max="7959" width="26.77734375" style="21" customWidth="1"/>
    <col min="7960" max="8192" width="9.109375" style="21"/>
    <col min="8193" max="8193" width="2.77734375" style="21" customWidth="1"/>
    <col min="8194" max="8194" width="4.21875" style="21" customWidth="1"/>
    <col min="8195" max="8196" width="22.77734375" style="21" customWidth="1"/>
    <col min="8197" max="8197" width="30.109375" style="21" customWidth="1"/>
    <col min="8198" max="8202" width="20.77734375" style="21" customWidth="1"/>
    <col min="8203" max="8203" width="2.109375" style="21" customWidth="1"/>
    <col min="8204" max="8204" width="3.21875" style="21" customWidth="1"/>
    <col min="8205" max="8206" width="20.21875" style="21" customWidth="1"/>
    <col min="8207" max="8207" width="20.6640625" style="21" customWidth="1"/>
    <col min="8208" max="8208" width="48.77734375" style="21" customWidth="1"/>
    <col min="8209" max="8209" width="1.77734375" style="21" customWidth="1"/>
    <col min="8210" max="8210" width="0" style="21" hidden="1" customWidth="1"/>
    <col min="8211" max="8211" width="3" style="21" customWidth="1"/>
    <col min="8212" max="8212" width="67.109375" style="21" customWidth="1"/>
    <col min="8213" max="8213" width="24.109375" style="21" customWidth="1"/>
    <col min="8214" max="8214" width="2.77734375" style="21" customWidth="1"/>
    <col min="8215" max="8215" width="26.77734375" style="21" customWidth="1"/>
    <col min="8216" max="8448" width="9.109375" style="21"/>
    <col min="8449" max="8449" width="2.77734375" style="21" customWidth="1"/>
    <col min="8450" max="8450" width="4.21875" style="21" customWidth="1"/>
    <col min="8451" max="8452" width="22.77734375" style="21" customWidth="1"/>
    <col min="8453" max="8453" width="30.109375" style="21" customWidth="1"/>
    <col min="8454" max="8458" width="20.77734375" style="21" customWidth="1"/>
    <col min="8459" max="8459" width="2.109375" style="21" customWidth="1"/>
    <col min="8460" max="8460" width="3.21875" style="21" customWidth="1"/>
    <col min="8461" max="8462" width="20.21875" style="21" customWidth="1"/>
    <col min="8463" max="8463" width="20.6640625" style="21" customWidth="1"/>
    <col min="8464" max="8464" width="48.77734375" style="21" customWidth="1"/>
    <col min="8465" max="8465" width="1.77734375" style="21" customWidth="1"/>
    <col min="8466" max="8466" width="0" style="21" hidden="1" customWidth="1"/>
    <col min="8467" max="8467" width="3" style="21" customWidth="1"/>
    <col min="8468" max="8468" width="67.109375" style="21" customWidth="1"/>
    <col min="8469" max="8469" width="24.109375" style="21" customWidth="1"/>
    <col min="8470" max="8470" width="2.77734375" style="21" customWidth="1"/>
    <col min="8471" max="8471" width="26.77734375" style="21" customWidth="1"/>
    <col min="8472" max="8704" width="9.109375" style="21"/>
    <col min="8705" max="8705" width="2.77734375" style="21" customWidth="1"/>
    <col min="8706" max="8706" width="4.21875" style="21" customWidth="1"/>
    <col min="8707" max="8708" width="22.77734375" style="21" customWidth="1"/>
    <col min="8709" max="8709" width="30.109375" style="21" customWidth="1"/>
    <col min="8710" max="8714" width="20.77734375" style="21" customWidth="1"/>
    <col min="8715" max="8715" width="2.109375" style="21" customWidth="1"/>
    <col min="8716" max="8716" width="3.21875" style="21" customWidth="1"/>
    <col min="8717" max="8718" width="20.21875" style="21" customWidth="1"/>
    <col min="8719" max="8719" width="20.6640625" style="21" customWidth="1"/>
    <col min="8720" max="8720" width="48.77734375" style="21" customWidth="1"/>
    <col min="8721" max="8721" width="1.77734375" style="21" customWidth="1"/>
    <col min="8722" max="8722" width="0" style="21" hidden="1" customWidth="1"/>
    <col min="8723" max="8723" width="3" style="21" customWidth="1"/>
    <col min="8724" max="8724" width="67.109375" style="21" customWidth="1"/>
    <col min="8725" max="8725" width="24.109375" style="21" customWidth="1"/>
    <col min="8726" max="8726" width="2.77734375" style="21" customWidth="1"/>
    <col min="8727" max="8727" width="26.77734375" style="21" customWidth="1"/>
    <col min="8728" max="8960" width="9.109375" style="21"/>
    <col min="8961" max="8961" width="2.77734375" style="21" customWidth="1"/>
    <col min="8962" max="8962" width="4.21875" style="21" customWidth="1"/>
    <col min="8963" max="8964" width="22.77734375" style="21" customWidth="1"/>
    <col min="8965" max="8965" width="30.109375" style="21" customWidth="1"/>
    <col min="8966" max="8970" width="20.77734375" style="21" customWidth="1"/>
    <col min="8971" max="8971" width="2.109375" style="21" customWidth="1"/>
    <col min="8972" max="8972" width="3.21875" style="21" customWidth="1"/>
    <col min="8973" max="8974" width="20.21875" style="21" customWidth="1"/>
    <col min="8975" max="8975" width="20.6640625" style="21" customWidth="1"/>
    <col min="8976" max="8976" width="48.77734375" style="21" customWidth="1"/>
    <col min="8977" max="8977" width="1.77734375" style="21" customWidth="1"/>
    <col min="8978" max="8978" width="0" style="21" hidden="1" customWidth="1"/>
    <col min="8979" max="8979" width="3" style="21" customWidth="1"/>
    <col min="8980" max="8980" width="67.109375" style="21" customWidth="1"/>
    <col min="8981" max="8981" width="24.109375" style="21" customWidth="1"/>
    <col min="8982" max="8982" width="2.77734375" style="21" customWidth="1"/>
    <col min="8983" max="8983" width="26.77734375" style="21" customWidth="1"/>
    <col min="8984" max="9216" width="9.109375" style="21"/>
    <col min="9217" max="9217" width="2.77734375" style="21" customWidth="1"/>
    <col min="9218" max="9218" width="4.21875" style="21" customWidth="1"/>
    <col min="9219" max="9220" width="22.77734375" style="21" customWidth="1"/>
    <col min="9221" max="9221" width="30.109375" style="21" customWidth="1"/>
    <col min="9222" max="9226" width="20.77734375" style="21" customWidth="1"/>
    <col min="9227" max="9227" width="2.109375" style="21" customWidth="1"/>
    <col min="9228" max="9228" width="3.21875" style="21" customWidth="1"/>
    <col min="9229" max="9230" width="20.21875" style="21" customWidth="1"/>
    <col min="9231" max="9231" width="20.6640625" style="21" customWidth="1"/>
    <col min="9232" max="9232" width="48.77734375" style="21" customWidth="1"/>
    <col min="9233" max="9233" width="1.77734375" style="21" customWidth="1"/>
    <col min="9234" max="9234" width="0" style="21" hidden="1" customWidth="1"/>
    <col min="9235" max="9235" width="3" style="21" customWidth="1"/>
    <col min="9236" max="9236" width="67.109375" style="21" customWidth="1"/>
    <col min="9237" max="9237" width="24.109375" style="21" customWidth="1"/>
    <col min="9238" max="9238" width="2.77734375" style="21" customWidth="1"/>
    <col min="9239" max="9239" width="26.77734375" style="21" customWidth="1"/>
    <col min="9240" max="9472" width="9.109375" style="21"/>
    <col min="9473" max="9473" width="2.77734375" style="21" customWidth="1"/>
    <col min="9474" max="9474" width="4.21875" style="21" customWidth="1"/>
    <col min="9475" max="9476" width="22.77734375" style="21" customWidth="1"/>
    <col min="9477" max="9477" width="30.109375" style="21" customWidth="1"/>
    <col min="9478" max="9482" width="20.77734375" style="21" customWidth="1"/>
    <col min="9483" max="9483" width="2.109375" style="21" customWidth="1"/>
    <col min="9484" max="9484" width="3.21875" style="21" customWidth="1"/>
    <col min="9485" max="9486" width="20.21875" style="21" customWidth="1"/>
    <col min="9487" max="9487" width="20.6640625" style="21" customWidth="1"/>
    <col min="9488" max="9488" width="48.77734375" style="21" customWidth="1"/>
    <col min="9489" max="9489" width="1.77734375" style="21" customWidth="1"/>
    <col min="9490" max="9490" width="0" style="21" hidden="1" customWidth="1"/>
    <col min="9491" max="9491" width="3" style="21" customWidth="1"/>
    <col min="9492" max="9492" width="67.109375" style="21" customWidth="1"/>
    <col min="9493" max="9493" width="24.109375" style="21" customWidth="1"/>
    <col min="9494" max="9494" width="2.77734375" style="21" customWidth="1"/>
    <col min="9495" max="9495" width="26.77734375" style="21" customWidth="1"/>
    <col min="9496" max="9728" width="9.109375" style="21"/>
    <col min="9729" max="9729" width="2.77734375" style="21" customWidth="1"/>
    <col min="9730" max="9730" width="4.21875" style="21" customWidth="1"/>
    <col min="9731" max="9732" width="22.77734375" style="21" customWidth="1"/>
    <col min="9733" max="9733" width="30.109375" style="21" customWidth="1"/>
    <col min="9734" max="9738" width="20.77734375" style="21" customWidth="1"/>
    <col min="9739" max="9739" width="2.109375" style="21" customWidth="1"/>
    <col min="9740" max="9740" width="3.21875" style="21" customWidth="1"/>
    <col min="9741" max="9742" width="20.21875" style="21" customWidth="1"/>
    <col min="9743" max="9743" width="20.6640625" style="21" customWidth="1"/>
    <col min="9744" max="9744" width="48.77734375" style="21" customWidth="1"/>
    <col min="9745" max="9745" width="1.77734375" style="21" customWidth="1"/>
    <col min="9746" max="9746" width="0" style="21" hidden="1" customWidth="1"/>
    <col min="9747" max="9747" width="3" style="21" customWidth="1"/>
    <col min="9748" max="9748" width="67.109375" style="21" customWidth="1"/>
    <col min="9749" max="9749" width="24.109375" style="21" customWidth="1"/>
    <col min="9750" max="9750" width="2.77734375" style="21" customWidth="1"/>
    <col min="9751" max="9751" width="26.77734375" style="21" customWidth="1"/>
    <col min="9752" max="9984" width="9.109375" style="21"/>
    <col min="9985" max="9985" width="2.77734375" style="21" customWidth="1"/>
    <col min="9986" max="9986" width="4.21875" style="21" customWidth="1"/>
    <col min="9987" max="9988" width="22.77734375" style="21" customWidth="1"/>
    <col min="9989" max="9989" width="30.109375" style="21" customWidth="1"/>
    <col min="9990" max="9994" width="20.77734375" style="21" customWidth="1"/>
    <col min="9995" max="9995" width="2.109375" style="21" customWidth="1"/>
    <col min="9996" max="9996" width="3.21875" style="21" customWidth="1"/>
    <col min="9997" max="9998" width="20.21875" style="21" customWidth="1"/>
    <col min="9999" max="9999" width="20.6640625" style="21" customWidth="1"/>
    <col min="10000" max="10000" width="48.77734375" style="21" customWidth="1"/>
    <col min="10001" max="10001" width="1.77734375" style="21" customWidth="1"/>
    <col min="10002" max="10002" width="0" style="21" hidden="1" customWidth="1"/>
    <col min="10003" max="10003" width="3" style="21" customWidth="1"/>
    <col min="10004" max="10004" width="67.109375" style="21" customWidth="1"/>
    <col min="10005" max="10005" width="24.109375" style="21" customWidth="1"/>
    <col min="10006" max="10006" width="2.77734375" style="21" customWidth="1"/>
    <col min="10007" max="10007" width="26.77734375" style="21" customWidth="1"/>
    <col min="10008" max="10240" width="9.109375" style="21"/>
    <col min="10241" max="10241" width="2.77734375" style="21" customWidth="1"/>
    <col min="10242" max="10242" width="4.21875" style="21" customWidth="1"/>
    <col min="10243" max="10244" width="22.77734375" style="21" customWidth="1"/>
    <col min="10245" max="10245" width="30.109375" style="21" customWidth="1"/>
    <col min="10246" max="10250" width="20.77734375" style="21" customWidth="1"/>
    <col min="10251" max="10251" width="2.109375" style="21" customWidth="1"/>
    <col min="10252" max="10252" width="3.21875" style="21" customWidth="1"/>
    <col min="10253" max="10254" width="20.21875" style="21" customWidth="1"/>
    <col min="10255" max="10255" width="20.6640625" style="21" customWidth="1"/>
    <col min="10256" max="10256" width="48.77734375" style="21" customWidth="1"/>
    <col min="10257" max="10257" width="1.77734375" style="21" customWidth="1"/>
    <col min="10258" max="10258" width="0" style="21" hidden="1" customWidth="1"/>
    <col min="10259" max="10259" width="3" style="21" customWidth="1"/>
    <col min="10260" max="10260" width="67.109375" style="21" customWidth="1"/>
    <col min="10261" max="10261" width="24.109375" style="21" customWidth="1"/>
    <col min="10262" max="10262" width="2.77734375" style="21" customWidth="1"/>
    <col min="10263" max="10263" width="26.77734375" style="21" customWidth="1"/>
    <col min="10264" max="10496" width="9.109375" style="21"/>
    <col min="10497" max="10497" width="2.77734375" style="21" customWidth="1"/>
    <col min="10498" max="10498" width="4.21875" style="21" customWidth="1"/>
    <col min="10499" max="10500" width="22.77734375" style="21" customWidth="1"/>
    <col min="10501" max="10501" width="30.109375" style="21" customWidth="1"/>
    <col min="10502" max="10506" width="20.77734375" style="21" customWidth="1"/>
    <col min="10507" max="10507" width="2.109375" style="21" customWidth="1"/>
    <col min="10508" max="10508" width="3.21875" style="21" customWidth="1"/>
    <col min="10509" max="10510" width="20.21875" style="21" customWidth="1"/>
    <col min="10511" max="10511" width="20.6640625" style="21" customWidth="1"/>
    <col min="10512" max="10512" width="48.77734375" style="21" customWidth="1"/>
    <col min="10513" max="10513" width="1.77734375" style="21" customWidth="1"/>
    <col min="10514" max="10514" width="0" style="21" hidden="1" customWidth="1"/>
    <col min="10515" max="10515" width="3" style="21" customWidth="1"/>
    <col min="10516" max="10516" width="67.109375" style="21" customWidth="1"/>
    <col min="10517" max="10517" width="24.109375" style="21" customWidth="1"/>
    <col min="10518" max="10518" width="2.77734375" style="21" customWidth="1"/>
    <col min="10519" max="10519" width="26.77734375" style="21" customWidth="1"/>
    <col min="10520" max="10752" width="9.109375" style="21"/>
    <col min="10753" max="10753" width="2.77734375" style="21" customWidth="1"/>
    <col min="10754" max="10754" width="4.21875" style="21" customWidth="1"/>
    <col min="10755" max="10756" width="22.77734375" style="21" customWidth="1"/>
    <col min="10757" max="10757" width="30.109375" style="21" customWidth="1"/>
    <col min="10758" max="10762" width="20.77734375" style="21" customWidth="1"/>
    <col min="10763" max="10763" width="2.109375" style="21" customWidth="1"/>
    <col min="10764" max="10764" width="3.21875" style="21" customWidth="1"/>
    <col min="10765" max="10766" width="20.21875" style="21" customWidth="1"/>
    <col min="10767" max="10767" width="20.6640625" style="21" customWidth="1"/>
    <col min="10768" max="10768" width="48.77734375" style="21" customWidth="1"/>
    <col min="10769" max="10769" width="1.77734375" style="21" customWidth="1"/>
    <col min="10770" max="10770" width="0" style="21" hidden="1" customWidth="1"/>
    <col min="10771" max="10771" width="3" style="21" customWidth="1"/>
    <col min="10772" max="10772" width="67.109375" style="21" customWidth="1"/>
    <col min="10773" max="10773" width="24.109375" style="21" customWidth="1"/>
    <col min="10774" max="10774" width="2.77734375" style="21" customWidth="1"/>
    <col min="10775" max="10775" width="26.77734375" style="21" customWidth="1"/>
    <col min="10776" max="11008" width="9.109375" style="21"/>
    <col min="11009" max="11009" width="2.77734375" style="21" customWidth="1"/>
    <col min="11010" max="11010" width="4.21875" style="21" customWidth="1"/>
    <col min="11011" max="11012" width="22.77734375" style="21" customWidth="1"/>
    <col min="11013" max="11013" width="30.109375" style="21" customWidth="1"/>
    <col min="11014" max="11018" width="20.77734375" style="21" customWidth="1"/>
    <col min="11019" max="11019" width="2.109375" style="21" customWidth="1"/>
    <col min="11020" max="11020" width="3.21875" style="21" customWidth="1"/>
    <col min="11021" max="11022" width="20.21875" style="21" customWidth="1"/>
    <col min="11023" max="11023" width="20.6640625" style="21" customWidth="1"/>
    <col min="11024" max="11024" width="48.77734375" style="21" customWidth="1"/>
    <col min="11025" max="11025" width="1.77734375" style="21" customWidth="1"/>
    <col min="11026" max="11026" width="0" style="21" hidden="1" customWidth="1"/>
    <col min="11027" max="11027" width="3" style="21" customWidth="1"/>
    <col min="11028" max="11028" width="67.109375" style="21" customWidth="1"/>
    <col min="11029" max="11029" width="24.109375" style="21" customWidth="1"/>
    <col min="11030" max="11030" width="2.77734375" style="21" customWidth="1"/>
    <col min="11031" max="11031" width="26.77734375" style="21" customWidth="1"/>
    <col min="11032" max="11264" width="9.109375" style="21"/>
    <col min="11265" max="11265" width="2.77734375" style="21" customWidth="1"/>
    <col min="11266" max="11266" width="4.21875" style="21" customWidth="1"/>
    <col min="11267" max="11268" width="22.77734375" style="21" customWidth="1"/>
    <col min="11269" max="11269" width="30.109375" style="21" customWidth="1"/>
    <col min="11270" max="11274" width="20.77734375" style="21" customWidth="1"/>
    <col min="11275" max="11275" width="2.109375" style="21" customWidth="1"/>
    <col min="11276" max="11276" width="3.21875" style="21" customWidth="1"/>
    <col min="11277" max="11278" width="20.21875" style="21" customWidth="1"/>
    <col min="11279" max="11279" width="20.6640625" style="21" customWidth="1"/>
    <col min="11280" max="11280" width="48.77734375" style="21" customWidth="1"/>
    <col min="11281" max="11281" width="1.77734375" style="21" customWidth="1"/>
    <col min="11282" max="11282" width="0" style="21" hidden="1" customWidth="1"/>
    <col min="11283" max="11283" width="3" style="21" customWidth="1"/>
    <col min="11284" max="11284" width="67.109375" style="21" customWidth="1"/>
    <col min="11285" max="11285" width="24.109375" style="21" customWidth="1"/>
    <col min="11286" max="11286" width="2.77734375" style="21" customWidth="1"/>
    <col min="11287" max="11287" width="26.77734375" style="21" customWidth="1"/>
    <col min="11288" max="11520" width="9.109375" style="21"/>
    <col min="11521" max="11521" width="2.77734375" style="21" customWidth="1"/>
    <col min="11522" max="11522" width="4.21875" style="21" customWidth="1"/>
    <col min="11523" max="11524" width="22.77734375" style="21" customWidth="1"/>
    <col min="11525" max="11525" width="30.109375" style="21" customWidth="1"/>
    <col min="11526" max="11530" width="20.77734375" style="21" customWidth="1"/>
    <col min="11531" max="11531" width="2.109375" style="21" customWidth="1"/>
    <col min="11532" max="11532" width="3.21875" style="21" customWidth="1"/>
    <col min="11533" max="11534" width="20.21875" style="21" customWidth="1"/>
    <col min="11535" max="11535" width="20.6640625" style="21" customWidth="1"/>
    <col min="11536" max="11536" width="48.77734375" style="21" customWidth="1"/>
    <col min="11537" max="11537" width="1.77734375" style="21" customWidth="1"/>
    <col min="11538" max="11538" width="0" style="21" hidden="1" customWidth="1"/>
    <col min="11539" max="11539" width="3" style="21" customWidth="1"/>
    <col min="11540" max="11540" width="67.109375" style="21" customWidth="1"/>
    <col min="11541" max="11541" width="24.109375" style="21" customWidth="1"/>
    <col min="11542" max="11542" width="2.77734375" style="21" customWidth="1"/>
    <col min="11543" max="11543" width="26.77734375" style="21" customWidth="1"/>
    <col min="11544" max="11776" width="9.109375" style="21"/>
    <col min="11777" max="11777" width="2.77734375" style="21" customWidth="1"/>
    <col min="11778" max="11778" width="4.21875" style="21" customWidth="1"/>
    <col min="11779" max="11780" width="22.77734375" style="21" customWidth="1"/>
    <col min="11781" max="11781" width="30.109375" style="21" customWidth="1"/>
    <col min="11782" max="11786" width="20.77734375" style="21" customWidth="1"/>
    <col min="11787" max="11787" width="2.109375" style="21" customWidth="1"/>
    <col min="11788" max="11788" width="3.21875" style="21" customWidth="1"/>
    <col min="11789" max="11790" width="20.21875" style="21" customWidth="1"/>
    <col min="11791" max="11791" width="20.6640625" style="21" customWidth="1"/>
    <col min="11792" max="11792" width="48.77734375" style="21" customWidth="1"/>
    <col min="11793" max="11793" width="1.77734375" style="21" customWidth="1"/>
    <col min="11794" max="11794" width="0" style="21" hidden="1" customWidth="1"/>
    <col min="11795" max="11795" width="3" style="21" customWidth="1"/>
    <col min="11796" max="11796" width="67.109375" style="21" customWidth="1"/>
    <col min="11797" max="11797" width="24.109375" style="21" customWidth="1"/>
    <col min="11798" max="11798" width="2.77734375" style="21" customWidth="1"/>
    <col min="11799" max="11799" width="26.77734375" style="21" customWidth="1"/>
    <col min="11800" max="12032" width="9.109375" style="21"/>
    <col min="12033" max="12033" width="2.77734375" style="21" customWidth="1"/>
    <col min="12034" max="12034" width="4.21875" style="21" customWidth="1"/>
    <col min="12035" max="12036" width="22.77734375" style="21" customWidth="1"/>
    <col min="12037" max="12037" width="30.109375" style="21" customWidth="1"/>
    <col min="12038" max="12042" width="20.77734375" style="21" customWidth="1"/>
    <col min="12043" max="12043" width="2.109375" style="21" customWidth="1"/>
    <col min="12044" max="12044" width="3.21875" style="21" customWidth="1"/>
    <col min="12045" max="12046" width="20.21875" style="21" customWidth="1"/>
    <col min="12047" max="12047" width="20.6640625" style="21" customWidth="1"/>
    <col min="12048" max="12048" width="48.77734375" style="21" customWidth="1"/>
    <col min="12049" max="12049" width="1.77734375" style="21" customWidth="1"/>
    <col min="12050" max="12050" width="0" style="21" hidden="1" customWidth="1"/>
    <col min="12051" max="12051" width="3" style="21" customWidth="1"/>
    <col min="12052" max="12052" width="67.109375" style="21" customWidth="1"/>
    <col min="12053" max="12053" width="24.109375" style="21" customWidth="1"/>
    <col min="12054" max="12054" width="2.77734375" style="21" customWidth="1"/>
    <col min="12055" max="12055" width="26.77734375" style="21" customWidth="1"/>
    <col min="12056" max="12288" width="9.109375" style="21"/>
    <col min="12289" max="12289" width="2.77734375" style="21" customWidth="1"/>
    <col min="12290" max="12290" width="4.21875" style="21" customWidth="1"/>
    <col min="12291" max="12292" width="22.77734375" style="21" customWidth="1"/>
    <col min="12293" max="12293" width="30.109375" style="21" customWidth="1"/>
    <col min="12294" max="12298" width="20.77734375" style="21" customWidth="1"/>
    <col min="12299" max="12299" width="2.109375" style="21" customWidth="1"/>
    <col min="12300" max="12300" width="3.21875" style="21" customWidth="1"/>
    <col min="12301" max="12302" width="20.21875" style="21" customWidth="1"/>
    <col min="12303" max="12303" width="20.6640625" style="21" customWidth="1"/>
    <col min="12304" max="12304" width="48.77734375" style="21" customWidth="1"/>
    <col min="12305" max="12305" width="1.77734375" style="21" customWidth="1"/>
    <col min="12306" max="12306" width="0" style="21" hidden="1" customWidth="1"/>
    <col min="12307" max="12307" width="3" style="21" customWidth="1"/>
    <col min="12308" max="12308" width="67.109375" style="21" customWidth="1"/>
    <col min="12309" max="12309" width="24.109375" style="21" customWidth="1"/>
    <col min="12310" max="12310" width="2.77734375" style="21" customWidth="1"/>
    <col min="12311" max="12311" width="26.77734375" style="21" customWidth="1"/>
    <col min="12312" max="12544" width="9.109375" style="21"/>
    <col min="12545" max="12545" width="2.77734375" style="21" customWidth="1"/>
    <col min="12546" max="12546" width="4.21875" style="21" customWidth="1"/>
    <col min="12547" max="12548" width="22.77734375" style="21" customWidth="1"/>
    <col min="12549" max="12549" width="30.109375" style="21" customWidth="1"/>
    <col min="12550" max="12554" width="20.77734375" style="21" customWidth="1"/>
    <col min="12555" max="12555" width="2.109375" style="21" customWidth="1"/>
    <col min="12556" max="12556" width="3.21875" style="21" customWidth="1"/>
    <col min="12557" max="12558" width="20.21875" style="21" customWidth="1"/>
    <col min="12559" max="12559" width="20.6640625" style="21" customWidth="1"/>
    <col min="12560" max="12560" width="48.77734375" style="21" customWidth="1"/>
    <col min="12561" max="12561" width="1.77734375" style="21" customWidth="1"/>
    <col min="12562" max="12562" width="0" style="21" hidden="1" customWidth="1"/>
    <col min="12563" max="12563" width="3" style="21" customWidth="1"/>
    <col min="12564" max="12564" width="67.109375" style="21" customWidth="1"/>
    <col min="12565" max="12565" width="24.109375" style="21" customWidth="1"/>
    <col min="12566" max="12566" width="2.77734375" style="21" customWidth="1"/>
    <col min="12567" max="12567" width="26.77734375" style="21" customWidth="1"/>
    <col min="12568" max="12800" width="9.109375" style="21"/>
    <col min="12801" max="12801" width="2.77734375" style="21" customWidth="1"/>
    <col min="12802" max="12802" width="4.21875" style="21" customWidth="1"/>
    <col min="12803" max="12804" width="22.77734375" style="21" customWidth="1"/>
    <col min="12805" max="12805" width="30.109375" style="21" customWidth="1"/>
    <col min="12806" max="12810" width="20.77734375" style="21" customWidth="1"/>
    <col min="12811" max="12811" width="2.109375" style="21" customWidth="1"/>
    <col min="12812" max="12812" width="3.21875" style="21" customWidth="1"/>
    <col min="12813" max="12814" width="20.21875" style="21" customWidth="1"/>
    <col min="12815" max="12815" width="20.6640625" style="21" customWidth="1"/>
    <col min="12816" max="12816" width="48.77734375" style="21" customWidth="1"/>
    <col min="12817" max="12817" width="1.77734375" style="21" customWidth="1"/>
    <col min="12818" max="12818" width="0" style="21" hidden="1" customWidth="1"/>
    <col min="12819" max="12819" width="3" style="21" customWidth="1"/>
    <col min="12820" max="12820" width="67.109375" style="21" customWidth="1"/>
    <col min="12821" max="12821" width="24.109375" style="21" customWidth="1"/>
    <col min="12822" max="12822" width="2.77734375" style="21" customWidth="1"/>
    <col min="12823" max="12823" width="26.77734375" style="21" customWidth="1"/>
    <col min="12824" max="13056" width="9.109375" style="21"/>
    <col min="13057" max="13057" width="2.77734375" style="21" customWidth="1"/>
    <col min="13058" max="13058" width="4.21875" style="21" customWidth="1"/>
    <col min="13059" max="13060" width="22.77734375" style="21" customWidth="1"/>
    <col min="13061" max="13061" width="30.109375" style="21" customWidth="1"/>
    <col min="13062" max="13066" width="20.77734375" style="21" customWidth="1"/>
    <col min="13067" max="13067" width="2.109375" style="21" customWidth="1"/>
    <col min="13068" max="13068" width="3.21875" style="21" customWidth="1"/>
    <col min="13069" max="13070" width="20.21875" style="21" customWidth="1"/>
    <col min="13071" max="13071" width="20.6640625" style="21" customWidth="1"/>
    <col min="13072" max="13072" width="48.77734375" style="21" customWidth="1"/>
    <col min="13073" max="13073" width="1.77734375" style="21" customWidth="1"/>
    <col min="13074" max="13074" width="0" style="21" hidden="1" customWidth="1"/>
    <col min="13075" max="13075" width="3" style="21" customWidth="1"/>
    <col min="13076" max="13076" width="67.109375" style="21" customWidth="1"/>
    <col min="13077" max="13077" width="24.109375" style="21" customWidth="1"/>
    <col min="13078" max="13078" width="2.77734375" style="21" customWidth="1"/>
    <col min="13079" max="13079" width="26.77734375" style="21" customWidth="1"/>
    <col min="13080" max="13312" width="9.109375" style="21"/>
    <col min="13313" max="13313" width="2.77734375" style="21" customWidth="1"/>
    <col min="13314" max="13314" width="4.21875" style="21" customWidth="1"/>
    <col min="13315" max="13316" width="22.77734375" style="21" customWidth="1"/>
    <col min="13317" max="13317" width="30.109375" style="21" customWidth="1"/>
    <col min="13318" max="13322" width="20.77734375" style="21" customWidth="1"/>
    <col min="13323" max="13323" width="2.109375" style="21" customWidth="1"/>
    <col min="13324" max="13324" width="3.21875" style="21" customWidth="1"/>
    <col min="13325" max="13326" width="20.21875" style="21" customWidth="1"/>
    <col min="13327" max="13327" width="20.6640625" style="21" customWidth="1"/>
    <col min="13328" max="13328" width="48.77734375" style="21" customWidth="1"/>
    <col min="13329" max="13329" width="1.77734375" style="21" customWidth="1"/>
    <col min="13330" max="13330" width="0" style="21" hidden="1" customWidth="1"/>
    <col min="13331" max="13331" width="3" style="21" customWidth="1"/>
    <col min="13332" max="13332" width="67.109375" style="21" customWidth="1"/>
    <col min="13333" max="13333" width="24.109375" style="21" customWidth="1"/>
    <col min="13334" max="13334" width="2.77734375" style="21" customWidth="1"/>
    <col min="13335" max="13335" width="26.77734375" style="21" customWidth="1"/>
    <col min="13336" max="13568" width="9.109375" style="21"/>
    <col min="13569" max="13569" width="2.77734375" style="21" customWidth="1"/>
    <col min="13570" max="13570" width="4.21875" style="21" customWidth="1"/>
    <col min="13571" max="13572" width="22.77734375" style="21" customWidth="1"/>
    <col min="13573" max="13573" width="30.109375" style="21" customWidth="1"/>
    <col min="13574" max="13578" width="20.77734375" style="21" customWidth="1"/>
    <col min="13579" max="13579" width="2.109375" style="21" customWidth="1"/>
    <col min="13580" max="13580" width="3.21875" style="21" customWidth="1"/>
    <col min="13581" max="13582" width="20.21875" style="21" customWidth="1"/>
    <col min="13583" max="13583" width="20.6640625" style="21" customWidth="1"/>
    <col min="13584" max="13584" width="48.77734375" style="21" customWidth="1"/>
    <col min="13585" max="13585" width="1.77734375" style="21" customWidth="1"/>
    <col min="13586" max="13586" width="0" style="21" hidden="1" customWidth="1"/>
    <col min="13587" max="13587" width="3" style="21" customWidth="1"/>
    <col min="13588" max="13588" width="67.109375" style="21" customWidth="1"/>
    <col min="13589" max="13589" width="24.109375" style="21" customWidth="1"/>
    <col min="13590" max="13590" width="2.77734375" style="21" customWidth="1"/>
    <col min="13591" max="13591" width="26.77734375" style="21" customWidth="1"/>
    <col min="13592" max="13824" width="9.109375" style="21"/>
    <col min="13825" max="13825" width="2.77734375" style="21" customWidth="1"/>
    <col min="13826" max="13826" width="4.21875" style="21" customWidth="1"/>
    <col min="13827" max="13828" width="22.77734375" style="21" customWidth="1"/>
    <col min="13829" max="13829" width="30.109375" style="21" customWidth="1"/>
    <col min="13830" max="13834" width="20.77734375" style="21" customWidth="1"/>
    <col min="13835" max="13835" width="2.109375" style="21" customWidth="1"/>
    <col min="13836" max="13836" width="3.21875" style="21" customWidth="1"/>
    <col min="13837" max="13838" width="20.21875" style="21" customWidth="1"/>
    <col min="13839" max="13839" width="20.6640625" style="21" customWidth="1"/>
    <col min="13840" max="13840" width="48.77734375" style="21" customWidth="1"/>
    <col min="13841" max="13841" width="1.77734375" style="21" customWidth="1"/>
    <col min="13842" max="13842" width="0" style="21" hidden="1" customWidth="1"/>
    <col min="13843" max="13843" width="3" style="21" customWidth="1"/>
    <col min="13844" max="13844" width="67.109375" style="21" customWidth="1"/>
    <col min="13845" max="13845" width="24.109375" style="21" customWidth="1"/>
    <col min="13846" max="13846" width="2.77734375" style="21" customWidth="1"/>
    <col min="13847" max="13847" width="26.77734375" style="21" customWidth="1"/>
    <col min="13848" max="14080" width="9.109375" style="21"/>
    <col min="14081" max="14081" width="2.77734375" style="21" customWidth="1"/>
    <col min="14082" max="14082" width="4.21875" style="21" customWidth="1"/>
    <col min="14083" max="14084" width="22.77734375" style="21" customWidth="1"/>
    <col min="14085" max="14085" width="30.109375" style="21" customWidth="1"/>
    <col min="14086" max="14090" width="20.77734375" style="21" customWidth="1"/>
    <col min="14091" max="14091" width="2.109375" style="21" customWidth="1"/>
    <col min="14092" max="14092" width="3.21875" style="21" customWidth="1"/>
    <col min="14093" max="14094" width="20.21875" style="21" customWidth="1"/>
    <col min="14095" max="14095" width="20.6640625" style="21" customWidth="1"/>
    <col min="14096" max="14096" width="48.77734375" style="21" customWidth="1"/>
    <col min="14097" max="14097" width="1.77734375" style="21" customWidth="1"/>
    <col min="14098" max="14098" width="0" style="21" hidden="1" customWidth="1"/>
    <col min="14099" max="14099" width="3" style="21" customWidth="1"/>
    <col min="14100" max="14100" width="67.109375" style="21" customWidth="1"/>
    <col min="14101" max="14101" width="24.109375" style="21" customWidth="1"/>
    <col min="14102" max="14102" width="2.77734375" style="21" customWidth="1"/>
    <col min="14103" max="14103" width="26.77734375" style="21" customWidth="1"/>
    <col min="14104" max="14336" width="9.109375" style="21"/>
    <col min="14337" max="14337" width="2.77734375" style="21" customWidth="1"/>
    <col min="14338" max="14338" width="4.21875" style="21" customWidth="1"/>
    <col min="14339" max="14340" width="22.77734375" style="21" customWidth="1"/>
    <col min="14341" max="14341" width="30.109375" style="21" customWidth="1"/>
    <col min="14342" max="14346" width="20.77734375" style="21" customWidth="1"/>
    <col min="14347" max="14347" width="2.109375" style="21" customWidth="1"/>
    <col min="14348" max="14348" width="3.21875" style="21" customWidth="1"/>
    <col min="14349" max="14350" width="20.21875" style="21" customWidth="1"/>
    <col min="14351" max="14351" width="20.6640625" style="21" customWidth="1"/>
    <col min="14352" max="14352" width="48.77734375" style="21" customWidth="1"/>
    <col min="14353" max="14353" width="1.77734375" style="21" customWidth="1"/>
    <col min="14354" max="14354" width="0" style="21" hidden="1" customWidth="1"/>
    <col min="14355" max="14355" width="3" style="21" customWidth="1"/>
    <col min="14356" max="14356" width="67.109375" style="21" customWidth="1"/>
    <col min="14357" max="14357" width="24.109375" style="21" customWidth="1"/>
    <col min="14358" max="14358" width="2.77734375" style="21" customWidth="1"/>
    <col min="14359" max="14359" width="26.77734375" style="21" customWidth="1"/>
    <col min="14360" max="14592" width="9.109375" style="21"/>
    <col min="14593" max="14593" width="2.77734375" style="21" customWidth="1"/>
    <col min="14594" max="14594" width="4.21875" style="21" customWidth="1"/>
    <col min="14595" max="14596" width="22.77734375" style="21" customWidth="1"/>
    <col min="14597" max="14597" width="30.109375" style="21" customWidth="1"/>
    <col min="14598" max="14602" width="20.77734375" style="21" customWidth="1"/>
    <col min="14603" max="14603" width="2.109375" style="21" customWidth="1"/>
    <col min="14604" max="14604" width="3.21875" style="21" customWidth="1"/>
    <col min="14605" max="14606" width="20.21875" style="21" customWidth="1"/>
    <col min="14607" max="14607" width="20.6640625" style="21" customWidth="1"/>
    <col min="14608" max="14608" width="48.77734375" style="21" customWidth="1"/>
    <col min="14609" max="14609" width="1.77734375" style="21" customWidth="1"/>
    <col min="14610" max="14610" width="0" style="21" hidden="1" customWidth="1"/>
    <col min="14611" max="14611" width="3" style="21" customWidth="1"/>
    <col min="14612" max="14612" width="67.109375" style="21" customWidth="1"/>
    <col min="14613" max="14613" width="24.109375" style="21" customWidth="1"/>
    <col min="14614" max="14614" width="2.77734375" style="21" customWidth="1"/>
    <col min="14615" max="14615" width="26.77734375" style="21" customWidth="1"/>
    <col min="14616" max="14848" width="9.109375" style="21"/>
    <col min="14849" max="14849" width="2.77734375" style="21" customWidth="1"/>
    <col min="14850" max="14850" width="4.21875" style="21" customWidth="1"/>
    <col min="14851" max="14852" width="22.77734375" style="21" customWidth="1"/>
    <col min="14853" max="14853" width="30.109375" style="21" customWidth="1"/>
    <col min="14854" max="14858" width="20.77734375" style="21" customWidth="1"/>
    <col min="14859" max="14859" width="2.109375" style="21" customWidth="1"/>
    <col min="14860" max="14860" width="3.21875" style="21" customWidth="1"/>
    <col min="14861" max="14862" width="20.21875" style="21" customWidth="1"/>
    <col min="14863" max="14863" width="20.6640625" style="21" customWidth="1"/>
    <col min="14864" max="14864" width="48.77734375" style="21" customWidth="1"/>
    <col min="14865" max="14865" width="1.77734375" style="21" customWidth="1"/>
    <col min="14866" max="14866" width="0" style="21" hidden="1" customWidth="1"/>
    <col min="14867" max="14867" width="3" style="21" customWidth="1"/>
    <col min="14868" max="14868" width="67.109375" style="21" customWidth="1"/>
    <col min="14869" max="14869" width="24.109375" style="21" customWidth="1"/>
    <col min="14870" max="14870" width="2.77734375" style="21" customWidth="1"/>
    <col min="14871" max="14871" width="26.77734375" style="21" customWidth="1"/>
    <col min="14872" max="15104" width="9.109375" style="21"/>
    <col min="15105" max="15105" width="2.77734375" style="21" customWidth="1"/>
    <col min="15106" max="15106" width="4.21875" style="21" customWidth="1"/>
    <col min="15107" max="15108" width="22.77734375" style="21" customWidth="1"/>
    <col min="15109" max="15109" width="30.109375" style="21" customWidth="1"/>
    <col min="15110" max="15114" width="20.77734375" style="21" customWidth="1"/>
    <col min="15115" max="15115" width="2.109375" style="21" customWidth="1"/>
    <col min="15116" max="15116" width="3.21875" style="21" customWidth="1"/>
    <col min="15117" max="15118" width="20.21875" style="21" customWidth="1"/>
    <col min="15119" max="15119" width="20.6640625" style="21" customWidth="1"/>
    <col min="15120" max="15120" width="48.77734375" style="21" customWidth="1"/>
    <col min="15121" max="15121" width="1.77734375" style="21" customWidth="1"/>
    <col min="15122" max="15122" width="0" style="21" hidden="1" customWidth="1"/>
    <col min="15123" max="15123" width="3" style="21" customWidth="1"/>
    <col min="15124" max="15124" width="67.109375" style="21" customWidth="1"/>
    <col min="15125" max="15125" width="24.109375" style="21" customWidth="1"/>
    <col min="15126" max="15126" width="2.77734375" style="21" customWidth="1"/>
    <col min="15127" max="15127" width="26.77734375" style="21" customWidth="1"/>
    <col min="15128" max="15360" width="9.109375" style="21"/>
    <col min="15361" max="15361" width="2.77734375" style="21" customWidth="1"/>
    <col min="15362" max="15362" width="4.21875" style="21" customWidth="1"/>
    <col min="15363" max="15364" width="22.77734375" style="21" customWidth="1"/>
    <col min="15365" max="15365" width="30.109375" style="21" customWidth="1"/>
    <col min="15366" max="15370" width="20.77734375" style="21" customWidth="1"/>
    <col min="15371" max="15371" width="2.109375" style="21" customWidth="1"/>
    <col min="15372" max="15372" width="3.21875" style="21" customWidth="1"/>
    <col min="15373" max="15374" width="20.21875" style="21" customWidth="1"/>
    <col min="15375" max="15375" width="20.6640625" style="21" customWidth="1"/>
    <col min="15376" max="15376" width="48.77734375" style="21" customWidth="1"/>
    <col min="15377" max="15377" width="1.77734375" style="21" customWidth="1"/>
    <col min="15378" max="15378" width="0" style="21" hidden="1" customWidth="1"/>
    <col min="15379" max="15379" width="3" style="21" customWidth="1"/>
    <col min="15380" max="15380" width="67.109375" style="21" customWidth="1"/>
    <col min="15381" max="15381" width="24.109375" style="21" customWidth="1"/>
    <col min="15382" max="15382" width="2.77734375" style="21" customWidth="1"/>
    <col min="15383" max="15383" width="26.77734375" style="21" customWidth="1"/>
    <col min="15384" max="15616" width="9.109375" style="21"/>
    <col min="15617" max="15617" width="2.77734375" style="21" customWidth="1"/>
    <col min="15618" max="15618" width="4.21875" style="21" customWidth="1"/>
    <col min="15619" max="15620" width="22.77734375" style="21" customWidth="1"/>
    <col min="15621" max="15621" width="30.109375" style="21" customWidth="1"/>
    <col min="15622" max="15626" width="20.77734375" style="21" customWidth="1"/>
    <col min="15627" max="15627" width="2.109375" style="21" customWidth="1"/>
    <col min="15628" max="15628" width="3.21875" style="21" customWidth="1"/>
    <col min="15629" max="15630" width="20.21875" style="21" customWidth="1"/>
    <col min="15631" max="15631" width="20.6640625" style="21" customWidth="1"/>
    <col min="15632" max="15632" width="48.77734375" style="21" customWidth="1"/>
    <col min="15633" max="15633" width="1.77734375" style="21" customWidth="1"/>
    <col min="15634" max="15634" width="0" style="21" hidden="1" customWidth="1"/>
    <col min="15635" max="15635" width="3" style="21" customWidth="1"/>
    <col min="15636" max="15636" width="67.109375" style="21" customWidth="1"/>
    <col min="15637" max="15637" width="24.109375" style="21" customWidth="1"/>
    <col min="15638" max="15638" width="2.77734375" style="21" customWidth="1"/>
    <col min="15639" max="15639" width="26.77734375" style="21" customWidth="1"/>
    <col min="15640" max="15872" width="9.109375" style="21"/>
    <col min="15873" max="15873" width="2.77734375" style="21" customWidth="1"/>
    <col min="15874" max="15874" width="4.21875" style="21" customWidth="1"/>
    <col min="15875" max="15876" width="22.77734375" style="21" customWidth="1"/>
    <col min="15877" max="15877" width="30.109375" style="21" customWidth="1"/>
    <col min="15878" max="15882" width="20.77734375" style="21" customWidth="1"/>
    <col min="15883" max="15883" width="2.109375" style="21" customWidth="1"/>
    <col min="15884" max="15884" width="3.21875" style="21" customWidth="1"/>
    <col min="15885" max="15886" width="20.21875" style="21" customWidth="1"/>
    <col min="15887" max="15887" width="20.6640625" style="21" customWidth="1"/>
    <col min="15888" max="15888" width="48.77734375" style="21" customWidth="1"/>
    <col min="15889" max="15889" width="1.77734375" style="21" customWidth="1"/>
    <col min="15890" max="15890" width="0" style="21" hidden="1" customWidth="1"/>
    <col min="15891" max="15891" width="3" style="21" customWidth="1"/>
    <col min="15892" max="15892" width="67.109375" style="21" customWidth="1"/>
    <col min="15893" max="15893" width="24.109375" style="21" customWidth="1"/>
    <col min="15894" max="15894" width="2.77734375" style="21" customWidth="1"/>
    <col min="15895" max="15895" width="26.77734375" style="21" customWidth="1"/>
    <col min="15896" max="16128" width="9.109375" style="21"/>
    <col min="16129" max="16129" width="2.77734375" style="21" customWidth="1"/>
    <col min="16130" max="16130" width="4.21875" style="21" customWidth="1"/>
    <col min="16131" max="16132" width="22.77734375" style="21" customWidth="1"/>
    <col min="16133" max="16133" width="30.109375" style="21" customWidth="1"/>
    <col min="16134" max="16138" width="20.77734375" style="21" customWidth="1"/>
    <col min="16139" max="16139" width="2.109375" style="21" customWidth="1"/>
    <col min="16140" max="16140" width="3.21875" style="21" customWidth="1"/>
    <col min="16141" max="16142" width="20.21875" style="21" customWidth="1"/>
    <col min="16143" max="16143" width="20.6640625" style="21" customWidth="1"/>
    <col min="16144" max="16144" width="48.77734375" style="21" customWidth="1"/>
    <col min="16145" max="16145" width="1.77734375" style="21" customWidth="1"/>
    <col min="16146" max="16146" width="0" style="21" hidden="1" customWidth="1"/>
    <col min="16147" max="16147" width="3" style="21" customWidth="1"/>
    <col min="16148" max="16148" width="67.109375" style="21" customWidth="1"/>
    <col min="16149" max="16149" width="24.109375" style="21" customWidth="1"/>
    <col min="16150" max="16150" width="2.77734375" style="21" customWidth="1"/>
    <col min="16151" max="16151" width="26.77734375" style="21" customWidth="1"/>
    <col min="16152" max="16384" width="9.109375" style="21"/>
  </cols>
  <sheetData>
    <row r="1" spans="1:21" ht="19.5" customHeight="1" x14ac:dyDescent="0.3">
      <c r="A1" s="20" t="s">
        <v>305</v>
      </c>
      <c r="G1" s="23"/>
    </row>
    <row r="2" spans="1:21" ht="17.25" customHeight="1" x14ac:dyDescent="0.3">
      <c r="A2" s="20"/>
      <c r="B2" s="63" t="s">
        <v>18</v>
      </c>
      <c r="G2" s="23"/>
    </row>
    <row r="3" spans="1:21" ht="16.2" thickBot="1" x14ac:dyDescent="0.35">
      <c r="A3" s="20"/>
      <c r="B3" s="184"/>
      <c r="C3" s="184"/>
      <c r="E3" s="185"/>
      <c r="G3" s="23"/>
    </row>
    <row r="4" spans="1:21" ht="23.25" customHeight="1" thickBot="1" x14ac:dyDescent="0.35">
      <c r="A4" s="64">
        <f>'Schools&amp;Central School Services'!$A$3</f>
        <v>0</v>
      </c>
      <c r="B4" s="65" t="str">
        <f>INDEX('Source data'!$B$5:$B$157,'Schools&amp;Central School Services'!$A$4)</f>
        <v>Select LA..</v>
      </c>
      <c r="C4" s="25"/>
      <c r="D4" s="26"/>
      <c r="E4" s="26"/>
      <c r="F4" s="249" t="s">
        <v>303</v>
      </c>
      <c r="G4" s="250"/>
      <c r="H4" s="250"/>
      <c r="I4" s="250"/>
      <c r="J4" s="279"/>
    </row>
    <row r="5" spans="1:21" ht="35.1" customHeight="1" thickBot="1" x14ac:dyDescent="0.3">
      <c r="A5" s="66"/>
      <c r="B5" s="28"/>
      <c r="D5" s="29"/>
      <c r="E5" s="30"/>
      <c r="F5" s="98" t="s">
        <v>19</v>
      </c>
      <c r="G5" s="99" t="s">
        <v>20</v>
      </c>
      <c r="H5" s="100" t="s">
        <v>21</v>
      </c>
      <c r="I5" s="101" t="s">
        <v>22</v>
      </c>
      <c r="J5" s="102" t="s">
        <v>12</v>
      </c>
    </row>
    <row r="6" spans="1:21" ht="35.1" customHeight="1" thickBot="1" x14ac:dyDescent="0.3">
      <c r="A6" s="66"/>
      <c r="B6" s="67" t="s">
        <v>13</v>
      </c>
      <c r="C6" s="255" t="s">
        <v>306</v>
      </c>
      <c r="D6" s="255"/>
      <c r="E6" s="283"/>
      <c r="F6" s="103" t="str">
        <f>IF(A4=0,"Select LA",INDEX('Source data'!E$1:E$65538,MATCH($A$4,'Source data'!$A$1:$A$65538,0)))</f>
        <v>Select LA</v>
      </c>
      <c r="G6" s="104" t="str">
        <f>IF(A4=0,"Select LA",INDEX('Source data'!I$1:I$65538,MATCH($A$4,'Source data'!$A$1:$A$65538,0)))</f>
        <v>Select LA</v>
      </c>
      <c r="H6" s="105" t="str">
        <f>IF(A4=0,"Select LA",INDEX('Source data'!M$1:M$65538,MATCH($A$4,'Source data'!$A$1:$A$65538,0)))</f>
        <v>Select LA</v>
      </c>
      <c r="I6" s="106" t="str">
        <f>IF(A4=0,"Select LA",INDEX('Source data'!Q$1:Q$65538,MATCH($A$4,'Source data'!$A$1:$A$65538,0)))</f>
        <v>Select LA</v>
      </c>
      <c r="J6" s="107" t="str">
        <f>IF($A$4=0,"Select LA",SUM(F6:I6))</f>
        <v>Select LA</v>
      </c>
      <c r="L6" s="108"/>
    </row>
    <row r="7" spans="1:21" ht="43.05" customHeight="1" thickBot="1" x14ac:dyDescent="0.3">
      <c r="A7" s="66"/>
      <c r="B7" s="67"/>
      <c r="C7" s="252" t="s">
        <v>290</v>
      </c>
      <c r="D7" s="252"/>
      <c r="E7" s="52"/>
      <c r="F7" s="115"/>
      <c r="G7" s="115"/>
      <c r="H7" s="115"/>
      <c r="I7" s="115"/>
      <c r="J7" s="186"/>
      <c r="L7" s="108"/>
    </row>
    <row r="8" spans="1:21" ht="35.1" customHeight="1" thickBot="1" x14ac:dyDescent="0.3">
      <c r="A8" s="66"/>
      <c r="B8" s="67"/>
      <c r="C8" s="52"/>
      <c r="D8" s="52"/>
      <c r="E8" s="52"/>
      <c r="F8" s="203" t="s">
        <v>230</v>
      </c>
      <c r="G8" s="202"/>
      <c r="H8" s="197" t="s">
        <v>229</v>
      </c>
      <c r="J8" s="200"/>
      <c r="L8" s="108"/>
    </row>
    <row r="9" spans="1:21" ht="35.1" customHeight="1" thickBot="1" x14ac:dyDescent="0.3">
      <c r="A9" s="66"/>
      <c r="B9" s="67"/>
      <c r="C9" s="52"/>
      <c r="D9" s="52"/>
      <c r="E9" s="52"/>
      <c r="F9" s="103" t="str">
        <f>IF(A4=0,"Select LA",INDEX('Source data'!BM:BM,MATCH($A$4,'Source data'!$BJ:$BJ,0)))</f>
        <v>Select LA</v>
      </c>
      <c r="G9" s="201"/>
      <c r="H9" s="194" t="str">
        <f>IF(A4=0,"J11LA",INDEX('Source data'!BL:BL,MATCH($A$4,'Source data'!$BJ:$BJ,0)))</f>
        <v>J11LA</v>
      </c>
      <c r="J9" s="115"/>
      <c r="L9" s="108"/>
    </row>
    <row r="10" spans="1:21" ht="35.1" customHeight="1" x14ac:dyDescent="0.25">
      <c r="A10" s="66"/>
      <c r="B10" s="67"/>
      <c r="C10" s="52"/>
      <c r="D10" s="52"/>
      <c r="E10" s="52"/>
      <c r="F10" s="115"/>
      <c r="G10" s="115"/>
      <c r="H10" s="115"/>
      <c r="I10" s="115"/>
      <c r="J10" s="186"/>
      <c r="L10" s="108"/>
    </row>
    <row r="11" spans="1:21" ht="35.1" customHeight="1" thickBot="1" x14ac:dyDescent="0.3">
      <c r="A11" s="33"/>
      <c r="B11" s="45"/>
      <c r="C11" s="45"/>
      <c r="D11" s="45"/>
      <c r="E11" s="45"/>
      <c r="F11" s="72"/>
      <c r="G11" s="72"/>
      <c r="H11" s="72"/>
      <c r="I11" s="72"/>
      <c r="J11" s="72"/>
      <c r="K11" s="37"/>
      <c r="L11" s="37"/>
      <c r="M11" s="37"/>
      <c r="N11" s="37"/>
      <c r="O11" s="37"/>
      <c r="Q11" s="37"/>
      <c r="R11" s="37"/>
      <c r="S11" s="109"/>
      <c r="T11" s="109"/>
      <c r="U11" s="110"/>
    </row>
    <row r="12" spans="1:21" ht="35.1" customHeight="1" x14ac:dyDescent="0.25">
      <c r="A12" s="33"/>
      <c r="B12" s="74"/>
      <c r="C12" s="74"/>
      <c r="F12" s="265" t="s">
        <v>284</v>
      </c>
      <c r="G12" s="266"/>
      <c r="H12" s="72"/>
      <c r="I12" s="72"/>
      <c r="J12" s="80"/>
      <c r="K12" s="37"/>
      <c r="L12" s="37"/>
      <c r="M12" s="37"/>
      <c r="N12" s="37"/>
      <c r="P12" s="37"/>
      <c r="Q12" s="37"/>
      <c r="R12" s="109"/>
      <c r="S12" s="109"/>
      <c r="T12" s="110"/>
    </row>
    <row r="13" spans="1:21" ht="35.1" customHeight="1" thickBot="1" x14ac:dyDescent="0.3">
      <c r="A13" s="33"/>
      <c r="B13" s="108" t="s">
        <v>13</v>
      </c>
      <c r="C13" s="255" t="s">
        <v>306</v>
      </c>
      <c r="D13" s="255"/>
      <c r="E13" s="283"/>
      <c r="F13" s="286" t="str">
        <f>IF(A4=0,"Select LA",INDEX('Source data'!X$1:X$65538,MATCH($A$4,'Source data'!$A$1:$A$65538,0)))</f>
        <v>Select LA</v>
      </c>
      <c r="G13" s="287"/>
      <c r="H13" s="72"/>
      <c r="I13" s="72"/>
      <c r="J13" s="80"/>
      <c r="K13" s="37"/>
      <c r="L13" s="37"/>
      <c r="M13" s="37"/>
      <c r="N13" s="37"/>
      <c r="P13" s="37"/>
      <c r="Q13" s="37"/>
      <c r="R13" s="109"/>
      <c r="S13" s="109"/>
      <c r="T13" s="110"/>
    </row>
    <row r="14" spans="1:21" s="114" customFormat="1" ht="35.1" customHeight="1" thickBot="1" x14ac:dyDescent="0.3">
      <c r="A14" s="111"/>
      <c r="B14" s="112"/>
      <c r="C14" s="113"/>
      <c r="F14" s="115"/>
      <c r="G14" s="116"/>
      <c r="H14" s="116"/>
      <c r="I14" s="116"/>
      <c r="J14" s="117"/>
      <c r="K14" s="48"/>
      <c r="L14" s="48"/>
      <c r="M14" s="48"/>
      <c r="N14" s="48"/>
      <c r="P14" s="48"/>
      <c r="Q14" s="48"/>
      <c r="R14" s="118"/>
      <c r="S14" s="118"/>
      <c r="T14" s="119"/>
    </row>
    <row r="15" spans="1:21" ht="35.1" customHeight="1" thickBot="1" x14ac:dyDescent="0.3">
      <c r="A15" s="33"/>
      <c r="F15" s="265" t="s">
        <v>263</v>
      </c>
      <c r="G15" s="266"/>
      <c r="H15" s="72"/>
      <c r="I15" s="72"/>
      <c r="J15" s="72"/>
      <c r="K15" s="37"/>
      <c r="L15" s="37"/>
      <c r="M15" s="37"/>
      <c r="N15" s="37"/>
      <c r="O15" s="37"/>
      <c r="Q15" s="37"/>
      <c r="R15" s="37"/>
      <c r="S15" s="109"/>
      <c r="T15" s="109"/>
      <c r="U15" s="110"/>
    </row>
    <row r="16" spans="1:21" ht="35.1" customHeight="1" thickBot="1" x14ac:dyDescent="0.3">
      <c r="A16" s="33"/>
      <c r="F16" s="281" t="s">
        <v>43</v>
      </c>
      <c r="G16" s="282"/>
      <c r="H16" s="72"/>
      <c r="I16" s="72"/>
      <c r="J16" s="72"/>
      <c r="K16" s="37"/>
      <c r="L16" s="37"/>
      <c r="M16" s="37"/>
      <c r="N16" s="37"/>
      <c r="O16" s="37"/>
      <c r="Q16" s="37"/>
      <c r="R16" s="37"/>
      <c r="S16" s="109"/>
      <c r="T16" s="109"/>
      <c r="U16" s="110"/>
    </row>
    <row r="17" spans="1:21" ht="35.1" customHeight="1" thickBot="1" x14ac:dyDescent="0.3">
      <c r="A17" s="33"/>
      <c r="B17" s="29" t="s">
        <v>13</v>
      </c>
      <c r="C17" s="255" t="s">
        <v>307</v>
      </c>
      <c r="D17" s="255"/>
      <c r="E17" s="283"/>
      <c r="F17" s="284" t="str">
        <f>IF(A4=0,"Select LA",INDEX('Source data'!U$1:U$65538,MATCH($A$4,'Source data'!$A$1:$A$65538,0)))</f>
        <v>Select LA</v>
      </c>
      <c r="G17" s="285"/>
      <c r="H17" s="72"/>
      <c r="I17" s="72"/>
      <c r="J17" s="72"/>
      <c r="K17" s="37"/>
      <c r="L17" s="37"/>
      <c r="M17" s="37"/>
      <c r="N17" s="37"/>
      <c r="O17" s="37"/>
      <c r="Q17" s="37"/>
      <c r="R17" s="37"/>
      <c r="S17" s="109"/>
      <c r="T17" s="109"/>
      <c r="U17" s="110"/>
    </row>
    <row r="18" spans="1:21" ht="27" customHeight="1" x14ac:dyDescent="0.25">
      <c r="A18" s="33"/>
      <c r="B18" s="45"/>
      <c r="C18" s="45"/>
      <c r="D18" s="45"/>
      <c r="E18" s="45"/>
      <c r="F18" s="73"/>
      <c r="G18" s="73"/>
      <c r="H18" s="73"/>
      <c r="I18" s="73"/>
      <c r="J18" s="73"/>
      <c r="K18" s="37"/>
      <c r="L18" s="37"/>
      <c r="M18" s="37"/>
      <c r="N18" s="37"/>
      <c r="O18" s="37"/>
      <c r="Q18" s="37"/>
      <c r="R18" s="37"/>
      <c r="S18" s="109"/>
      <c r="T18" s="109"/>
      <c r="U18" s="110"/>
    </row>
    <row r="19" spans="1:21" ht="22.5" customHeight="1" x14ac:dyDescent="0.25">
      <c r="A19" s="33"/>
      <c r="B19" s="274" t="s">
        <v>15</v>
      </c>
      <c r="C19" s="274"/>
      <c r="D19" s="83"/>
      <c r="E19" s="83"/>
      <c r="F19" s="85"/>
      <c r="G19" s="37"/>
      <c r="H19" s="37"/>
      <c r="I19" s="37"/>
      <c r="J19" s="37"/>
      <c r="K19" s="37"/>
      <c r="L19" s="37"/>
      <c r="M19" s="37"/>
      <c r="N19" s="37"/>
      <c r="O19" s="37"/>
      <c r="P19" s="120"/>
      <c r="Q19" s="37"/>
      <c r="R19" s="37"/>
      <c r="S19" s="40"/>
      <c r="T19" s="109"/>
      <c r="U19" s="121"/>
    </row>
    <row r="20" spans="1:21" ht="10.050000000000001" customHeight="1" x14ac:dyDescent="0.25">
      <c r="A20" s="33"/>
      <c r="B20" s="84"/>
      <c r="C20" s="84"/>
      <c r="D20" s="83"/>
      <c r="E20" s="83"/>
      <c r="F20" s="85"/>
      <c r="G20" s="37"/>
      <c r="H20" s="37"/>
      <c r="I20" s="37"/>
      <c r="J20" s="37"/>
      <c r="K20" s="37"/>
      <c r="L20" s="37"/>
      <c r="M20" s="37"/>
      <c r="N20" s="37"/>
      <c r="O20" s="37"/>
      <c r="P20" s="37"/>
      <c r="Q20" s="37"/>
      <c r="R20" s="37"/>
      <c r="S20" s="37"/>
      <c r="T20" s="37"/>
    </row>
    <row r="21" spans="1:21" ht="15" customHeight="1" x14ac:dyDescent="0.25">
      <c r="A21" s="33"/>
      <c r="B21" s="258" t="s">
        <v>308</v>
      </c>
      <c r="C21" s="258"/>
      <c r="D21" s="258"/>
      <c r="E21" s="258"/>
      <c r="F21" s="258"/>
      <c r="G21" s="258"/>
      <c r="H21" s="258"/>
      <c r="I21" s="86"/>
      <c r="J21" s="86"/>
      <c r="K21" s="37"/>
      <c r="L21" s="37"/>
      <c r="M21" s="37"/>
      <c r="N21" s="37"/>
      <c r="O21" s="37"/>
      <c r="P21" s="37"/>
      <c r="Q21" s="37"/>
      <c r="R21" s="37"/>
      <c r="S21" s="37"/>
      <c r="T21" s="37"/>
    </row>
    <row r="22" spans="1:21" ht="5.25" customHeight="1" x14ac:dyDescent="0.25">
      <c r="A22" s="33"/>
      <c r="B22" s="87"/>
      <c r="C22" s="87"/>
      <c r="D22" s="87"/>
      <c r="E22" s="87"/>
      <c r="F22" s="87"/>
      <c r="G22" s="87"/>
      <c r="H22" s="87"/>
      <c r="I22" s="86"/>
      <c r="J22" s="86"/>
      <c r="K22" s="37"/>
      <c r="L22" s="37"/>
      <c r="M22" s="37"/>
      <c r="N22" s="37"/>
      <c r="O22" s="37"/>
      <c r="P22" s="37"/>
      <c r="Q22" s="37"/>
      <c r="R22" s="37"/>
      <c r="S22" s="37"/>
      <c r="T22" s="37"/>
    </row>
    <row r="23" spans="1:21" ht="15" customHeight="1" x14ac:dyDescent="0.3">
      <c r="A23" s="20"/>
      <c r="B23" s="88" t="s">
        <v>16</v>
      </c>
      <c r="C23" s="255" t="s">
        <v>34</v>
      </c>
      <c r="D23" s="256"/>
      <c r="E23" s="256"/>
      <c r="F23" s="256"/>
      <c r="G23" s="256"/>
      <c r="H23" s="256"/>
      <c r="I23" s="256"/>
      <c r="J23" s="55"/>
      <c r="K23" s="37"/>
      <c r="L23" s="37"/>
      <c r="M23" s="37"/>
      <c r="N23" s="37"/>
      <c r="O23" s="37"/>
      <c r="P23" s="37"/>
      <c r="Q23" s="37"/>
      <c r="R23" s="37"/>
      <c r="S23" s="37"/>
      <c r="T23" s="37"/>
    </row>
    <row r="24" spans="1:21" ht="15" customHeight="1" x14ac:dyDescent="0.25">
      <c r="A24" s="33"/>
      <c r="B24" s="88" t="s">
        <v>17</v>
      </c>
      <c r="C24" s="257" t="s">
        <v>35</v>
      </c>
      <c r="D24" s="257"/>
      <c r="E24" s="257"/>
      <c r="F24" s="257"/>
      <c r="G24" s="257"/>
      <c r="H24" s="257"/>
      <c r="I24" s="257"/>
      <c r="J24" s="89"/>
      <c r="K24" s="37"/>
      <c r="L24" s="37"/>
      <c r="M24" s="37"/>
      <c r="N24" s="37"/>
      <c r="O24" s="37"/>
      <c r="P24" s="37"/>
      <c r="Q24" s="37"/>
      <c r="R24" s="37"/>
      <c r="S24" s="37"/>
      <c r="T24" s="37"/>
    </row>
    <row r="25" spans="1:21" ht="15" customHeight="1" x14ac:dyDescent="0.25">
      <c r="A25" s="33"/>
      <c r="B25" s="88" t="s">
        <v>36</v>
      </c>
      <c r="C25" s="255" t="s">
        <v>309</v>
      </c>
      <c r="D25" s="255"/>
      <c r="E25" s="255"/>
      <c r="F25" s="255"/>
      <c r="G25" s="255"/>
      <c r="H25" s="255"/>
      <c r="I25" s="255"/>
      <c r="J25" s="52"/>
      <c r="K25" s="37"/>
      <c r="L25" s="37"/>
      <c r="M25" s="37"/>
      <c r="N25" s="37"/>
      <c r="O25" s="37"/>
      <c r="P25" s="37"/>
      <c r="Q25" s="37"/>
      <c r="R25" s="37"/>
      <c r="S25" s="37"/>
      <c r="T25" s="37"/>
    </row>
    <row r="26" spans="1:21" ht="10.050000000000001" customHeight="1" x14ac:dyDescent="0.25">
      <c r="A26" s="33"/>
      <c r="B26" s="84"/>
      <c r="C26" s="84"/>
      <c r="D26" s="37"/>
      <c r="E26" s="37"/>
      <c r="F26" s="37"/>
      <c r="G26" s="37"/>
      <c r="H26" s="37"/>
      <c r="I26" s="37"/>
      <c r="J26" s="37"/>
      <c r="K26" s="37"/>
      <c r="L26" s="37"/>
      <c r="M26" s="37"/>
      <c r="N26" s="37"/>
      <c r="O26" s="37"/>
      <c r="P26" s="37"/>
      <c r="Q26" s="37"/>
      <c r="R26" s="37"/>
      <c r="S26" s="37"/>
      <c r="T26" s="37"/>
    </row>
    <row r="27" spans="1:21" ht="15" customHeight="1" x14ac:dyDescent="0.25">
      <c r="A27" s="33"/>
      <c r="B27" s="258" t="s">
        <v>310</v>
      </c>
      <c r="C27" s="258"/>
      <c r="D27" s="258"/>
      <c r="E27" s="258"/>
      <c r="F27" s="74"/>
      <c r="G27" s="74"/>
      <c r="H27" s="78"/>
      <c r="I27" s="78"/>
      <c r="J27" s="78"/>
      <c r="K27" s="37"/>
      <c r="L27" s="37"/>
      <c r="M27" s="37"/>
      <c r="N27" s="37"/>
      <c r="O27" s="37"/>
      <c r="P27" s="37"/>
      <c r="Q27" s="37"/>
      <c r="R27" s="37"/>
      <c r="S27" s="37"/>
      <c r="T27" s="37"/>
    </row>
    <row r="28" spans="1:21" ht="10.050000000000001" customHeight="1" x14ac:dyDescent="0.25">
      <c r="A28" s="33"/>
      <c r="B28" s="87"/>
      <c r="C28" s="87"/>
      <c r="D28" s="87"/>
      <c r="E28" s="87"/>
      <c r="F28" s="74"/>
      <c r="G28" s="74"/>
      <c r="H28" s="78"/>
      <c r="I28" s="78"/>
      <c r="J28" s="78"/>
      <c r="K28" s="37"/>
      <c r="L28" s="37"/>
      <c r="M28" s="37"/>
      <c r="N28" s="37"/>
      <c r="O28" s="37"/>
      <c r="P28" s="37"/>
      <c r="Q28" s="37"/>
      <c r="R28" s="37"/>
      <c r="S28" s="37"/>
      <c r="T28" s="37"/>
    </row>
    <row r="29" spans="1:21" ht="15" customHeight="1" x14ac:dyDescent="0.25">
      <c r="A29" s="33"/>
      <c r="B29" s="122" t="s">
        <v>37</v>
      </c>
      <c r="C29" s="91" t="s">
        <v>271</v>
      </c>
      <c r="D29" s="94"/>
      <c r="E29" s="94"/>
      <c r="F29" s="94"/>
      <c r="G29" s="94"/>
      <c r="H29" s="94"/>
      <c r="I29" s="78"/>
      <c r="J29" s="78"/>
      <c r="K29" s="37"/>
      <c r="L29" s="37"/>
      <c r="M29" s="37"/>
      <c r="N29" s="37"/>
      <c r="O29" s="37"/>
      <c r="P29" s="37"/>
      <c r="Q29" s="37"/>
      <c r="R29" s="37"/>
      <c r="S29" s="37"/>
      <c r="T29" s="37"/>
    </row>
    <row r="30" spans="1:21" ht="15" customHeight="1" x14ac:dyDescent="0.25">
      <c r="A30" s="33"/>
      <c r="C30" s="91" t="s">
        <v>311</v>
      </c>
      <c r="D30" s="94"/>
      <c r="E30" s="94"/>
      <c r="F30" s="94"/>
      <c r="G30" s="94"/>
      <c r="H30" s="94"/>
      <c r="I30" s="78"/>
      <c r="J30" s="78"/>
      <c r="K30" s="37"/>
      <c r="L30" s="37"/>
      <c r="M30" s="37"/>
      <c r="N30" s="37"/>
      <c r="O30" s="37"/>
      <c r="P30" s="37"/>
      <c r="Q30" s="37"/>
      <c r="R30" s="37"/>
      <c r="S30" s="37"/>
      <c r="T30" s="37"/>
    </row>
    <row r="31" spans="1:21" ht="15" customHeight="1" x14ac:dyDescent="0.25">
      <c r="A31" s="33"/>
      <c r="C31" s="91" t="s">
        <v>38</v>
      </c>
      <c r="D31" s="94"/>
      <c r="E31" s="94"/>
      <c r="F31" s="94"/>
      <c r="G31" s="94"/>
      <c r="H31" s="57"/>
      <c r="I31" s="78"/>
      <c r="J31" s="78"/>
      <c r="K31" s="37"/>
      <c r="L31" s="37"/>
      <c r="M31" s="37"/>
      <c r="N31" s="37"/>
      <c r="O31" s="37"/>
      <c r="P31" s="37"/>
      <c r="Q31" s="37"/>
      <c r="R31" s="37"/>
      <c r="S31" s="37"/>
      <c r="T31" s="37"/>
    </row>
    <row r="32" spans="1:21" ht="15" customHeight="1" x14ac:dyDescent="0.25">
      <c r="A32" s="33"/>
      <c r="C32" s="91" t="s">
        <v>39</v>
      </c>
      <c r="D32" s="94"/>
      <c r="E32" s="94"/>
      <c r="F32" s="94"/>
      <c r="G32" s="94"/>
      <c r="H32" s="94"/>
      <c r="I32" s="78"/>
      <c r="J32" s="78"/>
      <c r="K32" s="37"/>
      <c r="L32" s="37"/>
      <c r="M32" s="37"/>
      <c r="N32" s="37"/>
      <c r="O32" s="37"/>
      <c r="P32" s="37"/>
      <c r="Q32" s="37"/>
      <c r="R32" s="37"/>
      <c r="S32" s="37"/>
      <c r="T32" s="37"/>
    </row>
    <row r="33" spans="1:20" ht="10.050000000000001" customHeight="1" x14ac:dyDescent="0.25">
      <c r="A33" s="33"/>
      <c r="B33" s="57"/>
      <c r="C33" s="57"/>
      <c r="D33" s="57"/>
      <c r="E33" s="57"/>
      <c r="F33" s="57"/>
      <c r="G33" s="57"/>
      <c r="H33" s="57"/>
      <c r="I33" s="78"/>
      <c r="J33" s="78"/>
      <c r="K33" s="37"/>
      <c r="L33" s="37"/>
      <c r="M33" s="37"/>
      <c r="N33" s="37"/>
      <c r="O33" s="37"/>
      <c r="P33" s="37"/>
      <c r="Q33" s="37"/>
      <c r="R33" s="37"/>
      <c r="S33" s="37"/>
      <c r="T33" s="37"/>
    </row>
    <row r="34" spans="1:20" ht="15" customHeight="1" x14ac:dyDescent="0.25">
      <c r="A34" s="33"/>
      <c r="B34" s="260" t="s">
        <v>312</v>
      </c>
      <c r="C34" s="260"/>
      <c r="D34" s="260"/>
      <c r="E34" s="260"/>
      <c r="F34" s="260"/>
      <c r="G34" s="260"/>
      <c r="H34" s="37"/>
      <c r="I34" s="37"/>
      <c r="J34" s="37"/>
      <c r="K34" s="37"/>
      <c r="L34" s="37"/>
      <c r="M34" s="37"/>
      <c r="N34" s="37"/>
      <c r="O34" s="37"/>
      <c r="P34" s="37"/>
      <c r="Q34" s="37"/>
      <c r="R34" s="37"/>
      <c r="S34" s="37"/>
      <c r="T34" s="37"/>
    </row>
    <row r="35" spans="1:20" ht="10.050000000000001" customHeight="1" x14ac:dyDescent="0.25">
      <c r="A35" s="33"/>
      <c r="B35" s="96"/>
      <c r="C35" s="96"/>
      <c r="D35" s="96"/>
      <c r="E35" s="96"/>
      <c r="F35" s="96"/>
      <c r="G35" s="96"/>
      <c r="H35" s="37"/>
      <c r="I35" s="37"/>
      <c r="J35" s="37"/>
      <c r="K35" s="37"/>
      <c r="L35" s="37"/>
      <c r="M35" s="37"/>
      <c r="N35" s="37"/>
      <c r="O35" s="37"/>
      <c r="P35" s="37"/>
      <c r="Q35" s="37"/>
      <c r="R35" s="37"/>
      <c r="S35" s="37"/>
      <c r="T35" s="37"/>
    </row>
    <row r="36" spans="1:20" ht="15" customHeight="1" x14ac:dyDescent="0.25">
      <c r="A36" s="33"/>
      <c r="B36" s="88" t="s">
        <v>40</v>
      </c>
      <c r="C36" s="255" t="s">
        <v>42</v>
      </c>
      <c r="D36" s="255"/>
      <c r="E36" s="255"/>
      <c r="F36" s="255"/>
      <c r="G36" s="255"/>
      <c r="H36" s="255"/>
      <c r="I36" s="255"/>
      <c r="J36" s="97"/>
      <c r="K36" s="37"/>
      <c r="L36" s="37"/>
      <c r="M36" s="37"/>
      <c r="N36" s="37"/>
      <c r="O36" s="37"/>
      <c r="P36" s="37"/>
      <c r="Q36" s="37"/>
      <c r="R36" s="37"/>
      <c r="S36" s="37"/>
      <c r="T36" s="37"/>
    </row>
    <row r="37" spans="1:20" ht="15" customHeight="1" x14ac:dyDescent="0.25">
      <c r="A37" s="33"/>
      <c r="B37" s="59"/>
      <c r="C37" s="55"/>
      <c r="D37" s="55"/>
      <c r="E37" s="55"/>
      <c r="F37" s="55"/>
      <c r="G37" s="55"/>
      <c r="H37" s="55"/>
      <c r="I37" s="55"/>
      <c r="J37" s="55"/>
      <c r="K37" s="37"/>
      <c r="L37" s="37"/>
      <c r="M37" s="37"/>
      <c r="N37" s="37"/>
      <c r="O37" s="37"/>
      <c r="P37" s="37"/>
      <c r="Q37" s="37"/>
      <c r="R37" s="37"/>
      <c r="S37" s="37"/>
      <c r="T37" s="37"/>
    </row>
    <row r="38" spans="1:20" ht="14.25" customHeight="1" x14ac:dyDescent="0.25">
      <c r="A38" s="33"/>
      <c r="B38" s="26"/>
      <c r="C38" s="26"/>
      <c r="D38" s="26"/>
      <c r="E38" s="26"/>
      <c r="F38" s="74"/>
      <c r="G38" s="74"/>
      <c r="H38" s="78"/>
      <c r="I38" s="78"/>
      <c r="J38" s="78"/>
      <c r="K38" s="37"/>
      <c r="L38" s="37"/>
      <c r="M38" s="37"/>
      <c r="N38" s="37"/>
      <c r="O38" s="37"/>
      <c r="P38" s="37"/>
      <c r="Q38" s="37"/>
      <c r="R38" s="37"/>
      <c r="S38" s="37"/>
      <c r="T38" s="37"/>
    </row>
    <row r="39" spans="1:20" ht="16.5" customHeight="1" x14ac:dyDescent="0.25">
      <c r="A39" s="33"/>
      <c r="B39" s="259"/>
      <c r="C39" s="259"/>
      <c r="D39" s="259"/>
      <c r="E39" s="259"/>
      <c r="F39" s="259"/>
      <c r="G39" s="259"/>
      <c r="H39" s="259"/>
      <c r="I39" s="57"/>
      <c r="J39" s="57"/>
      <c r="K39" s="37"/>
      <c r="L39" s="37"/>
      <c r="M39" s="37"/>
      <c r="N39" s="37"/>
      <c r="O39" s="37"/>
      <c r="P39" s="37"/>
      <c r="Q39" s="37"/>
      <c r="R39" s="37"/>
      <c r="S39" s="37"/>
      <c r="T39" s="37"/>
    </row>
    <row r="40" spans="1:20" ht="13.8" x14ac:dyDescent="0.25">
      <c r="A40" s="33"/>
      <c r="B40" s="57"/>
      <c r="C40" s="57"/>
      <c r="D40" s="57"/>
      <c r="E40" s="57"/>
      <c r="F40" s="57"/>
      <c r="G40" s="57"/>
      <c r="H40" s="57"/>
      <c r="I40" s="57"/>
      <c r="J40" s="57"/>
      <c r="K40" s="37"/>
      <c r="L40" s="37"/>
      <c r="M40" s="37"/>
      <c r="N40" s="37"/>
      <c r="O40" s="37"/>
      <c r="P40" s="37"/>
      <c r="Q40" s="37"/>
      <c r="R40" s="37"/>
      <c r="S40" s="37"/>
      <c r="T40" s="37"/>
    </row>
    <row r="41" spans="1:20" x14ac:dyDescent="0.25">
      <c r="A41" s="33"/>
      <c r="B41" s="59"/>
      <c r="C41" s="60"/>
      <c r="D41" s="37"/>
      <c r="E41" s="37"/>
      <c r="F41" s="37"/>
      <c r="G41" s="37"/>
      <c r="H41" s="37"/>
      <c r="I41" s="37"/>
      <c r="J41" s="37"/>
      <c r="K41" s="37"/>
      <c r="L41" s="37"/>
      <c r="M41" s="37"/>
      <c r="N41" s="37"/>
      <c r="O41" s="37"/>
      <c r="P41" s="37"/>
      <c r="Q41" s="37"/>
      <c r="R41" s="37"/>
      <c r="S41" s="37"/>
      <c r="T41" s="37"/>
    </row>
    <row r="42" spans="1:20" ht="15" customHeight="1" x14ac:dyDescent="0.25">
      <c r="A42" s="33"/>
      <c r="B42" s="59"/>
      <c r="C42" s="60"/>
      <c r="D42" s="37"/>
      <c r="E42" s="37"/>
      <c r="F42" s="37"/>
      <c r="G42" s="37"/>
      <c r="H42" s="37"/>
      <c r="I42" s="37"/>
      <c r="J42" s="37"/>
      <c r="K42" s="37"/>
      <c r="L42" s="37"/>
      <c r="M42" s="37"/>
      <c r="N42" s="37"/>
      <c r="O42" s="37"/>
      <c r="P42" s="37"/>
      <c r="Q42" s="37"/>
      <c r="R42" s="37"/>
      <c r="S42" s="37"/>
      <c r="T42" s="37"/>
    </row>
    <row r="43" spans="1:20" ht="6.75" customHeight="1" x14ac:dyDescent="0.25">
      <c r="A43" s="33"/>
      <c r="B43" s="59"/>
      <c r="C43" s="60"/>
      <c r="D43" s="37"/>
      <c r="E43" s="37"/>
      <c r="F43" s="37"/>
      <c r="G43" s="37"/>
      <c r="H43" s="37"/>
      <c r="I43" s="37"/>
      <c r="J43" s="37"/>
      <c r="K43" s="37"/>
      <c r="L43" s="37"/>
      <c r="M43" s="37"/>
      <c r="N43" s="37"/>
      <c r="O43" s="37"/>
      <c r="P43" s="37"/>
      <c r="Q43" s="37"/>
      <c r="R43" s="37"/>
      <c r="S43" s="37"/>
      <c r="T43" s="37"/>
    </row>
    <row r="44" spans="1:20" x14ac:dyDescent="0.25">
      <c r="A44" s="33"/>
      <c r="B44" s="59"/>
      <c r="C44" s="60"/>
      <c r="D44" s="37"/>
      <c r="E44" s="37"/>
      <c r="F44" s="37"/>
      <c r="G44" s="37"/>
      <c r="H44" s="37"/>
      <c r="I44" s="37"/>
      <c r="J44" s="37"/>
      <c r="K44" s="37"/>
      <c r="L44" s="37"/>
      <c r="M44" s="37"/>
      <c r="N44" s="37"/>
      <c r="O44" s="37"/>
      <c r="P44" s="37"/>
      <c r="Q44" s="37"/>
      <c r="R44" s="37"/>
      <c r="S44" s="37"/>
      <c r="T44" s="37"/>
    </row>
    <row r="45" spans="1:20" x14ac:dyDescent="0.25">
      <c r="A45" s="33"/>
      <c r="B45" s="59"/>
      <c r="C45" s="60"/>
      <c r="D45" s="37"/>
      <c r="E45" s="37"/>
      <c r="F45" s="37"/>
      <c r="G45" s="37"/>
      <c r="H45" s="37"/>
      <c r="I45" s="37"/>
      <c r="J45" s="37"/>
      <c r="K45" s="37"/>
      <c r="L45" s="37"/>
      <c r="M45" s="37"/>
      <c r="N45" s="37"/>
      <c r="O45" s="37"/>
      <c r="P45" s="37"/>
      <c r="Q45" s="37"/>
      <c r="R45" s="37"/>
      <c r="S45" s="37"/>
      <c r="T45" s="37"/>
    </row>
    <row r="46" spans="1:20" x14ac:dyDescent="0.25">
      <c r="A46" s="33"/>
      <c r="B46" s="59"/>
      <c r="C46" s="60"/>
      <c r="D46" s="37"/>
      <c r="E46" s="37"/>
      <c r="F46" s="37"/>
      <c r="G46" s="37"/>
      <c r="H46" s="37"/>
      <c r="I46" s="37"/>
      <c r="J46" s="37"/>
      <c r="K46" s="37"/>
      <c r="L46" s="37"/>
      <c r="M46" s="37"/>
      <c r="N46" s="37"/>
      <c r="O46" s="37"/>
      <c r="P46" s="37"/>
      <c r="Q46" s="37"/>
      <c r="R46" s="37"/>
      <c r="S46" s="37"/>
      <c r="T46" s="37"/>
    </row>
    <row r="47" spans="1:20" x14ac:dyDescent="0.25">
      <c r="A47" s="33"/>
      <c r="B47" s="59"/>
      <c r="C47" s="60"/>
      <c r="D47" s="37"/>
      <c r="E47" s="37"/>
      <c r="F47" s="37"/>
      <c r="G47" s="37"/>
      <c r="H47" s="37"/>
      <c r="I47" s="37"/>
      <c r="J47" s="37"/>
      <c r="K47" s="37"/>
      <c r="L47" s="37"/>
      <c r="M47" s="37"/>
      <c r="N47" s="37"/>
      <c r="O47" s="37"/>
      <c r="P47" s="37"/>
      <c r="Q47" s="37"/>
      <c r="R47" s="37"/>
      <c r="S47" s="37"/>
      <c r="T47" s="37"/>
    </row>
    <row r="48" spans="1:20" x14ac:dyDescent="0.25">
      <c r="A48" s="33"/>
      <c r="B48" s="59"/>
      <c r="C48" s="60"/>
      <c r="D48" s="37"/>
      <c r="E48" s="37"/>
      <c r="F48" s="37"/>
      <c r="G48" s="37"/>
      <c r="H48" s="37"/>
      <c r="I48" s="37"/>
      <c r="J48" s="37"/>
      <c r="K48" s="37"/>
      <c r="L48" s="37"/>
      <c r="M48" s="37"/>
      <c r="N48" s="37"/>
      <c r="O48" s="37"/>
      <c r="P48" s="37"/>
      <c r="Q48" s="37"/>
      <c r="R48" s="37"/>
      <c r="S48" s="37"/>
      <c r="T48" s="37"/>
    </row>
    <row r="49" spans="1:20" x14ac:dyDescent="0.25">
      <c r="A49" s="33"/>
      <c r="B49" s="59"/>
      <c r="C49" s="60"/>
      <c r="D49" s="37"/>
      <c r="E49" s="37"/>
      <c r="F49" s="37"/>
      <c r="G49" s="37"/>
      <c r="H49" s="37"/>
      <c r="I49" s="37"/>
      <c r="J49" s="37"/>
      <c r="K49" s="37"/>
      <c r="L49" s="37"/>
      <c r="M49" s="37"/>
      <c r="N49" s="37"/>
      <c r="O49" s="37"/>
      <c r="P49" s="37"/>
      <c r="Q49" s="37"/>
      <c r="R49" s="37"/>
      <c r="S49" s="37"/>
      <c r="T49" s="37"/>
    </row>
    <row r="50" spans="1:20" x14ac:dyDescent="0.25">
      <c r="A50" s="33"/>
      <c r="B50" s="59"/>
      <c r="C50" s="60"/>
      <c r="D50" s="37"/>
      <c r="E50" s="37"/>
      <c r="F50" s="37"/>
      <c r="G50" s="37"/>
      <c r="H50" s="37"/>
      <c r="I50" s="37"/>
      <c r="J50" s="37"/>
      <c r="K50" s="37"/>
      <c r="L50" s="37"/>
      <c r="M50" s="37"/>
      <c r="N50" s="37"/>
      <c r="O50" s="37"/>
      <c r="P50" s="37"/>
      <c r="Q50" s="37"/>
      <c r="R50" s="37"/>
      <c r="S50" s="37"/>
      <c r="T50" s="37"/>
    </row>
    <row r="51" spans="1:20" x14ac:dyDescent="0.25">
      <c r="A51" s="33"/>
      <c r="B51" s="59"/>
      <c r="C51" s="60"/>
      <c r="D51" s="37"/>
      <c r="E51" s="37"/>
      <c r="F51" s="37"/>
      <c r="G51" s="37"/>
      <c r="H51" s="37"/>
      <c r="I51" s="37"/>
      <c r="J51" s="37"/>
      <c r="K51" s="37"/>
      <c r="L51" s="37"/>
      <c r="M51" s="37"/>
      <c r="N51" s="37"/>
      <c r="O51" s="37"/>
      <c r="P51" s="37"/>
      <c r="Q51" s="37"/>
      <c r="R51" s="37"/>
      <c r="S51" s="37"/>
      <c r="T51" s="37"/>
    </row>
    <row r="52" spans="1:20" x14ac:dyDescent="0.25">
      <c r="A52" s="33"/>
      <c r="B52" s="59"/>
      <c r="C52" s="60"/>
      <c r="D52" s="37"/>
      <c r="E52" s="37"/>
      <c r="F52" s="37"/>
      <c r="G52" s="37"/>
      <c r="H52" s="37"/>
      <c r="I52" s="37"/>
      <c r="J52" s="37"/>
      <c r="K52" s="37"/>
      <c r="L52" s="37"/>
      <c r="M52" s="37"/>
      <c r="N52" s="37"/>
      <c r="O52" s="37"/>
      <c r="P52" s="37"/>
      <c r="Q52" s="37"/>
      <c r="R52" s="37"/>
      <c r="S52" s="37"/>
      <c r="T52" s="37"/>
    </row>
    <row r="53" spans="1:20" x14ac:dyDescent="0.25">
      <c r="A53" s="33"/>
      <c r="B53" s="59"/>
      <c r="C53" s="60"/>
      <c r="D53" s="37"/>
      <c r="E53" s="37"/>
      <c r="F53" s="37"/>
      <c r="G53" s="37"/>
      <c r="H53" s="37"/>
      <c r="I53" s="37"/>
      <c r="J53" s="37"/>
      <c r="K53" s="37"/>
      <c r="L53" s="37"/>
      <c r="M53" s="37"/>
      <c r="N53" s="37"/>
      <c r="O53" s="37"/>
      <c r="P53" s="37"/>
      <c r="Q53" s="37"/>
      <c r="R53" s="37"/>
      <c r="S53" s="37"/>
      <c r="T53" s="37"/>
    </row>
    <row r="54" spans="1:20" x14ac:dyDescent="0.25">
      <c r="A54" s="33"/>
      <c r="B54" s="59"/>
      <c r="C54" s="60"/>
      <c r="D54" s="37"/>
      <c r="E54" s="37"/>
      <c r="F54" s="37"/>
      <c r="G54" s="37"/>
      <c r="H54" s="37"/>
      <c r="I54" s="37"/>
      <c r="J54" s="37"/>
      <c r="K54" s="37"/>
      <c r="L54" s="37"/>
      <c r="M54" s="37"/>
      <c r="N54" s="37"/>
      <c r="O54" s="37"/>
      <c r="P54" s="37"/>
      <c r="Q54" s="37"/>
      <c r="R54" s="37"/>
      <c r="S54" s="37"/>
      <c r="T54" s="37"/>
    </row>
    <row r="55" spans="1:20" x14ac:dyDescent="0.25">
      <c r="A55" s="33"/>
      <c r="B55" s="59"/>
      <c r="C55" s="60"/>
      <c r="D55" s="37"/>
      <c r="E55" s="37"/>
      <c r="F55" s="37"/>
      <c r="G55" s="37"/>
      <c r="H55" s="37"/>
      <c r="I55" s="37"/>
      <c r="J55" s="37"/>
      <c r="K55" s="37"/>
      <c r="L55" s="37"/>
      <c r="M55" s="37"/>
      <c r="N55" s="37"/>
      <c r="O55" s="37"/>
      <c r="P55" s="37"/>
      <c r="Q55" s="37"/>
      <c r="R55" s="37"/>
      <c r="S55" s="37"/>
      <c r="T55" s="37"/>
    </row>
    <row r="56" spans="1:20" x14ac:dyDescent="0.25">
      <c r="A56" s="33"/>
      <c r="B56" s="59"/>
      <c r="C56" s="60"/>
      <c r="D56" s="37"/>
      <c r="E56" s="37"/>
      <c r="F56" s="37"/>
      <c r="G56" s="37"/>
      <c r="H56" s="37"/>
      <c r="I56" s="37"/>
      <c r="J56" s="37"/>
      <c r="K56" s="37"/>
      <c r="L56" s="37"/>
      <c r="M56" s="37"/>
      <c r="N56" s="37"/>
      <c r="O56" s="37"/>
      <c r="P56" s="37"/>
      <c r="Q56" s="37"/>
      <c r="R56" s="37"/>
      <c r="S56" s="37"/>
      <c r="T56" s="37"/>
    </row>
    <row r="57" spans="1:20" x14ac:dyDescent="0.25">
      <c r="A57" s="33"/>
      <c r="B57" s="59"/>
      <c r="C57" s="60"/>
      <c r="D57" s="37"/>
      <c r="E57" s="61"/>
      <c r="F57" s="37"/>
      <c r="G57" s="37"/>
      <c r="H57" s="37"/>
      <c r="I57" s="37"/>
      <c r="J57" s="37"/>
      <c r="K57" s="37"/>
      <c r="L57" s="37"/>
      <c r="M57" s="37"/>
      <c r="N57" s="37"/>
      <c r="O57" s="37"/>
      <c r="P57" s="37"/>
      <c r="Q57" s="37"/>
      <c r="R57" s="37"/>
      <c r="S57" s="37"/>
      <c r="T57" s="37"/>
    </row>
    <row r="58" spans="1:20" x14ac:dyDescent="0.25">
      <c r="A58" s="33"/>
      <c r="B58" s="59"/>
      <c r="C58" s="60"/>
      <c r="D58" s="37"/>
      <c r="E58" s="37"/>
      <c r="F58" s="37"/>
      <c r="G58" s="37"/>
      <c r="H58" s="37"/>
      <c r="I58" s="37"/>
      <c r="J58" s="37"/>
      <c r="K58" s="37"/>
      <c r="L58" s="37"/>
      <c r="M58" s="37"/>
      <c r="N58" s="37"/>
      <c r="O58" s="37"/>
      <c r="P58" s="37"/>
      <c r="Q58" s="37"/>
      <c r="R58" s="37"/>
      <c r="S58" s="37"/>
      <c r="T58" s="37"/>
    </row>
    <row r="59" spans="1:20" x14ac:dyDescent="0.25">
      <c r="A59" s="33"/>
      <c r="B59" s="59"/>
      <c r="C59" s="60"/>
      <c r="D59" s="37"/>
      <c r="E59" s="37"/>
      <c r="F59" s="37"/>
      <c r="G59" s="37"/>
      <c r="H59" s="37"/>
      <c r="I59" s="37"/>
      <c r="J59" s="37"/>
      <c r="K59" s="37"/>
      <c r="L59" s="37"/>
      <c r="M59" s="37"/>
      <c r="N59" s="37"/>
      <c r="O59" s="37"/>
      <c r="P59" s="37"/>
      <c r="Q59" s="37"/>
      <c r="R59" s="37"/>
      <c r="S59" s="37"/>
      <c r="T59" s="37"/>
    </row>
    <row r="60" spans="1:20" x14ac:dyDescent="0.25">
      <c r="A60" s="33"/>
      <c r="B60" s="59"/>
      <c r="C60" s="60"/>
      <c r="D60" s="37"/>
      <c r="E60" s="37"/>
      <c r="F60" s="37"/>
      <c r="G60" s="37"/>
      <c r="H60" s="37"/>
      <c r="I60" s="37"/>
      <c r="J60" s="37"/>
      <c r="K60" s="37"/>
      <c r="L60" s="37"/>
      <c r="M60" s="37"/>
      <c r="N60" s="37"/>
      <c r="O60" s="37"/>
      <c r="P60" s="37"/>
      <c r="Q60" s="37"/>
      <c r="R60" s="37"/>
      <c r="S60" s="37"/>
      <c r="T60" s="37"/>
    </row>
    <row r="61" spans="1:20" x14ac:dyDescent="0.25">
      <c r="A61" s="33"/>
      <c r="B61" s="59"/>
      <c r="C61" s="60"/>
      <c r="D61" s="37"/>
      <c r="E61" s="37"/>
      <c r="F61" s="37"/>
      <c r="G61" s="37"/>
      <c r="H61" s="37"/>
      <c r="I61" s="37"/>
      <c r="J61" s="37"/>
      <c r="K61" s="37"/>
      <c r="L61" s="37"/>
      <c r="M61" s="37"/>
      <c r="N61" s="37"/>
      <c r="O61" s="37"/>
      <c r="P61" s="37"/>
      <c r="Q61" s="37"/>
      <c r="R61" s="37"/>
      <c r="S61" s="37"/>
      <c r="T61" s="37"/>
    </row>
    <row r="62" spans="1:20" x14ac:dyDescent="0.25">
      <c r="A62" s="33"/>
      <c r="B62" s="59"/>
      <c r="C62" s="60"/>
      <c r="D62" s="37"/>
      <c r="E62" s="37"/>
      <c r="F62" s="37"/>
      <c r="G62" s="37"/>
      <c r="H62" s="37"/>
      <c r="I62" s="37"/>
      <c r="J62" s="37"/>
      <c r="K62" s="37"/>
      <c r="L62" s="37"/>
      <c r="M62" s="37"/>
      <c r="N62" s="37"/>
      <c r="O62" s="37"/>
      <c r="P62" s="37"/>
      <c r="Q62" s="37"/>
      <c r="R62" s="37"/>
      <c r="S62" s="37"/>
      <c r="T62" s="37"/>
    </row>
    <row r="63" spans="1:20" x14ac:dyDescent="0.25">
      <c r="A63" s="33"/>
      <c r="B63" s="59"/>
      <c r="C63" s="60"/>
      <c r="D63" s="37"/>
      <c r="E63" s="37"/>
      <c r="F63" s="37"/>
      <c r="G63" s="37"/>
      <c r="H63" s="37"/>
      <c r="I63" s="37"/>
      <c r="J63" s="37"/>
      <c r="K63" s="37"/>
      <c r="L63" s="37"/>
      <c r="M63" s="37"/>
      <c r="N63" s="37"/>
      <c r="O63" s="37"/>
      <c r="P63" s="37"/>
      <c r="Q63" s="37"/>
      <c r="R63" s="37"/>
      <c r="S63" s="37"/>
      <c r="T63" s="37"/>
    </row>
    <row r="64" spans="1:20" x14ac:dyDescent="0.25">
      <c r="A64" s="33"/>
      <c r="B64" s="59"/>
      <c r="C64" s="60"/>
      <c r="D64" s="37"/>
      <c r="E64" s="37"/>
      <c r="F64" s="37"/>
      <c r="G64" s="37"/>
      <c r="H64" s="37"/>
      <c r="I64" s="37"/>
      <c r="J64" s="37"/>
      <c r="K64" s="37"/>
      <c r="L64" s="37"/>
      <c r="M64" s="37"/>
      <c r="N64" s="37"/>
      <c r="O64" s="37"/>
      <c r="P64" s="37"/>
      <c r="Q64" s="37"/>
      <c r="R64" s="37"/>
      <c r="S64" s="37"/>
      <c r="T64" s="37"/>
    </row>
    <row r="65" spans="1:20" x14ac:dyDescent="0.25">
      <c r="A65" s="33"/>
      <c r="B65" s="59"/>
      <c r="C65" s="60"/>
      <c r="D65" s="37"/>
      <c r="E65" s="37"/>
      <c r="F65" s="37"/>
      <c r="G65" s="37"/>
      <c r="H65" s="37"/>
      <c r="I65" s="37"/>
      <c r="J65" s="37"/>
      <c r="K65" s="37"/>
      <c r="L65" s="37"/>
      <c r="M65" s="37"/>
      <c r="N65" s="37"/>
      <c r="O65" s="37"/>
      <c r="P65" s="37"/>
      <c r="Q65" s="37"/>
      <c r="R65" s="37"/>
      <c r="S65" s="37"/>
      <c r="T65" s="37"/>
    </row>
    <row r="66" spans="1:20" x14ac:dyDescent="0.25">
      <c r="A66" s="33"/>
      <c r="B66" s="59"/>
      <c r="C66" s="60"/>
      <c r="D66" s="37"/>
      <c r="E66" s="37"/>
      <c r="F66" s="37"/>
      <c r="G66" s="37"/>
      <c r="H66" s="37"/>
      <c r="I66" s="37"/>
      <c r="J66" s="37"/>
      <c r="K66" s="37"/>
      <c r="L66" s="37"/>
      <c r="M66" s="37"/>
      <c r="N66" s="37"/>
      <c r="O66" s="37"/>
      <c r="P66" s="37"/>
      <c r="Q66" s="37"/>
      <c r="R66" s="37"/>
      <c r="S66" s="61"/>
      <c r="T66" s="37"/>
    </row>
    <row r="67" spans="1:20" x14ac:dyDescent="0.25">
      <c r="A67" s="33"/>
      <c r="B67" s="59"/>
      <c r="C67" s="60"/>
      <c r="D67" s="37"/>
      <c r="E67" s="37"/>
      <c r="F67" s="37"/>
      <c r="G67" s="37"/>
      <c r="H67" s="37"/>
      <c r="I67" s="37"/>
      <c r="J67" s="37"/>
      <c r="K67" s="37"/>
      <c r="L67" s="37"/>
      <c r="M67" s="37"/>
      <c r="N67" s="37"/>
      <c r="O67" s="37"/>
      <c r="P67" s="37"/>
      <c r="Q67" s="37"/>
      <c r="R67" s="37"/>
      <c r="S67" s="37"/>
      <c r="T67" s="37"/>
    </row>
    <row r="68" spans="1:20" x14ac:dyDescent="0.25">
      <c r="A68" s="33"/>
      <c r="B68" s="59"/>
      <c r="C68" s="60"/>
      <c r="D68" s="37"/>
      <c r="E68" s="37"/>
      <c r="F68" s="37"/>
      <c r="G68" s="37"/>
      <c r="H68" s="37"/>
      <c r="I68" s="37"/>
      <c r="J68" s="37"/>
      <c r="K68" s="37"/>
      <c r="L68" s="37"/>
      <c r="M68" s="37"/>
      <c r="N68" s="37"/>
      <c r="O68" s="37"/>
      <c r="P68" s="37"/>
      <c r="Q68" s="37"/>
      <c r="R68" s="37"/>
      <c r="S68" s="37"/>
      <c r="T68" s="37"/>
    </row>
    <row r="69" spans="1:20" x14ac:dyDescent="0.25">
      <c r="A69" s="33"/>
      <c r="B69" s="59"/>
      <c r="C69" s="60"/>
      <c r="D69" s="37"/>
      <c r="E69" s="37"/>
      <c r="F69" s="37"/>
      <c r="G69" s="37"/>
      <c r="H69" s="37"/>
      <c r="I69" s="37"/>
      <c r="J69" s="37"/>
      <c r="K69" s="37"/>
      <c r="L69" s="37"/>
      <c r="M69" s="37"/>
      <c r="N69" s="37"/>
      <c r="O69" s="37"/>
      <c r="P69" s="37"/>
      <c r="Q69" s="37"/>
      <c r="R69" s="37"/>
      <c r="S69" s="37"/>
      <c r="T69" s="37"/>
    </row>
    <row r="70" spans="1:20" x14ac:dyDescent="0.25">
      <c r="A70" s="33"/>
      <c r="B70" s="59"/>
      <c r="C70" s="60"/>
      <c r="D70" s="37"/>
      <c r="E70" s="37"/>
      <c r="F70" s="37"/>
      <c r="G70" s="37"/>
      <c r="H70" s="37"/>
      <c r="I70" s="37"/>
      <c r="J70" s="37"/>
      <c r="K70" s="37"/>
      <c r="L70" s="37"/>
      <c r="M70" s="37"/>
      <c r="N70" s="37"/>
      <c r="O70" s="37"/>
      <c r="P70" s="37"/>
      <c r="Q70" s="37"/>
      <c r="R70" s="37"/>
      <c r="S70" s="37"/>
      <c r="T70" s="37"/>
    </row>
    <row r="71" spans="1:20" x14ac:dyDescent="0.25">
      <c r="A71" s="33"/>
      <c r="B71" s="59"/>
      <c r="C71" s="60"/>
      <c r="D71" s="37"/>
      <c r="E71" s="37"/>
      <c r="F71" s="37"/>
      <c r="G71" s="37"/>
      <c r="H71" s="37"/>
      <c r="I71" s="37"/>
      <c r="J71" s="37"/>
      <c r="K71" s="37"/>
      <c r="L71" s="37"/>
      <c r="M71" s="37"/>
      <c r="N71" s="37"/>
      <c r="O71" s="37"/>
      <c r="P71" s="37"/>
      <c r="Q71" s="37"/>
      <c r="R71" s="37"/>
      <c r="S71" s="37"/>
      <c r="T71" s="37"/>
    </row>
    <row r="72" spans="1:20" x14ac:dyDescent="0.25">
      <c r="A72" s="33"/>
      <c r="B72" s="59"/>
      <c r="C72" s="60"/>
      <c r="D72" s="37"/>
      <c r="E72" s="37"/>
      <c r="F72" s="37"/>
      <c r="G72" s="37"/>
      <c r="H72" s="37"/>
      <c r="I72" s="37"/>
      <c r="J72" s="37"/>
      <c r="K72" s="37"/>
      <c r="L72" s="37"/>
      <c r="M72" s="37"/>
      <c r="N72" s="37"/>
      <c r="O72" s="37"/>
      <c r="P72" s="37"/>
      <c r="Q72" s="37"/>
      <c r="R72" s="37"/>
      <c r="S72" s="37"/>
      <c r="T72" s="37"/>
    </row>
    <row r="73" spans="1:20" x14ac:dyDescent="0.25">
      <c r="A73" s="33"/>
      <c r="B73" s="59"/>
      <c r="C73" s="60"/>
      <c r="D73" s="37"/>
      <c r="E73" s="37"/>
      <c r="F73" s="37"/>
      <c r="G73" s="37"/>
      <c r="H73" s="37"/>
      <c r="I73" s="37"/>
      <c r="J73" s="37"/>
      <c r="K73" s="37"/>
      <c r="L73" s="37"/>
      <c r="M73" s="37"/>
      <c r="N73" s="37"/>
      <c r="O73" s="37"/>
      <c r="P73" s="37"/>
      <c r="Q73" s="37"/>
      <c r="R73" s="37"/>
      <c r="S73" s="37"/>
      <c r="T73" s="37"/>
    </row>
    <row r="74" spans="1:20" x14ac:dyDescent="0.25">
      <c r="A74" s="33"/>
      <c r="B74" s="59"/>
      <c r="C74" s="60"/>
      <c r="D74" s="37"/>
      <c r="E74" s="37"/>
      <c r="F74" s="37"/>
      <c r="G74" s="37"/>
      <c r="H74" s="37"/>
      <c r="I74" s="37"/>
      <c r="J74" s="37"/>
      <c r="K74" s="37"/>
      <c r="L74" s="37"/>
      <c r="M74" s="37"/>
      <c r="N74" s="37"/>
      <c r="O74" s="37"/>
      <c r="P74" s="37"/>
      <c r="Q74" s="37"/>
      <c r="R74" s="37"/>
      <c r="S74" s="37"/>
      <c r="T74" s="37"/>
    </row>
    <row r="75" spans="1:20" x14ac:dyDescent="0.25">
      <c r="A75" s="33"/>
      <c r="B75" s="59"/>
      <c r="C75" s="60"/>
      <c r="D75" s="37"/>
      <c r="E75" s="37"/>
      <c r="F75" s="37"/>
      <c r="G75" s="37"/>
      <c r="H75" s="37"/>
      <c r="I75" s="37"/>
      <c r="J75" s="37"/>
      <c r="K75" s="37"/>
      <c r="L75" s="37"/>
      <c r="M75" s="37"/>
      <c r="N75" s="37"/>
      <c r="O75" s="37"/>
      <c r="P75" s="37"/>
      <c r="Q75" s="37"/>
      <c r="R75" s="37"/>
      <c r="S75" s="37"/>
      <c r="T75" s="37"/>
    </row>
    <row r="76" spans="1:20" x14ac:dyDescent="0.25">
      <c r="A76" s="33"/>
      <c r="B76" s="59"/>
      <c r="C76" s="60"/>
      <c r="D76" s="37"/>
      <c r="E76" s="37"/>
      <c r="F76" s="37"/>
      <c r="G76" s="37"/>
      <c r="H76" s="37"/>
      <c r="I76" s="37"/>
      <c r="J76" s="37"/>
      <c r="K76" s="37"/>
      <c r="L76" s="37"/>
      <c r="M76" s="37"/>
      <c r="N76" s="37"/>
      <c r="O76" s="37"/>
      <c r="P76" s="37"/>
      <c r="Q76" s="37"/>
      <c r="R76" s="37"/>
      <c r="S76" s="37"/>
      <c r="T76" s="37"/>
    </row>
    <row r="77" spans="1:20" x14ac:dyDescent="0.25">
      <c r="A77" s="33"/>
      <c r="B77" s="59"/>
      <c r="C77" s="60"/>
      <c r="D77" s="37"/>
      <c r="E77" s="37"/>
      <c r="F77" s="37"/>
      <c r="G77" s="37"/>
      <c r="H77" s="37"/>
      <c r="I77" s="37"/>
      <c r="J77" s="37"/>
      <c r="K77" s="37"/>
      <c r="L77" s="37"/>
      <c r="M77" s="37"/>
      <c r="N77" s="37"/>
      <c r="O77" s="37"/>
      <c r="P77" s="37"/>
      <c r="Q77" s="37"/>
      <c r="R77" s="37"/>
      <c r="S77" s="37"/>
      <c r="T77" s="37"/>
    </row>
    <row r="78" spans="1:20" x14ac:dyDescent="0.25">
      <c r="A78" s="33"/>
      <c r="B78" s="59"/>
      <c r="C78" s="60"/>
      <c r="D78" s="37"/>
      <c r="E78" s="37"/>
      <c r="F78" s="37"/>
      <c r="G78" s="37"/>
      <c r="H78" s="37"/>
      <c r="I78" s="37"/>
      <c r="J78" s="37"/>
      <c r="K78" s="37"/>
      <c r="L78" s="37"/>
      <c r="M78" s="37"/>
      <c r="N78" s="37"/>
      <c r="O78" s="37"/>
      <c r="P78" s="37"/>
      <c r="Q78" s="37"/>
      <c r="R78" s="37"/>
      <c r="S78" s="37"/>
      <c r="T78" s="37"/>
    </row>
    <row r="79" spans="1:20" x14ac:dyDescent="0.25">
      <c r="A79" s="33"/>
      <c r="B79" s="59"/>
      <c r="C79" s="60"/>
      <c r="D79" s="37"/>
      <c r="E79" s="37"/>
      <c r="F79" s="37"/>
      <c r="G79" s="37"/>
      <c r="H79" s="37"/>
      <c r="I79" s="37"/>
      <c r="J79" s="37"/>
      <c r="K79" s="37"/>
      <c r="L79" s="37"/>
      <c r="M79" s="37"/>
      <c r="N79" s="37"/>
      <c r="O79" s="37"/>
      <c r="P79" s="37"/>
      <c r="Q79" s="37"/>
      <c r="R79" s="37"/>
      <c r="S79" s="37"/>
      <c r="T79" s="37"/>
    </row>
    <row r="80" spans="1:20" x14ac:dyDescent="0.25">
      <c r="A80" s="33"/>
      <c r="B80" s="59"/>
      <c r="C80" s="60"/>
      <c r="D80" s="37"/>
      <c r="E80" s="37"/>
      <c r="F80" s="37"/>
      <c r="G80" s="37"/>
      <c r="H80" s="37"/>
      <c r="I80" s="37"/>
      <c r="J80" s="37"/>
      <c r="K80" s="37"/>
      <c r="L80" s="37"/>
      <c r="M80" s="37"/>
      <c r="N80" s="37"/>
      <c r="O80" s="37"/>
      <c r="P80" s="37"/>
      <c r="Q80" s="37"/>
      <c r="R80" s="37"/>
      <c r="S80" s="37"/>
      <c r="T80" s="37"/>
    </row>
    <row r="81" spans="1:20" x14ac:dyDescent="0.25">
      <c r="A81" s="33"/>
      <c r="B81" s="59"/>
      <c r="C81" s="60"/>
      <c r="D81" s="37"/>
      <c r="E81" s="37"/>
      <c r="F81" s="37"/>
      <c r="G81" s="37"/>
      <c r="H81" s="37"/>
      <c r="I81" s="37"/>
      <c r="J81" s="37"/>
      <c r="K81" s="37"/>
      <c r="L81" s="37"/>
      <c r="M81" s="37"/>
      <c r="N81" s="37"/>
      <c r="O81" s="37"/>
      <c r="P81" s="37"/>
      <c r="Q81" s="37"/>
      <c r="R81" s="37"/>
      <c r="S81" s="37"/>
      <c r="T81" s="37"/>
    </row>
    <row r="82" spans="1:20" x14ac:dyDescent="0.25">
      <c r="A82" s="33"/>
      <c r="B82" s="59"/>
      <c r="C82" s="60"/>
      <c r="D82" s="37"/>
      <c r="E82" s="37"/>
      <c r="F82" s="37"/>
      <c r="G82" s="37"/>
      <c r="H82" s="37"/>
      <c r="I82" s="37"/>
      <c r="J82" s="37"/>
      <c r="K82" s="37"/>
      <c r="L82" s="37"/>
      <c r="M82" s="37"/>
      <c r="N82" s="37"/>
      <c r="O82" s="37"/>
      <c r="P82" s="37"/>
      <c r="Q82" s="37"/>
      <c r="R82" s="37"/>
      <c r="S82" s="37"/>
      <c r="T82" s="37"/>
    </row>
    <row r="83" spans="1:20" x14ac:dyDescent="0.25">
      <c r="A83" s="33"/>
      <c r="B83" s="59"/>
      <c r="C83" s="60"/>
      <c r="D83" s="37"/>
      <c r="E83" s="37"/>
      <c r="F83" s="37"/>
      <c r="G83" s="37"/>
      <c r="H83" s="37"/>
      <c r="I83" s="37"/>
      <c r="J83" s="37"/>
      <c r="K83" s="37"/>
      <c r="L83" s="37"/>
      <c r="M83" s="37"/>
      <c r="N83" s="37"/>
      <c r="O83" s="37"/>
      <c r="P83" s="37"/>
      <c r="Q83" s="37"/>
      <c r="R83" s="37"/>
      <c r="S83" s="37"/>
      <c r="T83" s="37"/>
    </row>
    <row r="84" spans="1:20" x14ac:dyDescent="0.25">
      <c r="A84" s="33"/>
      <c r="B84" s="59"/>
      <c r="C84" s="60"/>
      <c r="D84" s="37"/>
      <c r="E84" s="37"/>
      <c r="F84" s="37"/>
      <c r="G84" s="37"/>
      <c r="H84" s="37"/>
      <c r="I84" s="37"/>
      <c r="J84" s="37"/>
      <c r="K84" s="37"/>
      <c r="L84" s="37"/>
      <c r="M84" s="37"/>
      <c r="N84" s="37"/>
      <c r="O84" s="37"/>
      <c r="P84" s="37"/>
      <c r="Q84" s="37"/>
      <c r="R84" s="37"/>
      <c r="S84" s="37"/>
      <c r="T84" s="37"/>
    </row>
    <row r="85" spans="1:20" x14ac:dyDescent="0.25">
      <c r="A85" s="33"/>
      <c r="K85" s="37"/>
      <c r="P85" s="37"/>
      <c r="Q85" s="37"/>
      <c r="R85" s="37"/>
      <c r="S85" s="37"/>
      <c r="T85" s="37"/>
    </row>
    <row r="86" spans="1:20" x14ac:dyDescent="0.25">
      <c r="A86" s="33"/>
      <c r="K86" s="37"/>
      <c r="Q86" s="37"/>
      <c r="R86" s="37"/>
      <c r="S86" s="37"/>
      <c r="T86" s="37"/>
    </row>
    <row r="87" spans="1:20" x14ac:dyDescent="0.25">
      <c r="A87" s="33"/>
      <c r="Q87" s="37"/>
      <c r="R87" s="37"/>
      <c r="S87" s="37"/>
      <c r="T87" s="37"/>
    </row>
    <row r="88" spans="1:20" x14ac:dyDescent="0.25">
      <c r="A88" s="33"/>
      <c r="Q88" s="37"/>
      <c r="R88" s="37"/>
      <c r="S88" s="37"/>
      <c r="T88" s="37"/>
    </row>
    <row r="89" spans="1:20" x14ac:dyDescent="0.25">
      <c r="A89" s="33"/>
      <c r="Q89" s="37"/>
      <c r="R89" s="37"/>
      <c r="S89" s="37"/>
      <c r="T89" s="37"/>
    </row>
    <row r="90" spans="1:20" x14ac:dyDescent="0.25">
      <c r="Q90" s="37"/>
      <c r="R90" s="37"/>
      <c r="S90" s="37"/>
      <c r="T90" s="37"/>
    </row>
    <row r="91" spans="1:20" x14ac:dyDescent="0.25">
      <c r="Q91" s="37"/>
      <c r="R91" s="37"/>
      <c r="S91" s="37"/>
      <c r="T91" s="37"/>
    </row>
    <row r="92" spans="1:20" x14ac:dyDescent="0.25">
      <c r="Q92" s="37"/>
      <c r="R92" s="37"/>
      <c r="S92" s="37"/>
      <c r="T92" s="37"/>
    </row>
    <row r="93" spans="1:20" x14ac:dyDescent="0.25">
      <c r="Q93" s="37"/>
      <c r="R93" s="37"/>
      <c r="S93" s="37"/>
      <c r="T93" s="37"/>
    </row>
    <row r="94" spans="1:20" x14ac:dyDescent="0.25">
      <c r="Q94" s="37"/>
      <c r="R94" s="37"/>
    </row>
    <row r="95" spans="1:20" x14ac:dyDescent="0.25">
      <c r="Q95" s="37"/>
      <c r="R95" s="37"/>
    </row>
    <row r="96" spans="1:20" x14ac:dyDescent="0.25">
      <c r="Q96" s="37"/>
      <c r="R96" s="37"/>
    </row>
    <row r="97" spans="17:18" x14ac:dyDescent="0.25">
      <c r="Q97" s="37"/>
      <c r="R97" s="37"/>
    </row>
  </sheetData>
  <mergeCells count="19">
    <mergeCell ref="F15:G15"/>
    <mergeCell ref="F4:J4"/>
    <mergeCell ref="C6:E6"/>
    <mergeCell ref="F12:G12"/>
    <mergeCell ref="C13:E13"/>
    <mergeCell ref="F13:G13"/>
    <mergeCell ref="C7:D7"/>
    <mergeCell ref="B39:H39"/>
    <mergeCell ref="F16:G16"/>
    <mergeCell ref="C17:E17"/>
    <mergeCell ref="F17:G17"/>
    <mergeCell ref="B19:C19"/>
    <mergeCell ref="B21:H21"/>
    <mergeCell ref="C23:I23"/>
    <mergeCell ref="C24:I24"/>
    <mergeCell ref="C25:I25"/>
    <mergeCell ref="B27:E27"/>
    <mergeCell ref="B34:G34"/>
    <mergeCell ref="C36:I36"/>
  </mergeCells>
  <pageMargins left="0" right="0" top="0.98425196850393704" bottom="0.98425196850393704" header="0.51181102362204722" footer="0.51181102362204722"/>
  <pageSetup paperSize="8" scale="48" orientation="landscape" r:id="rId1"/>
  <headerFooter alignWithMargins="0">
    <oddHeader>&amp;C&amp;"Aptos"&amp;11&amp;K000000 OFFICIAL&amp;1#_x000D_</oddHeader>
    <oddFooter>&amp;C_x000D_&amp;1#&amp;"Aptos"&amp;11&amp;K000000 OFFICIAL</oddFooter>
  </headerFooter>
  <ignoredErrors>
    <ignoredError sqref="B23:B25 B29 B3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39997558519241921"/>
    <pageSetUpPr fitToPage="1"/>
  </sheetPr>
  <dimension ref="A1:N103"/>
  <sheetViews>
    <sheetView showGridLines="0" zoomScale="85" zoomScaleNormal="85" workbookViewId="0"/>
  </sheetViews>
  <sheetFormatPr defaultRowHeight="13.2" x14ac:dyDescent="0.25"/>
  <cols>
    <col min="1" max="1" width="2.77734375" style="21" customWidth="1"/>
    <col min="2" max="2" width="3.77734375" style="21" customWidth="1"/>
    <col min="3" max="3" width="25.77734375" style="21" customWidth="1"/>
    <col min="4" max="4" width="23.77734375" style="21" customWidth="1"/>
    <col min="5" max="5" width="25.77734375" style="21" customWidth="1"/>
    <col min="6" max="10" width="20.77734375" style="21" customWidth="1"/>
    <col min="11" max="11" width="2.109375" style="21" customWidth="1"/>
    <col min="12" max="12" width="3.21875" style="21" customWidth="1"/>
    <col min="13" max="13" width="6.77734375" style="21" customWidth="1"/>
    <col min="14" max="248" width="9.109375" style="21"/>
    <col min="249" max="249" width="2.77734375" style="21" customWidth="1"/>
    <col min="250" max="250" width="3.77734375" style="21" customWidth="1"/>
    <col min="251" max="253" width="25.77734375" style="21" customWidth="1"/>
    <col min="254" max="258" width="20.77734375" style="21" customWidth="1"/>
    <col min="259" max="259" width="2.109375" style="21" customWidth="1"/>
    <col min="260" max="260" width="3.21875" style="21" customWidth="1"/>
    <col min="261" max="261" width="6.77734375" style="21" customWidth="1"/>
    <col min="262" max="262" width="20.21875" style="21" customWidth="1"/>
    <col min="263" max="263" width="2" style="21" customWidth="1"/>
    <col min="264" max="264" width="0" style="21" hidden="1" customWidth="1"/>
    <col min="265" max="265" width="26.77734375" style="21" customWidth="1"/>
    <col min="266" max="266" width="3.77734375" style="21" customWidth="1"/>
    <col min="267" max="267" width="14" style="21" customWidth="1"/>
    <col min="268" max="268" width="19.33203125" style="21" customWidth="1"/>
    <col min="269" max="504" width="9.109375" style="21"/>
    <col min="505" max="505" width="2.77734375" style="21" customWidth="1"/>
    <col min="506" max="506" width="3.77734375" style="21" customWidth="1"/>
    <col min="507" max="509" width="25.77734375" style="21" customWidth="1"/>
    <col min="510" max="514" width="20.77734375" style="21" customWidth="1"/>
    <col min="515" max="515" width="2.109375" style="21" customWidth="1"/>
    <col min="516" max="516" width="3.21875" style="21" customWidth="1"/>
    <col min="517" max="517" width="6.77734375" style="21" customWidth="1"/>
    <col min="518" max="518" width="20.21875" style="21" customWidth="1"/>
    <col min="519" max="519" width="2" style="21" customWidth="1"/>
    <col min="520" max="520" width="0" style="21" hidden="1" customWidth="1"/>
    <col min="521" max="521" width="26.77734375" style="21" customWidth="1"/>
    <col min="522" max="522" width="3.77734375" style="21" customWidth="1"/>
    <col min="523" max="523" width="14" style="21" customWidth="1"/>
    <col min="524" max="524" width="19.33203125" style="21" customWidth="1"/>
    <col min="525" max="760" width="9.109375" style="21"/>
    <col min="761" max="761" width="2.77734375" style="21" customWidth="1"/>
    <col min="762" max="762" width="3.77734375" style="21" customWidth="1"/>
    <col min="763" max="765" width="25.77734375" style="21" customWidth="1"/>
    <col min="766" max="770" width="20.77734375" style="21" customWidth="1"/>
    <col min="771" max="771" width="2.109375" style="21" customWidth="1"/>
    <col min="772" max="772" width="3.21875" style="21" customWidth="1"/>
    <col min="773" max="773" width="6.77734375" style="21" customWidth="1"/>
    <col min="774" max="774" width="20.21875" style="21" customWidth="1"/>
    <col min="775" max="775" width="2" style="21" customWidth="1"/>
    <col min="776" max="776" width="0" style="21" hidden="1" customWidth="1"/>
    <col min="777" max="777" width="26.77734375" style="21" customWidth="1"/>
    <col min="778" max="778" width="3.77734375" style="21" customWidth="1"/>
    <col min="779" max="779" width="14" style="21" customWidth="1"/>
    <col min="780" max="780" width="19.33203125" style="21" customWidth="1"/>
    <col min="781" max="1016" width="9.109375" style="21"/>
    <col min="1017" max="1017" width="2.77734375" style="21" customWidth="1"/>
    <col min="1018" max="1018" width="3.77734375" style="21" customWidth="1"/>
    <col min="1019" max="1021" width="25.77734375" style="21" customWidth="1"/>
    <col min="1022" max="1026" width="20.77734375" style="21" customWidth="1"/>
    <col min="1027" max="1027" width="2.109375" style="21" customWidth="1"/>
    <col min="1028" max="1028" width="3.21875" style="21" customWidth="1"/>
    <col min="1029" max="1029" width="6.77734375" style="21" customWidth="1"/>
    <col min="1030" max="1030" width="20.21875" style="21" customWidth="1"/>
    <col min="1031" max="1031" width="2" style="21" customWidth="1"/>
    <col min="1032" max="1032" width="0" style="21" hidden="1" customWidth="1"/>
    <col min="1033" max="1033" width="26.77734375" style="21" customWidth="1"/>
    <col min="1034" max="1034" width="3.77734375" style="21" customWidth="1"/>
    <col min="1035" max="1035" width="14" style="21" customWidth="1"/>
    <col min="1036" max="1036" width="19.33203125" style="21" customWidth="1"/>
    <col min="1037" max="1272" width="9.109375" style="21"/>
    <col min="1273" max="1273" width="2.77734375" style="21" customWidth="1"/>
    <col min="1274" max="1274" width="3.77734375" style="21" customWidth="1"/>
    <col min="1275" max="1277" width="25.77734375" style="21" customWidth="1"/>
    <col min="1278" max="1282" width="20.77734375" style="21" customWidth="1"/>
    <col min="1283" max="1283" width="2.109375" style="21" customWidth="1"/>
    <col min="1284" max="1284" width="3.21875" style="21" customWidth="1"/>
    <col min="1285" max="1285" width="6.77734375" style="21" customWidth="1"/>
    <col min="1286" max="1286" width="20.21875" style="21" customWidth="1"/>
    <col min="1287" max="1287" width="2" style="21" customWidth="1"/>
    <col min="1288" max="1288" width="0" style="21" hidden="1" customWidth="1"/>
    <col min="1289" max="1289" width="26.77734375" style="21" customWidth="1"/>
    <col min="1290" max="1290" width="3.77734375" style="21" customWidth="1"/>
    <col min="1291" max="1291" width="14" style="21" customWidth="1"/>
    <col min="1292" max="1292" width="19.33203125" style="21" customWidth="1"/>
    <col min="1293" max="1528" width="9.109375" style="21"/>
    <col min="1529" max="1529" width="2.77734375" style="21" customWidth="1"/>
    <col min="1530" max="1530" width="3.77734375" style="21" customWidth="1"/>
    <col min="1531" max="1533" width="25.77734375" style="21" customWidth="1"/>
    <col min="1534" max="1538" width="20.77734375" style="21" customWidth="1"/>
    <col min="1539" max="1539" width="2.109375" style="21" customWidth="1"/>
    <col min="1540" max="1540" width="3.21875" style="21" customWidth="1"/>
    <col min="1541" max="1541" width="6.77734375" style="21" customWidth="1"/>
    <col min="1542" max="1542" width="20.21875" style="21" customWidth="1"/>
    <col min="1543" max="1543" width="2" style="21" customWidth="1"/>
    <col min="1544" max="1544" width="0" style="21" hidden="1" customWidth="1"/>
    <col min="1545" max="1545" width="26.77734375" style="21" customWidth="1"/>
    <col min="1546" max="1546" width="3.77734375" style="21" customWidth="1"/>
    <col min="1547" max="1547" width="14" style="21" customWidth="1"/>
    <col min="1548" max="1548" width="19.33203125" style="21" customWidth="1"/>
    <col min="1549" max="1784" width="9.109375" style="21"/>
    <col min="1785" max="1785" width="2.77734375" style="21" customWidth="1"/>
    <col min="1786" max="1786" width="3.77734375" style="21" customWidth="1"/>
    <col min="1787" max="1789" width="25.77734375" style="21" customWidth="1"/>
    <col min="1790" max="1794" width="20.77734375" style="21" customWidth="1"/>
    <col min="1795" max="1795" width="2.109375" style="21" customWidth="1"/>
    <col min="1796" max="1796" width="3.21875" style="21" customWidth="1"/>
    <col min="1797" max="1797" width="6.77734375" style="21" customWidth="1"/>
    <col min="1798" max="1798" width="20.21875" style="21" customWidth="1"/>
    <col min="1799" max="1799" width="2" style="21" customWidth="1"/>
    <col min="1800" max="1800" width="0" style="21" hidden="1" customWidth="1"/>
    <col min="1801" max="1801" width="26.77734375" style="21" customWidth="1"/>
    <col min="1802" max="1802" width="3.77734375" style="21" customWidth="1"/>
    <col min="1803" max="1803" width="14" style="21" customWidth="1"/>
    <col min="1804" max="1804" width="19.33203125" style="21" customWidth="1"/>
    <col min="1805" max="2040" width="9.109375" style="21"/>
    <col min="2041" max="2041" width="2.77734375" style="21" customWidth="1"/>
    <col min="2042" max="2042" width="3.77734375" style="21" customWidth="1"/>
    <col min="2043" max="2045" width="25.77734375" style="21" customWidth="1"/>
    <col min="2046" max="2050" width="20.77734375" style="21" customWidth="1"/>
    <col min="2051" max="2051" width="2.109375" style="21" customWidth="1"/>
    <col min="2052" max="2052" width="3.21875" style="21" customWidth="1"/>
    <col min="2053" max="2053" width="6.77734375" style="21" customWidth="1"/>
    <col min="2054" max="2054" width="20.21875" style="21" customWidth="1"/>
    <col min="2055" max="2055" width="2" style="21" customWidth="1"/>
    <col min="2056" max="2056" width="0" style="21" hidden="1" customWidth="1"/>
    <col min="2057" max="2057" width="26.77734375" style="21" customWidth="1"/>
    <col min="2058" max="2058" width="3.77734375" style="21" customWidth="1"/>
    <col min="2059" max="2059" width="14" style="21" customWidth="1"/>
    <col min="2060" max="2060" width="19.33203125" style="21" customWidth="1"/>
    <col min="2061" max="2296" width="9.109375" style="21"/>
    <col min="2297" max="2297" width="2.77734375" style="21" customWidth="1"/>
    <col min="2298" max="2298" width="3.77734375" style="21" customWidth="1"/>
    <col min="2299" max="2301" width="25.77734375" style="21" customWidth="1"/>
    <col min="2302" max="2306" width="20.77734375" style="21" customWidth="1"/>
    <col min="2307" max="2307" width="2.109375" style="21" customWidth="1"/>
    <col min="2308" max="2308" width="3.21875" style="21" customWidth="1"/>
    <col min="2309" max="2309" width="6.77734375" style="21" customWidth="1"/>
    <col min="2310" max="2310" width="20.21875" style="21" customWidth="1"/>
    <col min="2311" max="2311" width="2" style="21" customWidth="1"/>
    <col min="2312" max="2312" width="0" style="21" hidden="1" customWidth="1"/>
    <col min="2313" max="2313" width="26.77734375" style="21" customWidth="1"/>
    <col min="2314" max="2314" width="3.77734375" style="21" customWidth="1"/>
    <col min="2315" max="2315" width="14" style="21" customWidth="1"/>
    <col min="2316" max="2316" width="19.33203125" style="21" customWidth="1"/>
    <col min="2317" max="2552" width="9.109375" style="21"/>
    <col min="2553" max="2553" width="2.77734375" style="21" customWidth="1"/>
    <col min="2554" max="2554" width="3.77734375" style="21" customWidth="1"/>
    <col min="2555" max="2557" width="25.77734375" style="21" customWidth="1"/>
    <col min="2558" max="2562" width="20.77734375" style="21" customWidth="1"/>
    <col min="2563" max="2563" width="2.109375" style="21" customWidth="1"/>
    <col min="2564" max="2564" width="3.21875" style="21" customWidth="1"/>
    <col min="2565" max="2565" width="6.77734375" style="21" customWidth="1"/>
    <col min="2566" max="2566" width="20.21875" style="21" customWidth="1"/>
    <col min="2567" max="2567" width="2" style="21" customWidth="1"/>
    <col min="2568" max="2568" width="0" style="21" hidden="1" customWidth="1"/>
    <col min="2569" max="2569" width="26.77734375" style="21" customWidth="1"/>
    <col min="2570" max="2570" width="3.77734375" style="21" customWidth="1"/>
    <col min="2571" max="2571" width="14" style="21" customWidth="1"/>
    <col min="2572" max="2572" width="19.33203125" style="21" customWidth="1"/>
    <col min="2573" max="2808" width="9.109375" style="21"/>
    <col min="2809" max="2809" width="2.77734375" style="21" customWidth="1"/>
    <col min="2810" max="2810" width="3.77734375" style="21" customWidth="1"/>
    <col min="2811" max="2813" width="25.77734375" style="21" customWidth="1"/>
    <col min="2814" max="2818" width="20.77734375" style="21" customWidth="1"/>
    <col min="2819" max="2819" width="2.109375" style="21" customWidth="1"/>
    <col min="2820" max="2820" width="3.21875" style="21" customWidth="1"/>
    <col min="2821" max="2821" width="6.77734375" style="21" customWidth="1"/>
    <col min="2822" max="2822" width="20.21875" style="21" customWidth="1"/>
    <col min="2823" max="2823" width="2" style="21" customWidth="1"/>
    <col min="2824" max="2824" width="0" style="21" hidden="1" customWidth="1"/>
    <col min="2825" max="2825" width="26.77734375" style="21" customWidth="1"/>
    <col min="2826" max="2826" width="3.77734375" style="21" customWidth="1"/>
    <col min="2827" max="2827" width="14" style="21" customWidth="1"/>
    <col min="2828" max="2828" width="19.33203125" style="21" customWidth="1"/>
    <col min="2829" max="3064" width="9.109375" style="21"/>
    <col min="3065" max="3065" width="2.77734375" style="21" customWidth="1"/>
    <col min="3066" max="3066" width="3.77734375" style="21" customWidth="1"/>
    <col min="3067" max="3069" width="25.77734375" style="21" customWidth="1"/>
    <col min="3070" max="3074" width="20.77734375" style="21" customWidth="1"/>
    <col min="3075" max="3075" width="2.109375" style="21" customWidth="1"/>
    <col min="3076" max="3076" width="3.21875" style="21" customWidth="1"/>
    <col min="3077" max="3077" width="6.77734375" style="21" customWidth="1"/>
    <col min="3078" max="3078" width="20.21875" style="21" customWidth="1"/>
    <col min="3079" max="3079" width="2" style="21" customWidth="1"/>
    <col min="3080" max="3080" width="0" style="21" hidden="1" customWidth="1"/>
    <col min="3081" max="3081" width="26.77734375" style="21" customWidth="1"/>
    <col min="3082" max="3082" width="3.77734375" style="21" customWidth="1"/>
    <col min="3083" max="3083" width="14" style="21" customWidth="1"/>
    <col min="3084" max="3084" width="19.33203125" style="21" customWidth="1"/>
    <col min="3085" max="3320" width="9.109375" style="21"/>
    <col min="3321" max="3321" width="2.77734375" style="21" customWidth="1"/>
    <col min="3322" max="3322" width="3.77734375" style="21" customWidth="1"/>
    <col min="3323" max="3325" width="25.77734375" style="21" customWidth="1"/>
    <col min="3326" max="3330" width="20.77734375" style="21" customWidth="1"/>
    <col min="3331" max="3331" width="2.109375" style="21" customWidth="1"/>
    <col min="3332" max="3332" width="3.21875" style="21" customWidth="1"/>
    <col min="3333" max="3333" width="6.77734375" style="21" customWidth="1"/>
    <col min="3334" max="3334" width="20.21875" style="21" customWidth="1"/>
    <col min="3335" max="3335" width="2" style="21" customWidth="1"/>
    <col min="3336" max="3336" width="0" style="21" hidden="1" customWidth="1"/>
    <col min="3337" max="3337" width="26.77734375" style="21" customWidth="1"/>
    <col min="3338" max="3338" width="3.77734375" style="21" customWidth="1"/>
    <col min="3339" max="3339" width="14" style="21" customWidth="1"/>
    <col min="3340" max="3340" width="19.33203125" style="21" customWidth="1"/>
    <col min="3341" max="3576" width="9.109375" style="21"/>
    <col min="3577" max="3577" width="2.77734375" style="21" customWidth="1"/>
    <col min="3578" max="3578" width="3.77734375" style="21" customWidth="1"/>
    <col min="3579" max="3581" width="25.77734375" style="21" customWidth="1"/>
    <col min="3582" max="3586" width="20.77734375" style="21" customWidth="1"/>
    <col min="3587" max="3587" width="2.109375" style="21" customWidth="1"/>
    <col min="3588" max="3588" width="3.21875" style="21" customWidth="1"/>
    <col min="3589" max="3589" width="6.77734375" style="21" customWidth="1"/>
    <col min="3590" max="3590" width="20.21875" style="21" customWidth="1"/>
    <col min="3591" max="3591" width="2" style="21" customWidth="1"/>
    <col min="3592" max="3592" width="0" style="21" hidden="1" customWidth="1"/>
    <col min="3593" max="3593" width="26.77734375" style="21" customWidth="1"/>
    <col min="3594" max="3594" width="3.77734375" style="21" customWidth="1"/>
    <col min="3595" max="3595" width="14" style="21" customWidth="1"/>
    <col min="3596" max="3596" width="19.33203125" style="21" customWidth="1"/>
    <col min="3597" max="3832" width="9.109375" style="21"/>
    <col min="3833" max="3833" width="2.77734375" style="21" customWidth="1"/>
    <col min="3834" max="3834" width="3.77734375" style="21" customWidth="1"/>
    <col min="3835" max="3837" width="25.77734375" style="21" customWidth="1"/>
    <col min="3838" max="3842" width="20.77734375" style="21" customWidth="1"/>
    <col min="3843" max="3843" width="2.109375" style="21" customWidth="1"/>
    <col min="3844" max="3844" width="3.21875" style="21" customWidth="1"/>
    <col min="3845" max="3845" width="6.77734375" style="21" customWidth="1"/>
    <col min="3846" max="3846" width="20.21875" style="21" customWidth="1"/>
    <col min="3847" max="3847" width="2" style="21" customWidth="1"/>
    <col min="3848" max="3848" width="0" style="21" hidden="1" customWidth="1"/>
    <col min="3849" max="3849" width="26.77734375" style="21" customWidth="1"/>
    <col min="3850" max="3850" width="3.77734375" style="21" customWidth="1"/>
    <col min="3851" max="3851" width="14" style="21" customWidth="1"/>
    <col min="3852" max="3852" width="19.33203125" style="21" customWidth="1"/>
    <col min="3853" max="4088" width="9.109375" style="21"/>
    <col min="4089" max="4089" width="2.77734375" style="21" customWidth="1"/>
    <col min="4090" max="4090" width="3.77734375" style="21" customWidth="1"/>
    <col min="4091" max="4093" width="25.77734375" style="21" customWidth="1"/>
    <col min="4094" max="4098" width="20.77734375" style="21" customWidth="1"/>
    <col min="4099" max="4099" width="2.109375" style="21" customWidth="1"/>
    <col min="4100" max="4100" width="3.21875" style="21" customWidth="1"/>
    <col min="4101" max="4101" width="6.77734375" style="21" customWidth="1"/>
    <col min="4102" max="4102" width="20.21875" style="21" customWidth="1"/>
    <col min="4103" max="4103" width="2" style="21" customWidth="1"/>
    <col min="4104" max="4104" width="0" style="21" hidden="1" customWidth="1"/>
    <col min="4105" max="4105" width="26.77734375" style="21" customWidth="1"/>
    <col min="4106" max="4106" width="3.77734375" style="21" customWidth="1"/>
    <col min="4107" max="4107" width="14" style="21" customWidth="1"/>
    <col min="4108" max="4108" width="19.33203125" style="21" customWidth="1"/>
    <col min="4109" max="4344" width="9.109375" style="21"/>
    <col min="4345" max="4345" width="2.77734375" style="21" customWidth="1"/>
    <col min="4346" max="4346" width="3.77734375" style="21" customWidth="1"/>
    <col min="4347" max="4349" width="25.77734375" style="21" customWidth="1"/>
    <col min="4350" max="4354" width="20.77734375" style="21" customWidth="1"/>
    <col min="4355" max="4355" width="2.109375" style="21" customWidth="1"/>
    <col min="4356" max="4356" width="3.21875" style="21" customWidth="1"/>
    <col min="4357" max="4357" width="6.77734375" style="21" customWidth="1"/>
    <col min="4358" max="4358" width="20.21875" style="21" customWidth="1"/>
    <col min="4359" max="4359" width="2" style="21" customWidth="1"/>
    <col min="4360" max="4360" width="0" style="21" hidden="1" customWidth="1"/>
    <col min="4361" max="4361" width="26.77734375" style="21" customWidth="1"/>
    <col min="4362" max="4362" width="3.77734375" style="21" customWidth="1"/>
    <col min="4363" max="4363" width="14" style="21" customWidth="1"/>
    <col min="4364" max="4364" width="19.33203125" style="21" customWidth="1"/>
    <col min="4365" max="4600" width="9.109375" style="21"/>
    <col min="4601" max="4601" width="2.77734375" style="21" customWidth="1"/>
    <col min="4602" max="4602" width="3.77734375" style="21" customWidth="1"/>
    <col min="4603" max="4605" width="25.77734375" style="21" customWidth="1"/>
    <col min="4606" max="4610" width="20.77734375" style="21" customWidth="1"/>
    <col min="4611" max="4611" width="2.109375" style="21" customWidth="1"/>
    <col min="4612" max="4612" width="3.21875" style="21" customWidth="1"/>
    <col min="4613" max="4613" width="6.77734375" style="21" customWidth="1"/>
    <col min="4614" max="4614" width="20.21875" style="21" customWidth="1"/>
    <col min="4615" max="4615" width="2" style="21" customWidth="1"/>
    <col min="4616" max="4616" width="0" style="21" hidden="1" customWidth="1"/>
    <col min="4617" max="4617" width="26.77734375" style="21" customWidth="1"/>
    <col min="4618" max="4618" width="3.77734375" style="21" customWidth="1"/>
    <col min="4619" max="4619" width="14" style="21" customWidth="1"/>
    <col min="4620" max="4620" width="19.33203125" style="21" customWidth="1"/>
    <col min="4621" max="4856" width="9.109375" style="21"/>
    <col min="4857" max="4857" width="2.77734375" style="21" customWidth="1"/>
    <col min="4858" max="4858" width="3.77734375" style="21" customWidth="1"/>
    <col min="4859" max="4861" width="25.77734375" style="21" customWidth="1"/>
    <col min="4862" max="4866" width="20.77734375" style="21" customWidth="1"/>
    <col min="4867" max="4867" width="2.109375" style="21" customWidth="1"/>
    <col min="4868" max="4868" width="3.21875" style="21" customWidth="1"/>
    <col min="4869" max="4869" width="6.77734375" style="21" customWidth="1"/>
    <col min="4870" max="4870" width="20.21875" style="21" customWidth="1"/>
    <col min="4871" max="4871" width="2" style="21" customWidth="1"/>
    <col min="4872" max="4872" width="0" style="21" hidden="1" customWidth="1"/>
    <col min="4873" max="4873" width="26.77734375" style="21" customWidth="1"/>
    <col min="4874" max="4874" width="3.77734375" style="21" customWidth="1"/>
    <col min="4875" max="4875" width="14" style="21" customWidth="1"/>
    <col min="4876" max="4876" width="19.33203125" style="21" customWidth="1"/>
    <col min="4877" max="5112" width="9.109375" style="21"/>
    <col min="5113" max="5113" width="2.77734375" style="21" customWidth="1"/>
    <col min="5114" max="5114" width="3.77734375" style="21" customWidth="1"/>
    <col min="5115" max="5117" width="25.77734375" style="21" customWidth="1"/>
    <col min="5118" max="5122" width="20.77734375" style="21" customWidth="1"/>
    <col min="5123" max="5123" width="2.109375" style="21" customWidth="1"/>
    <col min="5124" max="5124" width="3.21875" style="21" customWidth="1"/>
    <col min="5125" max="5125" width="6.77734375" style="21" customWidth="1"/>
    <col min="5126" max="5126" width="20.21875" style="21" customWidth="1"/>
    <col min="5127" max="5127" width="2" style="21" customWidth="1"/>
    <col min="5128" max="5128" width="0" style="21" hidden="1" customWidth="1"/>
    <col min="5129" max="5129" width="26.77734375" style="21" customWidth="1"/>
    <col min="5130" max="5130" width="3.77734375" style="21" customWidth="1"/>
    <col min="5131" max="5131" width="14" style="21" customWidth="1"/>
    <col min="5132" max="5132" width="19.33203125" style="21" customWidth="1"/>
    <col min="5133" max="5368" width="9.109375" style="21"/>
    <col min="5369" max="5369" width="2.77734375" style="21" customWidth="1"/>
    <col min="5370" max="5370" width="3.77734375" style="21" customWidth="1"/>
    <col min="5371" max="5373" width="25.77734375" style="21" customWidth="1"/>
    <col min="5374" max="5378" width="20.77734375" style="21" customWidth="1"/>
    <col min="5379" max="5379" width="2.109375" style="21" customWidth="1"/>
    <col min="5380" max="5380" width="3.21875" style="21" customWidth="1"/>
    <col min="5381" max="5381" width="6.77734375" style="21" customWidth="1"/>
    <col min="5382" max="5382" width="20.21875" style="21" customWidth="1"/>
    <col min="5383" max="5383" width="2" style="21" customWidth="1"/>
    <col min="5384" max="5384" width="0" style="21" hidden="1" customWidth="1"/>
    <col min="5385" max="5385" width="26.77734375" style="21" customWidth="1"/>
    <col min="5386" max="5386" width="3.77734375" style="21" customWidth="1"/>
    <col min="5387" max="5387" width="14" style="21" customWidth="1"/>
    <col min="5388" max="5388" width="19.33203125" style="21" customWidth="1"/>
    <col min="5389" max="5624" width="9.109375" style="21"/>
    <col min="5625" max="5625" width="2.77734375" style="21" customWidth="1"/>
    <col min="5626" max="5626" width="3.77734375" style="21" customWidth="1"/>
    <col min="5627" max="5629" width="25.77734375" style="21" customWidth="1"/>
    <col min="5630" max="5634" width="20.77734375" style="21" customWidth="1"/>
    <col min="5635" max="5635" width="2.109375" style="21" customWidth="1"/>
    <col min="5636" max="5636" width="3.21875" style="21" customWidth="1"/>
    <col min="5637" max="5637" width="6.77734375" style="21" customWidth="1"/>
    <col min="5638" max="5638" width="20.21875" style="21" customWidth="1"/>
    <col min="5639" max="5639" width="2" style="21" customWidth="1"/>
    <col min="5640" max="5640" width="0" style="21" hidden="1" customWidth="1"/>
    <col min="5641" max="5641" width="26.77734375" style="21" customWidth="1"/>
    <col min="5642" max="5642" width="3.77734375" style="21" customWidth="1"/>
    <col min="5643" max="5643" width="14" style="21" customWidth="1"/>
    <col min="5644" max="5644" width="19.33203125" style="21" customWidth="1"/>
    <col min="5645" max="5880" width="9.109375" style="21"/>
    <col min="5881" max="5881" width="2.77734375" style="21" customWidth="1"/>
    <col min="5882" max="5882" width="3.77734375" style="21" customWidth="1"/>
    <col min="5883" max="5885" width="25.77734375" style="21" customWidth="1"/>
    <col min="5886" max="5890" width="20.77734375" style="21" customWidth="1"/>
    <col min="5891" max="5891" width="2.109375" style="21" customWidth="1"/>
    <col min="5892" max="5892" width="3.21875" style="21" customWidth="1"/>
    <col min="5893" max="5893" width="6.77734375" style="21" customWidth="1"/>
    <col min="5894" max="5894" width="20.21875" style="21" customWidth="1"/>
    <col min="5895" max="5895" width="2" style="21" customWidth="1"/>
    <col min="5896" max="5896" width="0" style="21" hidden="1" customWidth="1"/>
    <col min="5897" max="5897" width="26.77734375" style="21" customWidth="1"/>
    <col min="5898" max="5898" width="3.77734375" style="21" customWidth="1"/>
    <col min="5899" max="5899" width="14" style="21" customWidth="1"/>
    <col min="5900" max="5900" width="19.33203125" style="21" customWidth="1"/>
    <col min="5901" max="6136" width="9.109375" style="21"/>
    <col min="6137" max="6137" width="2.77734375" style="21" customWidth="1"/>
    <col min="6138" max="6138" width="3.77734375" style="21" customWidth="1"/>
    <col min="6139" max="6141" width="25.77734375" style="21" customWidth="1"/>
    <col min="6142" max="6146" width="20.77734375" style="21" customWidth="1"/>
    <col min="6147" max="6147" width="2.109375" style="21" customWidth="1"/>
    <col min="6148" max="6148" width="3.21875" style="21" customWidth="1"/>
    <col min="6149" max="6149" width="6.77734375" style="21" customWidth="1"/>
    <col min="6150" max="6150" width="20.21875" style="21" customWidth="1"/>
    <col min="6151" max="6151" width="2" style="21" customWidth="1"/>
    <col min="6152" max="6152" width="0" style="21" hidden="1" customWidth="1"/>
    <col min="6153" max="6153" width="26.77734375" style="21" customWidth="1"/>
    <col min="6154" max="6154" width="3.77734375" style="21" customWidth="1"/>
    <col min="6155" max="6155" width="14" style="21" customWidth="1"/>
    <col min="6156" max="6156" width="19.33203125" style="21" customWidth="1"/>
    <col min="6157" max="6392" width="9.109375" style="21"/>
    <col min="6393" max="6393" width="2.77734375" style="21" customWidth="1"/>
    <col min="6394" max="6394" width="3.77734375" style="21" customWidth="1"/>
    <col min="6395" max="6397" width="25.77734375" style="21" customWidth="1"/>
    <col min="6398" max="6402" width="20.77734375" style="21" customWidth="1"/>
    <col min="6403" max="6403" width="2.109375" style="21" customWidth="1"/>
    <col min="6404" max="6404" width="3.21875" style="21" customWidth="1"/>
    <col min="6405" max="6405" width="6.77734375" style="21" customWidth="1"/>
    <col min="6406" max="6406" width="20.21875" style="21" customWidth="1"/>
    <col min="6407" max="6407" width="2" style="21" customWidth="1"/>
    <col min="6408" max="6408" width="0" style="21" hidden="1" customWidth="1"/>
    <col min="6409" max="6409" width="26.77734375" style="21" customWidth="1"/>
    <col min="6410" max="6410" width="3.77734375" style="21" customWidth="1"/>
    <col min="6411" max="6411" width="14" style="21" customWidth="1"/>
    <col min="6412" max="6412" width="19.33203125" style="21" customWidth="1"/>
    <col min="6413" max="6648" width="9.109375" style="21"/>
    <col min="6649" max="6649" width="2.77734375" style="21" customWidth="1"/>
    <col min="6650" max="6650" width="3.77734375" style="21" customWidth="1"/>
    <col min="6651" max="6653" width="25.77734375" style="21" customWidth="1"/>
    <col min="6654" max="6658" width="20.77734375" style="21" customWidth="1"/>
    <col min="6659" max="6659" width="2.109375" style="21" customWidth="1"/>
    <col min="6660" max="6660" width="3.21875" style="21" customWidth="1"/>
    <col min="6661" max="6661" width="6.77734375" style="21" customWidth="1"/>
    <col min="6662" max="6662" width="20.21875" style="21" customWidth="1"/>
    <col min="6663" max="6663" width="2" style="21" customWidth="1"/>
    <col min="6664" max="6664" width="0" style="21" hidden="1" customWidth="1"/>
    <col min="6665" max="6665" width="26.77734375" style="21" customWidth="1"/>
    <col min="6666" max="6666" width="3.77734375" style="21" customWidth="1"/>
    <col min="6667" max="6667" width="14" style="21" customWidth="1"/>
    <col min="6668" max="6668" width="19.33203125" style="21" customWidth="1"/>
    <col min="6669" max="6904" width="9.109375" style="21"/>
    <col min="6905" max="6905" width="2.77734375" style="21" customWidth="1"/>
    <col min="6906" max="6906" width="3.77734375" style="21" customWidth="1"/>
    <col min="6907" max="6909" width="25.77734375" style="21" customWidth="1"/>
    <col min="6910" max="6914" width="20.77734375" style="21" customWidth="1"/>
    <col min="6915" max="6915" width="2.109375" style="21" customWidth="1"/>
    <col min="6916" max="6916" width="3.21875" style="21" customWidth="1"/>
    <col min="6917" max="6917" width="6.77734375" style="21" customWidth="1"/>
    <col min="6918" max="6918" width="20.21875" style="21" customWidth="1"/>
    <col min="6919" max="6919" width="2" style="21" customWidth="1"/>
    <col min="6920" max="6920" width="0" style="21" hidden="1" customWidth="1"/>
    <col min="6921" max="6921" width="26.77734375" style="21" customWidth="1"/>
    <col min="6922" max="6922" width="3.77734375" style="21" customWidth="1"/>
    <col min="6923" max="6923" width="14" style="21" customWidth="1"/>
    <col min="6924" max="6924" width="19.33203125" style="21" customWidth="1"/>
    <col min="6925" max="7160" width="9.109375" style="21"/>
    <col min="7161" max="7161" width="2.77734375" style="21" customWidth="1"/>
    <col min="7162" max="7162" width="3.77734375" style="21" customWidth="1"/>
    <col min="7163" max="7165" width="25.77734375" style="21" customWidth="1"/>
    <col min="7166" max="7170" width="20.77734375" style="21" customWidth="1"/>
    <col min="7171" max="7171" width="2.109375" style="21" customWidth="1"/>
    <col min="7172" max="7172" width="3.21875" style="21" customWidth="1"/>
    <col min="7173" max="7173" width="6.77734375" style="21" customWidth="1"/>
    <col min="7174" max="7174" width="20.21875" style="21" customWidth="1"/>
    <col min="7175" max="7175" width="2" style="21" customWidth="1"/>
    <col min="7176" max="7176" width="0" style="21" hidden="1" customWidth="1"/>
    <col min="7177" max="7177" width="26.77734375" style="21" customWidth="1"/>
    <col min="7178" max="7178" width="3.77734375" style="21" customWidth="1"/>
    <col min="7179" max="7179" width="14" style="21" customWidth="1"/>
    <col min="7180" max="7180" width="19.33203125" style="21" customWidth="1"/>
    <col min="7181" max="7416" width="9.109375" style="21"/>
    <col min="7417" max="7417" width="2.77734375" style="21" customWidth="1"/>
    <col min="7418" max="7418" width="3.77734375" style="21" customWidth="1"/>
    <col min="7419" max="7421" width="25.77734375" style="21" customWidth="1"/>
    <col min="7422" max="7426" width="20.77734375" style="21" customWidth="1"/>
    <col min="7427" max="7427" width="2.109375" style="21" customWidth="1"/>
    <col min="7428" max="7428" width="3.21875" style="21" customWidth="1"/>
    <col min="7429" max="7429" width="6.77734375" style="21" customWidth="1"/>
    <col min="7430" max="7430" width="20.21875" style="21" customWidth="1"/>
    <col min="7431" max="7431" width="2" style="21" customWidth="1"/>
    <col min="7432" max="7432" width="0" style="21" hidden="1" customWidth="1"/>
    <col min="7433" max="7433" width="26.77734375" style="21" customWidth="1"/>
    <col min="7434" max="7434" width="3.77734375" style="21" customWidth="1"/>
    <col min="7435" max="7435" width="14" style="21" customWidth="1"/>
    <col min="7436" max="7436" width="19.33203125" style="21" customWidth="1"/>
    <col min="7437" max="7672" width="9.109375" style="21"/>
    <col min="7673" max="7673" width="2.77734375" style="21" customWidth="1"/>
    <col min="7674" max="7674" width="3.77734375" style="21" customWidth="1"/>
    <col min="7675" max="7677" width="25.77734375" style="21" customWidth="1"/>
    <col min="7678" max="7682" width="20.77734375" style="21" customWidth="1"/>
    <col min="7683" max="7683" width="2.109375" style="21" customWidth="1"/>
    <col min="7684" max="7684" width="3.21875" style="21" customWidth="1"/>
    <col min="7685" max="7685" width="6.77734375" style="21" customWidth="1"/>
    <col min="7686" max="7686" width="20.21875" style="21" customWidth="1"/>
    <col min="7687" max="7687" width="2" style="21" customWidth="1"/>
    <col min="7688" max="7688" width="0" style="21" hidden="1" customWidth="1"/>
    <col min="7689" max="7689" width="26.77734375" style="21" customWidth="1"/>
    <col min="7690" max="7690" width="3.77734375" style="21" customWidth="1"/>
    <col min="7691" max="7691" width="14" style="21" customWidth="1"/>
    <col min="7692" max="7692" width="19.33203125" style="21" customWidth="1"/>
    <col min="7693" max="7928" width="9.109375" style="21"/>
    <col min="7929" max="7929" width="2.77734375" style="21" customWidth="1"/>
    <col min="7930" max="7930" width="3.77734375" style="21" customWidth="1"/>
    <col min="7931" max="7933" width="25.77734375" style="21" customWidth="1"/>
    <col min="7934" max="7938" width="20.77734375" style="21" customWidth="1"/>
    <col min="7939" max="7939" width="2.109375" style="21" customWidth="1"/>
    <col min="7940" max="7940" width="3.21875" style="21" customWidth="1"/>
    <col min="7941" max="7941" width="6.77734375" style="21" customWidth="1"/>
    <col min="7942" max="7942" width="20.21875" style="21" customWidth="1"/>
    <col min="7943" max="7943" width="2" style="21" customWidth="1"/>
    <col min="7944" max="7944" width="0" style="21" hidden="1" customWidth="1"/>
    <col min="7945" max="7945" width="26.77734375" style="21" customWidth="1"/>
    <col min="7946" max="7946" width="3.77734375" style="21" customWidth="1"/>
    <col min="7947" max="7947" width="14" style="21" customWidth="1"/>
    <col min="7948" max="7948" width="19.33203125" style="21" customWidth="1"/>
    <col min="7949" max="8184" width="9.109375" style="21"/>
    <col min="8185" max="8185" width="2.77734375" style="21" customWidth="1"/>
    <col min="8186" max="8186" width="3.77734375" style="21" customWidth="1"/>
    <col min="8187" max="8189" width="25.77734375" style="21" customWidth="1"/>
    <col min="8190" max="8194" width="20.77734375" style="21" customWidth="1"/>
    <col min="8195" max="8195" width="2.109375" style="21" customWidth="1"/>
    <col min="8196" max="8196" width="3.21875" style="21" customWidth="1"/>
    <col min="8197" max="8197" width="6.77734375" style="21" customWidth="1"/>
    <col min="8198" max="8198" width="20.21875" style="21" customWidth="1"/>
    <col min="8199" max="8199" width="2" style="21" customWidth="1"/>
    <col min="8200" max="8200" width="0" style="21" hidden="1" customWidth="1"/>
    <col min="8201" max="8201" width="26.77734375" style="21" customWidth="1"/>
    <col min="8202" max="8202" width="3.77734375" style="21" customWidth="1"/>
    <col min="8203" max="8203" width="14" style="21" customWidth="1"/>
    <col min="8204" max="8204" width="19.33203125" style="21" customWidth="1"/>
    <col min="8205" max="8440" width="9.109375" style="21"/>
    <col min="8441" max="8441" width="2.77734375" style="21" customWidth="1"/>
    <col min="8442" max="8442" width="3.77734375" style="21" customWidth="1"/>
    <col min="8443" max="8445" width="25.77734375" style="21" customWidth="1"/>
    <col min="8446" max="8450" width="20.77734375" style="21" customWidth="1"/>
    <col min="8451" max="8451" width="2.109375" style="21" customWidth="1"/>
    <col min="8452" max="8452" width="3.21875" style="21" customWidth="1"/>
    <col min="8453" max="8453" width="6.77734375" style="21" customWidth="1"/>
    <col min="8454" max="8454" width="20.21875" style="21" customWidth="1"/>
    <col min="8455" max="8455" width="2" style="21" customWidth="1"/>
    <col min="8456" max="8456" width="0" style="21" hidden="1" customWidth="1"/>
    <col min="8457" max="8457" width="26.77734375" style="21" customWidth="1"/>
    <col min="8458" max="8458" width="3.77734375" style="21" customWidth="1"/>
    <col min="8459" max="8459" width="14" style="21" customWidth="1"/>
    <col min="8460" max="8460" width="19.33203125" style="21" customWidth="1"/>
    <col min="8461" max="8696" width="9.109375" style="21"/>
    <col min="8697" max="8697" width="2.77734375" style="21" customWidth="1"/>
    <col min="8698" max="8698" width="3.77734375" style="21" customWidth="1"/>
    <col min="8699" max="8701" width="25.77734375" style="21" customWidth="1"/>
    <col min="8702" max="8706" width="20.77734375" style="21" customWidth="1"/>
    <col min="8707" max="8707" width="2.109375" style="21" customWidth="1"/>
    <col min="8708" max="8708" width="3.21875" style="21" customWidth="1"/>
    <col min="8709" max="8709" width="6.77734375" style="21" customWidth="1"/>
    <col min="8710" max="8710" width="20.21875" style="21" customWidth="1"/>
    <col min="8711" max="8711" width="2" style="21" customWidth="1"/>
    <col min="8712" max="8712" width="0" style="21" hidden="1" customWidth="1"/>
    <col min="8713" max="8713" width="26.77734375" style="21" customWidth="1"/>
    <col min="8714" max="8714" width="3.77734375" style="21" customWidth="1"/>
    <col min="8715" max="8715" width="14" style="21" customWidth="1"/>
    <col min="8716" max="8716" width="19.33203125" style="21" customWidth="1"/>
    <col min="8717" max="8952" width="9.109375" style="21"/>
    <col min="8953" max="8953" width="2.77734375" style="21" customWidth="1"/>
    <col min="8954" max="8954" width="3.77734375" style="21" customWidth="1"/>
    <col min="8955" max="8957" width="25.77734375" style="21" customWidth="1"/>
    <col min="8958" max="8962" width="20.77734375" style="21" customWidth="1"/>
    <col min="8963" max="8963" width="2.109375" style="21" customWidth="1"/>
    <col min="8964" max="8964" width="3.21875" style="21" customWidth="1"/>
    <col min="8965" max="8965" width="6.77734375" style="21" customWidth="1"/>
    <col min="8966" max="8966" width="20.21875" style="21" customWidth="1"/>
    <col min="8967" max="8967" width="2" style="21" customWidth="1"/>
    <col min="8968" max="8968" width="0" style="21" hidden="1" customWidth="1"/>
    <col min="8969" max="8969" width="26.77734375" style="21" customWidth="1"/>
    <col min="8970" max="8970" width="3.77734375" style="21" customWidth="1"/>
    <col min="8971" max="8971" width="14" style="21" customWidth="1"/>
    <col min="8972" max="8972" width="19.33203125" style="21" customWidth="1"/>
    <col min="8973" max="9208" width="9.109375" style="21"/>
    <col min="9209" max="9209" width="2.77734375" style="21" customWidth="1"/>
    <col min="9210" max="9210" width="3.77734375" style="21" customWidth="1"/>
    <col min="9211" max="9213" width="25.77734375" style="21" customWidth="1"/>
    <col min="9214" max="9218" width="20.77734375" style="21" customWidth="1"/>
    <col min="9219" max="9219" width="2.109375" style="21" customWidth="1"/>
    <col min="9220" max="9220" width="3.21875" style="21" customWidth="1"/>
    <col min="9221" max="9221" width="6.77734375" style="21" customWidth="1"/>
    <col min="9222" max="9222" width="20.21875" style="21" customWidth="1"/>
    <col min="9223" max="9223" width="2" style="21" customWidth="1"/>
    <col min="9224" max="9224" width="0" style="21" hidden="1" customWidth="1"/>
    <col min="9225" max="9225" width="26.77734375" style="21" customWidth="1"/>
    <col min="9226" max="9226" width="3.77734375" style="21" customWidth="1"/>
    <col min="9227" max="9227" width="14" style="21" customWidth="1"/>
    <col min="9228" max="9228" width="19.33203125" style="21" customWidth="1"/>
    <col min="9229" max="9464" width="9.109375" style="21"/>
    <col min="9465" max="9465" width="2.77734375" style="21" customWidth="1"/>
    <col min="9466" max="9466" width="3.77734375" style="21" customWidth="1"/>
    <col min="9467" max="9469" width="25.77734375" style="21" customWidth="1"/>
    <col min="9470" max="9474" width="20.77734375" style="21" customWidth="1"/>
    <col min="9475" max="9475" width="2.109375" style="21" customWidth="1"/>
    <col min="9476" max="9476" width="3.21875" style="21" customWidth="1"/>
    <col min="9477" max="9477" width="6.77734375" style="21" customWidth="1"/>
    <col min="9478" max="9478" width="20.21875" style="21" customWidth="1"/>
    <col min="9479" max="9479" width="2" style="21" customWidth="1"/>
    <col min="9480" max="9480" width="0" style="21" hidden="1" customWidth="1"/>
    <col min="9481" max="9481" width="26.77734375" style="21" customWidth="1"/>
    <col min="9482" max="9482" width="3.77734375" style="21" customWidth="1"/>
    <col min="9483" max="9483" width="14" style="21" customWidth="1"/>
    <col min="9484" max="9484" width="19.33203125" style="21" customWidth="1"/>
    <col min="9485" max="9720" width="9.109375" style="21"/>
    <col min="9721" max="9721" width="2.77734375" style="21" customWidth="1"/>
    <col min="9722" max="9722" width="3.77734375" style="21" customWidth="1"/>
    <col min="9723" max="9725" width="25.77734375" style="21" customWidth="1"/>
    <col min="9726" max="9730" width="20.77734375" style="21" customWidth="1"/>
    <col min="9731" max="9731" width="2.109375" style="21" customWidth="1"/>
    <col min="9732" max="9732" width="3.21875" style="21" customWidth="1"/>
    <col min="9733" max="9733" width="6.77734375" style="21" customWidth="1"/>
    <col min="9734" max="9734" width="20.21875" style="21" customWidth="1"/>
    <col min="9735" max="9735" width="2" style="21" customWidth="1"/>
    <col min="9736" max="9736" width="0" style="21" hidden="1" customWidth="1"/>
    <col min="9737" max="9737" width="26.77734375" style="21" customWidth="1"/>
    <col min="9738" max="9738" width="3.77734375" style="21" customWidth="1"/>
    <col min="9739" max="9739" width="14" style="21" customWidth="1"/>
    <col min="9740" max="9740" width="19.33203125" style="21" customWidth="1"/>
    <col min="9741" max="9976" width="9.109375" style="21"/>
    <col min="9977" max="9977" width="2.77734375" style="21" customWidth="1"/>
    <col min="9978" max="9978" width="3.77734375" style="21" customWidth="1"/>
    <col min="9979" max="9981" width="25.77734375" style="21" customWidth="1"/>
    <col min="9982" max="9986" width="20.77734375" style="21" customWidth="1"/>
    <col min="9987" max="9987" width="2.109375" style="21" customWidth="1"/>
    <col min="9988" max="9988" width="3.21875" style="21" customWidth="1"/>
    <col min="9989" max="9989" width="6.77734375" style="21" customWidth="1"/>
    <col min="9990" max="9990" width="20.21875" style="21" customWidth="1"/>
    <col min="9991" max="9991" width="2" style="21" customWidth="1"/>
    <col min="9992" max="9992" width="0" style="21" hidden="1" customWidth="1"/>
    <col min="9993" max="9993" width="26.77734375" style="21" customWidth="1"/>
    <col min="9994" max="9994" width="3.77734375" style="21" customWidth="1"/>
    <col min="9995" max="9995" width="14" style="21" customWidth="1"/>
    <col min="9996" max="9996" width="19.33203125" style="21" customWidth="1"/>
    <col min="9997" max="10232" width="9.109375" style="21"/>
    <col min="10233" max="10233" width="2.77734375" style="21" customWidth="1"/>
    <col min="10234" max="10234" width="3.77734375" style="21" customWidth="1"/>
    <col min="10235" max="10237" width="25.77734375" style="21" customWidth="1"/>
    <col min="10238" max="10242" width="20.77734375" style="21" customWidth="1"/>
    <col min="10243" max="10243" width="2.109375" style="21" customWidth="1"/>
    <col min="10244" max="10244" width="3.21875" style="21" customWidth="1"/>
    <col min="10245" max="10245" width="6.77734375" style="21" customWidth="1"/>
    <col min="10246" max="10246" width="20.21875" style="21" customWidth="1"/>
    <col min="10247" max="10247" width="2" style="21" customWidth="1"/>
    <col min="10248" max="10248" width="0" style="21" hidden="1" customWidth="1"/>
    <col min="10249" max="10249" width="26.77734375" style="21" customWidth="1"/>
    <col min="10250" max="10250" width="3.77734375" style="21" customWidth="1"/>
    <col min="10251" max="10251" width="14" style="21" customWidth="1"/>
    <col min="10252" max="10252" width="19.33203125" style="21" customWidth="1"/>
    <col min="10253" max="10488" width="9.109375" style="21"/>
    <col min="10489" max="10489" width="2.77734375" style="21" customWidth="1"/>
    <col min="10490" max="10490" width="3.77734375" style="21" customWidth="1"/>
    <col min="10491" max="10493" width="25.77734375" style="21" customWidth="1"/>
    <col min="10494" max="10498" width="20.77734375" style="21" customWidth="1"/>
    <col min="10499" max="10499" width="2.109375" style="21" customWidth="1"/>
    <col min="10500" max="10500" width="3.21875" style="21" customWidth="1"/>
    <col min="10501" max="10501" width="6.77734375" style="21" customWidth="1"/>
    <col min="10502" max="10502" width="20.21875" style="21" customWidth="1"/>
    <col min="10503" max="10503" width="2" style="21" customWidth="1"/>
    <col min="10504" max="10504" width="0" style="21" hidden="1" customWidth="1"/>
    <col min="10505" max="10505" width="26.77734375" style="21" customWidth="1"/>
    <col min="10506" max="10506" width="3.77734375" style="21" customWidth="1"/>
    <col min="10507" max="10507" width="14" style="21" customWidth="1"/>
    <col min="10508" max="10508" width="19.33203125" style="21" customWidth="1"/>
    <col min="10509" max="10744" width="9.109375" style="21"/>
    <col min="10745" max="10745" width="2.77734375" style="21" customWidth="1"/>
    <col min="10746" max="10746" width="3.77734375" style="21" customWidth="1"/>
    <col min="10747" max="10749" width="25.77734375" style="21" customWidth="1"/>
    <col min="10750" max="10754" width="20.77734375" style="21" customWidth="1"/>
    <col min="10755" max="10755" width="2.109375" style="21" customWidth="1"/>
    <col min="10756" max="10756" width="3.21875" style="21" customWidth="1"/>
    <col min="10757" max="10757" width="6.77734375" style="21" customWidth="1"/>
    <col min="10758" max="10758" width="20.21875" style="21" customWidth="1"/>
    <col min="10759" max="10759" width="2" style="21" customWidth="1"/>
    <col min="10760" max="10760" width="0" style="21" hidden="1" customWidth="1"/>
    <col min="10761" max="10761" width="26.77734375" style="21" customWidth="1"/>
    <col min="10762" max="10762" width="3.77734375" style="21" customWidth="1"/>
    <col min="10763" max="10763" width="14" style="21" customWidth="1"/>
    <col min="10764" max="10764" width="19.33203125" style="21" customWidth="1"/>
    <col min="10765" max="11000" width="9.109375" style="21"/>
    <col min="11001" max="11001" width="2.77734375" style="21" customWidth="1"/>
    <col min="11002" max="11002" width="3.77734375" style="21" customWidth="1"/>
    <col min="11003" max="11005" width="25.77734375" style="21" customWidth="1"/>
    <col min="11006" max="11010" width="20.77734375" style="21" customWidth="1"/>
    <col min="11011" max="11011" width="2.109375" style="21" customWidth="1"/>
    <col min="11012" max="11012" width="3.21875" style="21" customWidth="1"/>
    <col min="11013" max="11013" width="6.77734375" style="21" customWidth="1"/>
    <col min="11014" max="11014" width="20.21875" style="21" customWidth="1"/>
    <col min="11015" max="11015" width="2" style="21" customWidth="1"/>
    <col min="11016" max="11016" width="0" style="21" hidden="1" customWidth="1"/>
    <col min="11017" max="11017" width="26.77734375" style="21" customWidth="1"/>
    <col min="11018" max="11018" width="3.77734375" style="21" customWidth="1"/>
    <col min="11019" max="11019" width="14" style="21" customWidth="1"/>
    <col min="11020" max="11020" width="19.33203125" style="21" customWidth="1"/>
    <col min="11021" max="11256" width="9.109375" style="21"/>
    <col min="11257" max="11257" width="2.77734375" style="21" customWidth="1"/>
    <col min="11258" max="11258" width="3.77734375" style="21" customWidth="1"/>
    <col min="11259" max="11261" width="25.77734375" style="21" customWidth="1"/>
    <col min="11262" max="11266" width="20.77734375" style="21" customWidth="1"/>
    <col min="11267" max="11267" width="2.109375" style="21" customWidth="1"/>
    <col min="11268" max="11268" width="3.21875" style="21" customWidth="1"/>
    <col min="11269" max="11269" width="6.77734375" style="21" customWidth="1"/>
    <col min="11270" max="11270" width="20.21875" style="21" customWidth="1"/>
    <col min="11271" max="11271" width="2" style="21" customWidth="1"/>
    <col min="11272" max="11272" width="0" style="21" hidden="1" customWidth="1"/>
    <col min="11273" max="11273" width="26.77734375" style="21" customWidth="1"/>
    <col min="11274" max="11274" width="3.77734375" style="21" customWidth="1"/>
    <col min="11275" max="11275" width="14" style="21" customWidth="1"/>
    <col min="11276" max="11276" width="19.33203125" style="21" customWidth="1"/>
    <col min="11277" max="11512" width="9.109375" style="21"/>
    <col min="11513" max="11513" width="2.77734375" style="21" customWidth="1"/>
    <col min="11514" max="11514" width="3.77734375" style="21" customWidth="1"/>
    <col min="11515" max="11517" width="25.77734375" style="21" customWidth="1"/>
    <col min="11518" max="11522" width="20.77734375" style="21" customWidth="1"/>
    <col min="11523" max="11523" width="2.109375" style="21" customWidth="1"/>
    <col min="11524" max="11524" width="3.21875" style="21" customWidth="1"/>
    <col min="11525" max="11525" width="6.77734375" style="21" customWidth="1"/>
    <col min="11526" max="11526" width="20.21875" style="21" customWidth="1"/>
    <col min="11527" max="11527" width="2" style="21" customWidth="1"/>
    <col min="11528" max="11528" width="0" style="21" hidden="1" customWidth="1"/>
    <col min="11529" max="11529" width="26.77734375" style="21" customWidth="1"/>
    <col min="11530" max="11530" width="3.77734375" style="21" customWidth="1"/>
    <col min="11531" max="11531" width="14" style="21" customWidth="1"/>
    <col min="11532" max="11532" width="19.33203125" style="21" customWidth="1"/>
    <col min="11533" max="11768" width="9.109375" style="21"/>
    <col min="11769" max="11769" width="2.77734375" style="21" customWidth="1"/>
    <col min="11770" max="11770" width="3.77734375" style="21" customWidth="1"/>
    <col min="11771" max="11773" width="25.77734375" style="21" customWidth="1"/>
    <col min="11774" max="11778" width="20.77734375" style="21" customWidth="1"/>
    <col min="11779" max="11779" width="2.109375" style="21" customWidth="1"/>
    <col min="11780" max="11780" width="3.21875" style="21" customWidth="1"/>
    <col min="11781" max="11781" width="6.77734375" style="21" customWidth="1"/>
    <col min="11782" max="11782" width="20.21875" style="21" customWidth="1"/>
    <col min="11783" max="11783" width="2" style="21" customWidth="1"/>
    <col min="11784" max="11784" width="0" style="21" hidden="1" customWidth="1"/>
    <col min="11785" max="11785" width="26.77734375" style="21" customWidth="1"/>
    <col min="11786" max="11786" width="3.77734375" style="21" customWidth="1"/>
    <col min="11787" max="11787" width="14" style="21" customWidth="1"/>
    <col min="11788" max="11788" width="19.33203125" style="21" customWidth="1"/>
    <col min="11789" max="12024" width="9.109375" style="21"/>
    <col min="12025" max="12025" width="2.77734375" style="21" customWidth="1"/>
    <col min="12026" max="12026" width="3.77734375" style="21" customWidth="1"/>
    <col min="12027" max="12029" width="25.77734375" style="21" customWidth="1"/>
    <col min="12030" max="12034" width="20.77734375" style="21" customWidth="1"/>
    <col min="12035" max="12035" width="2.109375" style="21" customWidth="1"/>
    <col min="12036" max="12036" width="3.21875" style="21" customWidth="1"/>
    <col min="12037" max="12037" width="6.77734375" style="21" customWidth="1"/>
    <col min="12038" max="12038" width="20.21875" style="21" customWidth="1"/>
    <col min="12039" max="12039" width="2" style="21" customWidth="1"/>
    <col min="12040" max="12040" width="0" style="21" hidden="1" customWidth="1"/>
    <col min="12041" max="12041" width="26.77734375" style="21" customWidth="1"/>
    <col min="12042" max="12042" width="3.77734375" style="21" customWidth="1"/>
    <col min="12043" max="12043" width="14" style="21" customWidth="1"/>
    <col min="12044" max="12044" width="19.33203125" style="21" customWidth="1"/>
    <col min="12045" max="12280" width="9.109375" style="21"/>
    <col min="12281" max="12281" width="2.77734375" style="21" customWidth="1"/>
    <col min="12282" max="12282" width="3.77734375" style="21" customWidth="1"/>
    <col min="12283" max="12285" width="25.77734375" style="21" customWidth="1"/>
    <col min="12286" max="12290" width="20.77734375" style="21" customWidth="1"/>
    <col min="12291" max="12291" width="2.109375" style="21" customWidth="1"/>
    <col min="12292" max="12292" width="3.21875" style="21" customWidth="1"/>
    <col min="12293" max="12293" width="6.77734375" style="21" customWidth="1"/>
    <col min="12294" max="12294" width="20.21875" style="21" customWidth="1"/>
    <col min="12295" max="12295" width="2" style="21" customWidth="1"/>
    <col min="12296" max="12296" width="0" style="21" hidden="1" customWidth="1"/>
    <col min="12297" max="12297" width="26.77734375" style="21" customWidth="1"/>
    <col min="12298" max="12298" width="3.77734375" style="21" customWidth="1"/>
    <col min="12299" max="12299" width="14" style="21" customWidth="1"/>
    <col min="12300" max="12300" width="19.33203125" style="21" customWidth="1"/>
    <col min="12301" max="12536" width="9.109375" style="21"/>
    <col min="12537" max="12537" width="2.77734375" style="21" customWidth="1"/>
    <col min="12538" max="12538" width="3.77734375" style="21" customWidth="1"/>
    <col min="12539" max="12541" width="25.77734375" style="21" customWidth="1"/>
    <col min="12542" max="12546" width="20.77734375" style="21" customWidth="1"/>
    <col min="12547" max="12547" width="2.109375" style="21" customWidth="1"/>
    <col min="12548" max="12548" width="3.21875" style="21" customWidth="1"/>
    <col min="12549" max="12549" width="6.77734375" style="21" customWidth="1"/>
    <col min="12550" max="12550" width="20.21875" style="21" customWidth="1"/>
    <col min="12551" max="12551" width="2" style="21" customWidth="1"/>
    <col min="12552" max="12552" width="0" style="21" hidden="1" customWidth="1"/>
    <col min="12553" max="12553" width="26.77734375" style="21" customWidth="1"/>
    <col min="12554" max="12554" width="3.77734375" style="21" customWidth="1"/>
    <col min="12555" max="12555" width="14" style="21" customWidth="1"/>
    <col min="12556" max="12556" width="19.33203125" style="21" customWidth="1"/>
    <col min="12557" max="12792" width="9.109375" style="21"/>
    <col min="12793" max="12793" width="2.77734375" style="21" customWidth="1"/>
    <col min="12794" max="12794" width="3.77734375" style="21" customWidth="1"/>
    <col min="12795" max="12797" width="25.77734375" style="21" customWidth="1"/>
    <col min="12798" max="12802" width="20.77734375" style="21" customWidth="1"/>
    <col min="12803" max="12803" width="2.109375" style="21" customWidth="1"/>
    <col min="12804" max="12804" width="3.21875" style="21" customWidth="1"/>
    <col min="12805" max="12805" width="6.77734375" style="21" customWidth="1"/>
    <col min="12806" max="12806" width="20.21875" style="21" customWidth="1"/>
    <col min="12807" max="12807" width="2" style="21" customWidth="1"/>
    <col min="12808" max="12808" width="0" style="21" hidden="1" customWidth="1"/>
    <col min="12809" max="12809" width="26.77734375" style="21" customWidth="1"/>
    <col min="12810" max="12810" width="3.77734375" style="21" customWidth="1"/>
    <col min="12811" max="12811" width="14" style="21" customWidth="1"/>
    <col min="12812" max="12812" width="19.33203125" style="21" customWidth="1"/>
    <col min="12813" max="13048" width="9.109375" style="21"/>
    <col min="13049" max="13049" width="2.77734375" style="21" customWidth="1"/>
    <col min="13050" max="13050" width="3.77734375" style="21" customWidth="1"/>
    <col min="13051" max="13053" width="25.77734375" style="21" customWidth="1"/>
    <col min="13054" max="13058" width="20.77734375" style="21" customWidth="1"/>
    <col min="13059" max="13059" width="2.109375" style="21" customWidth="1"/>
    <col min="13060" max="13060" width="3.21875" style="21" customWidth="1"/>
    <col min="13061" max="13061" width="6.77734375" style="21" customWidth="1"/>
    <col min="13062" max="13062" width="20.21875" style="21" customWidth="1"/>
    <col min="13063" max="13063" width="2" style="21" customWidth="1"/>
    <col min="13064" max="13064" width="0" style="21" hidden="1" customWidth="1"/>
    <col min="13065" max="13065" width="26.77734375" style="21" customWidth="1"/>
    <col min="13066" max="13066" width="3.77734375" style="21" customWidth="1"/>
    <col min="13067" max="13067" width="14" style="21" customWidth="1"/>
    <col min="13068" max="13068" width="19.33203125" style="21" customWidth="1"/>
    <col min="13069" max="13304" width="9.109375" style="21"/>
    <col min="13305" max="13305" width="2.77734375" style="21" customWidth="1"/>
    <col min="13306" max="13306" width="3.77734375" style="21" customWidth="1"/>
    <col min="13307" max="13309" width="25.77734375" style="21" customWidth="1"/>
    <col min="13310" max="13314" width="20.77734375" style="21" customWidth="1"/>
    <col min="13315" max="13315" width="2.109375" style="21" customWidth="1"/>
    <col min="13316" max="13316" width="3.21875" style="21" customWidth="1"/>
    <col min="13317" max="13317" width="6.77734375" style="21" customWidth="1"/>
    <col min="13318" max="13318" width="20.21875" style="21" customWidth="1"/>
    <col min="13319" max="13319" width="2" style="21" customWidth="1"/>
    <col min="13320" max="13320" width="0" style="21" hidden="1" customWidth="1"/>
    <col min="13321" max="13321" width="26.77734375" style="21" customWidth="1"/>
    <col min="13322" max="13322" width="3.77734375" style="21" customWidth="1"/>
    <col min="13323" max="13323" width="14" style="21" customWidth="1"/>
    <col min="13324" max="13324" width="19.33203125" style="21" customWidth="1"/>
    <col min="13325" max="13560" width="9.109375" style="21"/>
    <col min="13561" max="13561" width="2.77734375" style="21" customWidth="1"/>
    <col min="13562" max="13562" width="3.77734375" style="21" customWidth="1"/>
    <col min="13563" max="13565" width="25.77734375" style="21" customWidth="1"/>
    <col min="13566" max="13570" width="20.77734375" style="21" customWidth="1"/>
    <col min="13571" max="13571" width="2.109375" style="21" customWidth="1"/>
    <col min="13572" max="13572" width="3.21875" style="21" customWidth="1"/>
    <col min="13573" max="13573" width="6.77734375" style="21" customWidth="1"/>
    <col min="13574" max="13574" width="20.21875" style="21" customWidth="1"/>
    <col min="13575" max="13575" width="2" style="21" customWidth="1"/>
    <col min="13576" max="13576" width="0" style="21" hidden="1" customWidth="1"/>
    <col min="13577" max="13577" width="26.77734375" style="21" customWidth="1"/>
    <col min="13578" max="13578" width="3.77734375" style="21" customWidth="1"/>
    <col min="13579" max="13579" width="14" style="21" customWidth="1"/>
    <col min="13580" max="13580" width="19.33203125" style="21" customWidth="1"/>
    <col min="13581" max="13816" width="9.109375" style="21"/>
    <col min="13817" max="13817" width="2.77734375" style="21" customWidth="1"/>
    <col min="13818" max="13818" width="3.77734375" style="21" customWidth="1"/>
    <col min="13819" max="13821" width="25.77734375" style="21" customWidth="1"/>
    <col min="13822" max="13826" width="20.77734375" style="21" customWidth="1"/>
    <col min="13827" max="13827" width="2.109375" style="21" customWidth="1"/>
    <col min="13828" max="13828" width="3.21875" style="21" customWidth="1"/>
    <col min="13829" max="13829" width="6.77734375" style="21" customWidth="1"/>
    <col min="13830" max="13830" width="20.21875" style="21" customWidth="1"/>
    <col min="13831" max="13831" width="2" style="21" customWidth="1"/>
    <col min="13832" max="13832" width="0" style="21" hidden="1" customWidth="1"/>
    <col min="13833" max="13833" width="26.77734375" style="21" customWidth="1"/>
    <col min="13834" max="13834" width="3.77734375" style="21" customWidth="1"/>
    <col min="13835" max="13835" width="14" style="21" customWidth="1"/>
    <col min="13836" max="13836" width="19.33203125" style="21" customWidth="1"/>
    <col min="13837" max="14072" width="9.109375" style="21"/>
    <col min="14073" max="14073" width="2.77734375" style="21" customWidth="1"/>
    <col min="14074" max="14074" width="3.77734375" style="21" customWidth="1"/>
    <col min="14075" max="14077" width="25.77734375" style="21" customWidth="1"/>
    <col min="14078" max="14082" width="20.77734375" style="21" customWidth="1"/>
    <col min="14083" max="14083" width="2.109375" style="21" customWidth="1"/>
    <col min="14084" max="14084" width="3.21875" style="21" customWidth="1"/>
    <col min="14085" max="14085" width="6.77734375" style="21" customWidth="1"/>
    <col min="14086" max="14086" width="20.21875" style="21" customWidth="1"/>
    <col min="14087" max="14087" width="2" style="21" customWidth="1"/>
    <col min="14088" max="14088" width="0" style="21" hidden="1" customWidth="1"/>
    <col min="14089" max="14089" width="26.77734375" style="21" customWidth="1"/>
    <col min="14090" max="14090" width="3.77734375" style="21" customWidth="1"/>
    <col min="14091" max="14091" width="14" style="21" customWidth="1"/>
    <col min="14092" max="14092" width="19.33203125" style="21" customWidth="1"/>
    <col min="14093" max="14328" width="9.109375" style="21"/>
    <col min="14329" max="14329" width="2.77734375" style="21" customWidth="1"/>
    <col min="14330" max="14330" width="3.77734375" style="21" customWidth="1"/>
    <col min="14331" max="14333" width="25.77734375" style="21" customWidth="1"/>
    <col min="14334" max="14338" width="20.77734375" style="21" customWidth="1"/>
    <col min="14339" max="14339" width="2.109375" style="21" customWidth="1"/>
    <col min="14340" max="14340" width="3.21875" style="21" customWidth="1"/>
    <col min="14341" max="14341" width="6.77734375" style="21" customWidth="1"/>
    <col min="14342" max="14342" width="20.21875" style="21" customWidth="1"/>
    <col min="14343" max="14343" width="2" style="21" customWidth="1"/>
    <col min="14344" max="14344" width="0" style="21" hidden="1" customWidth="1"/>
    <col min="14345" max="14345" width="26.77734375" style="21" customWidth="1"/>
    <col min="14346" max="14346" width="3.77734375" style="21" customWidth="1"/>
    <col min="14347" max="14347" width="14" style="21" customWidth="1"/>
    <col min="14348" max="14348" width="19.33203125" style="21" customWidth="1"/>
    <col min="14349" max="14584" width="9.109375" style="21"/>
    <col min="14585" max="14585" width="2.77734375" style="21" customWidth="1"/>
    <col min="14586" max="14586" width="3.77734375" style="21" customWidth="1"/>
    <col min="14587" max="14589" width="25.77734375" style="21" customWidth="1"/>
    <col min="14590" max="14594" width="20.77734375" style="21" customWidth="1"/>
    <col min="14595" max="14595" width="2.109375" style="21" customWidth="1"/>
    <col min="14596" max="14596" width="3.21875" style="21" customWidth="1"/>
    <col min="14597" max="14597" width="6.77734375" style="21" customWidth="1"/>
    <col min="14598" max="14598" width="20.21875" style="21" customWidth="1"/>
    <col min="14599" max="14599" width="2" style="21" customWidth="1"/>
    <col min="14600" max="14600" width="0" style="21" hidden="1" customWidth="1"/>
    <col min="14601" max="14601" width="26.77734375" style="21" customWidth="1"/>
    <col min="14602" max="14602" width="3.77734375" style="21" customWidth="1"/>
    <col min="14603" max="14603" width="14" style="21" customWidth="1"/>
    <col min="14604" max="14604" width="19.33203125" style="21" customWidth="1"/>
    <col min="14605" max="14840" width="9.109375" style="21"/>
    <col min="14841" max="14841" width="2.77734375" style="21" customWidth="1"/>
    <col min="14842" max="14842" width="3.77734375" style="21" customWidth="1"/>
    <col min="14843" max="14845" width="25.77734375" style="21" customWidth="1"/>
    <col min="14846" max="14850" width="20.77734375" style="21" customWidth="1"/>
    <col min="14851" max="14851" width="2.109375" style="21" customWidth="1"/>
    <col min="14852" max="14852" width="3.21875" style="21" customWidth="1"/>
    <col min="14853" max="14853" width="6.77734375" style="21" customWidth="1"/>
    <col min="14854" max="14854" width="20.21875" style="21" customWidth="1"/>
    <col min="14855" max="14855" width="2" style="21" customWidth="1"/>
    <col min="14856" max="14856" width="0" style="21" hidden="1" customWidth="1"/>
    <col min="14857" max="14857" width="26.77734375" style="21" customWidth="1"/>
    <col min="14858" max="14858" width="3.77734375" style="21" customWidth="1"/>
    <col min="14859" max="14859" width="14" style="21" customWidth="1"/>
    <col min="14860" max="14860" width="19.33203125" style="21" customWidth="1"/>
    <col min="14861" max="15096" width="9.109375" style="21"/>
    <col min="15097" max="15097" width="2.77734375" style="21" customWidth="1"/>
    <col min="15098" max="15098" width="3.77734375" style="21" customWidth="1"/>
    <col min="15099" max="15101" width="25.77734375" style="21" customWidth="1"/>
    <col min="15102" max="15106" width="20.77734375" style="21" customWidth="1"/>
    <col min="15107" max="15107" width="2.109375" style="21" customWidth="1"/>
    <col min="15108" max="15108" width="3.21875" style="21" customWidth="1"/>
    <col min="15109" max="15109" width="6.77734375" style="21" customWidth="1"/>
    <col min="15110" max="15110" width="20.21875" style="21" customWidth="1"/>
    <col min="15111" max="15111" width="2" style="21" customWidth="1"/>
    <col min="15112" max="15112" width="0" style="21" hidden="1" customWidth="1"/>
    <col min="15113" max="15113" width="26.77734375" style="21" customWidth="1"/>
    <col min="15114" max="15114" width="3.77734375" style="21" customWidth="1"/>
    <col min="15115" max="15115" width="14" style="21" customWidth="1"/>
    <col min="15116" max="15116" width="19.33203125" style="21" customWidth="1"/>
    <col min="15117" max="15352" width="9.109375" style="21"/>
    <col min="15353" max="15353" width="2.77734375" style="21" customWidth="1"/>
    <col min="15354" max="15354" width="3.77734375" style="21" customWidth="1"/>
    <col min="15355" max="15357" width="25.77734375" style="21" customWidth="1"/>
    <col min="15358" max="15362" width="20.77734375" style="21" customWidth="1"/>
    <col min="15363" max="15363" width="2.109375" style="21" customWidth="1"/>
    <col min="15364" max="15364" width="3.21875" style="21" customWidth="1"/>
    <col min="15365" max="15365" width="6.77734375" style="21" customWidth="1"/>
    <col min="15366" max="15366" width="20.21875" style="21" customWidth="1"/>
    <col min="15367" max="15367" width="2" style="21" customWidth="1"/>
    <col min="15368" max="15368" width="0" style="21" hidden="1" customWidth="1"/>
    <col min="15369" max="15369" width="26.77734375" style="21" customWidth="1"/>
    <col min="15370" max="15370" width="3.77734375" style="21" customWidth="1"/>
    <col min="15371" max="15371" width="14" style="21" customWidth="1"/>
    <col min="15372" max="15372" width="19.33203125" style="21" customWidth="1"/>
    <col min="15373" max="15608" width="9.109375" style="21"/>
    <col min="15609" max="15609" width="2.77734375" style="21" customWidth="1"/>
    <col min="15610" max="15610" width="3.77734375" style="21" customWidth="1"/>
    <col min="15611" max="15613" width="25.77734375" style="21" customWidth="1"/>
    <col min="15614" max="15618" width="20.77734375" style="21" customWidth="1"/>
    <col min="15619" max="15619" width="2.109375" style="21" customWidth="1"/>
    <col min="15620" max="15620" width="3.21875" style="21" customWidth="1"/>
    <col min="15621" max="15621" width="6.77734375" style="21" customWidth="1"/>
    <col min="15622" max="15622" width="20.21875" style="21" customWidth="1"/>
    <col min="15623" max="15623" width="2" style="21" customWidth="1"/>
    <col min="15624" max="15624" width="0" style="21" hidden="1" customWidth="1"/>
    <col min="15625" max="15625" width="26.77734375" style="21" customWidth="1"/>
    <col min="15626" max="15626" width="3.77734375" style="21" customWidth="1"/>
    <col min="15627" max="15627" width="14" style="21" customWidth="1"/>
    <col min="15628" max="15628" width="19.33203125" style="21" customWidth="1"/>
    <col min="15629" max="15864" width="9.109375" style="21"/>
    <col min="15865" max="15865" width="2.77734375" style="21" customWidth="1"/>
    <col min="15866" max="15866" width="3.77734375" style="21" customWidth="1"/>
    <col min="15867" max="15869" width="25.77734375" style="21" customWidth="1"/>
    <col min="15870" max="15874" width="20.77734375" style="21" customWidth="1"/>
    <col min="15875" max="15875" width="2.109375" style="21" customWidth="1"/>
    <col min="15876" max="15876" width="3.21875" style="21" customWidth="1"/>
    <col min="15877" max="15877" width="6.77734375" style="21" customWidth="1"/>
    <col min="15878" max="15878" width="20.21875" style="21" customWidth="1"/>
    <col min="15879" max="15879" width="2" style="21" customWidth="1"/>
    <col min="15880" max="15880" width="0" style="21" hidden="1" customWidth="1"/>
    <col min="15881" max="15881" width="26.77734375" style="21" customWidth="1"/>
    <col min="15882" max="15882" width="3.77734375" style="21" customWidth="1"/>
    <col min="15883" max="15883" width="14" style="21" customWidth="1"/>
    <col min="15884" max="15884" width="19.33203125" style="21" customWidth="1"/>
    <col min="15885" max="16120" width="9.109375" style="21"/>
    <col min="16121" max="16121" width="2.77734375" style="21" customWidth="1"/>
    <col min="16122" max="16122" width="3.77734375" style="21" customWidth="1"/>
    <col min="16123" max="16125" width="25.77734375" style="21" customWidth="1"/>
    <col min="16126" max="16130" width="20.77734375" style="21" customWidth="1"/>
    <col min="16131" max="16131" width="2.109375" style="21" customWidth="1"/>
    <col min="16132" max="16132" width="3.21875" style="21" customWidth="1"/>
    <col min="16133" max="16133" width="6.77734375" style="21" customWidth="1"/>
    <col min="16134" max="16134" width="20.21875" style="21" customWidth="1"/>
    <col min="16135" max="16135" width="2" style="21" customWidth="1"/>
    <col min="16136" max="16136" width="0" style="21" hidden="1" customWidth="1"/>
    <col min="16137" max="16137" width="26.77734375" style="21" customWidth="1"/>
    <col min="16138" max="16138" width="3.77734375" style="21" customWidth="1"/>
    <col min="16139" max="16139" width="14" style="21" customWidth="1"/>
    <col min="16140" max="16140" width="19.33203125" style="21" customWidth="1"/>
    <col min="16141" max="16376" width="9.109375" style="21"/>
    <col min="16377" max="16384" width="9.109375" style="21" customWidth="1"/>
  </cols>
  <sheetData>
    <row r="1" spans="1:14" ht="20.100000000000001" customHeight="1" x14ac:dyDescent="0.3">
      <c r="A1" s="20" t="s">
        <v>313</v>
      </c>
    </row>
    <row r="2" spans="1:14" ht="20.100000000000001" customHeight="1" x14ac:dyDescent="0.3">
      <c r="A2" s="20"/>
      <c r="B2" s="63" t="s">
        <v>44</v>
      </c>
      <c r="C2" s="63"/>
      <c r="D2" s="63"/>
      <c r="E2" s="63"/>
      <c r="H2" s="63"/>
      <c r="I2" s="123"/>
    </row>
    <row r="3" spans="1:14" ht="20.100000000000001" customHeight="1" x14ac:dyDescent="0.3">
      <c r="A3" s="20"/>
      <c r="B3" s="184"/>
      <c r="C3" s="184"/>
      <c r="G3" s="23"/>
    </row>
    <row r="4" spans="1:14" ht="20.100000000000001" customHeight="1" thickBot="1" x14ac:dyDescent="0.35">
      <c r="A4" s="20"/>
      <c r="B4" s="184"/>
      <c r="C4" s="184"/>
      <c r="E4" s="185"/>
      <c r="G4" s="23"/>
    </row>
    <row r="5" spans="1:14" ht="20.100000000000001" customHeight="1" thickBot="1" x14ac:dyDescent="0.35">
      <c r="A5" s="20"/>
      <c r="B5" s="124"/>
      <c r="C5" s="125" t="s">
        <v>317</v>
      </c>
      <c r="D5" s="126"/>
      <c r="E5" s="126"/>
      <c r="F5" s="126"/>
      <c r="G5" s="127"/>
      <c r="H5" s="126"/>
      <c r="I5" s="126"/>
      <c r="J5" s="126"/>
      <c r="K5" s="126"/>
      <c r="L5" s="128"/>
    </row>
    <row r="6" spans="1:14" ht="30" customHeight="1" thickBot="1" x14ac:dyDescent="0.35">
      <c r="A6" s="64">
        <f>'Schools&amp;Central School Services'!$A$3</f>
        <v>0</v>
      </c>
      <c r="B6" s="129" t="str">
        <f>INDEX('Source data'!$B$5:$B$157,'Schools&amp;Central School Services'!$A$4)</f>
        <v>Select LA..</v>
      </c>
      <c r="C6" s="25"/>
      <c r="D6" s="26"/>
      <c r="E6" s="26"/>
      <c r="F6" s="249" t="s">
        <v>314</v>
      </c>
      <c r="G6" s="250"/>
      <c r="H6" s="250"/>
      <c r="I6" s="250"/>
      <c r="J6" s="279"/>
      <c r="K6" s="55"/>
      <c r="L6" s="130"/>
      <c r="M6" s="55"/>
      <c r="N6" s="55"/>
    </row>
    <row r="7" spans="1:14" ht="35.1" customHeight="1" x14ac:dyDescent="0.25">
      <c r="A7" s="66"/>
      <c r="B7" s="131"/>
      <c r="D7" s="29"/>
      <c r="E7" s="30"/>
      <c r="F7" s="132" t="s">
        <v>19</v>
      </c>
      <c r="G7" s="132" t="s">
        <v>20</v>
      </c>
      <c r="H7" s="132" t="s">
        <v>21</v>
      </c>
      <c r="I7" s="132" t="s">
        <v>45</v>
      </c>
      <c r="J7" s="132" t="s">
        <v>12</v>
      </c>
      <c r="K7" s="55"/>
      <c r="L7" s="130"/>
      <c r="M7" s="55"/>
      <c r="N7" s="55"/>
    </row>
    <row r="8" spans="1:14" ht="35.1" customHeight="1" x14ac:dyDescent="0.25">
      <c r="A8" s="66"/>
      <c r="B8" s="133" t="s">
        <v>13</v>
      </c>
      <c r="C8" s="252" t="s">
        <v>316</v>
      </c>
      <c r="D8" s="252"/>
      <c r="E8" s="252"/>
      <c r="F8" s="68" t="str">
        <f>IF($A$6=0,"Select LA",INDEX('Source data'!AB$1:AB$65538,MATCH($A$6,'Source data'!$A$1:$A$65538,0)))</f>
        <v>Select LA</v>
      </c>
      <c r="G8" s="68" t="str">
        <f>IF($A$6=0,"Select LA",INDEX('Source data'!AE$1:AE$65538,MATCH($A$6,'Source data'!$A$1:$A$65538,0)))</f>
        <v>Select LA</v>
      </c>
      <c r="H8" s="68" t="str">
        <f>IF(A6=0,"Select LA",INDEX('Source data'!AH$1:AH$65538,MATCH($A$6,'Source data'!$A$1:$A$65538,0)))</f>
        <v>Select LA</v>
      </c>
      <c r="I8" s="68" t="str">
        <f>IF(A6=0,"Select LA",INDEX('Source data'!AK$1:AK$65538,MATCH($A$6,'Source data'!$A$1:$A$65538,0)))</f>
        <v>Select LA</v>
      </c>
      <c r="J8" s="69" t="str">
        <f>IF($A$6=0,"Select LA",SUM(F8:I8))</f>
        <v>Select LA</v>
      </c>
      <c r="K8" s="55"/>
      <c r="L8" s="130"/>
      <c r="M8" s="55"/>
      <c r="N8" s="55"/>
    </row>
    <row r="9" spans="1:14" ht="45.45" customHeight="1" x14ac:dyDescent="0.25">
      <c r="A9" s="70"/>
      <c r="B9" s="133" t="s">
        <v>14</v>
      </c>
      <c r="C9" s="252" t="s">
        <v>272</v>
      </c>
      <c r="D9" s="252"/>
      <c r="E9" s="252"/>
      <c r="F9" s="68" t="str">
        <f>IF($A$6=0,"Select LA",INDEX('Source data'!AC$1:AC$65538,MATCH($A$6,'Source data'!$A$1:$A$65538,0)))</f>
        <v>Select LA</v>
      </c>
      <c r="G9" s="68" t="str">
        <f>IF($A$6=0,"Select LA",INDEX('Source data'!AF$1:AF$65538,MATCH($A$6,'Source data'!$A$1:$A$65538,0)))</f>
        <v>Select LA</v>
      </c>
      <c r="H9" s="68" t="str">
        <f>IF(A6=0,"Select LA",INDEX('Source data'!AI$1:AI$65538,MATCH($A$6,'Source data'!$A$1:$A$65538,0)))</f>
        <v>Select LA</v>
      </c>
      <c r="I9" s="68" t="str">
        <f>IF(A6=0,"Select LA",INDEX('Source data'!AL$1:AL$65538,MATCH($A$6,'Source data'!$A$1:$A$65538,0)))</f>
        <v>Select LA</v>
      </c>
      <c r="J9" s="69" t="str">
        <f>IF($A$6=0,"Select LA",SUM(F9:I9))</f>
        <v>Select LA</v>
      </c>
      <c r="K9" s="80"/>
      <c r="L9" s="130"/>
      <c r="M9" s="55"/>
      <c r="N9" s="55"/>
    </row>
    <row r="10" spans="1:14" ht="35.1" customHeight="1" x14ac:dyDescent="0.25">
      <c r="A10" s="33"/>
      <c r="B10" s="136" t="s">
        <v>23</v>
      </c>
      <c r="C10" s="252" t="s">
        <v>273</v>
      </c>
      <c r="D10" s="252"/>
      <c r="E10" s="252"/>
      <c r="F10" s="68" t="str">
        <f>IF($A$6=0,"Select LA",INDEX('Source data'!AD$1:AD$65538,MATCH($A$6,'Source data'!$A$1:$A$65538,0)))</f>
        <v>Select LA</v>
      </c>
      <c r="G10" s="68" t="str">
        <f>IF($A$6=0,"Select LA",INDEX('Source data'!AG$1:AG$65538,MATCH($A$6,'Source data'!$A$1:$A$65538,0)))</f>
        <v>Select LA</v>
      </c>
      <c r="H10" s="68" t="str">
        <f>IF(A6=0,"Select LA",INDEX('Source data'!AJ$1:AJ$65538,MATCH($A$6,'Source data'!$A$1:$A$65538,0)))</f>
        <v>Select LA</v>
      </c>
      <c r="I10" s="68" t="str">
        <f>IF(A6=0,"Select LA",INDEX('Source data'!AM$1:AM$65538,MATCH($A$6,'Source data'!$A$1:$A$65538,0)))</f>
        <v>Select LA</v>
      </c>
      <c r="J10" s="69" t="str">
        <f>IF($A$6=0,"Select LA",SUM(F10:I10))</f>
        <v>Select LA</v>
      </c>
      <c r="K10" s="80"/>
      <c r="L10" s="130"/>
      <c r="M10" s="55"/>
      <c r="N10" s="55"/>
    </row>
    <row r="11" spans="1:14" ht="35.1" customHeight="1" thickBot="1" x14ac:dyDescent="0.3">
      <c r="A11" s="33"/>
      <c r="B11" s="137" t="s">
        <v>24</v>
      </c>
      <c r="C11" s="41" t="s">
        <v>46</v>
      </c>
      <c r="D11" s="42"/>
      <c r="E11" s="42"/>
      <c r="F11" s="138" t="str">
        <f>IF($A$6=0,"Select LA",SUM(F8:F10))</f>
        <v>Select LA</v>
      </c>
      <c r="G11" s="138" t="str">
        <f>IF($A$6=0,"Select LA",SUM(G8:G10))</f>
        <v>Select LA</v>
      </c>
      <c r="H11" s="138" t="str">
        <f>IF($A$6=0,"Select LA",SUM(H8:H10))</f>
        <v>Select LA</v>
      </c>
      <c r="I11" s="138" t="str">
        <f>IF($A$6=0,"Select LA",SUM(I8:I10))</f>
        <v>Select LA</v>
      </c>
      <c r="J11" s="138" t="str">
        <f>IF($A$6=0,"Select LA",SUM(J8:J10))</f>
        <v>Select LA</v>
      </c>
      <c r="K11" s="80"/>
      <c r="L11" s="139"/>
      <c r="M11" s="80"/>
      <c r="N11" s="55"/>
    </row>
    <row r="12" spans="1:14" ht="43.05" customHeight="1" thickBot="1" x14ac:dyDescent="0.3">
      <c r="A12" s="33"/>
      <c r="B12" s="137"/>
      <c r="C12" s="252" t="s">
        <v>290</v>
      </c>
      <c r="D12" s="252"/>
      <c r="E12" s="42"/>
      <c r="F12" s="186"/>
      <c r="G12" s="186"/>
      <c r="H12" s="186"/>
      <c r="I12" s="186"/>
      <c r="J12" s="186"/>
      <c r="K12" s="80"/>
      <c r="L12" s="139"/>
      <c r="M12" s="80"/>
      <c r="N12" s="55"/>
    </row>
    <row r="13" spans="1:14" ht="35.1" customHeight="1" thickBot="1" x14ac:dyDescent="0.3">
      <c r="A13" s="33"/>
      <c r="B13" s="137"/>
      <c r="C13" s="41"/>
      <c r="D13" s="42"/>
      <c r="E13" s="42"/>
      <c r="F13" s="196" t="s">
        <v>232</v>
      </c>
      <c r="G13" s="196" t="s">
        <v>231</v>
      </c>
      <c r="H13" s="186"/>
      <c r="K13" s="80"/>
      <c r="L13" s="139"/>
      <c r="M13" s="80"/>
      <c r="N13" s="55"/>
    </row>
    <row r="14" spans="1:14" ht="35.1" customHeight="1" thickBot="1" x14ac:dyDescent="0.3">
      <c r="A14" s="33"/>
      <c r="B14" s="137"/>
      <c r="C14" s="41"/>
      <c r="D14" s="42"/>
      <c r="E14" s="42"/>
      <c r="F14" s="195" t="str">
        <f>IF($A$6=0,"Select LA",INDEX('Source data'!BO:BO,MATCH($A$6,'Source data'!$BJ:$BJ,0)))</f>
        <v>Select LA</v>
      </c>
      <c r="G14" s="195" t="str">
        <f>IF($A$6=0,"Select LA",INDEX('Source data'!BN:BN,MATCH($A$6,'Source data'!$BJ:$BJ,0)))</f>
        <v>Select LA</v>
      </c>
      <c r="H14" s="186"/>
      <c r="K14" s="80"/>
      <c r="L14" s="139"/>
      <c r="M14" s="80"/>
      <c r="N14" s="55"/>
    </row>
    <row r="15" spans="1:14" ht="35.1" customHeight="1" thickBot="1" x14ac:dyDescent="0.3">
      <c r="A15" s="33"/>
      <c r="B15" s="137"/>
      <c r="C15" s="41"/>
      <c r="D15" s="42"/>
      <c r="E15" s="42"/>
      <c r="F15" s="186"/>
      <c r="G15" s="186"/>
      <c r="H15" s="186"/>
      <c r="I15" s="186"/>
      <c r="J15" s="186"/>
      <c r="K15" s="80"/>
      <c r="L15" s="139"/>
      <c r="M15" s="80"/>
      <c r="N15" s="55"/>
    </row>
    <row r="16" spans="1:14" ht="35.1" customHeight="1" thickBot="1" x14ac:dyDescent="0.3">
      <c r="A16" s="33"/>
      <c r="B16" s="137"/>
      <c r="C16" s="41"/>
      <c r="D16" s="42"/>
      <c r="E16" s="42"/>
      <c r="F16" s="281" t="s">
        <v>225</v>
      </c>
      <c r="G16" s="290"/>
      <c r="H16" s="282"/>
      <c r="I16" s="186"/>
      <c r="J16" s="186"/>
      <c r="K16" s="80"/>
      <c r="L16" s="139"/>
      <c r="M16" s="80"/>
      <c r="N16" s="55"/>
    </row>
    <row r="17" spans="1:14" ht="35.1" customHeight="1" thickBot="1" x14ac:dyDescent="0.3">
      <c r="A17" s="33"/>
      <c r="B17" s="137"/>
      <c r="C17" s="41"/>
      <c r="D17" s="42"/>
      <c r="E17" s="42"/>
      <c r="F17" s="197" t="s">
        <v>235</v>
      </c>
      <c r="G17" s="197" t="s">
        <v>234</v>
      </c>
      <c r="H17" s="197" t="s">
        <v>233</v>
      </c>
      <c r="J17" s="186"/>
      <c r="K17" s="80"/>
      <c r="L17" s="139"/>
      <c r="M17" s="80"/>
      <c r="N17" s="55"/>
    </row>
    <row r="18" spans="1:14" ht="35.1" customHeight="1" thickBot="1" x14ac:dyDescent="0.3">
      <c r="A18" s="33"/>
      <c r="B18" s="137"/>
      <c r="C18" s="41"/>
      <c r="D18" s="42"/>
      <c r="E18" s="42"/>
      <c r="F18" s="195" t="str">
        <f>IF($A$6=0,"Select LA",INDEX('Source data'!BR:BR,MATCH($A$6,'Source data'!$BJ:$BJ,0)))</f>
        <v>Select LA</v>
      </c>
      <c r="G18" s="195" t="str">
        <f>IF($A$6=0,"Select LA",INDEX('Source data'!BQ:BQ,MATCH($A$6,'Source data'!$BJ:$BJ,0)))</f>
        <v>Select LA</v>
      </c>
      <c r="H18" s="195" t="str">
        <f>IF($A$6=0,"Select LA",INDEX('Source data'!BP:BP,MATCH($A$6,'Source data'!$BJ:$BJ,0)))</f>
        <v>Select LA</v>
      </c>
      <c r="I18" s="186"/>
      <c r="J18" s="186"/>
      <c r="K18" s="80"/>
      <c r="L18" s="139"/>
      <c r="M18" s="80"/>
      <c r="N18" s="55"/>
    </row>
    <row r="19" spans="1:14" ht="35.1" customHeight="1" x14ac:dyDescent="0.25">
      <c r="A19" s="33"/>
      <c r="B19" s="137"/>
      <c r="C19" s="41"/>
      <c r="D19" s="42"/>
      <c r="E19" s="42"/>
      <c r="F19" s="186"/>
      <c r="G19" s="186"/>
      <c r="H19" s="186"/>
      <c r="I19" s="186"/>
      <c r="J19" s="186"/>
      <c r="K19" s="80"/>
      <c r="L19" s="139"/>
      <c r="M19" s="80"/>
      <c r="N19" s="55"/>
    </row>
    <row r="20" spans="1:14" ht="35.1" customHeight="1" thickBot="1" x14ac:dyDescent="0.3">
      <c r="A20" s="33"/>
      <c r="B20" s="140"/>
      <c r="C20" s="45"/>
      <c r="D20" s="45"/>
      <c r="E20" s="45"/>
      <c r="F20" s="72"/>
      <c r="G20" s="72"/>
      <c r="H20" s="72"/>
      <c r="I20" s="72"/>
      <c r="J20" s="72"/>
      <c r="K20" s="80"/>
      <c r="L20" s="139"/>
      <c r="M20" s="80"/>
      <c r="N20" s="55"/>
    </row>
    <row r="21" spans="1:14" ht="35.1" customHeight="1" x14ac:dyDescent="0.25">
      <c r="A21" s="33"/>
      <c r="B21" s="141"/>
      <c r="C21" s="74"/>
      <c r="D21" s="74"/>
      <c r="F21" s="277" t="s">
        <v>315</v>
      </c>
      <c r="G21" s="278"/>
      <c r="H21" s="72"/>
      <c r="I21" s="72"/>
      <c r="J21" s="72"/>
      <c r="K21" s="80"/>
      <c r="L21" s="139"/>
      <c r="M21" s="80"/>
      <c r="N21" s="55"/>
    </row>
    <row r="22" spans="1:14" ht="35.1" customHeight="1" x14ac:dyDescent="0.25">
      <c r="A22" s="33"/>
      <c r="B22" s="142" t="s">
        <v>28</v>
      </c>
      <c r="C22" s="275" t="s">
        <v>318</v>
      </c>
      <c r="D22" s="275"/>
      <c r="E22" s="276"/>
      <c r="F22" s="269" t="str">
        <f>IF(A6=0,"Select LA",INDEX('Source data'!AP$1:AP$65538,MATCH($A$6,'Source data'!$A$1:$A$65538,0)))</f>
        <v>Select LA</v>
      </c>
      <c r="G22" s="270"/>
      <c r="H22" s="72"/>
      <c r="I22" s="72"/>
      <c r="J22" s="72"/>
      <c r="K22" s="80"/>
      <c r="L22" s="139"/>
      <c r="M22" s="80"/>
      <c r="N22" s="55"/>
    </row>
    <row r="23" spans="1:14" ht="35.1" customHeight="1" x14ac:dyDescent="0.25">
      <c r="A23" s="33"/>
      <c r="B23" s="142" t="s">
        <v>29</v>
      </c>
      <c r="C23" s="275" t="s">
        <v>274</v>
      </c>
      <c r="D23" s="275"/>
      <c r="E23" s="276"/>
      <c r="F23" s="269" t="str">
        <f>IF(A6=0,"Select LA",INDEX('Source data'!AQ$1:AQ$65538,MATCH($A$6,'Source data'!$A$1:$A$65538,0)))</f>
        <v>Select LA</v>
      </c>
      <c r="G23" s="270"/>
      <c r="H23" s="72"/>
      <c r="I23" s="72"/>
      <c r="J23" s="72"/>
      <c r="K23" s="80"/>
      <c r="L23" s="139"/>
      <c r="M23" s="80"/>
      <c r="N23" s="55"/>
    </row>
    <row r="24" spans="1:14" ht="35.1" customHeight="1" x14ac:dyDescent="0.25">
      <c r="A24" s="33"/>
      <c r="B24" s="142" t="s">
        <v>23</v>
      </c>
      <c r="C24" s="275" t="s">
        <v>275</v>
      </c>
      <c r="D24" s="275"/>
      <c r="E24" s="276"/>
      <c r="F24" s="269" t="str">
        <f>IF(A6=0,"Select LA",INDEX('Source data'!AR$1:AR$65538,MATCH($A$6,'Source data'!$A$1:$A$65538,0)))</f>
        <v>Select LA</v>
      </c>
      <c r="G24" s="270"/>
      <c r="H24" s="72"/>
      <c r="I24" s="72"/>
      <c r="J24" s="72"/>
      <c r="K24" s="80"/>
      <c r="L24" s="139"/>
      <c r="M24" s="80"/>
      <c r="N24" s="55"/>
    </row>
    <row r="25" spans="1:14" ht="35.1" customHeight="1" thickBot="1" x14ac:dyDescent="0.3">
      <c r="A25" s="33"/>
      <c r="B25" s="143" t="s">
        <v>24</v>
      </c>
      <c r="C25" s="76" t="s">
        <v>47</v>
      </c>
      <c r="D25" s="77"/>
      <c r="E25" s="78"/>
      <c r="F25" s="261" t="str">
        <f>IF($A$6=0,"Select LA",SUM(F22:G24))</f>
        <v>Select LA</v>
      </c>
      <c r="G25" s="262"/>
      <c r="H25" s="72"/>
      <c r="I25" s="72"/>
      <c r="J25" s="72"/>
      <c r="K25" s="80"/>
      <c r="L25" s="139"/>
      <c r="M25" s="80"/>
      <c r="N25" s="55"/>
    </row>
    <row r="26" spans="1:14" ht="35.1" customHeight="1" thickBot="1" x14ac:dyDescent="0.3">
      <c r="A26" s="33"/>
      <c r="B26" s="141"/>
      <c r="C26" s="79"/>
      <c r="D26" s="79"/>
      <c r="F26" s="80"/>
      <c r="G26" s="81"/>
      <c r="H26" s="72"/>
      <c r="I26" s="72"/>
      <c r="J26" s="72"/>
      <c r="K26" s="80"/>
      <c r="L26" s="139"/>
      <c r="M26" s="80"/>
      <c r="N26" s="55"/>
    </row>
    <row r="27" spans="1:14" ht="35.1" customHeight="1" x14ac:dyDescent="0.25">
      <c r="A27" s="33"/>
      <c r="B27" s="144"/>
      <c r="F27" s="265" t="s">
        <v>320</v>
      </c>
      <c r="G27" s="266"/>
      <c r="H27" s="55"/>
      <c r="I27" s="55"/>
      <c r="J27" s="55"/>
      <c r="K27" s="55"/>
      <c r="L27" s="130"/>
      <c r="M27" s="55"/>
      <c r="N27" s="55"/>
    </row>
    <row r="28" spans="1:14" ht="35.1" customHeight="1" x14ac:dyDescent="0.25">
      <c r="A28" s="33"/>
      <c r="B28" s="144"/>
      <c r="F28" s="267" t="s">
        <v>32</v>
      </c>
      <c r="G28" s="268"/>
      <c r="H28" s="55"/>
      <c r="I28" s="55"/>
      <c r="J28" s="55"/>
      <c r="K28" s="55"/>
      <c r="L28" s="130"/>
      <c r="M28" s="55"/>
      <c r="N28" s="55"/>
    </row>
    <row r="29" spans="1:14" ht="35.1" customHeight="1" x14ac:dyDescent="0.25">
      <c r="A29" s="33"/>
      <c r="B29" s="136" t="s">
        <v>13</v>
      </c>
      <c r="C29" s="252" t="s">
        <v>319</v>
      </c>
      <c r="D29" s="252"/>
      <c r="E29" s="252"/>
      <c r="F29" s="269" t="str">
        <f>IF(A6=0,"Select LA",INDEX('Source data'!AN$1:AN$65538,MATCH($A$6,'Source data'!$A$1:$A$65538,0)))</f>
        <v>Select LA</v>
      </c>
      <c r="G29" s="270"/>
      <c r="H29" s="55"/>
      <c r="I29" s="55"/>
      <c r="J29" s="55"/>
      <c r="K29" s="55"/>
      <c r="L29" s="130"/>
      <c r="M29" s="55"/>
      <c r="N29" s="55"/>
    </row>
    <row r="30" spans="1:14" ht="45.45" customHeight="1" x14ac:dyDescent="0.25">
      <c r="A30" s="33"/>
      <c r="B30" s="136" t="s">
        <v>14</v>
      </c>
      <c r="C30" s="252" t="s">
        <v>276</v>
      </c>
      <c r="D30" s="252"/>
      <c r="E30" s="252"/>
      <c r="F30" s="269" t="str">
        <f>IF(A6=0,"Select LA",INDEX('Source data'!AO$1:AO$65538,MATCH($A$6,'Source data'!$A$1:$A$65538,0)))</f>
        <v>Select LA</v>
      </c>
      <c r="G30" s="270"/>
      <c r="H30" s="55"/>
      <c r="I30" s="55"/>
      <c r="J30" s="55"/>
      <c r="K30" s="55"/>
      <c r="L30" s="130"/>
      <c r="M30" s="55"/>
      <c r="N30" s="55"/>
    </row>
    <row r="31" spans="1:14" ht="35.1" customHeight="1" thickBot="1" x14ac:dyDescent="0.3">
      <c r="A31" s="33"/>
      <c r="B31" s="137" t="s">
        <v>23</v>
      </c>
      <c r="C31" s="41" t="s">
        <v>48</v>
      </c>
      <c r="D31" s="42"/>
      <c r="E31" s="82"/>
      <c r="F31" s="288" t="str">
        <f>IF($A$6=0,"Select LA",SUM(F29:G30))</f>
        <v>Select LA</v>
      </c>
      <c r="G31" s="289"/>
      <c r="H31" s="55"/>
      <c r="I31" s="55"/>
      <c r="J31" s="55"/>
      <c r="K31" s="55"/>
      <c r="L31" s="130"/>
      <c r="M31" s="55"/>
      <c r="N31" s="55"/>
    </row>
    <row r="32" spans="1:14" ht="35.1" customHeight="1" thickBot="1" x14ac:dyDescent="0.3">
      <c r="A32" s="33"/>
      <c r="B32" s="145"/>
      <c r="C32" s="146"/>
      <c r="D32" s="147"/>
      <c r="E32" s="147"/>
      <c r="F32" s="148"/>
      <c r="G32" s="148"/>
      <c r="H32" s="134"/>
      <c r="I32" s="134"/>
      <c r="J32" s="134"/>
      <c r="K32" s="134"/>
      <c r="L32" s="135"/>
      <c r="M32" s="55"/>
      <c r="N32" s="55"/>
    </row>
    <row r="33" spans="1:13" ht="40.049999999999997" customHeight="1" x14ac:dyDescent="0.25">
      <c r="A33" s="33"/>
      <c r="B33" s="45"/>
    </row>
    <row r="34" spans="1:13" ht="15" customHeight="1" x14ac:dyDescent="0.25">
      <c r="A34" s="33"/>
      <c r="B34" s="274" t="s">
        <v>15</v>
      </c>
      <c r="C34" s="274"/>
      <c r="D34" s="83"/>
      <c r="E34" s="83"/>
      <c r="F34" s="85"/>
      <c r="G34" s="37"/>
      <c r="H34" s="37"/>
      <c r="I34" s="37"/>
      <c r="J34" s="37"/>
      <c r="K34" s="37"/>
      <c r="L34" s="37"/>
      <c r="M34" s="37"/>
    </row>
    <row r="35" spans="1:13" ht="10.050000000000001" customHeight="1" x14ac:dyDescent="0.25">
      <c r="A35" s="33"/>
      <c r="B35" s="84"/>
      <c r="C35" s="84"/>
      <c r="D35" s="83"/>
      <c r="E35" s="83"/>
      <c r="F35" s="85"/>
      <c r="G35" s="37"/>
      <c r="H35" s="37"/>
      <c r="I35" s="37"/>
      <c r="J35" s="37"/>
      <c r="K35" s="37"/>
      <c r="L35" s="37"/>
      <c r="M35" s="37"/>
    </row>
    <row r="36" spans="1:13" ht="15" customHeight="1" x14ac:dyDescent="0.25">
      <c r="A36" s="33"/>
      <c r="B36" s="258" t="s">
        <v>282</v>
      </c>
      <c r="C36" s="258"/>
      <c r="D36" s="258"/>
      <c r="E36" s="258"/>
      <c r="F36" s="258"/>
      <c r="G36" s="258"/>
      <c r="H36" s="258"/>
      <c r="I36" s="86"/>
      <c r="J36" s="86"/>
      <c r="K36" s="37"/>
      <c r="L36" s="37"/>
      <c r="M36" s="37"/>
    </row>
    <row r="37" spans="1:13" ht="6" customHeight="1" x14ac:dyDescent="0.25">
      <c r="A37" s="33"/>
      <c r="B37" s="87"/>
      <c r="C37" s="87"/>
      <c r="D37" s="87"/>
      <c r="E37" s="87"/>
      <c r="F37" s="87"/>
      <c r="G37" s="87"/>
      <c r="H37" s="87"/>
      <c r="I37" s="86"/>
      <c r="J37" s="86"/>
      <c r="K37" s="37"/>
      <c r="L37" s="37"/>
      <c r="M37" s="37"/>
    </row>
    <row r="38" spans="1:13" ht="15" customHeight="1" x14ac:dyDescent="0.3">
      <c r="A38" s="20"/>
      <c r="B38" s="88" t="s">
        <v>16</v>
      </c>
      <c r="C38" s="255" t="s">
        <v>34</v>
      </c>
      <c r="D38" s="256"/>
      <c r="E38" s="256"/>
      <c r="F38" s="256"/>
      <c r="G38" s="256"/>
      <c r="H38" s="256"/>
      <c r="I38" s="256"/>
      <c r="J38" s="55"/>
      <c r="K38" s="37"/>
      <c r="L38" s="37"/>
      <c r="M38" s="37"/>
    </row>
    <row r="39" spans="1:13" ht="15" customHeight="1" x14ac:dyDescent="0.25">
      <c r="A39" s="33"/>
      <c r="B39" s="88" t="s">
        <v>17</v>
      </c>
      <c r="C39" s="257" t="s">
        <v>35</v>
      </c>
      <c r="D39" s="257"/>
      <c r="E39" s="257"/>
      <c r="F39" s="257"/>
      <c r="G39" s="257"/>
      <c r="H39" s="257"/>
      <c r="I39" s="257"/>
      <c r="J39" s="89"/>
      <c r="K39" s="37"/>
      <c r="L39" s="37"/>
      <c r="M39" s="37"/>
    </row>
    <row r="40" spans="1:13" ht="15" customHeight="1" x14ac:dyDescent="0.25">
      <c r="A40" s="33"/>
      <c r="B40" s="88" t="s">
        <v>36</v>
      </c>
      <c r="C40" s="255" t="s">
        <v>277</v>
      </c>
      <c r="D40" s="255"/>
      <c r="E40" s="255"/>
      <c r="F40" s="255"/>
      <c r="G40" s="255"/>
      <c r="H40" s="255"/>
      <c r="I40" s="255"/>
      <c r="J40" s="52"/>
      <c r="K40" s="37"/>
      <c r="L40" s="37"/>
      <c r="M40" s="37"/>
    </row>
    <row r="41" spans="1:13" ht="10.050000000000001" customHeight="1" x14ac:dyDescent="0.25">
      <c r="A41" s="33"/>
      <c r="B41" s="84"/>
      <c r="C41" s="84"/>
      <c r="D41" s="37"/>
      <c r="E41" s="37"/>
      <c r="F41" s="37"/>
      <c r="G41" s="37"/>
      <c r="H41" s="37"/>
      <c r="I41" s="37"/>
      <c r="J41" s="37"/>
      <c r="K41" s="37"/>
      <c r="L41" s="37"/>
      <c r="M41" s="37"/>
    </row>
    <row r="42" spans="1:13" ht="15" customHeight="1" x14ac:dyDescent="0.25">
      <c r="A42" s="33"/>
      <c r="B42" s="258" t="s">
        <v>283</v>
      </c>
      <c r="C42" s="258"/>
      <c r="D42" s="258"/>
      <c r="E42" s="258"/>
      <c r="F42" s="74"/>
      <c r="G42" s="74"/>
      <c r="H42" s="78"/>
      <c r="I42" s="78"/>
      <c r="J42" s="78"/>
      <c r="K42" s="37"/>
      <c r="L42" s="37"/>
      <c r="M42" s="37"/>
    </row>
    <row r="43" spans="1:13" ht="10.050000000000001" customHeight="1" x14ac:dyDescent="0.25">
      <c r="A43" s="33"/>
      <c r="B43" s="87"/>
      <c r="C43" s="87"/>
      <c r="D43" s="87"/>
      <c r="E43" s="87"/>
      <c r="F43" s="74"/>
      <c r="G43" s="74"/>
      <c r="H43" s="78"/>
      <c r="I43" s="78"/>
      <c r="J43" s="78"/>
      <c r="K43" s="37"/>
      <c r="L43" s="37"/>
      <c r="M43" s="37"/>
    </row>
    <row r="44" spans="1:13" ht="15" customHeight="1" x14ac:dyDescent="0.25">
      <c r="A44" s="33"/>
      <c r="B44" s="90" t="s">
        <v>37</v>
      </c>
      <c r="C44" s="93" t="s">
        <v>278</v>
      </c>
      <c r="D44" s="91"/>
      <c r="E44" s="91"/>
      <c r="F44" s="91"/>
      <c r="G44" s="91"/>
      <c r="H44" s="92"/>
      <c r="I44" s="92"/>
      <c r="J44" s="92"/>
      <c r="K44" s="37"/>
      <c r="L44" s="37"/>
      <c r="M44" s="37"/>
    </row>
    <row r="45" spans="1:13" ht="15" customHeight="1" x14ac:dyDescent="0.25">
      <c r="A45" s="33"/>
      <c r="C45" s="93" t="s">
        <v>223</v>
      </c>
      <c r="D45" s="94"/>
      <c r="E45" s="94"/>
      <c r="F45" s="94"/>
      <c r="G45" s="94"/>
      <c r="H45" s="94"/>
      <c r="I45" s="57"/>
      <c r="J45" s="57"/>
      <c r="K45" s="37"/>
      <c r="L45" s="37"/>
      <c r="M45" s="37"/>
    </row>
    <row r="46" spans="1:13" ht="15" customHeight="1" x14ac:dyDescent="0.25">
      <c r="A46" s="33"/>
      <c r="C46" s="93" t="s">
        <v>38</v>
      </c>
      <c r="D46" s="94"/>
      <c r="E46" s="94"/>
      <c r="F46" s="94"/>
      <c r="G46" s="94"/>
      <c r="H46" s="57"/>
      <c r="I46" s="57"/>
      <c r="J46" s="57"/>
      <c r="K46" s="37"/>
      <c r="L46" s="37"/>
      <c r="M46" s="37"/>
    </row>
    <row r="47" spans="1:13" ht="15" customHeight="1" x14ac:dyDescent="0.25">
      <c r="A47" s="33"/>
      <c r="C47" s="93" t="s">
        <v>39</v>
      </c>
      <c r="D47" s="94"/>
      <c r="E47" s="94"/>
      <c r="F47" s="94"/>
      <c r="G47" s="94"/>
      <c r="H47" s="94"/>
      <c r="I47" s="57"/>
      <c r="J47" s="57"/>
      <c r="K47" s="37"/>
      <c r="L47" s="37"/>
      <c r="M47" s="37"/>
    </row>
    <row r="48" spans="1:13" ht="15" customHeight="1" x14ac:dyDescent="0.25">
      <c r="A48" s="33"/>
      <c r="B48" s="90" t="s">
        <v>40</v>
      </c>
      <c r="C48" s="89" t="s">
        <v>279</v>
      </c>
      <c r="D48" s="78"/>
      <c r="E48" s="78"/>
      <c r="F48" s="78"/>
      <c r="G48" s="78"/>
      <c r="H48" s="95"/>
      <c r="I48" s="95"/>
      <c r="J48" s="95"/>
      <c r="K48" s="37"/>
      <c r="L48" s="37"/>
      <c r="M48" s="37"/>
    </row>
    <row r="49" spans="1:13" ht="15" customHeight="1" x14ac:dyDescent="0.25">
      <c r="A49" s="33"/>
      <c r="C49" s="93" t="s">
        <v>223</v>
      </c>
      <c r="D49" s="94"/>
      <c r="E49" s="94"/>
      <c r="F49" s="94"/>
      <c r="G49" s="94"/>
      <c r="H49" s="94"/>
      <c r="I49" s="57"/>
      <c r="J49" s="57"/>
      <c r="K49" s="37"/>
      <c r="L49" s="37"/>
      <c r="M49" s="37"/>
    </row>
    <row r="50" spans="1:13" ht="15" customHeight="1" x14ac:dyDescent="0.25">
      <c r="A50" s="33"/>
      <c r="C50" s="93" t="s">
        <v>38</v>
      </c>
      <c r="D50" s="94"/>
      <c r="E50" s="94"/>
      <c r="F50" s="94"/>
      <c r="G50" s="94"/>
      <c r="H50" s="149"/>
      <c r="I50" s="57"/>
      <c r="J50" s="57"/>
      <c r="K50" s="37"/>
      <c r="L50" s="37"/>
      <c r="M50" s="37"/>
    </row>
    <row r="51" spans="1:13" ht="15" customHeight="1" x14ac:dyDescent="0.25">
      <c r="A51" s="33"/>
      <c r="C51" s="93" t="s">
        <v>39</v>
      </c>
      <c r="D51" s="94"/>
      <c r="E51" s="94"/>
      <c r="F51" s="94"/>
      <c r="G51" s="94"/>
      <c r="H51" s="94"/>
      <c r="I51" s="57"/>
      <c r="J51" s="57"/>
      <c r="K51" s="37"/>
      <c r="L51" s="37"/>
      <c r="M51" s="37"/>
    </row>
    <row r="52" spans="1:13" ht="10.050000000000001" customHeight="1" x14ac:dyDescent="0.25">
      <c r="A52" s="33"/>
      <c r="B52" s="259"/>
      <c r="C52" s="259"/>
      <c r="D52" s="259"/>
      <c r="E52" s="259"/>
      <c r="F52" s="259"/>
      <c r="G52" s="259"/>
      <c r="H52" s="259"/>
      <c r="I52" s="57"/>
      <c r="J52" s="57"/>
      <c r="K52" s="37"/>
      <c r="L52" s="37"/>
      <c r="M52" s="37"/>
    </row>
    <row r="53" spans="1:13" ht="15" customHeight="1" x14ac:dyDescent="0.25">
      <c r="A53" s="33"/>
      <c r="B53" s="260" t="s">
        <v>263</v>
      </c>
      <c r="C53" s="260"/>
      <c r="D53" s="260"/>
      <c r="E53" s="260"/>
      <c r="F53" s="260"/>
      <c r="G53" s="260"/>
      <c r="H53" s="37"/>
      <c r="I53" s="37"/>
      <c r="J53" s="37"/>
      <c r="K53" s="37"/>
      <c r="L53" s="37"/>
      <c r="M53" s="37"/>
    </row>
    <row r="54" spans="1:13" ht="10.050000000000001" customHeight="1" x14ac:dyDescent="0.25">
      <c r="A54" s="33"/>
      <c r="B54" s="96"/>
      <c r="C54" s="96"/>
      <c r="D54" s="96"/>
      <c r="E54" s="96"/>
      <c r="F54" s="96"/>
      <c r="G54" s="96"/>
      <c r="H54" s="37"/>
      <c r="I54" s="37"/>
      <c r="J54" s="37"/>
      <c r="K54" s="37"/>
      <c r="L54" s="37"/>
      <c r="M54" s="37"/>
    </row>
    <row r="55" spans="1:13" ht="15" customHeight="1" x14ac:dyDescent="0.25">
      <c r="A55" s="33"/>
      <c r="B55" s="88" t="s">
        <v>41</v>
      </c>
      <c r="C55" s="255" t="s">
        <v>42</v>
      </c>
      <c r="D55" s="255"/>
      <c r="E55" s="255"/>
      <c r="F55" s="255"/>
      <c r="G55" s="255"/>
      <c r="H55" s="255"/>
      <c r="I55" s="255"/>
      <c r="J55" s="97"/>
      <c r="K55" s="37"/>
      <c r="L55" s="37"/>
      <c r="M55" s="37"/>
    </row>
    <row r="56" spans="1:13" ht="15" customHeight="1" x14ac:dyDescent="0.25">
      <c r="A56" s="33"/>
      <c r="B56" s="59"/>
      <c r="C56" s="60"/>
      <c r="D56" s="37"/>
      <c r="E56" s="37"/>
      <c r="F56" s="37"/>
      <c r="G56" s="37"/>
      <c r="H56" s="37"/>
      <c r="I56" s="37"/>
      <c r="J56" s="37"/>
      <c r="K56" s="37"/>
      <c r="L56" s="37"/>
      <c r="M56" s="37"/>
    </row>
    <row r="57" spans="1:13" ht="15" customHeight="1" x14ac:dyDescent="0.25">
      <c r="A57" s="33"/>
      <c r="B57" s="260" t="s">
        <v>49</v>
      </c>
      <c r="C57" s="260"/>
      <c r="D57" s="260"/>
      <c r="E57" s="260"/>
      <c r="F57" s="260"/>
      <c r="G57" s="260"/>
      <c r="H57" s="37"/>
      <c r="I57" s="37"/>
      <c r="J57" s="37"/>
      <c r="K57" s="37"/>
      <c r="L57" s="37"/>
      <c r="M57" s="37"/>
    </row>
    <row r="58" spans="1:13" ht="14.25" customHeight="1" x14ac:dyDescent="0.25">
      <c r="A58" s="33"/>
      <c r="B58" s="96"/>
      <c r="C58" s="96"/>
      <c r="D58" s="96"/>
      <c r="E58" s="96"/>
      <c r="F58" s="96"/>
      <c r="G58" s="96"/>
      <c r="H58" s="37"/>
      <c r="I58" s="37"/>
      <c r="J58" s="37"/>
      <c r="K58" s="37"/>
      <c r="L58" s="37"/>
      <c r="M58" s="37"/>
    </row>
    <row r="59" spans="1:13" ht="13.8" x14ac:dyDescent="0.25">
      <c r="A59" s="33"/>
      <c r="B59" s="88" t="s">
        <v>50</v>
      </c>
      <c r="C59" s="255" t="s">
        <v>51</v>
      </c>
      <c r="D59" s="255"/>
      <c r="E59" s="255"/>
      <c r="F59" s="255"/>
      <c r="G59" s="255"/>
      <c r="H59" s="255"/>
      <c r="I59" s="255"/>
      <c r="J59" s="37"/>
      <c r="K59" s="37"/>
      <c r="L59" s="37"/>
      <c r="M59" s="37"/>
    </row>
    <row r="60" spans="1:13" x14ac:dyDescent="0.25">
      <c r="A60" s="33"/>
      <c r="B60" s="59"/>
      <c r="C60" s="60"/>
      <c r="D60" s="37"/>
      <c r="E60" s="37"/>
      <c r="F60" s="37"/>
      <c r="G60" s="37"/>
      <c r="H60" s="37"/>
      <c r="I60" s="37"/>
      <c r="J60" s="37"/>
      <c r="K60" s="37"/>
      <c r="L60" s="37"/>
      <c r="M60" s="37"/>
    </row>
    <row r="61" spans="1:13" x14ac:dyDescent="0.25">
      <c r="A61" s="33"/>
      <c r="B61" s="59"/>
      <c r="C61" s="60"/>
      <c r="D61" s="37"/>
      <c r="E61" s="37"/>
      <c r="F61" s="37"/>
      <c r="G61" s="37"/>
      <c r="H61" s="37"/>
      <c r="I61" s="37"/>
      <c r="J61" s="37"/>
      <c r="K61" s="37"/>
      <c r="L61" s="37"/>
      <c r="M61" s="37"/>
    </row>
    <row r="62" spans="1:13" x14ac:dyDescent="0.25">
      <c r="A62" s="33"/>
      <c r="B62" s="59"/>
      <c r="C62" s="60"/>
      <c r="D62" s="37"/>
      <c r="E62" s="37"/>
      <c r="F62" s="37"/>
      <c r="G62" s="37"/>
      <c r="H62" s="37"/>
      <c r="I62" s="37"/>
      <c r="J62" s="37"/>
      <c r="K62" s="37"/>
      <c r="L62" s="37"/>
      <c r="M62" s="37"/>
    </row>
    <row r="63" spans="1:13" x14ac:dyDescent="0.25">
      <c r="A63" s="33"/>
      <c r="B63" s="59"/>
      <c r="C63" s="60"/>
      <c r="D63" s="37"/>
      <c r="E63" s="37"/>
      <c r="F63" s="37"/>
      <c r="G63" s="37"/>
      <c r="H63" s="37"/>
      <c r="I63" s="37"/>
      <c r="J63" s="37"/>
      <c r="K63" s="37"/>
      <c r="L63" s="37"/>
      <c r="M63" s="37"/>
    </row>
    <row r="64" spans="1:13" x14ac:dyDescent="0.25">
      <c r="A64" s="33"/>
      <c r="B64" s="59"/>
      <c r="C64" s="60"/>
      <c r="D64" s="37"/>
      <c r="E64" s="37"/>
      <c r="F64" s="37"/>
      <c r="G64" s="37"/>
      <c r="H64" s="37"/>
      <c r="I64" s="37"/>
      <c r="J64" s="37"/>
      <c r="K64" s="37"/>
      <c r="L64" s="37"/>
      <c r="M64" s="37"/>
    </row>
    <row r="65" spans="1:13" x14ac:dyDescent="0.25">
      <c r="A65" s="33"/>
      <c r="B65" s="59"/>
      <c r="C65" s="60"/>
      <c r="D65" s="37"/>
      <c r="E65" s="37"/>
      <c r="F65" s="37"/>
      <c r="G65" s="37"/>
      <c r="H65" s="37"/>
      <c r="I65" s="37"/>
      <c r="J65" s="37"/>
      <c r="K65" s="37"/>
      <c r="L65" s="37"/>
      <c r="M65" s="37"/>
    </row>
    <row r="66" spans="1:13" x14ac:dyDescent="0.25">
      <c r="A66" s="33"/>
      <c r="B66" s="59"/>
      <c r="C66" s="60"/>
      <c r="D66" s="37"/>
      <c r="E66" s="37"/>
      <c r="F66" s="37"/>
      <c r="G66" s="37"/>
      <c r="H66" s="37"/>
      <c r="I66" s="37"/>
      <c r="J66" s="37"/>
      <c r="K66" s="37"/>
      <c r="L66" s="37"/>
      <c r="M66" s="37"/>
    </row>
    <row r="67" spans="1:13" x14ac:dyDescent="0.25">
      <c r="A67" s="33"/>
      <c r="B67" s="59"/>
      <c r="C67" s="60"/>
      <c r="D67" s="37"/>
      <c r="E67" s="37"/>
      <c r="F67" s="37"/>
      <c r="G67" s="37"/>
      <c r="H67" s="37"/>
      <c r="I67" s="37"/>
      <c r="J67" s="37"/>
      <c r="K67" s="37"/>
      <c r="L67" s="37"/>
      <c r="M67" s="37"/>
    </row>
    <row r="68" spans="1:13" x14ac:dyDescent="0.25">
      <c r="A68" s="33"/>
      <c r="B68" s="59"/>
      <c r="C68" s="60"/>
      <c r="D68" s="37"/>
      <c r="E68" s="37"/>
      <c r="F68" s="37"/>
      <c r="G68" s="37"/>
      <c r="H68" s="37"/>
      <c r="I68" s="37"/>
      <c r="J68" s="37"/>
      <c r="K68" s="37"/>
      <c r="L68" s="37"/>
      <c r="M68" s="37"/>
    </row>
    <row r="69" spans="1:13" x14ac:dyDescent="0.25">
      <c r="A69" s="33"/>
      <c r="B69" s="59"/>
      <c r="C69" s="60"/>
      <c r="D69" s="37"/>
      <c r="E69" s="37"/>
      <c r="F69" s="37"/>
      <c r="G69" s="37"/>
      <c r="H69" s="37"/>
      <c r="I69" s="37"/>
      <c r="J69" s="37"/>
      <c r="K69" s="37"/>
      <c r="L69" s="37"/>
      <c r="M69" s="37"/>
    </row>
    <row r="70" spans="1:13" x14ac:dyDescent="0.25">
      <c r="A70" s="33"/>
      <c r="B70" s="59"/>
      <c r="C70" s="60"/>
      <c r="D70" s="37"/>
      <c r="E70" s="37"/>
      <c r="F70" s="37"/>
      <c r="G70" s="37"/>
      <c r="H70" s="37"/>
      <c r="I70" s="37"/>
      <c r="J70" s="37"/>
      <c r="K70" s="37"/>
      <c r="L70" s="37"/>
      <c r="M70" s="37"/>
    </row>
    <row r="71" spans="1:13" x14ac:dyDescent="0.25">
      <c r="A71" s="33"/>
      <c r="B71" s="59"/>
      <c r="C71" s="60"/>
      <c r="D71" s="37"/>
      <c r="E71" s="61"/>
      <c r="F71" s="37"/>
      <c r="G71" s="37"/>
      <c r="H71" s="37"/>
      <c r="I71" s="37"/>
      <c r="J71" s="37"/>
      <c r="K71" s="37"/>
      <c r="L71" s="37"/>
      <c r="M71" s="37"/>
    </row>
    <row r="72" spans="1:13" x14ac:dyDescent="0.25">
      <c r="A72" s="33"/>
      <c r="B72" s="59"/>
      <c r="C72" s="60"/>
      <c r="D72" s="37"/>
      <c r="E72" s="37"/>
      <c r="F72" s="37"/>
      <c r="G72" s="37"/>
      <c r="H72" s="37"/>
      <c r="I72" s="37"/>
      <c r="J72" s="37"/>
      <c r="K72" s="37"/>
      <c r="L72" s="37"/>
      <c r="M72" s="37"/>
    </row>
    <row r="73" spans="1:13" x14ac:dyDescent="0.25">
      <c r="A73" s="33"/>
      <c r="B73" s="59"/>
      <c r="C73" s="60"/>
      <c r="D73" s="37"/>
      <c r="E73" s="37"/>
      <c r="F73" s="37"/>
      <c r="G73" s="37"/>
      <c r="H73" s="37"/>
      <c r="I73" s="37"/>
      <c r="J73" s="37"/>
      <c r="K73" s="37"/>
      <c r="L73" s="37"/>
      <c r="M73" s="37"/>
    </row>
    <row r="74" spans="1:13" x14ac:dyDescent="0.25">
      <c r="A74" s="33"/>
      <c r="B74" s="59"/>
      <c r="C74" s="60"/>
      <c r="D74" s="37"/>
      <c r="E74" s="37"/>
      <c r="F74" s="37"/>
      <c r="G74" s="37"/>
      <c r="H74" s="37"/>
      <c r="I74" s="37"/>
      <c r="J74" s="37"/>
      <c r="K74" s="37"/>
      <c r="L74" s="37"/>
      <c r="M74" s="37"/>
    </row>
    <row r="75" spans="1:13" x14ac:dyDescent="0.25">
      <c r="A75" s="33"/>
      <c r="B75" s="59"/>
      <c r="C75" s="60"/>
      <c r="D75" s="37"/>
      <c r="E75" s="37"/>
      <c r="F75" s="37"/>
      <c r="G75" s="37"/>
      <c r="H75" s="37"/>
      <c r="I75" s="37"/>
      <c r="J75" s="37"/>
      <c r="K75" s="37"/>
      <c r="L75" s="37"/>
      <c r="M75" s="37"/>
    </row>
    <row r="76" spans="1:13" x14ac:dyDescent="0.25">
      <c r="A76" s="33"/>
      <c r="B76" s="59"/>
      <c r="C76" s="60"/>
      <c r="D76" s="37"/>
      <c r="E76" s="37"/>
      <c r="F76" s="37"/>
      <c r="G76" s="37"/>
      <c r="H76" s="37"/>
      <c r="I76" s="37"/>
      <c r="J76" s="37"/>
      <c r="K76" s="37"/>
      <c r="L76" s="37"/>
      <c r="M76" s="37"/>
    </row>
    <row r="77" spans="1:13" x14ac:dyDescent="0.25">
      <c r="A77" s="33"/>
      <c r="B77" s="59"/>
      <c r="C77" s="60"/>
      <c r="D77" s="37"/>
      <c r="E77" s="37"/>
      <c r="F77" s="37"/>
      <c r="G77" s="37"/>
      <c r="H77" s="37"/>
      <c r="I77" s="37"/>
      <c r="J77" s="37"/>
      <c r="K77" s="37"/>
      <c r="L77" s="37"/>
      <c r="M77" s="37"/>
    </row>
    <row r="78" spans="1:13" x14ac:dyDescent="0.25">
      <c r="A78" s="33"/>
      <c r="B78" s="59"/>
      <c r="C78" s="60"/>
      <c r="D78" s="37"/>
      <c r="E78" s="37"/>
      <c r="F78" s="37"/>
      <c r="G78" s="37"/>
      <c r="H78" s="37"/>
      <c r="I78" s="37"/>
      <c r="J78" s="37"/>
      <c r="K78" s="37"/>
      <c r="L78" s="37"/>
      <c r="M78" s="37"/>
    </row>
    <row r="79" spans="1:13" x14ac:dyDescent="0.25">
      <c r="A79" s="33"/>
      <c r="B79" s="59"/>
      <c r="C79" s="60"/>
      <c r="D79" s="37"/>
      <c r="E79" s="37"/>
      <c r="F79" s="37"/>
      <c r="G79" s="37"/>
      <c r="H79" s="37"/>
      <c r="I79" s="37"/>
      <c r="J79" s="37"/>
      <c r="K79" s="37"/>
      <c r="L79" s="37"/>
      <c r="M79" s="37"/>
    </row>
    <row r="80" spans="1:13" x14ac:dyDescent="0.25">
      <c r="A80" s="33"/>
      <c r="B80" s="59"/>
      <c r="C80" s="60"/>
      <c r="D80" s="37"/>
      <c r="E80" s="37"/>
      <c r="F80" s="37"/>
      <c r="G80" s="37"/>
      <c r="H80" s="37"/>
      <c r="I80" s="37"/>
      <c r="J80" s="37"/>
      <c r="K80" s="37"/>
      <c r="L80" s="37"/>
      <c r="M80" s="37"/>
    </row>
    <row r="81" spans="1:13" x14ac:dyDescent="0.25">
      <c r="A81" s="33"/>
      <c r="B81" s="59"/>
      <c r="C81" s="60"/>
      <c r="D81" s="37"/>
      <c r="E81" s="37"/>
      <c r="F81" s="37"/>
      <c r="G81" s="37"/>
      <c r="H81" s="37"/>
      <c r="I81" s="37"/>
      <c r="J81" s="37"/>
      <c r="K81" s="37"/>
      <c r="L81" s="37"/>
      <c r="M81" s="37"/>
    </row>
    <row r="82" spans="1:13" x14ac:dyDescent="0.25">
      <c r="A82" s="33"/>
      <c r="B82" s="59"/>
      <c r="C82" s="60"/>
      <c r="D82" s="37"/>
      <c r="E82" s="37"/>
      <c r="F82" s="37"/>
      <c r="G82" s="37"/>
      <c r="H82" s="37"/>
      <c r="I82" s="37"/>
      <c r="J82" s="37"/>
      <c r="K82" s="37"/>
      <c r="L82" s="37"/>
      <c r="M82" s="37"/>
    </row>
    <row r="83" spans="1:13" x14ac:dyDescent="0.25">
      <c r="A83" s="33"/>
      <c r="B83" s="59"/>
      <c r="C83" s="60"/>
      <c r="D83" s="37"/>
      <c r="E83" s="37"/>
      <c r="F83" s="37"/>
      <c r="G83" s="37"/>
      <c r="H83" s="37"/>
      <c r="I83" s="37"/>
      <c r="J83" s="37"/>
      <c r="K83" s="37"/>
      <c r="L83" s="37"/>
      <c r="M83" s="37"/>
    </row>
    <row r="84" spans="1:13" x14ac:dyDescent="0.25">
      <c r="A84" s="33"/>
      <c r="B84" s="59"/>
      <c r="C84" s="60"/>
      <c r="D84" s="37"/>
      <c r="E84" s="37"/>
      <c r="F84" s="37"/>
      <c r="G84" s="37"/>
      <c r="H84" s="37"/>
      <c r="I84" s="37"/>
      <c r="J84" s="37"/>
      <c r="K84" s="37"/>
      <c r="L84" s="37"/>
      <c r="M84" s="37"/>
    </row>
    <row r="85" spans="1:13" x14ac:dyDescent="0.25">
      <c r="A85" s="33"/>
      <c r="B85" s="59"/>
      <c r="C85" s="60"/>
      <c r="D85" s="37"/>
      <c r="E85" s="37"/>
      <c r="F85" s="37"/>
      <c r="G85" s="37"/>
      <c r="H85" s="37"/>
      <c r="I85" s="37"/>
      <c r="J85" s="37"/>
      <c r="K85" s="37"/>
      <c r="L85" s="37"/>
      <c r="M85" s="37"/>
    </row>
    <row r="86" spans="1:13" x14ac:dyDescent="0.25">
      <c r="A86" s="33"/>
      <c r="B86" s="59"/>
      <c r="C86" s="60"/>
      <c r="D86" s="37"/>
      <c r="E86" s="37"/>
      <c r="F86" s="37"/>
      <c r="G86" s="37"/>
      <c r="H86" s="37"/>
      <c r="I86" s="37"/>
      <c r="J86" s="37"/>
      <c r="K86" s="37"/>
      <c r="L86" s="37"/>
      <c r="M86" s="37"/>
    </row>
    <row r="87" spans="1:13" x14ac:dyDescent="0.25">
      <c r="A87" s="33"/>
      <c r="B87" s="59"/>
      <c r="C87" s="60"/>
      <c r="D87" s="37"/>
      <c r="E87" s="37"/>
      <c r="F87" s="37"/>
      <c r="G87" s="37"/>
      <c r="H87" s="37"/>
      <c r="I87" s="37"/>
      <c r="J87" s="37"/>
      <c r="K87" s="37"/>
      <c r="L87" s="37"/>
      <c r="M87" s="37"/>
    </row>
    <row r="88" spans="1:13" x14ac:dyDescent="0.25">
      <c r="A88" s="33"/>
      <c r="B88" s="59"/>
      <c r="C88" s="60"/>
      <c r="D88" s="37"/>
      <c r="E88" s="37"/>
      <c r="F88" s="37"/>
      <c r="G88" s="37"/>
      <c r="H88" s="37"/>
      <c r="I88" s="37"/>
      <c r="J88" s="37"/>
      <c r="K88" s="37"/>
      <c r="L88" s="37"/>
      <c r="M88" s="37"/>
    </row>
    <row r="89" spans="1:13" x14ac:dyDescent="0.25">
      <c r="A89" s="33"/>
      <c r="B89" s="59"/>
      <c r="C89" s="60"/>
      <c r="D89" s="37"/>
      <c r="E89" s="37"/>
      <c r="F89" s="37"/>
      <c r="G89" s="37"/>
      <c r="H89" s="37"/>
      <c r="I89" s="37"/>
      <c r="J89" s="37"/>
      <c r="K89" s="37"/>
      <c r="L89" s="37"/>
      <c r="M89" s="37"/>
    </row>
    <row r="90" spans="1:13" x14ac:dyDescent="0.25">
      <c r="A90" s="33"/>
      <c r="B90" s="59"/>
      <c r="C90" s="60"/>
      <c r="D90" s="37"/>
      <c r="E90" s="37"/>
      <c r="F90" s="37"/>
      <c r="G90" s="37"/>
      <c r="H90" s="37"/>
      <c r="I90" s="37"/>
      <c r="J90" s="37"/>
      <c r="K90" s="37"/>
      <c r="L90" s="37"/>
      <c r="M90" s="37"/>
    </row>
    <row r="91" spans="1:13" x14ac:dyDescent="0.25">
      <c r="A91" s="33"/>
      <c r="B91" s="59"/>
      <c r="C91" s="60"/>
      <c r="D91" s="37"/>
      <c r="E91" s="37"/>
      <c r="F91" s="37"/>
      <c r="G91" s="37"/>
      <c r="H91" s="37"/>
      <c r="I91" s="37"/>
      <c r="J91" s="37"/>
      <c r="K91" s="37"/>
      <c r="L91" s="37"/>
      <c r="M91" s="37"/>
    </row>
    <row r="92" spans="1:13" x14ac:dyDescent="0.25">
      <c r="A92" s="33"/>
      <c r="B92" s="59"/>
      <c r="C92" s="60"/>
      <c r="D92" s="37"/>
      <c r="E92" s="37"/>
      <c r="F92" s="37"/>
      <c r="G92" s="37"/>
      <c r="H92" s="37"/>
      <c r="I92" s="37"/>
      <c r="J92" s="37"/>
      <c r="K92" s="37"/>
      <c r="L92" s="37"/>
      <c r="M92" s="37"/>
    </row>
    <row r="93" spans="1:13" x14ac:dyDescent="0.25">
      <c r="A93" s="33"/>
      <c r="B93" s="59"/>
      <c r="C93" s="60"/>
      <c r="D93" s="37"/>
      <c r="E93" s="37"/>
      <c r="F93" s="37"/>
      <c r="G93" s="37"/>
      <c r="H93" s="37"/>
      <c r="I93" s="37"/>
      <c r="J93" s="37"/>
      <c r="K93" s="37"/>
      <c r="L93" s="37"/>
      <c r="M93" s="37"/>
    </row>
    <row r="94" spans="1:13" x14ac:dyDescent="0.25">
      <c r="A94" s="33"/>
      <c r="B94" s="59"/>
      <c r="C94" s="60"/>
      <c r="D94" s="37"/>
      <c r="E94" s="37"/>
      <c r="F94" s="37"/>
      <c r="G94" s="37"/>
      <c r="H94" s="37"/>
      <c r="I94" s="37"/>
      <c r="J94" s="37"/>
      <c r="K94" s="37"/>
      <c r="L94" s="37"/>
      <c r="M94" s="37"/>
    </row>
    <row r="95" spans="1:13" x14ac:dyDescent="0.25">
      <c r="A95" s="33"/>
      <c r="B95" s="59"/>
      <c r="C95" s="60"/>
      <c r="D95" s="37"/>
      <c r="E95" s="37"/>
      <c r="F95" s="37"/>
      <c r="G95" s="37"/>
      <c r="H95" s="37"/>
      <c r="I95" s="37"/>
      <c r="J95" s="37"/>
      <c r="K95" s="37"/>
      <c r="L95" s="37"/>
      <c r="M95" s="37"/>
    </row>
    <row r="96" spans="1:13" x14ac:dyDescent="0.25">
      <c r="A96" s="33"/>
      <c r="B96" s="59"/>
      <c r="C96" s="60"/>
      <c r="D96" s="37"/>
      <c r="E96" s="37"/>
      <c r="F96" s="37"/>
      <c r="G96" s="37"/>
      <c r="H96" s="37"/>
      <c r="I96" s="37"/>
      <c r="J96" s="37"/>
      <c r="K96" s="37"/>
      <c r="L96" s="37"/>
      <c r="M96" s="37"/>
    </row>
    <row r="97" spans="1:13" x14ac:dyDescent="0.25">
      <c r="A97" s="33"/>
      <c r="B97" s="59"/>
      <c r="C97" s="60"/>
      <c r="D97" s="37"/>
      <c r="E97" s="37"/>
      <c r="F97" s="37"/>
      <c r="G97" s="37"/>
      <c r="H97" s="37"/>
      <c r="I97" s="37"/>
      <c r="J97" s="37"/>
      <c r="K97" s="37"/>
      <c r="L97" s="37"/>
      <c r="M97" s="37"/>
    </row>
    <row r="98" spans="1:13" x14ac:dyDescent="0.25">
      <c r="A98" s="33"/>
      <c r="B98" s="59"/>
      <c r="C98" s="60"/>
      <c r="D98" s="37"/>
      <c r="E98" s="37"/>
      <c r="F98" s="37"/>
      <c r="G98" s="37"/>
      <c r="H98" s="37"/>
      <c r="I98" s="37"/>
      <c r="J98" s="37"/>
      <c r="K98" s="37"/>
      <c r="L98" s="37"/>
      <c r="M98" s="37"/>
    </row>
    <row r="99" spans="1:13" x14ac:dyDescent="0.25">
      <c r="A99" s="33"/>
      <c r="K99" s="37"/>
    </row>
    <row r="100" spans="1:13" x14ac:dyDescent="0.25">
      <c r="A100" s="33"/>
      <c r="K100" s="37"/>
    </row>
    <row r="101" spans="1:13" x14ac:dyDescent="0.25">
      <c r="A101" s="33"/>
    </row>
    <row r="102" spans="1:13" x14ac:dyDescent="0.25">
      <c r="A102" s="33"/>
    </row>
    <row r="103" spans="1:13" x14ac:dyDescent="0.25">
      <c r="A103" s="33"/>
    </row>
  </sheetData>
  <mergeCells count="32">
    <mergeCell ref="C9:E9"/>
    <mergeCell ref="F6:J6"/>
    <mergeCell ref="C8:E8"/>
    <mergeCell ref="C10:E10"/>
    <mergeCell ref="F21:G21"/>
    <mergeCell ref="C12:D12"/>
    <mergeCell ref="C22:E22"/>
    <mergeCell ref="F22:G22"/>
    <mergeCell ref="C23:E23"/>
    <mergeCell ref="F23:G23"/>
    <mergeCell ref="F16:H16"/>
    <mergeCell ref="C38:I38"/>
    <mergeCell ref="C24:E24"/>
    <mergeCell ref="F24:G24"/>
    <mergeCell ref="F25:G25"/>
    <mergeCell ref="F27:G27"/>
    <mergeCell ref="F31:G31"/>
    <mergeCell ref="B34:C34"/>
    <mergeCell ref="B36:H36"/>
    <mergeCell ref="F28:G28"/>
    <mergeCell ref="C29:E29"/>
    <mergeCell ref="F29:G29"/>
    <mergeCell ref="C30:E30"/>
    <mergeCell ref="F30:G30"/>
    <mergeCell ref="B57:G57"/>
    <mergeCell ref="C59:I59"/>
    <mergeCell ref="C39:I39"/>
    <mergeCell ref="C40:I40"/>
    <mergeCell ref="B42:E42"/>
    <mergeCell ref="B52:H52"/>
    <mergeCell ref="B53:G53"/>
    <mergeCell ref="C55:I55"/>
  </mergeCells>
  <pageMargins left="0" right="0" top="0.98425196850393704" bottom="0.98425196850393704" header="0.51181102362204722" footer="0.51181102362204722"/>
  <pageSetup paperSize="8" scale="48" orientation="landscape" r:id="rId1"/>
  <headerFooter alignWithMargins="0">
    <oddHeader>&amp;C&amp;"Aptos"&amp;11&amp;K000000 OFFICIAL&amp;1#_x000D_</oddHeader>
    <oddFooter>&amp;C_x000D_&amp;1#&amp;"Aptos"&amp;11&amp;K000000 OFFICIAL</oddFooter>
  </headerFooter>
  <ignoredErrors>
    <ignoredError sqref="B38:B40 B44 B48 B55 B5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39997558519241921"/>
    <pageSetUpPr fitToPage="1"/>
  </sheetPr>
  <dimension ref="A1:L58"/>
  <sheetViews>
    <sheetView showGridLines="0" zoomScale="85" zoomScaleNormal="85" workbookViewId="0"/>
  </sheetViews>
  <sheetFormatPr defaultRowHeight="13.2" x14ac:dyDescent="0.25"/>
  <cols>
    <col min="1" max="1" width="3" style="21" customWidth="1"/>
    <col min="2" max="2" width="5.77734375" style="21" customWidth="1"/>
    <col min="3" max="3" width="17.77734375" style="21" customWidth="1"/>
    <col min="4" max="4" width="20.109375" style="21" customWidth="1"/>
    <col min="5" max="5" width="32.33203125" style="21" customWidth="1"/>
    <col min="6" max="6" width="27" style="21" customWidth="1"/>
    <col min="7" max="7" width="24.21875" style="21" customWidth="1"/>
    <col min="8" max="8" width="19" style="21" customWidth="1"/>
    <col min="9" max="9" width="18.33203125" style="21" customWidth="1"/>
    <col min="10" max="10" width="20.21875" style="21" customWidth="1"/>
    <col min="11" max="11" width="8.77734375" style="21" customWidth="1"/>
    <col min="12" max="12" width="2" style="21" customWidth="1"/>
    <col min="13" max="254" width="9.109375" style="21"/>
    <col min="255" max="255" width="3" style="21" customWidth="1"/>
    <col min="256" max="256" width="5.77734375" style="21" customWidth="1"/>
    <col min="257" max="257" width="17.77734375" style="21" customWidth="1"/>
    <col min="258" max="258" width="20.109375" style="21" customWidth="1"/>
    <col min="259" max="259" width="32.33203125" style="21" customWidth="1"/>
    <col min="260" max="260" width="26.33203125" style="21" customWidth="1"/>
    <col min="261" max="261" width="25.77734375" style="21" customWidth="1"/>
    <col min="262" max="262" width="20.33203125" style="21" customWidth="1"/>
    <col min="263" max="263" width="24.21875" style="21" customWidth="1"/>
    <col min="264" max="264" width="19" style="21" customWidth="1"/>
    <col min="265" max="265" width="18.33203125" style="21" customWidth="1"/>
    <col min="266" max="266" width="20.21875" style="21" customWidth="1"/>
    <col min="267" max="267" width="8.77734375" style="21" customWidth="1"/>
    <col min="268" max="268" width="2" style="21" customWidth="1"/>
    <col min="269" max="510" width="9.109375" style="21"/>
    <col min="511" max="511" width="3" style="21" customWidth="1"/>
    <col min="512" max="512" width="5.77734375" style="21" customWidth="1"/>
    <col min="513" max="513" width="17.77734375" style="21" customWidth="1"/>
    <col min="514" max="514" width="20.109375" style="21" customWidth="1"/>
    <col min="515" max="515" width="32.33203125" style="21" customWidth="1"/>
    <col min="516" max="516" width="26.33203125" style="21" customWidth="1"/>
    <col min="517" max="517" width="25.77734375" style="21" customWidth="1"/>
    <col min="518" max="518" width="20.33203125" style="21" customWidth="1"/>
    <col min="519" max="519" width="24.21875" style="21" customWidth="1"/>
    <col min="520" max="520" width="19" style="21" customWidth="1"/>
    <col min="521" max="521" width="18.33203125" style="21" customWidth="1"/>
    <col min="522" max="522" width="20.21875" style="21" customWidth="1"/>
    <col min="523" max="523" width="8.77734375" style="21" customWidth="1"/>
    <col min="524" max="524" width="2" style="21" customWidth="1"/>
    <col min="525" max="766" width="9.109375" style="21"/>
    <col min="767" max="767" width="3" style="21" customWidth="1"/>
    <col min="768" max="768" width="5.77734375" style="21" customWidth="1"/>
    <col min="769" max="769" width="17.77734375" style="21" customWidth="1"/>
    <col min="770" max="770" width="20.109375" style="21" customWidth="1"/>
    <col min="771" max="771" width="32.33203125" style="21" customWidth="1"/>
    <col min="772" max="772" width="26.33203125" style="21" customWidth="1"/>
    <col min="773" max="773" width="25.77734375" style="21" customWidth="1"/>
    <col min="774" max="774" width="20.33203125" style="21" customWidth="1"/>
    <col min="775" max="775" width="24.21875" style="21" customWidth="1"/>
    <col min="776" max="776" width="19" style="21" customWidth="1"/>
    <col min="777" max="777" width="18.33203125" style="21" customWidth="1"/>
    <col min="778" max="778" width="20.21875" style="21" customWidth="1"/>
    <col min="779" max="779" width="8.77734375" style="21" customWidth="1"/>
    <col min="780" max="780" width="2" style="21" customWidth="1"/>
    <col min="781" max="1022" width="9.109375" style="21"/>
    <col min="1023" max="1023" width="3" style="21" customWidth="1"/>
    <col min="1024" max="1024" width="5.77734375" style="21" customWidth="1"/>
    <col min="1025" max="1025" width="17.77734375" style="21" customWidth="1"/>
    <col min="1026" max="1026" width="20.109375" style="21" customWidth="1"/>
    <col min="1027" max="1027" width="32.33203125" style="21" customWidth="1"/>
    <col min="1028" max="1028" width="26.33203125" style="21" customWidth="1"/>
    <col min="1029" max="1029" width="25.77734375" style="21" customWidth="1"/>
    <col min="1030" max="1030" width="20.33203125" style="21" customWidth="1"/>
    <col min="1031" max="1031" width="24.21875" style="21" customWidth="1"/>
    <col min="1032" max="1032" width="19" style="21" customWidth="1"/>
    <col min="1033" max="1033" width="18.33203125" style="21" customWidth="1"/>
    <col min="1034" max="1034" width="20.21875" style="21" customWidth="1"/>
    <col min="1035" max="1035" width="8.77734375" style="21" customWidth="1"/>
    <col min="1036" max="1036" width="2" style="21" customWidth="1"/>
    <col min="1037" max="1278" width="9.109375" style="21"/>
    <col min="1279" max="1279" width="3" style="21" customWidth="1"/>
    <col min="1280" max="1280" width="5.77734375" style="21" customWidth="1"/>
    <col min="1281" max="1281" width="17.77734375" style="21" customWidth="1"/>
    <col min="1282" max="1282" width="20.109375" style="21" customWidth="1"/>
    <col min="1283" max="1283" width="32.33203125" style="21" customWidth="1"/>
    <col min="1284" max="1284" width="26.33203125" style="21" customWidth="1"/>
    <col min="1285" max="1285" width="25.77734375" style="21" customWidth="1"/>
    <col min="1286" max="1286" width="20.33203125" style="21" customWidth="1"/>
    <col min="1287" max="1287" width="24.21875" style="21" customWidth="1"/>
    <col min="1288" max="1288" width="19" style="21" customWidth="1"/>
    <col min="1289" max="1289" width="18.33203125" style="21" customWidth="1"/>
    <col min="1290" max="1290" width="20.21875" style="21" customWidth="1"/>
    <col min="1291" max="1291" width="8.77734375" style="21" customWidth="1"/>
    <col min="1292" max="1292" width="2" style="21" customWidth="1"/>
    <col min="1293" max="1534" width="9.109375" style="21"/>
    <col min="1535" max="1535" width="3" style="21" customWidth="1"/>
    <col min="1536" max="1536" width="5.77734375" style="21" customWidth="1"/>
    <col min="1537" max="1537" width="17.77734375" style="21" customWidth="1"/>
    <col min="1538" max="1538" width="20.109375" style="21" customWidth="1"/>
    <col min="1539" max="1539" width="32.33203125" style="21" customWidth="1"/>
    <col min="1540" max="1540" width="26.33203125" style="21" customWidth="1"/>
    <col min="1541" max="1541" width="25.77734375" style="21" customWidth="1"/>
    <col min="1542" max="1542" width="20.33203125" style="21" customWidth="1"/>
    <col min="1543" max="1543" width="24.21875" style="21" customWidth="1"/>
    <col min="1544" max="1544" width="19" style="21" customWidth="1"/>
    <col min="1545" max="1545" width="18.33203125" style="21" customWidth="1"/>
    <col min="1546" max="1546" width="20.21875" style="21" customWidth="1"/>
    <col min="1547" max="1547" width="8.77734375" style="21" customWidth="1"/>
    <col min="1548" max="1548" width="2" style="21" customWidth="1"/>
    <col min="1549" max="1790" width="9.109375" style="21"/>
    <col min="1791" max="1791" width="3" style="21" customWidth="1"/>
    <col min="1792" max="1792" width="5.77734375" style="21" customWidth="1"/>
    <col min="1793" max="1793" width="17.77734375" style="21" customWidth="1"/>
    <col min="1794" max="1794" width="20.109375" style="21" customWidth="1"/>
    <col min="1795" max="1795" width="32.33203125" style="21" customWidth="1"/>
    <col min="1796" max="1796" width="26.33203125" style="21" customWidth="1"/>
    <col min="1797" max="1797" width="25.77734375" style="21" customWidth="1"/>
    <col min="1798" max="1798" width="20.33203125" style="21" customWidth="1"/>
    <col min="1799" max="1799" width="24.21875" style="21" customWidth="1"/>
    <col min="1800" max="1800" width="19" style="21" customWidth="1"/>
    <col min="1801" max="1801" width="18.33203125" style="21" customWidth="1"/>
    <col min="1802" max="1802" width="20.21875" style="21" customWidth="1"/>
    <col min="1803" max="1803" width="8.77734375" style="21" customWidth="1"/>
    <col min="1804" max="1804" width="2" style="21" customWidth="1"/>
    <col min="1805" max="2046" width="9.109375" style="21"/>
    <col min="2047" max="2047" width="3" style="21" customWidth="1"/>
    <col min="2048" max="2048" width="5.77734375" style="21" customWidth="1"/>
    <col min="2049" max="2049" width="17.77734375" style="21" customWidth="1"/>
    <col min="2050" max="2050" width="20.109375" style="21" customWidth="1"/>
    <col min="2051" max="2051" width="32.33203125" style="21" customWidth="1"/>
    <col min="2052" max="2052" width="26.33203125" style="21" customWidth="1"/>
    <col min="2053" max="2053" width="25.77734375" style="21" customWidth="1"/>
    <col min="2054" max="2054" width="20.33203125" style="21" customWidth="1"/>
    <col min="2055" max="2055" width="24.21875" style="21" customWidth="1"/>
    <col min="2056" max="2056" width="19" style="21" customWidth="1"/>
    <col min="2057" max="2057" width="18.33203125" style="21" customWidth="1"/>
    <col min="2058" max="2058" width="20.21875" style="21" customWidth="1"/>
    <col min="2059" max="2059" width="8.77734375" style="21" customWidth="1"/>
    <col min="2060" max="2060" width="2" style="21" customWidth="1"/>
    <col min="2061" max="2302" width="9.109375" style="21"/>
    <col min="2303" max="2303" width="3" style="21" customWidth="1"/>
    <col min="2304" max="2304" width="5.77734375" style="21" customWidth="1"/>
    <col min="2305" max="2305" width="17.77734375" style="21" customWidth="1"/>
    <col min="2306" max="2306" width="20.109375" style="21" customWidth="1"/>
    <col min="2307" max="2307" width="32.33203125" style="21" customWidth="1"/>
    <col min="2308" max="2308" width="26.33203125" style="21" customWidth="1"/>
    <col min="2309" max="2309" width="25.77734375" style="21" customWidth="1"/>
    <col min="2310" max="2310" width="20.33203125" style="21" customWidth="1"/>
    <col min="2311" max="2311" width="24.21875" style="21" customWidth="1"/>
    <col min="2312" max="2312" width="19" style="21" customWidth="1"/>
    <col min="2313" max="2313" width="18.33203125" style="21" customWidth="1"/>
    <col min="2314" max="2314" width="20.21875" style="21" customWidth="1"/>
    <col min="2315" max="2315" width="8.77734375" style="21" customWidth="1"/>
    <col min="2316" max="2316" width="2" style="21" customWidth="1"/>
    <col min="2317" max="2558" width="9.109375" style="21"/>
    <col min="2559" max="2559" width="3" style="21" customWidth="1"/>
    <col min="2560" max="2560" width="5.77734375" style="21" customWidth="1"/>
    <col min="2561" max="2561" width="17.77734375" style="21" customWidth="1"/>
    <col min="2562" max="2562" width="20.109375" style="21" customWidth="1"/>
    <col min="2563" max="2563" width="32.33203125" style="21" customWidth="1"/>
    <col min="2564" max="2564" width="26.33203125" style="21" customWidth="1"/>
    <col min="2565" max="2565" width="25.77734375" style="21" customWidth="1"/>
    <col min="2566" max="2566" width="20.33203125" style="21" customWidth="1"/>
    <col min="2567" max="2567" width="24.21875" style="21" customWidth="1"/>
    <col min="2568" max="2568" width="19" style="21" customWidth="1"/>
    <col min="2569" max="2569" width="18.33203125" style="21" customWidth="1"/>
    <col min="2570" max="2570" width="20.21875" style="21" customWidth="1"/>
    <col min="2571" max="2571" width="8.77734375" style="21" customWidth="1"/>
    <col min="2572" max="2572" width="2" style="21" customWidth="1"/>
    <col min="2573" max="2814" width="9.109375" style="21"/>
    <col min="2815" max="2815" width="3" style="21" customWidth="1"/>
    <col min="2816" max="2816" width="5.77734375" style="21" customWidth="1"/>
    <col min="2817" max="2817" width="17.77734375" style="21" customWidth="1"/>
    <col min="2818" max="2818" width="20.109375" style="21" customWidth="1"/>
    <col min="2819" max="2819" width="32.33203125" style="21" customWidth="1"/>
    <col min="2820" max="2820" width="26.33203125" style="21" customWidth="1"/>
    <col min="2821" max="2821" width="25.77734375" style="21" customWidth="1"/>
    <col min="2822" max="2822" width="20.33203125" style="21" customWidth="1"/>
    <col min="2823" max="2823" width="24.21875" style="21" customWidth="1"/>
    <col min="2824" max="2824" width="19" style="21" customWidth="1"/>
    <col min="2825" max="2825" width="18.33203125" style="21" customWidth="1"/>
    <col min="2826" max="2826" width="20.21875" style="21" customWidth="1"/>
    <col min="2827" max="2827" width="8.77734375" style="21" customWidth="1"/>
    <col min="2828" max="2828" width="2" style="21" customWidth="1"/>
    <col min="2829" max="3070" width="9.109375" style="21"/>
    <col min="3071" max="3071" width="3" style="21" customWidth="1"/>
    <col min="3072" max="3072" width="5.77734375" style="21" customWidth="1"/>
    <col min="3073" max="3073" width="17.77734375" style="21" customWidth="1"/>
    <col min="3074" max="3074" width="20.109375" style="21" customWidth="1"/>
    <col min="3075" max="3075" width="32.33203125" style="21" customWidth="1"/>
    <col min="3076" max="3076" width="26.33203125" style="21" customWidth="1"/>
    <col min="3077" max="3077" width="25.77734375" style="21" customWidth="1"/>
    <col min="3078" max="3078" width="20.33203125" style="21" customWidth="1"/>
    <col min="3079" max="3079" width="24.21875" style="21" customWidth="1"/>
    <col min="3080" max="3080" width="19" style="21" customWidth="1"/>
    <col min="3081" max="3081" width="18.33203125" style="21" customWidth="1"/>
    <col min="3082" max="3082" width="20.21875" style="21" customWidth="1"/>
    <col min="3083" max="3083" width="8.77734375" style="21" customWidth="1"/>
    <col min="3084" max="3084" width="2" style="21" customWidth="1"/>
    <col min="3085" max="3326" width="9.109375" style="21"/>
    <col min="3327" max="3327" width="3" style="21" customWidth="1"/>
    <col min="3328" max="3328" width="5.77734375" style="21" customWidth="1"/>
    <col min="3329" max="3329" width="17.77734375" style="21" customWidth="1"/>
    <col min="3330" max="3330" width="20.109375" style="21" customWidth="1"/>
    <col min="3331" max="3331" width="32.33203125" style="21" customWidth="1"/>
    <col min="3332" max="3332" width="26.33203125" style="21" customWidth="1"/>
    <col min="3333" max="3333" width="25.77734375" style="21" customWidth="1"/>
    <col min="3334" max="3334" width="20.33203125" style="21" customWidth="1"/>
    <col min="3335" max="3335" width="24.21875" style="21" customWidth="1"/>
    <col min="3336" max="3336" width="19" style="21" customWidth="1"/>
    <col min="3337" max="3337" width="18.33203125" style="21" customWidth="1"/>
    <col min="3338" max="3338" width="20.21875" style="21" customWidth="1"/>
    <col min="3339" max="3339" width="8.77734375" style="21" customWidth="1"/>
    <col min="3340" max="3340" width="2" style="21" customWidth="1"/>
    <col min="3341" max="3582" width="9.109375" style="21"/>
    <col min="3583" max="3583" width="3" style="21" customWidth="1"/>
    <col min="3584" max="3584" width="5.77734375" style="21" customWidth="1"/>
    <col min="3585" max="3585" width="17.77734375" style="21" customWidth="1"/>
    <col min="3586" max="3586" width="20.109375" style="21" customWidth="1"/>
    <col min="3587" max="3587" width="32.33203125" style="21" customWidth="1"/>
    <col min="3588" max="3588" width="26.33203125" style="21" customWidth="1"/>
    <col min="3589" max="3589" width="25.77734375" style="21" customWidth="1"/>
    <col min="3590" max="3590" width="20.33203125" style="21" customWidth="1"/>
    <col min="3591" max="3591" width="24.21875" style="21" customWidth="1"/>
    <col min="3592" max="3592" width="19" style="21" customWidth="1"/>
    <col min="3593" max="3593" width="18.33203125" style="21" customWidth="1"/>
    <col min="3594" max="3594" width="20.21875" style="21" customWidth="1"/>
    <col min="3595" max="3595" width="8.77734375" style="21" customWidth="1"/>
    <col min="3596" max="3596" width="2" style="21" customWidth="1"/>
    <col min="3597" max="3838" width="9.109375" style="21"/>
    <col min="3839" max="3839" width="3" style="21" customWidth="1"/>
    <col min="3840" max="3840" width="5.77734375" style="21" customWidth="1"/>
    <col min="3841" max="3841" width="17.77734375" style="21" customWidth="1"/>
    <col min="3842" max="3842" width="20.109375" style="21" customWidth="1"/>
    <col min="3843" max="3843" width="32.33203125" style="21" customWidth="1"/>
    <col min="3844" max="3844" width="26.33203125" style="21" customWidth="1"/>
    <col min="3845" max="3845" width="25.77734375" style="21" customWidth="1"/>
    <col min="3846" max="3846" width="20.33203125" style="21" customWidth="1"/>
    <col min="3847" max="3847" width="24.21875" style="21" customWidth="1"/>
    <col min="3848" max="3848" width="19" style="21" customWidth="1"/>
    <col min="3849" max="3849" width="18.33203125" style="21" customWidth="1"/>
    <col min="3850" max="3850" width="20.21875" style="21" customWidth="1"/>
    <col min="3851" max="3851" width="8.77734375" style="21" customWidth="1"/>
    <col min="3852" max="3852" width="2" style="21" customWidth="1"/>
    <col min="3853" max="4094" width="9.109375" style="21"/>
    <col min="4095" max="4095" width="3" style="21" customWidth="1"/>
    <col min="4096" max="4096" width="5.77734375" style="21" customWidth="1"/>
    <col min="4097" max="4097" width="17.77734375" style="21" customWidth="1"/>
    <col min="4098" max="4098" width="20.109375" style="21" customWidth="1"/>
    <col min="4099" max="4099" width="32.33203125" style="21" customWidth="1"/>
    <col min="4100" max="4100" width="26.33203125" style="21" customWidth="1"/>
    <col min="4101" max="4101" width="25.77734375" style="21" customWidth="1"/>
    <col min="4102" max="4102" width="20.33203125" style="21" customWidth="1"/>
    <col min="4103" max="4103" width="24.21875" style="21" customWidth="1"/>
    <col min="4104" max="4104" width="19" style="21" customWidth="1"/>
    <col min="4105" max="4105" width="18.33203125" style="21" customWidth="1"/>
    <col min="4106" max="4106" width="20.21875" style="21" customWidth="1"/>
    <col min="4107" max="4107" width="8.77734375" style="21" customWidth="1"/>
    <col min="4108" max="4108" width="2" style="21" customWidth="1"/>
    <col min="4109" max="4350" width="9.109375" style="21"/>
    <col min="4351" max="4351" width="3" style="21" customWidth="1"/>
    <col min="4352" max="4352" width="5.77734375" style="21" customWidth="1"/>
    <col min="4353" max="4353" width="17.77734375" style="21" customWidth="1"/>
    <col min="4354" max="4354" width="20.109375" style="21" customWidth="1"/>
    <col min="4355" max="4355" width="32.33203125" style="21" customWidth="1"/>
    <col min="4356" max="4356" width="26.33203125" style="21" customWidth="1"/>
    <col min="4357" max="4357" width="25.77734375" style="21" customWidth="1"/>
    <col min="4358" max="4358" width="20.33203125" style="21" customWidth="1"/>
    <col min="4359" max="4359" width="24.21875" style="21" customWidth="1"/>
    <col min="4360" max="4360" width="19" style="21" customWidth="1"/>
    <col min="4361" max="4361" width="18.33203125" style="21" customWidth="1"/>
    <col min="4362" max="4362" width="20.21875" style="21" customWidth="1"/>
    <col min="4363" max="4363" width="8.77734375" style="21" customWidth="1"/>
    <col min="4364" max="4364" width="2" style="21" customWidth="1"/>
    <col min="4365" max="4606" width="9.109375" style="21"/>
    <col min="4607" max="4607" width="3" style="21" customWidth="1"/>
    <col min="4608" max="4608" width="5.77734375" style="21" customWidth="1"/>
    <col min="4609" max="4609" width="17.77734375" style="21" customWidth="1"/>
    <col min="4610" max="4610" width="20.109375" style="21" customWidth="1"/>
    <col min="4611" max="4611" width="32.33203125" style="21" customWidth="1"/>
    <col min="4612" max="4612" width="26.33203125" style="21" customWidth="1"/>
    <col min="4613" max="4613" width="25.77734375" style="21" customWidth="1"/>
    <col min="4614" max="4614" width="20.33203125" style="21" customWidth="1"/>
    <col min="4615" max="4615" width="24.21875" style="21" customWidth="1"/>
    <col min="4616" max="4616" width="19" style="21" customWidth="1"/>
    <col min="4617" max="4617" width="18.33203125" style="21" customWidth="1"/>
    <col min="4618" max="4618" width="20.21875" style="21" customWidth="1"/>
    <col min="4619" max="4619" width="8.77734375" style="21" customWidth="1"/>
    <col min="4620" max="4620" width="2" style="21" customWidth="1"/>
    <col min="4621" max="4862" width="9.109375" style="21"/>
    <col min="4863" max="4863" width="3" style="21" customWidth="1"/>
    <col min="4864" max="4864" width="5.77734375" style="21" customWidth="1"/>
    <col min="4865" max="4865" width="17.77734375" style="21" customWidth="1"/>
    <col min="4866" max="4866" width="20.109375" style="21" customWidth="1"/>
    <col min="4867" max="4867" width="32.33203125" style="21" customWidth="1"/>
    <col min="4868" max="4868" width="26.33203125" style="21" customWidth="1"/>
    <col min="4869" max="4869" width="25.77734375" style="21" customWidth="1"/>
    <col min="4870" max="4870" width="20.33203125" style="21" customWidth="1"/>
    <col min="4871" max="4871" width="24.21875" style="21" customWidth="1"/>
    <col min="4872" max="4872" width="19" style="21" customWidth="1"/>
    <col min="4873" max="4873" width="18.33203125" style="21" customWidth="1"/>
    <col min="4874" max="4874" width="20.21875" style="21" customWidth="1"/>
    <col min="4875" max="4875" width="8.77734375" style="21" customWidth="1"/>
    <col min="4876" max="4876" width="2" style="21" customWidth="1"/>
    <col min="4877" max="5118" width="9.109375" style="21"/>
    <col min="5119" max="5119" width="3" style="21" customWidth="1"/>
    <col min="5120" max="5120" width="5.77734375" style="21" customWidth="1"/>
    <col min="5121" max="5121" width="17.77734375" style="21" customWidth="1"/>
    <col min="5122" max="5122" width="20.109375" style="21" customWidth="1"/>
    <col min="5123" max="5123" width="32.33203125" style="21" customWidth="1"/>
    <col min="5124" max="5124" width="26.33203125" style="21" customWidth="1"/>
    <col min="5125" max="5125" width="25.77734375" style="21" customWidth="1"/>
    <col min="5126" max="5126" width="20.33203125" style="21" customWidth="1"/>
    <col min="5127" max="5127" width="24.21875" style="21" customWidth="1"/>
    <col min="5128" max="5128" width="19" style="21" customWidth="1"/>
    <col min="5129" max="5129" width="18.33203125" style="21" customWidth="1"/>
    <col min="5130" max="5130" width="20.21875" style="21" customWidth="1"/>
    <col min="5131" max="5131" width="8.77734375" style="21" customWidth="1"/>
    <col min="5132" max="5132" width="2" style="21" customWidth="1"/>
    <col min="5133" max="5374" width="9.109375" style="21"/>
    <col min="5375" max="5375" width="3" style="21" customWidth="1"/>
    <col min="5376" max="5376" width="5.77734375" style="21" customWidth="1"/>
    <col min="5377" max="5377" width="17.77734375" style="21" customWidth="1"/>
    <col min="5378" max="5378" width="20.109375" style="21" customWidth="1"/>
    <col min="5379" max="5379" width="32.33203125" style="21" customWidth="1"/>
    <col min="5380" max="5380" width="26.33203125" style="21" customWidth="1"/>
    <col min="5381" max="5381" width="25.77734375" style="21" customWidth="1"/>
    <col min="5382" max="5382" width="20.33203125" style="21" customWidth="1"/>
    <col min="5383" max="5383" width="24.21875" style="21" customWidth="1"/>
    <col min="5384" max="5384" width="19" style="21" customWidth="1"/>
    <col min="5385" max="5385" width="18.33203125" style="21" customWidth="1"/>
    <col min="5386" max="5386" width="20.21875" style="21" customWidth="1"/>
    <col min="5387" max="5387" width="8.77734375" style="21" customWidth="1"/>
    <col min="5388" max="5388" width="2" style="21" customWidth="1"/>
    <col min="5389" max="5630" width="9.109375" style="21"/>
    <col min="5631" max="5631" width="3" style="21" customWidth="1"/>
    <col min="5632" max="5632" width="5.77734375" style="21" customWidth="1"/>
    <col min="5633" max="5633" width="17.77734375" style="21" customWidth="1"/>
    <col min="5634" max="5634" width="20.109375" style="21" customWidth="1"/>
    <col min="5635" max="5635" width="32.33203125" style="21" customWidth="1"/>
    <col min="5636" max="5636" width="26.33203125" style="21" customWidth="1"/>
    <col min="5637" max="5637" width="25.77734375" style="21" customWidth="1"/>
    <col min="5638" max="5638" width="20.33203125" style="21" customWidth="1"/>
    <col min="5639" max="5639" width="24.21875" style="21" customWidth="1"/>
    <col min="5640" max="5640" width="19" style="21" customWidth="1"/>
    <col min="5641" max="5641" width="18.33203125" style="21" customWidth="1"/>
    <col min="5642" max="5642" width="20.21875" style="21" customWidth="1"/>
    <col min="5643" max="5643" width="8.77734375" style="21" customWidth="1"/>
    <col min="5644" max="5644" width="2" style="21" customWidth="1"/>
    <col min="5645" max="5886" width="9.109375" style="21"/>
    <col min="5887" max="5887" width="3" style="21" customWidth="1"/>
    <col min="5888" max="5888" width="5.77734375" style="21" customWidth="1"/>
    <col min="5889" max="5889" width="17.77734375" style="21" customWidth="1"/>
    <col min="5890" max="5890" width="20.109375" style="21" customWidth="1"/>
    <col min="5891" max="5891" width="32.33203125" style="21" customWidth="1"/>
    <col min="5892" max="5892" width="26.33203125" style="21" customWidth="1"/>
    <col min="5893" max="5893" width="25.77734375" style="21" customWidth="1"/>
    <col min="5894" max="5894" width="20.33203125" style="21" customWidth="1"/>
    <col min="5895" max="5895" width="24.21875" style="21" customWidth="1"/>
    <col min="5896" max="5896" width="19" style="21" customWidth="1"/>
    <col min="5897" max="5897" width="18.33203125" style="21" customWidth="1"/>
    <col min="5898" max="5898" width="20.21875" style="21" customWidth="1"/>
    <col min="5899" max="5899" width="8.77734375" style="21" customWidth="1"/>
    <col min="5900" max="5900" width="2" style="21" customWidth="1"/>
    <col min="5901" max="6142" width="9.109375" style="21"/>
    <col min="6143" max="6143" width="3" style="21" customWidth="1"/>
    <col min="6144" max="6144" width="5.77734375" style="21" customWidth="1"/>
    <col min="6145" max="6145" width="17.77734375" style="21" customWidth="1"/>
    <col min="6146" max="6146" width="20.109375" style="21" customWidth="1"/>
    <col min="6147" max="6147" width="32.33203125" style="21" customWidth="1"/>
    <col min="6148" max="6148" width="26.33203125" style="21" customWidth="1"/>
    <col min="6149" max="6149" width="25.77734375" style="21" customWidth="1"/>
    <col min="6150" max="6150" width="20.33203125" style="21" customWidth="1"/>
    <col min="6151" max="6151" width="24.21875" style="21" customWidth="1"/>
    <col min="6152" max="6152" width="19" style="21" customWidth="1"/>
    <col min="6153" max="6153" width="18.33203125" style="21" customWidth="1"/>
    <col min="6154" max="6154" width="20.21875" style="21" customWidth="1"/>
    <col min="6155" max="6155" width="8.77734375" style="21" customWidth="1"/>
    <col min="6156" max="6156" width="2" style="21" customWidth="1"/>
    <col min="6157" max="6398" width="9.109375" style="21"/>
    <col min="6399" max="6399" width="3" style="21" customWidth="1"/>
    <col min="6400" max="6400" width="5.77734375" style="21" customWidth="1"/>
    <col min="6401" max="6401" width="17.77734375" style="21" customWidth="1"/>
    <col min="6402" max="6402" width="20.109375" style="21" customWidth="1"/>
    <col min="6403" max="6403" width="32.33203125" style="21" customWidth="1"/>
    <col min="6404" max="6404" width="26.33203125" style="21" customWidth="1"/>
    <col min="6405" max="6405" width="25.77734375" style="21" customWidth="1"/>
    <col min="6406" max="6406" width="20.33203125" style="21" customWidth="1"/>
    <col min="6407" max="6407" width="24.21875" style="21" customWidth="1"/>
    <col min="6408" max="6408" width="19" style="21" customWidth="1"/>
    <col min="6409" max="6409" width="18.33203125" style="21" customWidth="1"/>
    <col min="6410" max="6410" width="20.21875" style="21" customWidth="1"/>
    <col min="6411" max="6411" width="8.77734375" style="21" customWidth="1"/>
    <col min="6412" max="6412" width="2" style="21" customWidth="1"/>
    <col min="6413" max="6654" width="9.109375" style="21"/>
    <col min="6655" max="6655" width="3" style="21" customWidth="1"/>
    <col min="6656" max="6656" width="5.77734375" style="21" customWidth="1"/>
    <col min="6657" max="6657" width="17.77734375" style="21" customWidth="1"/>
    <col min="6658" max="6658" width="20.109375" style="21" customWidth="1"/>
    <col min="6659" max="6659" width="32.33203125" style="21" customWidth="1"/>
    <col min="6660" max="6660" width="26.33203125" style="21" customWidth="1"/>
    <col min="6661" max="6661" width="25.77734375" style="21" customWidth="1"/>
    <col min="6662" max="6662" width="20.33203125" style="21" customWidth="1"/>
    <col min="6663" max="6663" width="24.21875" style="21" customWidth="1"/>
    <col min="6664" max="6664" width="19" style="21" customWidth="1"/>
    <col min="6665" max="6665" width="18.33203125" style="21" customWidth="1"/>
    <col min="6666" max="6666" width="20.21875" style="21" customWidth="1"/>
    <col min="6667" max="6667" width="8.77734375" style="21" customWidth="1"/>
    <col min="6668" max="6668" width="2" style="21" customWidth="1"/>
    <col min="6669" max="6910" width="9.109375" style="21"/>
    <col min="6911" max="6911" width="3" style="21" customWidth="1"/>
    <col min="6912" max="6912" width="5.77734375" style="21" customWidth="1"/>
    <col min="6913" max="6913" width="17.77734375" style="21" customWidth="1"/>
    <col min="6914" max="6914" width="20.109375" style="21" customWidth="1"/>
    <col min="6915" max="6915" width="32.33203125" style="21" customWidth="1"/>
    <col min="6916" max="6916" width="26.33203125" style="21" customWidth="1"/>
    <col min="6917" max="6917" width="25.77734375" style="21" customWidth="1"/>
    <col min="6918" max="6918" width="20.33203125" style="21" customWidth="1"/>
    <col min="6919" max="6919" width="24.21875" style="21" customWidth="1"/>
    <col min="6920" max="6920" width="19" style="21" customWidth="1"/>
    <col min="6921" max="6921" width="18.33203125" style="21" customWidth="1"/>
    <col min="6922" max="6922" width="20.21875" style="21" customWidth="1"/>
    <col min="6923" max="6923" width="8.77734375" style="21" customWidth="1"/>
    <col min="6924" max="6924" width="2" style="21" customWidth="1"/>
    <col min="6925" max="7166" width="9.109375" style="21"/>
    <col min="7167" max="7167" width="3" style="21" customWidth="1"/>
    <col min="7168" max="7168" width="5.77734375" style="21" customWidth="1"/>
    <col min="7169" max="7169" width="17.77734375" style="21" customWidth="1"/>
    <col min="7170" max="7170" width="20.109375" style="21" customWidth="1"/>
    <col min="7171" max="7171" width="32.33203125" style="21" customWidth="1"/>
    <col min="7172" max="7172" width="26.33203125" style="21" customWidth="1"/>
    <col min="7173" max="7173" width="25.77734375" style="21" customWidth="1"/>
    <col min="7174" max="7174" width="20.33203125" style="21" customWidth="1"/>
    <col min="7175" max="7175" width="24.21875" style="21" customWidth="1"/>
    <col min="7176" max="7176" width="19" style="21" customWidth="1"/>
    <col min="7177" max="7177" width="18.33203125" style="21" customWidth="1"/>
    <col min="7178" max="7178" width="20.21875" style="21" customWidth="1"/>
    <col min="7179" max="7179" width="8.77734375" style="21" customWidth="1"/>
    <col min="7180" max="7180" width="2" style="21" customWidth="1"/>
    <col min="7181" max="7422" width="9.109375" style="21"/>
    <col min="7423" max="7423" width="3" style="21" customWidth="1"/>
    <col min="7424" max="7424" width="5.77734375" style="21" customWidth="1"/>
    <col min="7425" max="7425" width="17.77734375" style="21" customWidth="1"/>
    <col min="7426" max="7426" width="20.109375" style="21" customWidth="1"/>
    <col min="7427" max="7427" width="32.33203125" style="21" customWidth="1"/>
    <col min="7428" max="7428" width="26.33203125" style="21" customWidth="1"/>
    <col min="7429" max="7429" width="25.77734375" style="21" customWidth="1"/>
    <col min="7430" max="7430" width="20.33203125" style="21" customWidth="1"/>
    <col min="7431" max="7431" width="24.21875" style="21" customWidth="1"/>
    <col min="7432" max="7432" width="19" style="21" customWidth="1"/>
    <col min="7433" max="7433" width="18.33203125" style="21" customWidth="1"/>
    <col min="7434" max="7434" width="20.21875" style="21" customWidth="1"/>
    <col min="7435" max="7435" width="8.77734375" style="21" customWidth="1"/>
    <col min="7436" max="7436" width="2" style="21" customWidth="1"/>
    <col min="7437" max="7678" width="9.109375" style="21"/>
    <col min="7679" max="7679" width="3" style="21" customWidth="1"/>
    <col min="7680" max="7680" width="5.77734375" style="21" customWidth="1"/>
    <col min="7681" max="7681" width="17.77734375" style="21" customWidth="1"/>
    <col min="7682" max="7682" width="20.109375" style="21" customWidth="1"/>
    <col min="7683" max="7683" width="32.33203125" style="21" customWidth="1"/>
    <col min="7684" max="7684" width="26.33203125" style="21" customWidth="1"/>
    <col min="7685" max="7685" width="25.77734375" style="21" customWidth="1"/>
    <col min="7686" max="7686" width="20.33203125" style="21" customWidth="1"/>
    <col min="7687" max="7687" width="24.21875" style="21" customWidth="1"/>
    <col min="7688" max="7688" width="19" style="21" customWidth="1"/>
    <col min="7689" max="7689" width="18.33203125" style="21" customWidth="1"/>
    <col min="7690" max="7690" width="20.21875" style="21" customWidth="1"/>
    <col min="7691" max="7691" width="8.77734375" style="21" customWidth="1"/>
    <col min="7692" max="7692" width="2" style="21" customWidth="1"/>
    <col min="7693" max="7934" width="9.109375" style="21"/>
    <col min="7935" max="7935" width="3" style="21" customWidth="1"/>
    <col min="7936" max="7936" width="5.77734375" style="21" customWidth="1"/>
    <col min="7937" max="7937" width="17.77734375" style="21" customWidth="1"/>
    <col min="7938" max="7938" width="20.109375" style="21" customWidth="1"/>
    <col min="7939" max="7939" width="32.33203125" style="21" customWidth="1"/>
    <col min="7940" max="7940" width="26.33203125" style="21" customWidth="1"/>
    <col min="7941" max="7941" width="25.77734375" style="21" customWidth="1"/>
    <col min="7942" max="7942" width="20.33203125" style="21" customWidth="1"/>
    <col min="7943" max="7943" width="24.21875" style="21" customWidth="1"/>
    <col min="7944" max="7944" width="19" style="21" customWidth="1"/>
    <col min="7945" max="7945" width="18.33203125" style="21" customWidth="1"/>
    <col min="7946" max="7946" width="20.21875" style="21" customWidth="1"/>
    <col min="7947" max="7947" width="8.77734375" style="21" customWidth="1"/>
    <col min="7948" max="7948" width="2" style="21" customWidth="1"/>
    <col min="7949" max="8190" width="9.109375" style="21"/>
    <col min="8191" max="8191" width="3" style="21" customWidth="1"/>
    <col min="8192" max="8192" width="5.77734375" style="21" customWidth="1"/>
    <col min="8193" max="8193" width="17.77734375" style="21" customWidth="1"/>
    <col min="8194" max="8194" width="20.109375" style="21" customWidth="1"/>
    <col min="8195" max="8195" width="32.33203125" style="21" customWidth="1"/>
    <col min="8196" max="8196" width="26.33203125" style="21" customWidth="1"/>
    <col min="8197" max="8197" width="25.77734375" style="21" customWidth="1"/>
    <col min="8198" max="8198" width="20.33203125" style="21" customWidth="1"/>
    <col min="8199" max="8199" width="24.21875" style="21" customWidth="1"/>
    <col min="8200" max="8200" width="19" style="21" customWidth="1"/>
    <col min="8201" max="8201" width="18.33203125" style="21" customWidth="1"/>
    <col min="8202" max="8202" width="20.21875" style="21" customWidth="1"/>
    <col min="8203" max="8203" width="8.77734375" style="21" customWidth="1"/>
    <col min="8204" max="8204" width="2" style="21" customWidth="1"/>
    <col min="8205" max="8446" width="9.109375" style="21"/>
    <col min="8447" max="8447" width="3" style="21" customWidth="1"/>
    <col min="8448" max="8448" width="5.77734375" style="21" customWidth="1"/>
    <col min="8449" max="8449" width="17.77734375" style="21" customWidth="1"/>
    <col min="8450" max="8450" width="20.109375" style="21" customWidth="1"/>
    <col min="8451" max="8451" width="32.33203125" style="21" customWidth="1"/>
    <col min="8452" max="8452" width="26.33203125" style="21" customWidth="1"/>
    <col min="8453" max="8453" width="25.77734375" style="21" customWidth="1"/>
    <col min="8454" max="8454" width="20.33203125" style="21" customWidth="1"/>
    <col min="8455" max="8455" width="24.21875" style="21" customWidth="1"/>
    <col min="8456" max="8456" width="19" style="21" customWidth="1"/>
    <col min="8457" max="8457" width="18.33203125" style="21" customWidth="1"/>
    <col min="8458" max="8458" width="20.21875" style="21" customWidth="1"/>
    <col min="8459" max="8459" width="8.77734375" style="21" customWidth="1"/>
    <col min="8460" max="8460" width="2" style="21" customWidth="1"/>
    <col min="8461" max="8702" width="9.109375" style="21"/>
    <col min="8703" max="8703" width="3" style="21" customWidth="1"/>
    <col min="8704" max="8704" width="5.77734375" style="21" customWidth="1"/>
    <col min="8705" max="8705" width="17.77734375" style="21" customWidth="1"/>
    <col min="8706" max="8706" width="20.109375" style="21" customWidth="1"/>
    <col min="8707" max="8707" width="32.33203125" style="21" customWidth="1"/>
    <col min="8708" max="8708" width="26.33203125" style="21" customWidth="1"/>
    <col min="8709" max="8709" width="25.77734375" style="21" customWidth="1"/>
    <col min="8710" max="8710" width="20.33203125" style="21" customWidth="1"/>
    <col min="8711" max="8711" width="24.21875" style="21" customWidth="1"/>
    <col min="8712" max="8712" width="19" style="21" customWidth="1"/>
    <col min="8713" max="8713" width="18.33203125" style="21" customWidth="1"/>
    <col min="8714" max="8714" width="20.21875" style="21" customWidth="1"/>
    <col min="8715" max="8715" width="8.77734375" style="21" customWidth="1"/>
    <col min="8716" max="8716" width="2" style="21" customWidth="1"/>
    <col min="8717" max="8958" width="9.109375" style="21"/>
    <col min="8959" max="8959" width="3" style="21" customWidth="1"/>
    <col min="8960" max="8960" width="5.77734375" style="21" customWidth="1"/>
    <col min="8961" max="8961" width="17.77734375" style="21" customWidth="1"/>
    <col min="8962" max="8962" width="20.109375" style="21" customWidth="1"/>
    <col min="8963" max="8963" width="32.33203125" style="21" customWidth="1"/>
    <col min="8964" max="8964" width="26.33203125" style="21" customWidth="1"/>
    <col min="8965" max="8965" width="25.77734375" style="21" customWidth="1"/>
    <col min="8966" max="8966" width="20.33203125" style="21" customWidth="1"/>
    <col min="8967" max="8967" width="24.21875" style="21" customWidth="1"/>
    <col min="8968" max="8968" width="19" style="21" customWidth="1"/>
    <col min="8969" max="8969" width="18.33203125" style="21" customWidth="1"/>
    <col min="8970" max="8970" width="20.21875" style="21" customWidth="1"/>
    <col min="8971" max="8971" width="8.77734375" style="21" customWidth="1"/>
    <col min="8972" max="8972" width="2" style="21" customWidth="1"/>
    <col min="8973" max="9214" width="9.109375" style="21"/>
    <col min="9215" max="9215" width="3" style="21" customWidth="1"/>
    <col min="9216" max="9216" width="5.77734375" style="21" customWidth="1"/>
    <col min="9217" max="9217" width="17.77734375" style="21" customWidth="1"/>
    <col min="9218" max="9218" width="20.109375" style="21" customWidth="1"/>
    <col min="9219" max="9219" width="32.33203125" style="21" customWidth="1"/>
    <col min="9220" max="9220" width="26.33203125" style="21" customWidth="1"/>
    <col min="9221" max="9221" width="25.77734375" style="21" customWidth="1"/>
    <col min="9222" max="9222" width="20.33203125" style="21" customWidth="1"/>
    <col min="9223" max="9223" width="24.21875" style="21" customWidth="1"/>
    <col min="9224" max="9224" width="19" style="21" customWidth="1"/>
    <col min="9225" max="9225" width="18.33203125" style="21" customWidth="1"/>
    <col min="9226" max="9226" width="20.21875" style="21" customWidth="1"/>
    <col min="9227" max="9227" width="8.77734375" style="21" customWidth="1"/>
    <col min="9228" max="9228" width="2" style="21" customWidth="1"/>
    <col min="9229" max="9470" width="9.109375" style="21"/>
    <col min="9471" max="9471" width="3" style="21" customWidth="1"/>
    <col min="9472" max="9472" width="5.77734375" style="21" customWidth="1"/>
    <col min="9473" max="9473" width="17.77734375" style="21" customWidth="1"/>
    <col min="9474" max="9474" width="20.109375" style="21" customWidth="1"/>
    <col min="9475" max="9475" width="32.33203125" style="21" customWidth="1"/>
    <col min="9476" max="9476" width="26.33203125" style="21" customWidth="1"/>
    <col min="9477" max="9477" width="25.77734375" style="21" customWidth="1"/>
    <col min="9478" max="9478" width="20.33203125" style="21" customWidth="1"/>
    <col min="9479" max="9479" width="24.21875" style="21" customWidth="1"/>
    <col min="9480" max="9480" width="19" style="21" customWidth="1"/>
    <col min="9481" max="9481" width="18.33203125" style="21" customWidth="1"/>
    <col min="9482" max="9482" width="20.21875" style="21" customWidth="1"/>
    <col min="9483" max="9483" width="8.77734375" style="21" customWidth="1"/>
    <col min="9484" max="9484" width="2" style="21" customWidth="1"/>
    <col min="9485" max="9726" width="9.109375" style="21"/>
    <col min="9727" max="9727" width="3" style="21" customWidth="1"/>
    <col min="9728" max="9728" width="5.77734375" style="21" customWidth="1"/>
    <col min="9729" max="9729" width="17.77734375" style="21" customWidth="1"/>
    <col min="9730" max="9730" width="20.109375" style="21" customWidth="1"/>
    <col min="9731" max="9731" width="32.33203125" style="21" customWidth="1"/>
    <col min="9732" max="9732" width="26.33203125" style="21" customWidth="1"/>
    <col min="9733" max="9733" width="25.77734375" style="21" customWidth="1"/>
    <col min="9734" max="9734" width="20.33203125" style="21" customWidth="1"/>
    <col min="9735" max="9735" width="24.21875" style="21" customWidth="1"/>
    <col min="9736" max="9736" width="19" style="21" customWidth="1"/>
    <col min="9737" max="9737" width="18.33203125" style="21" customWidth="1"/>
    <col min="9738" max="9738" width="20.21875" style="21" customWidth="1"/>
    <col min="9739" max="9739" width="8.77734375" style="21" customWidth="1"/>
    <col min="9740" max="9740" width="2" style="21" customWidth="1"/>
    <col min="9741" max="9982" width="9.109375" style="21"/>
    <col min="9983" max="9983" width="3" style="21" customWidth="1"/>
    <col min="9984" max="9984" width="5.77734375" style="21" customWidth="1"/>
    <col min="9985" max="9985" width="17.77734375" style="21" customWidth="1"/>
    <col min="9986" max="9986" width="20.109375" style="21" customWidth="1"/>
    <col min="9987" max="9987" width="32.33203125" style="21" customWidth="1"/>
    <col min="9988" max="9988" width="26.33203125" style="21" customWidth="1"/>
    <col min="9989" max="9989" width="25.77734375" style="21" customWidth="1"/>
    <col min="9990" max="9990" width="20.33203125" style="21" customWidth="1"/>
    <col min="9991" max="9991" width="24.21875" style="21" customWidth="1"/>
    <col min="9992" max="9992" width="19" style="21" customWidth="1"/>
    <col min="9993" max="9993" width="18.33203125" style="21" customWidth="1"/>
    <col min="9994" max="9994" width="20.21875" style="21" customWidth="1"/>
    <col min="9995" max="9995" width="8.77734375" style="21" customWidth="1"/>
    <col min="9996" max="9996" width="2" style="21" customWidth="1"/>
    <col min="9997" max="10238" width="9.109375" style="21"/>
    <col min="10239" max="10239" width="3" style="21" customWidth="1"/>
    <col min="10240" max="10240" width="5.77734375" style="21" customWidth="1"/>
    <col min="10241" max="10241" width="17.77734375" style="21" customWidth="1"/>
    <col min="10242" max="10242" width="20.109375" style="21" customWidth="1"/>
    <col min="10243" max="10243" width="32.33203125" style="21" customWidth="1"/>
    <col min="10244" max="10244" width="26.33203125" style="21" customWidth="1"/>
    <col min="10245" max="10245" width="25.77734375" style="21" customWidth="1"/>
    <col min="10246" max="10246" width="20.33203125" style="21" customWidth="1"/>
    <col min="10247" max="10247" width="24.21875" style="21" customWidth="1"/>
    <col min="10248" max="10248" width="19" style="21" customWidth="1"/>
    <col min="10249" max="10249" width="18.33203125" style="21" customWidth="1"/>
    <col min="10250" max="10250" width="20.21875" style="21" customWidth="1"/>
    <col min="10251" max="10251" width="8.77734375" style="21" customWidth="1"/>
    <col min="10252" max="10252" width="2" style="21" customWidth="1"/>
    <col min="10253" max="10494" width="9.109375" style="21"/>
    <col min="10495" max="10495" width="3" style="21" customWidth="1"/>
    <col min="10496" max="10496" width="5.77734375" style="21" customWidth="1"/>
    <col min="10497" max="10497" width="17.77734375" style="21" customWidth="1"/>
    <col min="10498" max="10498" width="20.109375" style="21" customWidth="1"/>
    <col min="10499" max="10499" width="32.33203125" style="21" customWidth="1"/>
    <col min="10500" max="10500" width="26.33203125" style="21" customWidth="1"/>
    <col min="10501" max="10501" width="25.77734375" style="21" customWidth="1"/>
    <col min="10502" max="10502" width="20.33203125" style="21" customWidth="1"/>
    <col min="10503" max="10503" width="24.21875" style="21" customWidth="1"/>
    <col min="10504" max="10504" width="19" style="21" customWidth="1"/>
    <col min="10505" max="10505" width="18.33203125" style="21" customWidth="1"/>
    <col min="10506" max="10506" width="20.21875" style="21" customWidth="1"/>
    <col min="10507" max="10507" width="8.77734375" style="21" customWidth="1"/>
    <col min="10508" max="10508" width="2" style="21" customWidth="1"/>
    <col min="10509" max="10750" width="9.109375" style="21"/>
    <col min="10751" max="10751" width="3" style="21" customWidth="1"/>
    <col min="10752" max="10752" width="5.77734375" style="21" customWidth="1"/>
    <col min="10753" max="10753" width="17.77734375" style="21" customWidth="1"/>
    <col min="10754" max="10754" width="20.109375" style="21" customWidth="1"/>
    <col min="10755" max="10755" width="32.33203125" style="21" customWidth="1"/>
    <col min="10756" max="10756" width="26.33203125" style="21" customWidth="1"/>
    <col min="10757" max="10757" width="25.77734375" style="21" customWidth="1"/>
    <col min="10758" max="10758" width="20.33203125" style="21" customWidth="1"/>
    <col min="10759" max="10759" width="24.21875" style="21" customWidth="1"/>
    <col min="10760" max="10760" width="19" style="21" customWidth="1"/>
    <col min="10761" max="10761" width="18.33203125" style="21" customWidth="1"/>
    <col min="10762" max="10762" width="20.21875" style="21" customWidth="1"/>
    <col min="10763" max="10763" width="8.77734375" style="21" customWidth="1"/>
    <col min="10764" max="10764" width="2" style="21" customWidth="1"/>
    <col min="10765" max="11006" width="9.109375" style="21"/>
    <col min="11007" max="11007" width="3" style="21" customWidth="1"/>
    <col min="11008" max="11008" width="5.77734375" style="21" customWidth="1"/>
    <col min="11009" max="11009" width="17.77734375" style="21" customWidth="1"/>
    <col min="11010" max="11010" width="20.109375" style="21" customWidth="1"/>
    <col min="11011" max="11011" width="32.33203125" style="21" customWidth="1"/>
    <col min="11012" max="11012" width="26.33203125" style="21" customWidth="1"/>
    <col min="11013" max="11013" width="25.77734375" style="21" customWidth="1"/>
    <col min="11014" max="11014" width="20.33203125" style="21" customWidth="1"/>
    <col min="11015" max="11015" width="24.21875" style="21" customWidth="1"/>
    <col min="11016" max="11016" width="19" style="21" customWidth="1"/>
    <col min="11017" max="11017" width="18.33203125" style="21" customWidth="1"/>
    <col min="11018" max="11018" width="20.21875" style="21" customWidth="1"/>
    <col min="11019" max="11019" width="8.77734375" style="21" customWidth="1"/>
    <col min="11020" max="11020" width="2" style="21" customWidth="1"/>
    <col min="11021" max="11262" width="9.109375" style="21"/>
    <col min="11263" max="11263" width="3" style="21" customWidth="1"/>
    <col min="11264" max="11264" width="5.77734375" style="21" customWidth="1"/>
    <col min="11265" max="11265" width="17.77734375" style="21" customWidth="1"/>
    <col min="11266" max="11266" width="20.109375" style="21" customWidth="1"/>
    <col min="11267" max="11267" width="32.33203125" style="21" customWidth="1"/>
    <col min="11268" max="11268" width="26.33203125" style="21" customWidth="1"/>
    <col min="11269" max="11269" width="25.77734375" style="21" customWidth="1"/>
    <col min="11270" max="11270" width="20.33203125" style="21" customWidth="1"/>
    <col min="11271" max="11271" width="24.21875" style="21" customWidth="1"/>
    <col min="11272" max="11272" width="19" style="21" customWidth="1"/>
    <col min="11273" max="11273" width="18.33203125" style="21" customWidth="1"/>
    <col min="11274" max="11274" width="20.21875" style="21" customWidth="1"/>
    <col min="11275" max="11275" width="8.77734375" style="21" customWidth="1"/>
    <col min="11276" max="11276" width="2" style="21" customWidth="1"/>
    <col min="11277" max="11518" width="9.109375" style="21"/>
    <col min="11519" max="11519" width="3" style="21" customWidth="1"/>
    <col min="11520" max="11520" width="5.77734375" style="21" customWidth="1"/>
    <col min="11521" max="11521" width="17.77734375" style="21" customWidth="1"/>
    <col min="11522" max="11522" width="20.109375" style="21" customWidth="1"/>
    <col min="11523" max="11523" width="32.33203125" style="21" customWidth="1"/>
    <col min="11524" max="11524" width="26.33203125" style="21" customWidth="1"/>
    <col min="11525" max="11525" width="25.77734375" style="21" customWidth="1"/>
    <col min="11526" max="11526" width="20.33203125" style="21" customWidth="1"/>
    <col min="11527" max="11527" width="24.21875" style="21" customWidth="1"/>
    <col min="11528" max="11528" width="19" style="21" customWidth="1"/>
    <col min="11529" max="11529" width="18.33203125" style="21" customWidth="1"/>
    <col min="11530" max="11530" width="20.21875" style="21" customWidth="1"/>
    <col min="11531" max="11531" width="8.77734375" style="21" customWidth="1"/>
    <col min="11532" max="11532" width="2" style="21" customWidth="1"/>
    <col min="11533" max="11774" width="9.109375" style="21"/>
    <col min="11775" max="11775" width="3" style="21" customWidth="1"/>
    <col min="11776" max="11776" width="5.77734375" style="21" customWidth="1"/>
    <col min="11777" max="11777" width="17.77734375" style="21" customWidth="1"/>
    <col min="11778" max="11778" width="20.109375" style="21" customWidth="1"/>
    <col min="11779" max="11779" width="32.33203125" style="21" customWidth="1"/>
    <col min="11780" max="11780" width="26.33203125" style="21" customWidth="1"/>
    <col min="11781" max="11781" width="25.77734375" style="21" customWidth="1"/>
    <col min="11782" max="11782" width="20.33203125" style="21" customWidth="1"/>
    <col min="11783" max="11783" width="24.21875" style="21" customWidth="1"/>
    <col min="11784" max="11784" width="19" style="21" customWidth="1"/>
    <col min="11785" max="11785" width="18.33203125" style="21" customWidth="1"/>
    <col min="11786" max="11786" width="20.21875" style="21" customWidth="1"/>
    <col min="11787" max="11787" width="8.77734375" style="21" customWidth="1"/>
    <col min="11788" max="11788" width="2" style="21" customWidth="1"/>
    <col min="11789" max="12030" width="9.109375" style="21"/>
    <col min="12031" max="12031" width="3" style="21" customWidth="1"/>
    <col min="12032" max="12032" width="5.77734375" style="21" customWidth="1"/>
    <col min="12033" max="12033" width="17.77734375" style="21" customWidth="1"/>
    <col min="12034" max="12034" width="20.109375" style="21" customWidth="1"/>
    <col min="12035" max="12035" width="32.33203125" style="21" customWidth="1"/>
    <col min="12036" max="12036" width="26.33203125" style="21" customWidth="1"/>
    <col min="12037" max="12037" width="25.77734375" style="21" customWidth="1"/>
    <col min="12038" max="12038" width="20.33203125" style="21" customWidth="1"/>
    <col min="12039" max="12039" width="24.21875" style="21" customWidth="1"/>
    <col min="12040" max="12040" width="19" style="21" customWidth="1"/>
    <col min="12041" max="12041" width="18.33203125" style="21" customWidth="1"/>
    <col min="12042" max="12042" width="20.21875" style="21" customWidth="1"/>
    <col min="12043" max="12043" width="8.77734375" style="21" customWidth="1"/>
    <col min="12044" max="12044" width="2" style="21" customWidth="1"/>
    <col min="12045" max="12286" width="9.109375" style="21"/>
    <col min="12287" max="12287" width="3" style="21" customWidth="1"/>
    <col min="12288" max="12288" width="5.77734375" style="21" customWidth="1"/>
    <col min="12289" max="12289" width="17.77734375" style="21" customWidth="1"/>
    <col min="12290" max="12290" width="20.109375" style="21" customWidth="1"/>
    <col min="12291" max="12291" width="32.33203125" style="21" customWidth="1"/>
    <col min="12292" max="12292" width="26.33203125" style="21" customWidth="1"/>
    <col min="12293" max="12293" width="25.77734375" style="21" customWidth="1"/>
    <col min="12294" max="12294" width="20.33203125" style="21" customWidth="1"/>
    <col min="12295" max="12295" width="24.21875" style="21" customWidth="1"/>
    <col min="12296" max="12296" width="19" style="21" customWidth="1"/>
    <col min="12297" max="12297" width="18.33203125" style="21" customWidth="1"/>
    <col min="12298" max="12298" width="20.21875" style="21" customWidth="1"/>
    <col min="12299" max="12299" width="8.77734375" style="21" customWidth="1"/>
    <col min="12300" max="12300" width="2" style="21" customWidth="1"/>
    <col min="12301" max="12542" width="9.109375" style="21"/>
    <col min="12543" max="12543" width="3" style="21" customWidth="1"/>
    <col min="12544" max="12544" width="5.77734375" style="21" customWidth="1"/>
    <col min="12545" max="12545" width="17.77734375" style="21" customWidth="1"/>
    <col min="12546" max="12546" width="20.109375" style="21" customWidth="1"/>
    <col min="12547" max="12547" width="32.33203125" style="21" customWidth="1"/>
    <col min="12548" max="12548" width="26.33203125" style="21" customWidth="1"/>
    <col min="12549" max="12549" width="25.77734375" style="21" customWidth="1"/>
    <col min="12550" max="12550" width="20.33203125" style="21" customWidth="1"/>
    <col min="12551" max="12551" width="24.21875" style="21" customWidth="1"/>
    <col min="12552" max="12552" width="19" style="21" customWidth="1"/>
    <col min="12553" max="12553" width="18.33203125" style="21" customWidth="1"/>
    <col min="12554" max="12554" width="20.21875" style="21" customWidth="1"/>
    <col min="12555" max="12555" width="8.77734375" style="21" customWidth="1"/>
    <col min="12556" max="12556" width="2" style="21" customWidth="1"/>
    <col min="12557" max="12798" width="9.109375" style="21"/>
    <col min="12799" max="12799" width="3" style="21" customWidth="1"/>
    <col min="12800" max="12800" width="5.77734375" style="21" customWidth="1"/>
    <col min="12801" max="12801" width="17.77734375" style="21" customWidth="1"/>
    <col min="12802" max="12802" width="20.109375" style="21" customWidth="1"/>
    <col min="12803" max="12803" width="32.33203125" style="21" customWidth="1"/>
    <col min="12804" max="12804" width="26.33203125" style="21" customWidth="1"/>
    <col min="12805" max="12805" width="25.77734375" style="21" customWidth="1"/>
    <col min="12806" max="12806" width="20.33203125" style="21" customWidth="1"/>
    <col min="12807" max="12807" width="24.21875" style="21" customWidth="1"/>
    <col min="12808" max="12808" width="19" style="21" customWidth="1"/>
    <col min="12809" max="12809" width="18.33203125" style="21" customWidth="1"/>
    <col min="12810" max="12810" width="20.21875" style="21" customWidth="1"/>
    <col min="12811" max="12811" width="8.77734375" style="21" customWidth="1"/>
    <col min="12812" max="12812" width="2" style="21" customWidth="1"/>
    <col min="12813" max="13054" width="9.109375" style="21"/>
    <col min="13055" max="13055" width="3" style="21" customWidth="1"/>
    <col min="13056" max="13056" width="5.77734375" style="21" customWidth="1"/>
    <col min="13057" max="13057" width="17.77734375" style="21" customWidth="1"/>
    <col min="13058" max="13058" width="20.109375" style="21" customWidth="1"/>
    <col min="13059" max="13059" width="32.33203125" style="21" customWidth="1"/>
    <col min="13060" max="13060" width="26.33203125" style="21" customWidth="1"/>
    <col min="13061" max="13061" width="25.77734375" style="21" customWidth="1"/>
    <col min="13062" max="13062" width="20.33203125" style="21" customWidth="1"/>
    <col min="13063" max="13063" width="24.21875" style="21" customWidth="1"/>
    <col min="13064" max="13064" width="19" style="21" customWidth="1"/>
    <col min="13065" max="13065" width="18.33203125" style="21" customWidth="1"/>
    <col min="13066" max="13066" width="20.21875" style="21" customWidth="1"/>
    <col min="13067" max="13067" width="8.77734375" style="21" customWidth="1"/>
    <col min="13068" max="13068" width="2" style="21" customWidth="1"/>
    <col min="13069" max="13310" width="9.109375" style="21"/>
    <col min="13311" max="13311" width="3" style="21" customWidth="1"/>
    <col min="13312" max="13312" width="5.77734375" style="21" customWidth="1"/>
    <col min="13313" max="13313" width="17.77734375" style="21" customWidth="1"/>
    <col min="13314" max="13314" width="20.109375" style="21" customWidth="1"/>
    <col min="13315" max="13315" width="32.33203125" style="21" customWidth="1"/>
    <col min="13316" max="13316" width="26.33203125" style="21" customWidth="1"/>
    <col min="13317" max="13317" width="25.77734375" style="21" customWidth="1"/>
    <col min="13318" max="13318" width="20.33203125" style="21" customWidth="1"/>
    <col min="13319" max="13319" width="24.21875" style="21" customWidth="1"/>
    <col min="13320" max="13320" width="19" style="21" customWidth="1"/>
    <col min="13321" max="13321" width="18.33203125" style="21" customWidth="1"/>
    <col min="13322" max="13322" width="20.21875" style="21" customWidth="1"/>
    <col min="13323" max="13323" width="8.77734375" style="21" customWidth="1"/>
    <col min="13324" max="13324" width="2" style="21" customWidth="1"/>
    <col min="13325" max="13566" width="9.109375" style="21"/>
    <col min="13567" max="13567" width="3" style="21" customWidth="1"/>
    <col min="13568" max="13568" width="5.77734375" style="21" customWidth="1"/>
    <col min="13569" max="13569" width="17.77734375" style="21" customWidth="1"/>
    <col min="13570" max="13570" width="20.109375" style="21" customWidth="1"/>
    <col min="13571" max="13571" width="32.33203125" style="21" customWidth="1"/>
    <col min="13572" max="13572" width="26.33203125" style="21" customWidth="1"/>
    <col min="13573" max="13573" width="25.77734375" style="21" customWidth="1"/>
    <col min="13574" max="13574" width="20.33203125" style="21" customWidth="1"/>
    <col min="13575" max="13575" width="24.21875" style="21" customWidth="1"/>
    <col min="13576" max="13576" width="19" style="21" customWidth="1"/>
    <col min="13577" max="13577" width="18.33203125" style="21" customWidth="1"/>
    <col min="13578" max="13578" width="20.21875" style="21" customWidth="1"/>
    <col min="13579" max="13579" width="8.77734375" style="21" customWidth="1"/>
    <col min="13580" max="13580" width="2" style="21" customWidth="1"/>
    <col min="13581" max="13822" width="9.109375" style="21"/>
    <col min="13823" max="13823" width="3" style="21" customWidth="1"/>
    <col min="13824" max="13824" width="5.77734375" style="21" customWidth="1"/>
    <col min="13825" max="13825" width="17.77734375" style="21" customWidth="1"/>
    <col min="13826" max="13826" width="20.109375" style="21" customWidth="1"/>
    <col min="13827" max="13827" width="32.33203125" style="21" customWidth="1"/>
    <col min="13828" max="13828" width="26.33203125" style="21" customWidth="1"/>
    <col min="13829" max="13829" width="25.77734375" style="21" customWidth="1"/>
    <col min="13830" max="13830" width="20.33203125" style="21" customWidth="1"/>
    <col min="13831" max="13831" width="24.21875" style="21" customWidth="1"/>
    <col min="13832" max="13832" width="19" style="21" customWidth="1"/>
    <col min="13833" max="13833" width="18.33203125" style="21" customWidth="1"/>
    <col min="13834" max="13834" width="20.21875" style="21" customWidth="1"/>
    <col min="13835" max="13835" width="8.77734375" style="21" customWidth="1"/>
    <col min="13836" max="13836" width="2" style="21" customWidth="1"/>
    <col min="13837" max="14078" width="9.109375" style="21"/>
    <col min="14079" max="14079" width="3" style="21" customWidth="1"/>
    <col min="14080" max="14080" width="5.77734375" style="21" customWidth="1"/>
    <col min="14081" max="14081" width="17.77734375" style="21" customWidth="1"/>
    <col min="14082" max="14082" width="20.109375" style="21" customWidth="1"/>
    <col min="14083" max="14083" width="32.33203125" style="21" customWidth="1"/>
    <col min="14084" max="14084" width="26.33203125" style="21" customWidth="1"/>
    <col min="14085" max="14085" width="25.77734375" style="21" customWidth="1"/>
    <col min="14086" max="14086" width="20.33203125" style="21" customWidth="1"/>
    <col min="14087" max="14087" width="24.21875" style="21" customWidth="1"/>
    <col min="14088" max="14088" width="19" style="21" customWidth="1"/>
    <col min="14089" max="14089" width="18.33203125" style="21" customWidth="1"/>
    <col min="14090" max="14090" width="20.21875" style="21" customWidth="1"/>
    <col min="14091" max="14091" width="8.77734375" style="21" customWidth="1"/>
    <col min="14092" max="14092" width="2" style="21" customWidth="1"/>
    <col min="14093" max="14334" width="9.109375" style="21"/>
    <col min="14335" max="14335" width="3" style="21" customWidth="1"/>
    <col min="14336" max="14336" width="5.77734375" style="21" customWidth="1"/>
    <col min="14337" max="14337" width="17.77734375" style="21" customWidth="1"/>
    <col min="14338" max="14338" width="20.109375" style="21" customWidth="1"/>
    <col min="14339" max="14339" width="32.33203125" style="21" customWidth="1"/>
    <col min="14340" max="14340" width="26.33203125" style="21" customWidth="1"/>
    <col min="14341" max="14341" width="25.77734375" style="21" customWidth="1"/>
    <col min="14342" max="14342" width="20.33203125" style="21" customWidth="1"/>
    <col min="14343" max="14343" width="24.21875" style="21" customWidth="1"/>
    <col min="14344" max="14344" width="19" style="21" customWidth="1"/>
    <col min="14345" max="14345" width="18.33203125" style="21" customWidth="1"/>
    <col min="14346" max="14346" width="20.21875" style="21" customWidth="1"/>
    <col min="14347" max="14347" width="8.77734375" style="21" customWidth="1"/>
    <col min="14348" max="14348" width="2" style="21" customWidth="1"/>
    <col min="14349" max="14590" width="9.109375" style="21"/>
    <col min="14591" max="14591" width="3" style="21" customWidth="1"/>
    <col min="14592" max="14592" width="5.77734375" style="21" customWidth="1"/>
    <col min="14593" max="14593" width="17.77734375" style="21" customWidth="1"/>
    <col min="14594" max="14594" width="20.109375" style="21" customWidth="1"/>
    <col min="14595" max="14595" width="32.33203125" style="21" customWidth="1"/>
    <col min="14596" max="14596" width="26.33203125" style="21" customWidth="1"/>
    <col min="14597" max="14597" width="25.77734375" style="21" customWidth="1"/>
    <col min="14598" max="14598" width="20.33203125" style="21" customWidth="1"/>
    <col min="14599" max="14599" width="24.21875" style="21" customWidth="1"/>
    <col min="14600" max="14600" width="19" style="21" customWidth="1"/>
    <col min="14601" max="14601" width="18.33203125" style="21" customWidth="1"/>
    <col min="14602" max="14602" width="20.21875" style="21" customWidth="1"/>
    <col min="14603" max="14603" width="8.77734375" style="21" customWidth="1"/>
    <col min="14604" max="14604" width="2" style="21" customWidth="1"/>
    <col min="14605" max="14846" width="9.109375" style="21"/>
    <col min="14847" max="14847" width="3" style="21" customWidth="1"/>
    <col min="14848" max="14848" width="5.77734375" style="21" customWidth="1"/>
    <col min="14849" max="14849" width="17.77734375" style="21" customWidth="1"/>
    <col min="14850" max="14850" width="20.109375" style="21" customWidth="1"/>
    <col min="14851" max="14851" width="32.33203125" style="21" customWidth="1"/>
    <col min="14852" max="14852" width="26.33203125" style="21" customWidth="1"/>
    <col min="14853" max="14853" width="25.77734375" style="21" customWidth="1"/>
    <col min="14854" max="14854" width="20.33203125" style="21" customWidth="1"/>
    <col min="14855" max="14855" width="24.21875" style="21" customWidth="1"/>
    <col min="14856" max="14856" width="19" style="21" customWidth="1"/>
    <col min="14857" max="14857" width="18.33203125" style="21" customWidth="1"/>
    <col min="14858" max="14858" width="20.21875" style="21" customWidth="1"/>
    <col min="14859" max="14859" width="8.77734375" style="21" customWidth="1"/>
    <col min="14860" max="14860" width="2" style="21" customWidth="1"/>
    <col min="14861" max="15102" width="9.109375" style="21"/>
    <col min="15103" max="15103" width="3" style="21" customWidth="1"/>
    <col min="15104" max="15104" width="5.77734375" style="21" customWidth="1"/>
    <col min="15105" max="15105" width="17.77734375" style="21" customWidth="1"/>
    <col min="15106" max="15106" width="20.109375" style="21" customWidth="1"/>
    <col min="15107" max="15107" width="32.33203125" style="21" customWidth="1"/>
    <col min="15108" max="15108" width="26.33203125" style="21" customWidth="1"/>
    <col min="15109" max="15109" width="25.77734375" style="21" customWidth="1"/>
    <col min="15110" max="15110" width="20.33203125" style="21" customWidth="1"/>
    <col min="15111" max="15111" width="24.21875" style="21" customWidth="1"/>
    <col min="15112" max="15112" width="19" style="21" customWidth="1"/>
    <col min="15113" max="15113" width="18.33203125" style="21" customWidth="1"/>
    <col min="15114" max="15114" width="20.21875" style="21" customWidth="1"/>
    <col min="15115" max="15115" width="8.77734375" style="21" customWidth="1"/>
    <col min="15116" max="15116" width="2" style="21" customWidth="1"/>
    <col min="15117" max="15358" width="9.109375" style="21"/>
    <col min="15359" max="15359" width="3" style="21" customWidth="1"/>
    <col min="15360" max="15360" width="5.77734375" style="21" customWidth="1"/>
    <col min="15361" max="15361" width="17.77734375" style="21" customWidth="1"/>
    <col min="15362" max="15362" width="20.109375" style="21" customWidth="1"/>
    <col min="15363" max="15363" width="32.33203125" style="21" customWidth="1"/>
    <col min="15364" max="15364" width="26.33203125" style="21" customWidth="1"/>
    <col min="15365" max="15365" width="25.77734375" style="21" customWidth="1"/>
    <col min="15366" max="15366" width="20.33203125" style="21" customWidth="1"/>
    <col min="15367" max="15367" width="24.21875" style="21" customWidth="1"/>
    <col min="15368" max="15368" width="19" style="21" customWidth="1"/>
    <col min="15369" max="15369" width="18.33203125" style="21" customWidth="1"/>
    <col min="15370" max="15370" width="20.21875" style="21" customWidth="1"/>
    <col min="15371" max="15371" width="8.77734375" style="21" customWidth="1"/>
    <col min="15372" max="15372" width="2" style="21" customWidth="1"/>
    <col min="15373" max="15614" width="9.109375" style="21"/>
    <col min="15615" max="15615" width="3" style="21" customWidth="1"/>
    <col min="15616" max="15616" width="5.77734375" style="21" customWidth="1"/>
    <col min="15617" max="15617" width="17.77734375" style="21" customWidth="1"/>
    <col min="15618" max="15618" width="20.109375" style="21" customWidth="1"/>
    <col min="15619" max="15619" width="32.33203125" style="21" customWidth="1"/>
    <col min="15620" max="15620" width="26.33203125" style="21" customWidth="1"/>
    <col min="15621" max="15621" width="25.77734375" style="21" customWidth="1"/>
    <col min="15622" max="15622" width="20.33203125" style="21" customWidth="1"/>
    <col min="15623" max="15623" width="24.21875" style="21" customWidth="1"/>
    <col min="15624" max="15624" width="19" style="21" customWidth="1"/>
    <col min="15625" max="15625" width="18.33203125" style="21" customWidth="1"/>
    <col min="15626" max="15626" width="20.21875" style="21" customWidth="1"/>
    <col min="15627" max="15627" width="8.77734375" style="21" customWidth="1"/>
    <col min="15628" max="15628" width="2" style="21" customWidth="1"/>
    <col min="15629" max="15870" width="9.109375" style="21"/>
    <col min="15871" max="15871" width="3" style="21" customWidth="1"/>
    <col min="15872" max="15872" width="5.77734375" style="21" customWidth="1"/>
    <col min="15873" max="15873" width="17.77734375" style="21" customWidth="1"/>
    <col min="15874" max="15874" width="20.109375" style="21" customWidth="1"/>
    <col min="15875" max="15875" width="32.33203125" style="21" customWidth="1"/>
    <col min="15876" max="15876" width="26.33203125" style="21" customWidth="1"/>
    <col min="15877" max="15877" width="25.77734375" style="21" customWidth="1"/>
    <col min="15878" max="15878" width="20.33203125" style="21" customWidth="1"/>
    <col min="15879" max="15879" width="24.21875" style="21" customWidth="1"/>
    <col min="15880" max="15880" width="19" style="21" customWidth="1"/>
    <col min="15881" max="15881" width="18.33203125" style="21" customWidth="1"/>
    <col min="15882" max="15882" width="20.21875" style="21" customWidth="1"/>
    <col min="15883" max="15883" width="8.77734375" style="21" customWidth="1"/>
    <col min="15884" max="15884" width="2" style="21" customWidth="1"/>
    <col min="15885" max="16126" width="9.109375" style="21"/>
    <col min="16127" max="16127" width="3" style="21" customWidth="1"/>
    <col min="16128" max="16128" width="5.77734375" style="21" customWidth="1"/>
    <col min="16129" max="16129" width="17.77734375" style="21" customWidth="1"/>
    <col min="16130" max="16130" width="20.109375" style="21" customWidth="1"/>
    <col min="16131" max="16131" width="32.33203125" style="21" customWidth="1"/>
    <col min="16132" max="16132" width="26.33203125" style="21" customWidth="1"/>
    <col min="16133" max="16133" width="25.77734375" style="21" customWidth="1"/>
    <col min="16134" max="16134" width="20.33203125" style="21" customWidth="1"/>
    <col min="16135" max="16135" width="24.21875" style="21" customWidth="1"/>
    <col min="16136" max="16136" width="19" style="21" customWidth="1"/>
    <col min="16137" max="16137" width="18.33203125" style="21" customWidth="1"/>
    <col min="16138" max="16138" width="20.21875" style="21" customWidth="1"/>
    <col min="16139" max="16139" width="8.77734375" style="21" customWidth="1"/>
    <col min="16140" max="16140" width="2" style="21" customWidth="1"/>
    <col min="16141" max="16382" width="9.109375" style="21"/>
    <col min="16383" max="16384" width="9.109375" style="21" customWidth="1"/>
  </cols>
  <sheetData>
    <row r="1" spans="1:12" ht="15.6" x14ac:dyDescent="0.3">
      <c r="A1" s="20" t="s">
        <v>321</v>
      </c>
      <c r="D1" s="22"/>
    </row>
    <row r="2" spans="1:12" ht="16.2" thickBot="1" x14ac:dyDescent="0.35">
      <c r="A2" s="20"/>
      <c r="D2" s="22"/>
      <c r="F2" s="150"/>
    </row>
    <row r="3" spans="1:12" ht="33" customHeight="1" thickBot="1" x14ac:dyDescent="0.35">
      <c r="A3" s="178">
        <f>INDEX('Source data'!$A$5:$A$157,$A$4)</f>
        <v>0</v>
      </c>
      <c r="B3" s="24" t="str">
        <f>INDEX('Source data'!$B$5:$B$157,'Schools&amp;Central School Services'!$A$4)</f>
        <v>Select LA..</v>
      </c>
      <c r="C3" s="25"/>
      <c r="D3" s="26"/>
      <c r="E3" s="26"/>
      <c r="F3" s="291" t="s">
        <v>257</v>
      </c>
    </row>
    <row r="4" spans="1:12" ht="51" customHeight="1" thickBot="1" x14ac:dyDescent="0.3">
      <c r="A4" s="179">
        <f>'Schools&amp;Central School Services'!$A$4</f>
        <v>1</v>
      </c>
      <c r="B4" s="28"/>
      <c r="D4" s="29"/>
      <c r="E4" s="30"/>
      <c r="F4" s="291"/>
    </row>
    <row r="5" spans="1:12" ht="35.1" customHeight="1" thickBot="1" x14ac:dyDescent="0.3">
      <c r="A5" s="33"/>
      <c r="B5" s="34"/>
      <c r="C5" s="252"/>
      <c r="D5" s="252"/>
      <c r="E5" s="252"/>
      <c r="F5" s="194" t="str">
        <f>IF(A3=0,"Select LA",INDEX('Source data'!BH$1:BH$65538,MATCH($A$3,'Source data'!$A$1:$A$65538,0)))</f>
        <v>Select LA</v>
      </c>
      <c r="G5" s="37"/>
      <c r="L5" s="37"/>
    </row>
    <row r="6" spans="1:12" ht="13.8" x14ac:dyDescent="0.25">
      <c r="A6" s="33"/>
      <c r="B6" s="45"/>
      <c r="C6" s="45"/>
      <c r="D6" s="45"/>
      <c r="E6" s="45"/>
      <c r="F6" s="151"/>
      <c r="G6" s="37"/>
      <c r="H6" s="37"/>
      <c r="I6" s="37"/>
      <c r="J6" s="37"/>
      <c r="K6" s="37"/>
      <c r="L6" s="37"/>
    </row>
    <row r="7" spans="1:12" ht="13.8" x14ac:dyDescent="0.25">
      <c r="A7" s="33"/>
      <c r="B7" s="45"/>
      <c r="C7" s="45"/>
      <c r="D7" s="45"/>
      <c r="E7" s="45"/>
      <c r="F7" s="151"/>
      <c r="G7" s="37"/>
      <c r="H7" s="37"/>
      <c r="I7" s="37"/>
      <c r="J7" s="37"/>
      <c r="K7" s="37"/>
      <c r="L7" s="37"/>
    </row>
    <row r="8" spans="1:12" ht="13.8" x14ac:dyDescent="0.25">
      <c r="A8" s="33"/>
      <c r="B8" s="45"/>
      <c r="C8" s="45"/>
      <c r="D8" s="45"/>
      <c r="E8" s="45"/>
      <c r="F8" s="46"/>
      <c r="G8" s="37"/>
      <c r="H8" s="37"/>
      <c r="I8" s="37"/>
      <c r="J8" s="37"/>
      <c r="K8" s="37"/>
      <c r="L8" s="37"/>
    </row>
    <row r="9" spans="1:12" ht="13.8" x14ac:dyDescent="0.25">
      <c r="A9" s="33"/>
      <c r="B9" s="253"/>
      <c r="C9" s="253"/>
      <c r="D9" s="47"/>
      <c r="E9" s="47"/>
      <c r="F9" s="48"/>
      <c r="G9" s="37"/>
      <c r="H9" s="37"/>
      <c r="I9" s="37"/>
      <c r="J9" s="37"/>
      <c r="K9" s="37"/>
      <c r="L9" s="37"/>
    </row>
    <row r="10" spans="1:12" ht="14.25" customHeight="1" x14ac:dyDescent="0.25">
      <c r="A10" s="33"/>
      <c r="B10" s="51"/>
      <c r="C10" s="247"/>
      <c r="D10" s="247"/>
      <c r="E10" s="247"/>
      <c r="F10" s="247"/>
      <c r="G10" s="37"/>
      <c r="H10" s="37"/>
      <c r="I10" s="37"/>
      <c r="J10" s="37"/>
      <c r="K10" s="37"/>
      <c r="L10" s="37"/>
    </row>
    <row r="11" spans="1:12" ht="16.5" customHeight="1" x14ac:dyDescent="0.25">
      <c r="A11" s="33"/>
      <c r="B11" s="49"/>
      <c r="C11" s="247"/>
      <c r="D11" s="247"/>
      <c r="E11" s="247"/>
      <c r="F11" s="247"/>
      <c r="G11" s="247"/>
      <c r="H11" s="247"/>
      <c r="I11" s="247"/>
      <c r="J11" s="247"/>
      <c r="K11" s="37"/>
      <c r="L11" s="37"/>
    </row>
    <row r="12" spans="1:12" ht="13.8" x14ac:dyDescent="0.25">
      <c r="A12" s="33"/>
      <c r="B12" s="49"/>
      <c r="C12" s="152"/>
      <c r="D12" s="54"/>
      <c r="E12" s="54"/>
      <c r="F12" s="54"/>
      <c r="G12" s="37"/>
      <c r="H12" s="37"/>
      <c r="I12" s="37"/>
      <c r="J12" s="37"/>
      <c r="K12" s="37"/>
      <c r="L12" s="37"/>
    </row>
    <row r="13" spans="1:12" ht="13.8" x14ac:dyDescent="0.25">
      <c r="A13" s="33"/>
      <c r="B13" s="56"/>
      <c r="C13" s="56"/>
      <c r="D13" s="56"/>
      <c r="E13" s="56"/>
      <c r="F13" s="56"/>
      <c r="G13" s="37"/>
      <c r="H13" s="37"/>
      <c r="I13" s="37"/>
      <c r="J13" s="37"/>
      <c r="K13" s="37"/>
      <c r="L13" s="37"/>
    </row>
    <row r="14" spans="1:12" x14ac:dyDescent="0.25">
      <c r="A14" s="33"/>
      <c r="B14" s="53"/>
      <c r="C14" s="58"/>
      <c r="D14" s="48"/>
      <c r="E14" s="48"/>
      <c r="F14" s="48"/>
      <c r="G14" s="37"/>
      <c r="H14" s="37"/>
      <c r="I14" s="37"/>
      <c r="J14" s="37"/>
      <c r="K14" s="37"/>
      <c r="L14" s="37"/>
    </row>
    <row r="15" spans="1:12" x14ac:dyDescent="0.25">
      <c r="A15" s="33"/>
      <c r="B15" s="59"/>
      <c r="C15" s="60"/>
      <c r="D15" s="37"/>
      <c r="E15" s="37"/>
      <c r="F15" s="37"/>
      <c r="G15" s="37"/>
      <c r="H15" s="37"/>
      <c r="I15" s="37"/>
      <c r="J15" s="37"/>
      <c r="K15" s="37"/>
      <c r="L15" s="37"/>
    </row>
    <row r="16" spans="1:12" x14ac:dyDescent="0.25">
      <c r="A16" s="33"/>
      <c r="B16" s="59"/>
      <c r="C16" s="60"/>
      <c r="D16" s="37"/>
      <c r="E16" s="37"/>
      <c r="F16" s="37"/>
      <c r="G16" s="37"/>
      <c r="H16" s="37"/>
      <c r="I16" s="37"/>
      <c r="J16" s="37"/>
      <c r="K16" s="37"/>
      <c r="L16" s="37"/>
    </row>
    <row r="17" spans="1:12" x14ac:dyDescent="0.25">
      <c r="A17" s="33"/>
      <c r="B17" s="59"/>
      <c r="C17" s="60"/>
      <c r="D17" s="37"/>
      <c r="E17" s="37"/>
      <c r="F17" s="37"/>
      <c r="G17" s="37"/>
      <c r="H17" s="37"/>
      <c r="I17" s="37"/>
      <c r="J17" s="37"/>
      <c r="K17" s="37"/>
      <c r="L17" s="37"/>
    </row>
    <row r="18" spans="1:12" x14ac:dyDescent="0.25">
      <c r="A18" s="33"/>
      <c r="B18" s="59"/>
      <c r="C18" s="60"/>
      <c r="D18" s="37"/>
      <c r="E18" s="37"/>
      <c r="F18" s="37"/>
      <c r="G18" s="37"/>
      <c r="H18" s="37"/>
      <c r="I18" s="37"/>
      <c r="J18" s="37"/>
      <c r="K18" s="37"/>
      <c r="L18" s="37"/>
    </row>
    <row r="19" spans="1:12" x14ac:dyDescent="0.25">
      <c r="A19" s="33"/>
      <c r="B19" s="59"/>
      <c r="C19" s="60"/>
      <c r="D19" s="37"/>
      <c r="E19" s="37"/>
      <c r="F19" s="37"/>
      <c r="G19" s="37"/>
      <c r="H19" s="37"/>
      <c r="I19" s="37"/>
      <c r="J19" s="37"/>
      <c r="K19" s="37"/>
      <c r="L19" s="37"/>
    </row>
    <row r="20" spans="1:12" x14ac:dyDescent="0.25">
      <c r="A20" s="33"/>
      <c r="B20" s="59"/>
      <c r="C20" s="60"/>
      <c r="D20" s="37"/>
      <c r="E20" s="37"/>
      <c r="F20" s="37"/>
      <c r="G20" s="37"/>
      <c r="H20" s="37"/>
      <c r="I20" s="37"/>
      <c r="J20" s="37"/>
      <c r="K20" s="37"/>
      <c r="L20" s="37"/>
    </row>
    <row r="21" spans="1:12" x14ac:dyDescent="0.25">
      <c r="A21" s="33"/>
      <c r="B21" s="59"/>
      <c r="C21" s="60"/>
      <c r="D21" s="37"/>
      <c r="E21" s="37"/>
      <c r="F21" s="37"/>
      <c r="G21" s="37"/>
      <c r="H21" s="37"/>
      <c r="I21" s="37"/>
      <c r="J21" s="37"/>
      <c r="K21" s="37"/>
      <c r="L21" s="37"/>
    </row>
    <row r="22" spans="1:12" x14ac:dyDescent="0.25">
      <c r="A22" s="33"/>
      <c r="B22" s="59"/>
      <c r="C22" s="60"/>
      <c r="D22" s="37"/>
      <c r="E22" s="37"/>
      <c r="F22" s="37"/>
      <c r="G22" s="37"/>
      <c r="H22" s="37"/>
      <c r="I22" s="37"/>
      <c r="J22" s="37"/>
      <c r="K22" s="37"/>
      <c r="L22" s="37"/>
    </row>
    <row r="23" spans="1:12" x14ac:dyDescent="0.25">
      <c r="A23" s="33"/>
      <c r="B23" s="59"/>
      <c r="C23" s="60"/>
      <c r="D23" s="37"/>
      <c r="E23" s="37"/>
      <c r="F23" s="37"/>
      <c r="G23" s="37"/>
      <c r="H23" s="37"/>
      <c r="I23" s="37"/>
      <c r="J23" s="37"/>
      <c r="K23" s="37"/>
      <c r="L23" s="37"/>
    </row>
    <row r="24" spans="1:12" x14ac:dyDescent="0.25">
      <c r="A24" s="33"/>
      <c r="B24" s="59"/>
      <c r="C24" s="60"/>
      <c r="D24" s="37"/>
      <c r="E24" s="37"/>
      <c r="F24" s="37"/>
      <c r="G24" s="37"/>
      <c r="H24" s="37"/>
      <c r="I24" s="37"/>
      <c r="J24" s="37"/>
      <c r="K24" s="37"/>
      <c r="L24" s="37"/>
    </row>
    <row r="25" spans="1:12" x14ac:dyDescent="0.25">
      <c r="A25" s="33"/>
      <c r="B25" s="59"/>
      <c r="C25" s="60"/>
      <c r="D25" s="37"/>
      <c r="E25" s="37"/>
      <c r="F25" s="37"/>
      <c r="G25" s="37"/>
      <c r="H25" s="37"/>
      <c r="I25" s="37"/>
      <c r="J25" s="37"/>
      <c r="K25" s="37"/>
      <c r="L25" s="37"/>
    </row>
    <row r="26" spans="1:12" x14ac:dyDescent="0.25">
      <c r="A26" s="33"/>
      <c r="B26" s="59"/>
      <c r="C26" s="60"/>
      <c r="D26" s="37"/>
      <c r="E26" s="37"/>
      <c r="F26" s="37"/>
      <c r="G26" s="37"/>
      <c r="H26" s="37"/>
      <c r="I26" s="37"/>
      <c r="J26" s="37"/>
      <c r="K26" s="37"/>
      <c r="L26" s="37"/>
    </row>
    <row r="27" spans="1:12" x14ac:dyDescent="0.25">
      <c r="A27" s="33"/>
      <c r="B27" s="59"/>
      <c r="C27" s="60"/>
      <c r="D27" s="37"/>
      <c r="E27" s="37"/>
      <c r="F27" s="37"/>
      <c r="G27" s="37"/>
      <c r="H27" s="37"/>
      <c r="I27" s="37"/>
      <c r="J27" s="37"/>
      <c r="K27" s="37"/>
      <c r="L27" s="37"/>
    </row>
    <row r="28" spans="1:12" x14ac:dyDescent="0.25">
      <c r="A28" s="33"/>
      <c r="B28" s="59"/>
      <c r="C28" s="60"/>
      <c r="D28" s="37"/>
      <c r="E28" s="37"/>
      <c r="F28" s="37"/>
      <c r="G28" s="37"/>
      <c r="H28" s="37"/>
      <c r="I28" s="37"/>
      <c r="J28" s="37"/>
      <c r="K28" s="37"/>
      <c r="L28" s="37"/>
    </row>
    <row r="29" spans="1:12" x14ac:dyDescent="0.25">
      <c r="A29" s="33"/>
      <c r="B29" s="59"/>
      <c r="C29" s="60"/>
      <c r="D29" s="37"/>
      <c r="E29" s="37"/>
      <c r="F29" s="37"/>
      <c r="G29" s="37"/>
      <c r="H29" s="37"/>
      <c r="I29" s="37"/>
      <c r="J29" s="37"/>
      <c r="K29" s="37"/>
      <c r="L29" s="37"/>
    </row>
    <row r="30" spans="1:12" x14ac:dyDescent="0.25">
      <c r="A30" s="33"/>
      <c r="B30" s="59"/>
      <c r="C30" s="60"/>
      <c r="D30" s="37"/>
      <c r="E30" s="61"/>
      <c r="F30" s="37"/>
      <c r="G30" s="37"/>
      <c r="H30" s="37"/>
      <c r="I30" s="37"/>
      <c r="J30" s="37"/>
      <c r="K30" s="37"/>
      <c r="L30" s="37"/>
    </row>
    <row r="31" spans="1:12" x14ac:dyDescent="0.25">
      <c r="A31" s="33"/>
      <c r="B31" s="59"/>
      <c r="C31" s="60"/>
      <c r="D31" s="37"/>
      <c r="E31" s="37"/>
      <c r="F31" s="37"/>
      <c r="G31" s="37"/>
      <c r="H31" s="37"/>
      <c r="I31" s="37"/>
      <c r="J31" s="37"/>
      <c r="K31" s="37"/>
      <c r="L31" s="37"/>
    </row>
    <row r="32" spans="1:12" x14ac:dyDescent="0.25">
      <c r="A32" s="33"/>
      <c r="B32" s="59"/>
      <c r="C32" s="60"/>
      <c r="D32" s="37"/>
      <c r="E32" s="37"/>
      <c r="F32" s="37"/>
      <c r="G32" s="37"/>
      <c r="H32" s="37"/>
      <c r="I32" s="37"/>
      <c r="J32" s="37"/>
      <c r="K32" s="37"/>
      <c r="L32" s="37"/>
    </row>
    <row r="33" spans="1:12" x14ac:dyDescent="0.25">
      <c r="A33" s="33"/>
      <c r="B33" s="59"/>
      <c r="C33" s="60"/>
      <c r="D33" s="37"/>
      <c r="E33" s="37"/>
      <c r="F33" s="37"/>
      <c r="G33" s="37"/>
      <c r="H33" s="37"/>
      <c r="I33" s="37"/>
      <c r="J33" s="37"/>
      <c r="K33" s="37"/>
      <c r="L33" s="37"/>
    </row>
    <row r="34" spans="1:12" x14ac:dyDescent="0.25">
      <c r="A34" s="33"/>
      <c r="B34" s="59"/>
      <c r="C34" s="60"/>
      <c r="D34" s="37"/>
      <c r="E34" s="37"/>
      <c r="F34" s="37"/>
      <c r="G34" s="37"/>
      <c r="H34" s="37"/>
      <c r="I34" s="37"/>
      <c r="J34" s="37"/>
      <c r="K34" s="37"/>
      <c r="L34" s="37"/>
    </row>
    <row r="35" spans="1:12" x14ac:dyDescent="0.25">
      <c r="A35" s="33"/>
      <c r="B35" s="59"/>
      <c r="C35" s="60"/>
      <c r="D35" s="37"/>
      <c r="E35" s="37"/>
      <c r="F35" s="37"/>
      <c r="G35" s="37"/>
      <c r="H35" s="37"/>
      <c r="I35" s="37"/>
      <c r="J35" s="37"/>
      <c r="K35" s="37"/>
      <c r="L35" s="37"/>
    </row>
    <row r="36" spans="1:12" x14ac:dyDescent="0.25">
      <c r="A36" s="33"/>
      <c r="B36" s="59"/>
      <c r="C36" s="60"/>
      <c r="D36" s="37"/>
      <c r="E36" s="37"/>
      <c r="F36" s="37"/>
      <c r="G36" s="37"/>
      <c r="H36" s="37"/>
      <c r="I36" s="37"/>
      <c r="J36" s="37"/>
      <c r="K36" s="37"/>
      <c r="L36" s="37"/>
    </row>
    <row r="37" spans="1:12" x14ac:dyDescent="0.25">
      <c r="A37" s="33"/>
      <c r="B37" s="59"/>
      <c r="C37" s="60"/>
      <c r="D37" s="37"/>
      <c r="E37" s="37"/>
      <c r="F37" s="37"/>
      <c r="G37" s="37"/>
      <c r="H37" s="37"/>
      <c r="I37" s="37"/>
      <c r="J37" s="37"/>
      <c r="K37" s="37"/>
      <c r="L37" s="37"/>
    </row>
    <row r="38" spans="1:12" x14ac:dyDescent="0.25">
      <c r="A38" s="33"/>
      <c r="B38" s="59"/>
      <c r="C38" s="60"/>
      <c r="D38" s="37"/>
      <c r="E38" s="37"/>
      <c r="F38" s="37"/>
      <c r="G38" s="37"/>
      <c r="H38" s="37"/>
      <c r="I38" s="37"/>
      <c r="J38" s="37"/>
      <c r="K38" s="37"/>
      <c r="L38" s="37"/>
    </row>
    <row r="39" spans="1:12" x14ac:dyDescent="0.25">
      <c r="A39" s="33"/>
      <c r="B39" s="59"/>
      <c r="C39" s="60"/>
      <c r="D39" s="37"/>
      <c r="E39" s="37"/>
      <c r="F39" s="37"/>
      <c r="G39" s="37"/>
      <c r="H39" s="37"/>
      <c r="I39" s="37"/>
      <c r="J39" s="37"/>
      <c r="K39" s="37"/>
      <c r="L39" s="37"/>
    </row>
    <row r="40" spans="1:12" x14ac:dyDescent="0.25">
      <c r="A40" s="33"/>
      <c r="B40" s="59"/>
      <c r="C40" s="60"/>
      <c r="D40" s="37"/>
      <c r="E40" s="37"/>
      <c r="F40" s="37"/>
      <c r="G40" s="37"/>
      <c r="H40" s="37"/>
      <c r="I40" s="37"/>
      <c r="J40" s="37"/>
      <c r="K40" s="37"/>
      <c r="L40" s="37"/>
    </row>
    <row r="41" spans="1:12" x14ac:dyDescent="0.25">
      <c r="A41" s="33"/>
      <c r="B41" s="59"/>
      <c r="C41" s="60"/>
      <c r="D41" s="37"/>
      <c r="E41" s="37"/>
      <c r="F41" s="37"/>
      <c r="G41" s="37"/>
      <c r="H41" s="37"/>
      <c r="I41" s="37"/>
      <c r="J41" s="37"/>
      <c r="K41" s="37"/>
      <c r="L41" s="37"/>
    </row>
    <row r="42" spans="1:12" x14ac:dyDescent="0.25">
      <c r="A42" s="33"/>
      <c r="B42" s="59"/>
      <c r="C42" s="60"/>
      <c r="D42" s="37"/>
      <c r="E42" s="37"/>
      <c r="F42" s="37"/>
      <c r="G42" s="37"/>
      <c r="H42" s="37"/>
      <c r="I42" s="37"/>
      <c r="J42" s="37"/>
      <c r="K42" s="37"/>
      <c r="L42" s="37"/>
    </row>
    <row r="43" spans="1:12" x14ac:dyDescent="0.25">
      <c r="A43" s="33"/>
      <c r="B43" s="59"/>
      <c r="C43" s="60"/>
      <c r="D43" s="37"/>
      <c r="E43" s="37"/>
      <c r="F43" s="37"/>
      <c r="G43" s="37"/>
      <c r="H43" s="37"/>
      <c r="I43" s="37"/>
      <c r="J43" s="37"/>
      <c r="K43" s="37"/>
      <c r="L43" s="37"/>
    </row>
    <row r="44" spans="1:12" x14ac:dyDescent="0.25">
      <c r="A44" s="33"/>
      <c r="B44" s="59"/>
      <c r="C44" s="60"/>
      <c r="D44" s="37"/>
      <c r="E44" s="37"/>
      <c r="F44" s="37"/>
      <c r="G44" s="37"/>
      <c r="H44" s="37"/>
      <c r="I44" s="37"/>
      <c r="J44" s="37"/>
      <c r="K44" s="37"/>
      <c r="L44" s="37"/>
    </row>
    <row r="45" spans="1:12" x14ac:dyDescent="0.25">
      <c r="A45" s="33"/>
      <c r="B45" s="59"/>
      <c r="C45" s="60"/>
      <c r="D45" s="37"/>
      <c r="E45" s="37"/>
      <c r="F45" s="37"/>
      <c r="G45" s="37"/>
      <c r="H45" s="37"/>
      <c r="I45" s="37"/>
      <c r="J45" s="37"/>
      <c r="K45" s="37"/>
      <c r="L45" s="37"/>
    </row>
    <row r="46" spans="1:12" x14ac:dyDescent="0.25">
      <c r="A46" s="33"/>
      <c r="B46" s="59"/>
      <c r="C46" s="60"/>
      <c r="D46" s="37"/>
      <c r="E46" s="37"/>
      <c r="F46" s="37"/>
      <c r="G46" s="37"/>
      <c r="H46" s="37"/>
      <c r="I46" s="37"/>
      <c r="J46" s="37"/>
      <c r="K46" s="37"/>
      <c r="L46" s="37"/>
    </row>
    <row r="47" spans="1:12" x14ac:dyDescent="0.25">
      <c r="A47" s="33"/>
      <c r="B47" s="59"/>
      <c r="C47" s="60"/>
      <c r="D47" s="37"/>
      <c r="E47" s="37"/>
      <c r="F47" s="37"/>
      <c r="G47" s="37"/>
      <c r="H47" s="37"/>
      <c r="I47" s="37"/>
      <c r="J47" s="37"/>
      <c r="K47" s="37"/>
      <c r="L47" s="37"/>
    </row>
    <row r="48" spans="1:12" x14ac:dyDescent="0.25">
      <c r="A48" s="33"/>
      <c r="B48" s="59"/>
      <c r="C48" s="60"/>
      <c r="D48" s="37"/>
      <c r="E48" s="37"/>
      <c r="F48" s="37"/>
      <c r="G48" s="37"/>
      <c r="H48" s="37"/>
      <c r="I48" s="37"/>
      <c r="J48" s="37"/>
      <c r="K48" s="37"/>
      <c r="L48" s="37"/>
    </row>
    <row r="49" spans="1:12" x14ac:dyDescent="0.25">
      <c r="A49" s="33"/>
      <c r="B49" s="59"/>
      <c r="C49" s="60"/>
      <c r="D49" s="37"/>
      <c r="E49" s="37"/>
      <c r="F49" s="37"/>
      <c r="G49" s="37"/>
      <c r="H49" s="37"/>
      <c r="I49" s="37"/>
      <c r="J49" s="37"/>
      <c r="K49" s="37"/>
      <c r="L49" s="37"/>
    </row>
    <row r="50" spans="1:12" x14ac:dyDescent="0.25">
      <c r="A50" s="33"/>
      <c r="B50" s="59"/>
      <c r="C50" s="60"/>
      <c r="D50" s="37"/>
      <c r="E50" s="37"/>
      <c r="F50" s="37"/>
      <c r="G50" s="37"/>
      <c r="H50" s="37"/>
      <c r="I50" s="37"/>
      <c r="J50" s="37"/>
      <c r="K50" s="37"/>
      <c r="L50" s="37"/>
    </row>
    <row r="51" spans="1:12" x14ac:dyDescent="0.25">
      <c r="A51" s="33"/>
      <c r="B51" s="59"/>
      <c r="C51" s="60"/>
      <c r="D51" s="37"/>
      <c r="E51" s="37"/>
      <c r="F51" s="37"/>
      <c r="G51" s="37"/>
      <c r="H51" s="37"/>
      <c r="I51" s="37"/>
      <c r="J51" s="37"/>
      <c r="K51" s="37"/>
      <c r="L51" s="37"/>
    </row>
    <row r="52" spans="1:12" x14ac:dyDescent="0.25">
      <c r="A52" s="33"/>
      <c r="B52" s="59"/>
      <c r="C52" s="60"/>
      <c r="D52" s="37"/>
      <c r="E52" s="37"/>
      <c r="F52" s="37"/>
      <c r="G52" s="37"/>
      <c r="H52" s="37"/>
      <c r="I52" s="37"/>
      <c r="J52" s="37"/>
      <c r="K52" s="37"/>
      <c r="L52" s="37"/>
    </row>
    <row r="53" spans="1:12" x14ac:dyDescent="0.25">
      <c r="A53" s="33"/>
      <c r="B53" s="59"/>
      <c r="C53" s="60"/>
      <c r="D53" s="37"/>
      <c r="E53" s="37"/>
      <c r="F53" s="37"/>
      <c r="G53" s="37"/>
      <c r="H53" s="37"/>
      <c r="I53" s="37"/>
      <c r="J53" s="37"/>
      <c r="K53" s="37"/>
      <c r="L53" s="37"/>
    </row>
    <row r="54" spans="1:12" x14ac:dyDescent="0.25">
      <c r="A54" s="33"/>
      <c r="B54" s="59"/>
      <c r="C54" s="60"/>
      <c r="D54" s="37"/>
      <c r="E54" s="37"/>
      <c r="F54" s="37"/>
      <c r="G54" s="37"/>
      <c r="H54" s="37"/>
      <c r="I54" s="37"/>
      <c r="J54" s="37"/>
      <c r="K54" s="37"/>
      <c r="L54" s="37"/>
    </row>
    <row r="55" spans="1:12" x14ac:dyDescent="0.25">
      <c r="A55" s="33"/>
      <c r="B55" s="59"/>
      <c r="C55" s="60"/>
      <c r="D55" s="37"/>
      <c r="E55" s="37"/>
      <c r="F55" s="37"/>
      <c r="G55" s="37"/>
      <c r="H55" s="37"/>
      <c r="I55" s="37"/>
      <c r="J55" s="37"/>
      <c r="K55" s="37"/>
      <c r="L55" s="37"/>
    </row>
    <row r="56" spans="1:12" x14ac:dyDescent="0.25">
      <c r="A56" s="33"/>
      <c r="B56" s="59"/>
      <c r="C56" s="60"/>
      <c r="D56" s="37"/>
      <c r="E56" s="37"/>
      <c r="F56" s="37"/>
      <c r="G56" s="37"/>
      <c r="L56" s="37"/>
    </row>
    <row r="57" spans="1:12" x14ac:dyDescent="0.25">
      <c r="A57" s="33"/>
      <c r="B57" s="59"/>
      <c r="C57" s="60"/>
      <c r="D57" s="37"/>
      <c r="E57" s="37"/>
      <c r="F57" s="37"/>
      <c r="G57" s="37"/>
      <c r="L57" s="37"/>
    </row>
    <row r="58" spans="1:12" x14ac:dyDescent="0.25">
      <c r="A58" s="33"/>
    </row>
  </sheetData>
  <mergeCells count="5">
    <mergeCell ref="F3:F4"/>
    <mergeCell ref="B9:C9"/>
    <mergeCell ref="C10:F10"/>
    <mergeCell ref="C11:J11"/>
    <mergeCell ref="C5:E5"/>
  </mergeCells>
  <pageMargins left="0" right="0" top="0.98425196850393704" bottom="0.98425196850393704" header="0.51181102362204722" footer="0.51181102362204722"/>
  <pageSetup paperSize="8" scale="84" orientation="landscape" r:id="rId1"/>
  <headerFooter alignWithMargins="0">
    <oddHeader>&amp;C&amp;"Aptos"&amp;11&amp;K000000 OFFICIAL&amp;1#_x000D_</oddHeader>
    <oddFooter>&amp;C_x000D_&amp;1#&amp;"Aptos"&amp;11&amp;K000000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9FFCC"/>
  </sheetPr>
  <dimension ref="A1:BR158"/>
  <sheetViews>
    <sheetView zoomScale="85" zoomScaleNormal="85" workbookViewId="0">
      <pane xSplit="2" ySplit="4" topLeftCell="C5" activePane="bottomRight" state="frozen"/>
      <selection activeCell="C26" sqref="C26"/>
      <selection pane="topRight" activeCell="C26" sqref="C26"/>
      <selection pane="bottomLeft" activeCell="C26" sqref="C26"/>
      <selection pane="bottomRight" activeCell="B1" sqref="B1"/>
    </sheetView>
  </sheetViews>
  <sheetFormatPr defaultRowHeight="13.8" x14ac:dyDescent="0.25"/>
  <cols>
    <col min="1" max="1" width="9.109375" style="153" customWidth="1"/>
    <col min="2" max="2" width="37.33203125" style="154" bestFit="1" customWidth="1"/>
    <col min="3" max="3" width="14.109375" style="154" customWidth="1"/>
    <col min="4" max="4" width="16.5546875" style="154" customWidth="1"/>
    <col min="5" max="21" width="10.77734375" style="54" customWidth="1"/>
    <col min="22" max="30" width="10.77734375" style="155" customWidth="1"/>
    <col min="31" max="31" width="9.109375" style="155"/>
    <col min="32" max="32" width="10.33203125" style="155" customWidth="1"/>
    <col min="33" max="34" width="9.109375" style="155"/>
    <col min="35" max="35" width="13.44140625" style="155" customWidth="1"/>
    <col min="36" max="36" width="11.21875" style="155" customWidth="1"/>
    <col min="37" max="37" width="9.109375" style="155"/>
    <col min="38" max="38" width="11.109375" style="155" customWidth="1"/>
    <col min="39" max="39" width="9.109375" style="155"/>
    <col min="40" max="40" width="13" style="155" customWidth="1"/>
    <col min="41" max="41" width="14.21875" style="155" customWidth="1"/>
    <col min="42" max="42" width="11.33203125" style="155" customWidth="1"/>
    <col min="43" max="43" width="12" style="155" customWidth="1"/>
    <col min="44" max="59" width="12.33203125" style="155" customWidth="1"/>
    <col min="60" max="60" width="22.21875" style="155" customWidth="1"/>
    <col min="61" max="61" width="5.44140625" style="155" customWidth="1"/>
    <col min="62" max="62" width="9.109375" style="155"/>
    <col min="63" max="63" width="19.33203125" style="155" customWidth="1"/>
    <col min="64" max="64" width="16.21875" style="155" customWidth="1"/>
    <col min="65" max="70" width="12.109375" style="155" customWidth="1"/>
    <col min="71" max="233" width="9.109375" style="155"/>
    <col min="234" max="234" width="9.109375" style="155" customWidth="1"/>
    <col min="235" max="235" width="37.33203125" style="155" bestFit="1" customWidth="1"/>
    <col min="236" max="236" width="14.109375" style="155" customWidth="1"/>
    <col min="237" max="237" width="12.77734375" style="155" customWidth="1"/>
    <col min="238" max="263" width="10.77734375" style="155" customWidth="1"/>
    <col min="264" max="264" width="9.109375" style="155"/>
    <col min="265" max="265" width="10.33203125" style="155" customWidth="1"/>
    <col min="266" max="270" width="9.109375" style="155"/>
    <col min="271" max="271" width="11.109375" style="155" customWidth="1"/>
    <col min="272" max="272" width="9.109375" style="155"/>
    <col min="273" max="273" width="13" style="155" customWidth="1"/>
    <col min="274" max="274" width="14.21875" style="155" customWidth="1"/>
    <col min="275" max="275" width="11.33203125" style="155" customWidth="1"/>
    <col min="276" max="276" width="12" style="155" customWidth="1"/>
    <col min="277" max="293" width="12.33203125" style="155" customWidth="1"/>
    <col min="294" max="297" width="13.21875" style="155" customWidth="1"/>
    <col min="298" max="298" width="13.6640625" style="155" customWidth="1"/>
    <col min="299" max="303" width="9.109375" style="155"/>
    <col min="304" max="304" width="44" style="155" customWidth="1"/>
    <col min="305" max="305" width="26.77734375" style="155" customWidth="1"/>
    <col min="306" max="489" width="9.109375" style="155"/>
    <col min="490" max="490" width="9.109375" style="155" customWidth="1"/>
    <col min="491" max="491" width="37.33203125" style="155" bestFit="1" customWidth="1"/>
    <col min="492" max="492" width="14.109375" style="155" customWidth="1"/>
    <col min="493" max="493" width="12.77734375" style="155" customWidth="1"/>
    <col min="494" max="519" width="10.77734375" style="155" customWidth="1"/>
    <col min="520" max="520" width="9.109375" style="155"/>
    <col min="521" max="521" width="10.33203125" style="155" customWidth="1"/>
    <col min="522" max="526" width="9.109375" style="155"/>
    <col min="527" max="527" width="11.109375" style="155" customWidth="1"/>
    <col min="528" max="528" width="9.109375" style="155"/>
    <col min="529" max="529" width="13" style="155" customWidth="1"/>
    <col min="530" max="530" width="14.21875" style="155" customWidth="1"/>
    <col min="531" max="531" width="11.33203125" style="155" customWidth="1"/>
    <col min="532" max="532" width="12" style="155" customWidth="1"/>
    <col min="533" max="549" width="12.33203125" style="155" customWidth="1"/>
    <col min="550" max="553" width="13.21875" style="155" customWidth="1"/>
    <col min="554" max="554" width="13.6640625" style="155" customWidth="1"/>
    <col min="555" max="559" width="9.109375" style="155"/>
    <col min="560" max="560" width="44" style="155" customWidth="1"/>
    <col min="561" max="561" width="26.77734375" style="155" customWidth="1"/>
    <col min="562" max="745" width="9.109375" style="155"/>
    <col min="746" max="746" width="9.109375" style="155" customWidth="1"/>
    <col min="747" max="747" width="37.33203125" style="155" bestFit="1" customWidth="1"/>
    <col min="748" max="748" width="14.109375" style="155" customWidth="1"/>
    <col min="749" max="749" width="12.77734375" style="155" customWidth="1"/>
    <col min="750" max="775" width="10.77734375" style="155" customWidth="1"/>
    <col min="776" max="776" width="9.109375" style="155"/>
    <col min="777" max="777" width="10.33203125" style="155" customWidth="1"/>
    <col min="778" max="782" width="9.109375" style="155"/>
    <col min="783" max="783" width="11.109375" style="155" customWidth="1"/>
    <col min="784" max="784" width="9.109375" style="155"/>
    <col min="785" max="785" width="13" style="155" customWidth="1"/>
    <col min="786" max="786" width="14.21875" style="155" customWidth="1"/>
    <col min="787" max="787" width="11.33203125" style="155" customWidth="1"/>
    <col min="788" max="788" width="12" style="155" customWidth="1"/>
    <col min="789" max="805" width="12.33203125" style="155" customWidth="1"/>
    <col min="806" max="809" width="13.21875" style="155" customWidth="1"/>
    <col min="810" max="810" width="13.6640625" style="155" customWidth="1"/>
    <col min="811" max="815" width="9.109375" style="155"/>
    <col min="816" max="816" width="44" style="155" customWidth="1"/>
    <col min="817" max="817" width="26.77734375" style="155" customWidth="1"/>
    <col min="818" max="1001" width="9.109375" style="155"/>
    <col min="1002" max="1002" width="9.109375" style="155" customWidth="1"/>
    <col min="1003" max="1003" width="37.33203125" style="155" bestFit="1" customWidth="1"/>
    <col min="1004" max="1004" width="14.109375" style="155" customWidth="1"/>
    <col min="1005" max="1005" width="12.77734375" style="155" customWidth="1"/>
    <col min="1006" max="1031" width="10.77734375" style="155" customWidth="1"/>
    <col min="1032" max="1032" width="9.109375" style="155"/>
    <col min="1033" max="1033" width="10.33203125" style="155" customWidth="1"/>
    <col min="1034" max="1038" width="9.109375" style="155"/>
    <col min="1039" max="1039" width="11.109375" style="155" customWidth="1"/>
    <col min="1040" max="1040" width="9.109375" style="155"/>
    <col min="1041" max="1041" width="13" style="155" customWidth="1"/>
    <col min="1042" max="1042" width="14.21875" style="155" customWidth="1"/>
    <col min="1043" max="1043" width="11.33203125" style="155" customWidth="1"/>
    <col min="1044" max="1044" width="12" style="155" customWidth="1"/>
    <col min="1045" max="1061" width="12.33203125" style="155" customWidth="1"/>
    <col min="1062" max="1065" width="13.21875" style="155" customWidth="1"/>
    <col min="1066" max="1066" width="13.6640625" style="155" customWidth="1"/>
    <col min="1067" max="1071" width="9.109375" style="155"/>
    <col min="1072" max="1072" width="44" style="155" customWidth="1"/>
    <col min="1073" max="1073" width="26.77734375" style="155" customWidth="1"/>
    <col min="1074" max="1257" width="9.109375" style="155"/>
    <col min="1258" max="1258" width="9.109375" style="155" customWidth="1"/>
    <col min="1259" max="1259" width="37.33203125" style="155" bestFit="1" customWidth="1"/>
    <col min="1260" max="1260" width="14.109375" style="155" customWidth="1"/>
    <col min="1261" max="1261" width="12.77734375" style="155" customWidth="1"/>
    <col min="1262" max="1287" width="10.77734375" style="155" customWidth="1"/>
    <col min="1288" max="1288" width="9.109375" style="155"/>
    <col min="1289" max="1289" width="10.33203125" style="155" customWidth="1"/>
    <col min="1290" max="1294" width="9.109375" style="155"/>
    <col min="1295" max="1295" width="11.109375" style="155" customWidth="1"/>
    <col min="1296" max="1296" width="9.109375" style="155"/>
    <col min="1297" max="1297" width="13" style="155" customWidth="1"/>
    <col min="1298" max="1298" width="14.21875" style="155" customWidth="1"/>
    <col min="1299" max="1299" width="11.33203125" style="155" customWidth="1"/>
    <col min="1300" max="1300" width="12" style="155" customWidth="1"/>
    <col min="1301" max="1317" width="12.33203125" style="155" customWidth="1"/>
    <col min="1318" max="1321" width="13.21875" style="155" customWidth="1"/>
    <col min="1322" max="1322" width="13.6640625" style="155" customWidth="1"/>
    <col min="1323" max="1327" width="9.109375" style="155"/>
    <col min="1328" max="1328" width="44" style="155" customWidth="1"/>
    <col min="1329" max="1329" width="26.77734375" style="155" customWidth="1"/>
    <col min="1330" max="1513" width="9.109375" style="155"/>
    <col min="1514" max="1514" width="9.109375" style="155" customWidth="1"/>
    <col min="1515" max="1515" width="37.33203125" style="155" bestFit="1" customWidth="1"/>
    <col min="1516" max="1516" width="14.109375" style="155" customWidth="1"/>
    <col min="1517" max="1517" width="12.77734375" style="155" customWidth="1"/>
    <col min="1518" max="1543" width="10.77734375" style="155" customWidth="1"/>
    <col min="1544" max="1544" width="9.109375" style="155"/>
    <col min="1545" max="1545" width="10.33203125" style="155" customWidth="1"/>
    <col min="1546" max="1550" width="9.109375" style="155"/>
    <col min="1551" max="1551" width="11.109375" style="155" customWidth="1"/>
    <col min="1552" max="1552" width="9.109375" style="155"/>
    <col min="1553" max="1553" width="13" style="155" customWidth="1"/>
    <col min="1554" max="1554" width="14.21875" style="155" customWidth="1"/>
    <col min="1555" max="1555" width="11.33203125" style="155" customWidth="1"/>
    <col min="1556" max="1556" width="12" style="155" customWidth="1"/>
    <col min="1557" max="1573" width="12.33203125" style="155" customWidth="1"/>
    <col min="1574" max="1577" width="13.21875" style="155" customWidth="1"/>
    <col min="1578" max="1578" width="13.6640625" style="155" customWidth="1"/>
    <col min="1579" max="1583" width="9.109375" style="155"/>
    <col min="1584" max="1584" width="44" style="155" customWidth="1"/>
    <col min="1585" max="1585" width="26.77734375" style="155" customWidth="1"/>
    <col min="1586" max="1769" width="9.109375" style="155"/>
    <col min="1770" max="1770" width="9.109375" style="155" customWidth="1"/>
    <col min="1771" max="1771" width="37.33203125" style="155" bestFit="1" customWidth="1"/>
    <col min="1772" max="1772" width="14.109375" style="155" customWidth="1"/>
    <col min="1773" max="1773" width="12.77734375" style="155" customWidth="1"/>
    <col min="1774" max="1799" width="10.77734375" style="155" customWidth="1"/>
    <col min="1800" max="1800" width="9.109375" style="155"/>
    <col min="1801" max="1801" width="10.33203125" style="155" customWidth="1"/>
    <col min="1802" max="1806" width="9.109375" style="155"/>
    <col min="1807" max="1807" width="11.109375" style="155" customWidth="1"/>
    <col min="1808" max="1808" width="9.109375" style="155"/>
    <col min="1809" max="1809" width="13" style="155" customWidth="1"/>
    <col min="1810" max="1810" width="14.21875" style="155" customWidth="1"/>
    <col min="1811" max="1811" width="11.33203125" style="155" customWidth="1"/>
    <col min="1812" max="1812" width="12" style="155" customWidth="1"/>
    <col min="1813" max="1829" width="12.33203125" style="155" customWidth="1"/>
    <col min="1830" max="1833" width="13.21875" style="155" customWidth="1"/>
    <col min="1834" max="1834" width="13.6640625" style="155" customWidth="1"/>
    <col min="1835" max="1839" width="9.109375" style="155"/>
    <col min="1840" max="1840" width="44" style="155" customWidth="1"/>
    <col min="1841" max="1841" width="26.77734375" style="155" customWidth="1"/>
    <col min="1842" max="2025" width="9.109375" style="155"/>
    <col min="2026" max="2026" width="9.109375" style="155" customWidth="1"/>
    <col min="2027" max="2027" width="37.33203125" style="155" bestFit="1" customWidth="1"/>
    <col min="2028" max="2028" width="14.109375" style="155" customWidth="1"/>
    <col min="2029" max="2029" width="12.77734375" style="155" customWidth="1"/>
    <col min="2030" max="2055" width="10.77734375" style="155" customWidth="1"/>
    <col min="2056" max="2056" width="9.109375" style="155"/>
    <col min="2057" max="2057" width="10.33203125" style="155" customWidth="1"/>
    <col min="2058" max="2062" width="9.109375" style="155"/>
    <col min="2063" max="2063" width="11.109375" style="155" customWidth="1"/>
    <col min="2064" max="2064" width="9.109375" style="155"/>
    <col min="2065" max="2065" width="13" style="155" customWidth="1"/>
    <col min="2066" max="2066" width="14.21875" style="155" customWidth="1"/>
    <col min="2067" max="2067" width="11.33203125" style="155" customWidth="1"/>
    <col min="2068" max="2068" width="12" style="155" customWidth="1"/>
    <col min="2069" max="2085" width="12.33203125" style="155" customWidth="1"/>
    <col min="2086" max="2089" width="13.21875" style="155" customWidth="1"/>
    <col min="2090" max="2090" width="13.6640625" style="155" customWidth="1"/>
    <col min="2091" max="2095" width="9.109375" style="155"/>
    <col min="2096" max="2096" width="44" style="155" customWidth="1"/>
    <col min="2097" max="2097" width="26.77734375" style="155" customWidth="1"/>
    <col min="2098" max="2281" width="9.109375" style="155"/>
    <col min="2282" max="2282" width="9.109375" style="155" customWidth="1"/>
    <col min="2283" max="2283" width="37.33203125" style="155" bestFit="1" customWidth="1"/>
    <col min="2284" max="2284" width="14.109375" style="155" customWidth="1"/>
    <col min="2285" max="2285" width="12.77734375" style="155" customWidth="1"/>
    <col min="2286" max="2311" width="10.77734375" style="155" customWidth="1"/>
    <col min="2312" max="2312" width="9.109375" style="155"/>
    <col min="2313" max="2313" width="10.33203125" style="155" customWidth="1"/>
    <col min="2314" max="2318" width="9.109375" style="155"/>
    <col min="2319" max="2319" width="11.109375" style="155" customWidth="1"/>
    <col min="2320" max="2320" width="9.109375" style="155"/>
    <col min="2321" max="2321" width="13" style="155" customWidth="1"/>
    <col min="2322" max="2322" width="14.21875" style="155" customWidth="1"/>
    <col min="2323" max="2323" width="11.33203125" style="155" customWidth="1"/>
    <col min="2324" max="2324" width="12" style="155" customWidth="1"/>
    <col min="2325" max="2341" width="12.33203125" style="155" customWidth="1"/>
    <col min="2342" max="2345" width="13.21875" style="155" customWidth="1"/>
    <col min="2346" max="2346" width="13.6640625" style="155" customWidth="1"/>
    <col min="2347" max="2351" width="9.109375" style="155"/>
    <col min="2352" max="2352" width="44" style="155" customWidth="1"/>
    <col min="2353" max="2353" width="26.77734375" style="155" customWidth="1"/>
    <col min="2354" max="2537" width="9.109375" style="155"/>
    <col min="2538" max="2538" width="9.109375" style="155" customWidth="1"/>
    <col min="2539" max="2539" width="37.33203125" style="155" bestFit="1" customWidth="1"/>
    <col min="2540" max="2540" width="14.109375" style="155" customWidth="1"/>
    <col min="2541" max="2541" width="12.77734375" style="155" customWidth="1"/>
    <col min="2542" max="2567" width="10.77734375" style="155" customWidth="1"/>
    <col min="2568" max="2568" width="9.109375" style="155"/>
    <col min="2569" max="2569" width="10.33203125" style="155" customWidth="1"/>
    <col min="2570" max="2574" width="9.109375" style="155"/>
    <col min="2575" max="2575" width="11.109375" style="155" customWidth="1"/>
    <col min="2576" max="2576" width="9.109375" style="155"/>
    <col min="2577" max="2577" width="13" style="155" customWidth="1"/>
    <col min="2578" max="2578" width="14.21875" style="155" customWidth="1"/>
    <col min="2579" max="2579" width="11.33203125" style="155" customWidth="1"/>
    <col min="2580" max="2580" width="12" style="155" customWidth="1"/>
    <col min="2581" max="2597" width="12.33203125" style="155" customWidth="1"/>
    <col min="2598" max="2601" width="13.21875" style="155" customWidth="1"/>
    <col min="2602" max="2602" width="13.6640625" style="155" customWidth="1"/>
    <col min="2603" max="2607" width="9.109375" style="155"/>
    <col min="2608" max="2608" width="44" style="155" customWidth="1"/>
    <col min="2609" max="2609" width="26.77734375" style="155" customWidth="1"/>
    <col min="2610" max="2793" width="9.109375" style="155"/>
    <col min="2794" max="2794" width="9.109375" style="155" customWidth="1"/>
    <col min="2795" max="2795" width="37.33203125" style="155" bestFit="1" customWidth="1"/>
    <col min="2796" max="2796" width="14.109375" style="155" customWidth="1"/>
    <col min="2797" max="2797" width="12.77734375" style="155" customWidth="1"/>
    <col min="2798" max="2823" width="10.77734375" style="155" customWidth="1"/>
    <col min="2824" max="2824" width="9.109375" style="155"/>
    <col min="2825" max="2825" width="10.33203125" style="155" customWidth="1"/>
    <col min="2826" max="2830" width="9.109375" style="155"/>
    <col min="2831" max="2831" width="11.109375" style="155" customWidth="1"/>
    <col min="2832" max="2832" width="9.109375" style="155"/>
    <col min="2833" max="2833" width="13" style="155" customWidth="1"/>
    <col min="2834" max="2834" width="14.21875" style="155" customWidth="1"/>
    <col min="2835" max="2835" width="11.33203125" style="155" customWidth="1"/>
    <col min="2836" max="2836" width="12" style="155" customWidth="1"/>
    <col min="2837" max="2853" width="12.33203125" style="155" customWidth="1"/>
    <col min="2854" max="2857" width="13.21875" style="155" customWidth="1"/>
    <col min="2858" max="2858" width="13.6640625" style="155" customWidth="1"/>
    <col min="2859" max="2863" width="9.109375" style="155"/>
    <col min="2864" max="2864" width="44" style="155" customWidth="1"/>
    <col min="2865" max="2865" width="26.77734375" style="155" customWidth="1"/>
    <col min="2866" max="3049" width="9.109375" style="155"/>
    <col min="3050" max="3050" width="9.109375" style="155" customWidth="1"/>
    <col min="3051" max="3051" width="37.33203125" style="155" bestFit="1" customWidth="1"/>
    <col min="3052" max="3052" width="14.109375" style="155" customWidth="1"/>
    <col min="3053" max="3053" width="12.77734375" style="155" customWidth="1"/>
    <col min="3054" max="3079" width="10.77734375" style="155" customWidth="1"/>
    <col min="3080" max="3080" width="9.109375" style="155"/>
    <col min="3081" max="3081" width="10.33203125" style="155" customWidth="1"/>
    <col min="3082" max="3086" width="9.109375" style="155"/>
    <col min="3087" max="3087" width="11.109375" style="155" customWidth="1"/>
    <col min="3088" max="3088" width="9.109375" style="155"/>
    <col min="3089" max="3089" width="13" style="155" customWidth="1"/>
    <col min="3090" max="3090" width="14.21875" style="155" customWidth="1"/>
    <col min="3091" max="3091" width="11.33203125" style="155" customWidth="1"/>
    <col min="3092" max="3092" width="12" style="155" customWidth="1"/>
    <col min="3093" max="3109" width="12.33203125" style="155" customWidth="1"/>
    <col min="3110" max="3113" width="13.21875" style="155" customWidth="1"/>
    <col min="3114" max="3114" width="13.6640625" style="155" customWidth="1"/>
    <col min="3115" max="3119" width="9.109375" style="155"/>
    <col min="3120" max="3120" width="44" style="155" customWidth="1"/>
    <col min="3121" max="3121" width="26.77734375" style="155" customWidth="1"/>
    <col min="3122" max="3305" width="9.109375" style="155"/>
    <col min="3306" max="3306" width="9.109375" style="155" customWidth="1"/>
    <col min="3307" max="3307" width="37.33203125" style="155" bestFit="1" customWidth="1"/>
    <col min="3308" max="3308" width="14.109375" style="155" customWidth="1"/>
    <col min="3309" max="3309" width="12.77734375" style="155" customWidth="1"/>
    <col min="3310" max="3335" width="10.77734375" style="155" customWidth="1"/>
    <col min="3336" max="3336" width="9.109375" style="155"/>
    <col min="3337" max="3337" width="10.33203125" style="155" customWidth="1"/>
    <col min="3338" max="3342" width="9.109375" style="155"/>
    <col min="3343" max="3343" width="11.109375" style="155" customWidth="1"/>
    <col min="3344" max="3344" width="9.109375" style="155"/>
    <col min="3345" max="3345" width="13" style="155" customWidth="1"/>
    <col min="3346" max="3346" width="14.21875" style="155" customWidth="1"/>
    <col min="3347" max="3347" width="11.33203125" style="155" customWidth="1"/>
    <col min="3348" max="3348" width="12" style="155" customWidth="1"/>
    <col min="3349" max="3365" width="12.33203125" style="155" customWidth="1"/>
    <col min="3366" max="3369" width="13.21875" style="155" customWidth="1"/>
    <col min="3370" max="3370" width="13.6640625" style="155" customWidth="1"/>
    <col min="3371" max="3375" width="9.109375" style="155"/>
    <col min="3376" max="3376" width="44" style="155" customWidth="1"/>
    <col min="3377" max="3377" width="26.77734375" style="155" customWidth="1"/>
    <col min="3378" max="3561" width="9.109375" style="155"/>
    <col min="3562" max="3562" width="9.109375" style="155" customWidth="1"/>
    <col min="3563" max="3563" width="37.33203125" style="155" bestFit="1" customWidth="1"/>
    <col min="3564" max="3564" width="14.109375" style="155" customWidth="1"/>
    <col min="3565" max="3565" width="12.77734375" style="155" customWidth="1"/>
    <col min="3566" max="3591" width="10.77734375" style="155" customWidth="1"/>
    <col min="3592" max="3592" width="9.109375" style="155"/>
    <col min="3593" max="3593" width="10.33203125" style="155" customWidth="1"/>
    <col min="3594" max="3598" width="9.109375" style="155"/>
    <col min="3599" max="3599" width="11.109375" style="155" customWidth="1"/>
    <col min="3600" max="3600" width="9.109375" style="155"/>
    <col min="3601" max="3601" width="13" style="155" customWidth="1"/>
    <col min="3602" max="3602" width="14.21875" style="155" customWidth="1"/>
    <col min="3603" max="3603" width="11.33203125" style="155" customWidth="1"/>
    <col min="3604" max="3604" width="12" style="155" customWidth="1"/>
    <col min="3605" max="3621" width="12.33203125" style="155" customWidth="1"/>
    <col min="3622" max="3625" width="13.21875" style="155" customWidth="1"/>
    <col min="3626" max="3626" width="13.6640625" style="155" customWidth="1"/>
    <col min="3627" max="3631" width="9.109375" style="155"/>
    <col min="3632" max="3632" width="44" style="155" customWidth="1"/>
    <col min="3633" max="3633" width="26.77734375" style="155" customWidth="1"/>
    <col min="3634" max="3817" width="9.109375" style="155"/>
    <col min="3818" max="3818" width="9.109375" style="155" customWidth="1"/>
    <col min="3819" max="3819" width="37.33203125" style="155" bestFit="1" customWidth="1"/>
    <col min="3820" max="3820" width="14.109375" style="155" customWidth="1"/>
    <col min="3821" max="3821" width="12.77734375" style="155" customWidth="1"/>
    <col min="3822" max="3847" width="10.77734375" style="155" customWidth="1"/>
    <col min="3848" max="3848" width="9.109375" style="155"/>
    <col min="3849" max="3849" width="10.33203125" style="155" customWidth="1"/>
    <col min="3850" max="3854" width="9.109375" style="155"/>
    <col min="3855" max="3855" width="11.109375" style="155" customWidth="1"/>
    <col min="3856" max="3856" width="9.109375" style="155"/>
    <col min="3857" max="3857" width="13" style="155" customWidth="1"/>
    <col min="3858" max="3858" width="14.21875" style="155" customWidth="1"/>
    <col min="3859" max="3859" width="11.33203125" style="155" customWidth="1"/>
    <col min="3860" max="3860" width="12" style="155" customWidth="1"/>
    <col min="3861" max="3877" width="12.33203125" style="155" customWidth="1"/>
    <col min="3878" max="3881" width="13.21875" style="155" customWidth="1"/>
    <col min="3882" max="3882" width="13.6640625" style="155" customWidth="1"/>
    <col min="3883" max="3887" width="9.109375" style="155"/>
    <col min="3888" max="3888" width="44" style="155" customWidth="1"/>
    <col min="3889" max="3889" width="26.77734375" style="155" customWidth="1"/>
    <col min="3890" max="4073" width="9.109375" style="155"/>
    <col min="4074" max="4074" width="9.109375" style="155" customWidth="1"/>
    <col min="4075" max="4075" width="37.33203125" style="155" bestFit="1" customWidth="1"/>
    <col min="4076" max="4076" width="14.109375" style="155" customWidth="1"/>
    <col min="4077" max="4077" width="12.77734375" style="155" customWidth="1"/>
    <col min="4078" max="4103" width="10.77734375" style="155" customWidth="1"/>
    <col min="4104" max="4104" width="9.109375" style="155"/>
    <col min="4105" max="4105" width="10.33203125" style="155" customWidth="1"/>
    <col min="4106" max="4110" width="9.109375" style="155"/>
    <col min="4111" max="4111" width="11.109375" style="155" customWidth="1"/>
    <col min="4112" max="4112" width="9.109375" style="155"/>
    <col min="4113" max="4113" width="13" style="155" customWidth="1"/>
    <col min="4114" max="4114" width="14.21875" style="155" customWidth="1"/>
    <col min="4115" max="4115" width="11.33203125" style="155" customWidth="1"/>
    <col min="4116" max="4116" width="12" style="155" customWidth="1"/>
    <col min="4117" max="4133" width="12.33203125" style="155" customWidth="1"/>
    <col min="4134" max="4137" width="13.21875" style="155" customWidth="1"/>
    <col min="4138" max="4138" width="13.6640625" style="155" customWidth="1"/>
    <col min="4139" max="4143" width="9.109375" style="155"/>
    <col min="4144" max="4144" width="44" style="155" customWidth="1"/>
    <col min="4145" max="4145" width="26.77734375" style="155" customWidth="1"/>
    <col min="4146" max="4329" width="9.109375" style="155"/>
    <col min="4330" max="4330" width="9.109375" style="155" customWidth="1"/>
    <col min="4331" max="4331" width="37.33203125" style="155" bestFit="1" customWidth="1"/>
    <col min="4332" max="4332" width="14.109375" style="155" customWidth="1"/>
    <col min="4333" max="4333" width="12.77734375" style="155" customWidth="1"/>
    <col min="4334" max="4359" width="10.77734375" style="155" customWidth="1"/>
    <col min="4360" max="4360" width="9.109375" style="155"/>
    <col min="4361" max="4361" width="10.33203125" style="155" customWidth="1"/>
    <col min="4362" max="4366" width="9.109375" style="155"/>
    <col min="4367" max="4367" width="11.109375" style="155" customWidth="1"/>
    <col min="4368" max="4368" width="9.109375" style="155"/>
    <col min="4369" max="4369" width="13" style="155" customWidth="1"/>
    <col min="4370" max="4370" width="14.21875" style="155" customWidth="1"/>
    <col min="4371" max="4371" width="11.33203125" style="155" customWidth="1"/>
    <col min="4372" max="4372" width="12" style="155" customWidth="1"/>
    <col min="4373" max="4389" width="12.33203125" style="155" customWidth="1"/>
    <col min="4390" max="4393" width="13.21875" style="155" customWidth="1"/>
    <col min="4394" max="4394" width="13.6640625" style="155" customWidth="1"/>
    <col min="4395" max="4399" width="9.109375" style="155"/>
    <col min="4400" max="4400" width="44" style="155" customWidth="1"/>
    <col min="4401" max="4401" width="26.77734375" style="155" customWidth="1"/>
    <col min="4402" max="4585" width="9.109375" style="155"/>
    <col min="4586" max="4586" width="9.109375" style="155" customWidth="1"/>
    <col min="4587" max="4587" width="37.33203125" style="155" bestFit="1" customWidth="1"/>
    <col min="4588" max="4588" width="14.109375" style="155" customWidth="1"/>
    <col min="4589" max="4589" width="12.77734375" style="155" customWidth="1"/>
    <col min="4590" max="4615" width="10.77734375" style="155" customWidth="1"/>
    <col min="4616" max="4616" width="9.109375" style="155"/>
    <col min="4617" max="4617" width="10.33203125" style="155" customWidth="1"/>
    <col min="4618" max="4622" width="9.109375" style="155"/>
    <col min="4623" max="4623" width="11.109375" style="155" customWidth="1"/>
    <col min="4624" max="4624" width="9.109375" style="155"/>
    <col min="4625" max="4625" width="13" style="155" customWidth="1"/>
    <col min="4626" max="4626" width="14.21875" style="155" customWidth="1"/>
    <col min="4627" max="4627" width="11.33203125" style="155" customWidth="1"/>
    <col min="4628" max="4628" width="12" style="155" customWidth="1"/>
    <col min="4629" max="4645" width="12.33203125" style="155" customWidth="1"/>
    <col min="4646" max="4649" width="13.21875" style="155" customWidth="1"/>
    <col min="4650" max="4650" width="13.6640625" style="155" customWidth="1"/>
    <col min="4651" max="4655" width="9.109375" style="155"/>
    <col min="4656" max="4656" width="44" style="155" customWidth="1"/>
    <col min="4657" max="4657" width="26.77734375" style="155" customWidth="1"/>
    <col min="4658" max="4841" width="9.109375" style="155"/>
    <col min="4842" max="4842" width="9.109375" style="155" customWidth="1"/>
    <col min="4843" max="4843" width="37.33203125" style="155" bestFit="1" customWidth="1"/>
    <col min="4844" max="4844" width="14.109375" style="155" customWidth="1"/>
    <col min="4845" max="4845" width="12.77734375" style="155" customWidth="1"/>
    <col min="4846" max="4871" width="10.77734375" style="155" customWidth="1"/>
    <col min="4872" max="4872" width="9.109375" style="155"/>
    <col min="4873" max="4873" width="10.33203125" style="155" customWidth="1"/>
    <col min="4874" max="4878" width="9.109375" style="155"/>
    <col min="4879" max="4879" width="11.109375" style="155" customWidth="1"/>
    <col min="4880" max="4880" width="9.109375" style="155"/>
    <col min="4881" max="4881" width="13" style="155" customWidth="1"/>
    <col min="4882" max="4882" width="14.21875" style="155" customWidth="1"/>
    <col min="4883" max="4883" width="11.33203125" style="155" customWidth="1"/>
    <col min="4884" max="4884" width="12" style="155" customWidth="1"/>
    <col min="4885" max="4901" width="12.33203125" style="155" customWidth="1"/>
    <col min="4902" max="4905" width="13.21875" style="155" customWidth="1"/>
    <col min="4906" max="4906" width="13.6640625" style="155" customWidth="1"/>
    <col min="4907" max="4911" width="9.109375" style="155"/>
    <col min="4912" max="4912" width="44" style="155" customWidth="1"/>
    <col min="4913" max="4913" width="26.77734375" style="155" customWidth="1"/>
    <col min="4914" max="5097" width="9.109375" style="155"/>
    <col min="5098" max="5098" width="9.109375" style="155" customWidth="1"/>
    <col min="5099" max="5099" width="37.33203125" style="155" bestFit="1" customWidth="1"/>
    <col min="5100" max="5100" width="14.109375" style="155" customWidth="1"/>
    <col min="5101" max="5101" width="12.77734375" style="155" customWidth="1"/>
    <col min="5102" max="5127" width="10.77734375" style="155" customWidth="1"/>
    <col min="5128" max="5128" width="9.109375" style="155"/>
    <col min="5129" max="5129" width="10.33203125" style="155" customWidth="1"/>
    <col min="5130" max="5134" width="9.109375" style="155"/>
    <col min="5135" max="5135" width="11.109375" style="155" customWidth="1"/>
    <col min="5136" max="5136" width="9.109375" style="155"/>
    <col min="5137" max="5137" width="13" style="155" customWidth="1"/>
    <col min="5138" max="5138" width="14.21875" style="155" customWidth="1"/>
    <col min="5139" max="5139" width="11.33203125" style="155" customWidth="1"/>
    <col min="5140" max="5140" width="12" style="155" customWidth="1"/>
    <col min="5141" max="5157" width="12.33203125" style="155" customWidth="1"/>
    <col min="5158" max="5161" width="13.21875" style="155" customWidth="1"/>
    <col min="5162" max="5162" width="13.6640625" style="155" customWidth="1"/>
    <col min="5163" max="5167" width="9.109375" style="155"/>
    <col min="5168" max="5168" width="44" style="155" customWidth="1"/>
    <col min="5169" max="5169" width="26.77734375" style="155" customWidth="1"/>
    <col min="5170" max="5353" width="9.109375" style="155"/>
    <col min="5354" max="5354" width="9.109375" style="155" customWidth="1"/>
    <col min="5355" max="5355" width="37.33203125" style="155" bestFit="1" customWidth="1"/>
    <col min="5356" max="5356" width="14.109375" style="155" customWidth="1"/>
    <col min="5357" max="5357" width="12.77734375" style="155" customWidth="1"/>
    <col min="5358" max="5383" width="10.77734375" style="155" customWidth="1"/>
    <col min="5384" max="5384" width="9.109375" style="155"/>
    <col min="5385" max="5385" width="10.33203125" style="155" customWidth="1"/>
    <col min="5386" max="5390" width="9.109375" style="155"/>
    <col min="5391" max="5391" width="11.109375" style="155" customWidth="1"/>
    <col min="5392" max="5392" width="9.109375" style="155"/>
    <col min="5393" max="5393" width="13" style="155" customWidth="1"/>
    <col min="5394" max="5394" width="14.21875" style="155" customWidth="1"/>
    <col min="5395" max="5395" width="11.33203125" style="155" customWidth="1"/>
    <col min="5396" max="5396" width="12" style="155" customWidth="1"/>
    <col min="5397" max="5413" width="12.33203125" style="155" customWidth="1"/>
    <col min="5414" max="5417" width="13.21875" style="155" customWidth="1"/>
    <col min="5418" max="5418" width="13.6640625" style="155" customWidth="1"/>
    <col min="5419" max="5423" width="9.109375" style="155"/>
    <col min="5424" max="5424" width="44" style="155" customWidth="1"/>
    <col min="5425" max="5425" width="26.77734375" style="155" customWidth="1"/>
    <col min="5426" max="5609" width="9.109375" style="155"/>
    <col min="5610" max="5610" width="9.109375" style="155" customWidth="1"/>
    <col min="5611" max="5611" width="37.33203125" style="155" bestFit="1" customWidth="1"/>
    <col min="5612" max="5612" width="14.109375" style="155" customWidth="1"/>
    <col min="5613" max="5613" width="12.77734375" style="155" customWidth="1"/>
    <col min="5614" max="5639" width="10.77734375" style="155" customWidth="1"/>
    <col min="5640" max="5640" width="9.109375" style="155"/>
    <col min="5641" max="5641" width="10.33203125" style="155" customWidth="1"/>
    <col min="5642" max="5646" width="9.109375" style="155"/>
    <col min="5647" max="5647" width="11.109375" style="155" customWidth="1"/>
    <col min="5648" max="5648" width="9.109375" style="155"/>
    <col min="5649" max="5649" width="13" style="155" customWidth="1"/>
    <col min="5650" max="5650" width="14.21875" style="155" customWidth="1"/>
    <col min="5651" max="5651" width="11.33203125" style="155" customWidth="1"/>
    <col min="5652" max="5652" width="12" style="155" customWidth="1"/>
    <col min="5653" max="5669" width="12.33203125" style="155" customWidth="1"/>
    <col min="5670" max="5673" width="13.21875" style="155" customWidth="1"/>
    <col min="5674" max="5674" width="13.6640625" style="155" customWidth="1"/>
    <col min="5675" max="5679" width="9.109375" style="155"/>
    <col min="5680" max="5680" width="44" style="155" customWidth="1"/>
    <col min="5681" max="5681" width="26.77734375" style="155" customWidth="1"/>
    <col min="5682" max="5865" width="9.109375" style="155"/>
    <col min="5866" max="5866" width="9.109375" style="155" customWidth="1"/>
    <col min="5867" max="5867" width="37.33203125" style="155" bestFit="1" customWidth="1"/>
    <col min="5868" max="5868" width="14.109375" style="155" customWidth="1"/>
    <col min="5869" max="5869" width="12.77734375" style="155" customWidth="1"/>
    <col min="5870" max="5895" width="10.77734375" style="155" customWidth="1"/>
    <col min="5896" max="5896" width="9.109375" style="155"/>
    <col min="5897" max="5897" width="10.33203125" style="155" customWidth="1"/>
    <col min="5898" max="5902" width="9.109375" style="155"/>
    <col min="5903" max="5903" width="11.109375" style="155" customWidth="1"/>
    <col min="5904" max="5904" width="9.109375" style="155"/>
    <col min="5905" max="5905" width="13" style="155" customWidth="1"/>
    <col min="5906" max="5906" width="14.21875" style="155" customWidth="1"/>
    <col min="5907" max="5907" width="11.33203125" style="155" customWidth="1"/>
    <col min="5908" max="5908" width="12" style="155" customWidth="1"/>
    <col min="5909" max="5925" width="12.33203125" style="155" customWidth="1"/>
    <col min="5926" max="5929" width="13.21875" style="155" customWidth="1"/>
    <col min="5930" max="5930" width="13.6640625" style="155" customWidth="1"/>
    <col min="5931" max="5935" width="9.109375" style="155"/>
    <col min="5936" max="5936" width="44" style="155" customWidth="1"/>
    <col min="5937" max="5937" width="26.77734375" style="155" customWidth="1"/>
    <col min="5938" max="6121" width="9.109375" style="155"/>
    <col min="6122" max="6122" width="9.109375" style="155" customWidth="1"/>
    <col min="6123" max="6123" width="37.33203125" style="155" bestFit="1" customWidth="1"/>
    <col min="6124" max="6124" width="14.109375" style="155" customWidth="1"/>
    <col min="6125" max="6125" width="12.77734375" style="155" customWidth="1"/>
    <col min="6126" max="6151" width="10.77734375" style="155" customWidth="1"/>
    <col min="6152" max="6152" width="9.109375" style="155"/>
    <col min="6153" max="6153" width="10.33203125" style="155" customWidth="1"/>
    <col min="6154" max="6158" width="9.109375" style="155"/>
    <col min="6159" max="6159" width="11.109375" style="155" customWidth="1"/>
    <col min="6160" max="6160" width="9.109375" style="155"/>
    <col min="6161" max="6161" width="13" style="155" customWidth="1"/>
    <col min="6162" max="6162" width="14.21875" style="155" customWidth="1"/>
    <col min="6163" max="6163" width="11.33203125" style="155" customWidth="1"/>
    <col min="6164" max="6164" width="12" style="155" customWidth="1"/>
    <col min="6165" max="6181" width="12.33203125" style="155" customWidth="1"/>
    <col min="6182" max="6185" width="13.21875" style="155" customWidth="1"/>
    <col min="6186" max="6186" width="13.6640625" style="155" customWidth="1"/>
    <col min="6187" max="6191" width="9.109375" style="155"/>
    <col min="6192" max="6192" width="44" style="155" customWidth="1"/>
    <col min="6193" max="6193" width="26.77734375" style="155" customWidth="1"/>
    <col min="6194" max="6377" width="9.109375" style="155"/>
    <col min="6378" max="6378" width="9.109375" style="155" customWidth="1"/>
    <col min="6379" max="6379" width="37.33203125" style="155" bestFit="1" customWidth="1"/>
    <col min="6380" max="6380" width="14.109375" style="155" customWidth="1"/>
    <col min="6381" max="6381" width="12.77734375" style="155" customWidth="1"/>
    <col min="6382" max="6407" width="10.77734375" style="155" customWidth="1"/>
    <col min="6408" max="6408" width="9.109375" style="155"/>
    <col min="6409" max="6409" width="10.33203125" style="155" customWidth="1"/>
    <col min="6410" max="6414" width="9.109375" style="155"/>
    <col min="6415" max="6415" width="11.109375" style="155" customWidth="1"/>
    <col min="6416" max="6416" width="9.109375" style="155"/>
    <col min="6417" max="6417" width="13" style="155" customWidth="1"/>
    <col min="6418" max="6418" width="14.21875" style="155" customWidth="1"/>
    <col min="6419" max="6419" width="11.33203125" style="155" customWidth="1"/>
    <col min="6420" max="6420" width="12" style="155" customWidth="1"/>
    <col min="6421" max="6437" width="12.33203125" style="155" customWidth="1"/>
    <col min="6438" max="6441" width="13.21875" style="155" customWidth="1"/>
    <col min="6442" max="6442" width="13.6640625" style="155" customWidth="1"/>
    <col min="6443" max="6447" width="9.109375" style="155"/>
    <col min="6448" max="6448" width="44" style="155" customWidth="1"/>
    <col min="6449" max="6449" width="26.77734375" style="155" customWidth="1"/>
    <col min="6450" max="6633" width="9.109375" style="155"/>
    <col min="6634" max="6634" width="9.109375" style="155" customWidth="1"/>
    <col min="6635" max="6635" width="37.33203125" style="155" bestFit="1" customWidth="1"/>
    <col min="6636" max="6636" width="14.109375" style="155" customWidth="1"/>
    <col min="6637" max="6637" width="12.77734375" style="155" customWidth="1"/>
    <col min="6638" max="6663" width="10.77734375" style="155" customWidth="1"/>
    <col min="6664" max="6664" width="9.109375" style="155"/>
    <col min="6665" max="6665" width="10.33203125" style="155" customWidth="1"/>
    <col min="6666" max="6670" width="9.109375" style="155"/>
    <col min="6671" max="6671" width="11.109375" style="155" customWidth="1"/>
    <col min="6672" max="6672" width="9.109375" style="155"/>
    <col min="6673" max="6673" width="13" style="155" customWidth="1"/>
    <col min="6674" max="6674" width="14.21875" style="155" customWidth="1"/>
    <col min="6675" max="6675" width="11.33203125" style="155" customWidth="1"/>
    <col min="6676" max="6676" width="12" style="155" customWidth="1"/>
    <col min="6677" max="6693" width="12.33203125" style="155" customWidth="1"/>
    <col min="6694" max="6697" width="13.21875" style="155" customWidth="1"/>
    <col min="6698" max="6698" width="13.6640625" style="155" customWidth="1"/>
    <col min="6699" max="6703" width="9.109375" style="155"/>
    <col min="6704" max="6704" width="44" style="155" customWidth="1"/>
    <col min="6705" max="6705" width="26.77734375" style="155" customWidth="1"/>
    <col min="6706" max="6889" width="9.109375" style="155"/>
    <col min="6890" max="6890" width="9.109375" style="155" customWidth="1"/>
    <col min="6891" max="6891" width="37.33203125" style="155" bestFit="1" customWidth="1"/>
    <col min="6892" max="6892" width="14.109375" style="155" customWidth="1"/>
    <col min="6893" max="6893" width="12.77734375" style="155" customWidth="1"/>
    <col min="6894" max="6919" width="10.77734375" style="155" customWidth="1"/>
    <col min="6920" max="6920" width="9.109375" style="155"/>
    <col min="6921" max="6921" width="10.33203125" style="155" customWidth="1"/>
    <col min="6922" max="6926" width="9.109375" style="155"/>
    <col min="6927" max="6927" width="11.109375" style="155" customWidth="1"/>
    <col min="6928" max="6928" width="9.109375" style="155"/>
    <col min="6929" max="6929" width="13" style="155" customWidth="1"/>
    <col min="6930" max="6930" width="14.21875" style="155" customWidth="1"/>
    <col min="6931" max="6931" width="11.33203125" style="155" customWidth="1"/>
    <col min="6932" max="6932" width="12" style="155" customWidth="1"/>
    <col min="6933" max="6949" width="12.33203125" style="155" customWidth="1"/>
    <col min="6950" max="6953" width="13.21875" style="155" customWidth="1"/>
    <col min="6954" max="6954" width="13.6640625" style="155" customWidth="1"/>
    <col min="6955" max="6959" width="9.109375" style="155"/>
    <col min="6960" max="6960" width="44" style="155" customWidth="1"/>
    <col min="6961" max="6961" width="26.77734375" style="155" customWidth="1"/>
    <col min="6962" max="7145" width="9.109375" style="155"/>
    <col min="7146" max="7146" width="9.109375" style="155" customWidth="1"/>
    <col min="7147" max="7147" width="37.33203125" style="155" bestFit="1" customWidth="1"/>
    <col min="7148" max="7148" width="14.109375" style="155" customWidth="1"/>
    <col min="7149" max="7149" width="12.77734375" style="155" customWidth="1"/>
    <col min="7150" max="7175" width="10.77734375" style="155" customWidth="1"/>
    <col min="7176" max="7176" width="9.109375" style="155"/>
    <col min="7177" max="7177" width="10.33203125" style="155" customWidth="1"/>
    <col min="7178" max="7182" width="9.109375" style="155"/>
    <col min="7183" max="7183" width="11.109375" style="155" customWidth="1"/>
    <col min="7184" max="7184" width="9.109375" style="155"/>
    <col min="7185" max="7185" width="13" style="155" customWidth="1"/>
    <col min="7186" max="7186" width="14.21875" style="155" customWidth="1"/>
    <col min="7187" max="7187" width="11.33203125" style="155" customWidth="1"/>
    <col min="7188" max="7188" width="12" style="155" customWidth="1"/>
    <col min="7189" max="7205" width="12.33203125" style="155" customWidth="1"/>
    <col min="7206" max="7209" width="13.21875" style="155" customWidth="1"/>
    <col min="7210" max="7210" width="13.6640625" style="155" customWidth="1"/>
    <col min="7211" max="7215" width="9.109375" style="155"/>
    <col min="7216" max="7216" width="44" style="155" customWidth="1"/>
    <col min="7217" max="7217" width="26.77734375" style="155" customWidth="1"/>
    <col min="7218" max="7401" width="9.109375" style="155"/>
    <col min="7402" max="7402" width="9.109375" style="155" customWidth="1"/>
    <col min="7403" max="7403" width="37.33203125" style="155" bestFit="1" customWidth="1"/>
    <col min="7404" max="7404" width="14.109375" style="155" customWidth="1"/>
    <col min="7405" max="7405" width="12.77734375" style="155" customWidth="1"/>
    <col min="7406" max="7431" width="10.77734375" style="155" customWidth="1"/>
    <col min="7432" max="7432" width="9.109375" style="155"/>
    <col min="7433" max="7433" width="10.33203125" style="155" customWidth="1"/>
    <col min="7434" max="7438" width="9.109375" style="155"/>
    <col min="7439" max="7439" width="11.109375" style="155" customWidth="1"/>
    <col min="7440" max="7440" width="9.109375" style="155"/>
    <col min="7441" max="7441" width="13" style="155" customWidth="1"/>
    <col min="7442" max="7442" width="14.21875" style="155" customWidth="1"/>
    <col min="7443" max="7443" width="11.33203125" style="155" customWidth="1"/>
    <col min="7444" max="7444" width="12" style="155" customWidth="1"/>
    <col min="7445" max="7461" width="12.33203125" style="155" customWidth="1"/>
    <col min="7462" max="7465" width="13.21875" style="155" customWidth="1"/>
    <col min="7466" max="7466" width="13.6640625" style="155" customWidth="1"/>
    <col min="7467" max="7471" width="9.109375" style="155"/>
    <col min="7472" max="7472" width="44" style="155" customWidth="1"/>
    <col min="7473" max="7473" width="26.77734375" style="155" customWidth="1"/>
    <col min="7474" max="7657" width="9.109375" style="155"/>
    <col min="7658" max="7658" width="9.109375" style="155" customWidth="1"/>
    <col min="7659" max="7659" width="37.33203125" style="155" bestFit="1" customWidth="1"/>
    <col min="7660" max="7660" width="14.109375" style="155" customWidth="1"/>
    <col min="7661" max="7661" width="12.77734375" style="155" customWidth="1"/>
    <col min="7662" max="7687" width="10.77734375" style="155" customWidth="1"/>
    <col min="7688" max="7688" width="9.109375" style="155"/>
    <col min="7689" max="7689" width="10.33203125" style="155" customWidth="1"/>
    <col min="7690" max="7694" width="9.109375" style="155"/>
    <col min="7695" max="7695" width="11.109375" style="155" customWidth="1"/>
    <col min="7696" max="7696" width="9.109375" style="155"/>
    <col min="7697" max="7697" width="13" style="155" customWidth="1"/>
    <col min="7698" max="7698" width="14.21875" style="155" customWidth="1"/>
    <col min="7699" max="7699" width="11.33203125" style="155" customWidth="1"/>
    <col min="7700" max="7700" width="12" style="155" customWidth="1"/>
    <col min="7701" max="7717" width="12.33203125" style="155" customWidth="1"/>
    <col min="7718" max="7721" width="13.21875" style="155" customWidth="1"/>
    <col min="7722" max="7722" width="13.6640625" style="155" customWidth="1"/>
    <col min="7723" max="7727" width="9.109375" style="155"/>
    <col min="7728" max="7728" width="44" style="155" customWidth="1"/>
    <col min="7729" max="7729" width="26.77734375" style="155" customWidth="1"/>
    <col min="7730" max="7913" width="9.109375" style="155"/>
    <col min="7914" max="7914" width="9.109375" style="155" customWidth="1"/>
    <col min="7915" max="7915" width="37.33203125" style="155" bestFit="1" customWidth="1"/>
    <col min="7916" max="7916" width="14.109375" style="155" customWidth="1"/>
    <col min="7917" max="7917" width="12.77734375" style="155" customWidth="1"/>
    <col min="7918" max="7943" width="10.77734375" style="155" customWidth="1"/>
    <col min="7944" max="7944" width="9.109375" style="155"/>
    <col min="7945" max="7945" width="10.33203125" style="155" customWidth="1"/>
    <col min="7946" max="7950" width="9.109375" style="155"/>
    <col min="7951" max="7951" width="11.109375" style="155" customWidth="1"/>
    <col min="7952" max="7952" width="9.109375" style="155"/>
    <col min="7953" max="7953" width="13" style="155" customWidth="1"/>
    <col min="7954" max="7954" width="14.21875" style="155" customWidth="1"/>
    <col min="7955" max="7955" width="11.33203125" style="155" customWidth="1"/>
    <col min="7956" max="7956" width="12" style="155" customWidth="1"/>
    <col min="7957" max="7973" width="12.33203125" style="155" customWidth="1"/>
    <col min="7974" max="7977" width="13.21875" style="155" customWidth="1"/>
    <col min="7978" max="7978" width="13.6640625" style="155" customWidth="1"/>
    <col min="7979" max="7983" width="9.109375" style="155"/>
    <col min="7984" max="7984" width="44" style="155" customWidth="1"/>
    <col min="7985" max="7985" width="26.77734375" style="155" customWidth="1"/>
    <col min="7986" max="8169" width="9.109375" style="155"/>
    <col min="8170" max="8170" width="9.109375" style="155" customWidth="1"/>
    <col min="8171" max="8171" width="37.33203125" style="155" bestFit="1" customWidth="1"/>
    <col min="8172" max="8172" width="14.109375" style="155" customWidth="1"/>
    <col min="8173" max="8173" width="12.77734375" style="155" customWidth="1"/>
    <col min="8174" max="8199" width="10.77734375" style="155" customWidth="1"/>
    <col min="8200" max="8200" width="9.109375" style="155"/>
    <col min="8201" max="8201" width="10.33203125" style="155" customWidth="1"/>
    <col min="8202" max="8206" width="9.109375" style="155"/>
    <col min="8207" max="8207" width="11.109375" style="155" customWidth="1"/>
    <col min="8208" max="8208" width="9.109375" style="155"/>
    <col min="8209" max="8209" width="13" style="155" customWidth="1"/>
    <col min="8210" max="8210" width="14.21875" style="155" customWidth="1"/>
    <col min="8211" max="8211" width="11.33203125" style="155" customWidth="1"/>
    <col min="8212" max="8212" width="12" style="155" customWidth="1"/>
    <col min="8213" max="8229" width="12.33203125" style="155" customWidth="1"/>
    <col min="8230" max="8233" width="13.21875" style="155" customWidth="1"/>
    <col min="8234" max="8234" width="13.6640625" style="155" customWidth="1"/>
    <col min="8235" max="8239" width="9.109375" style="155"/>
    <col min="8240" max="8240" width="44" style="155" customWidth="1"/>
    <col min="8241" max="8241" width="26.77734375" style="155" customWidth="1"/>
    <col min="8242" max="8425" width="9.109375" style="155"/>
    <col min="8426" max="8426" width="9.109375" style="155" customWidth="1"/>
    <col min="8427" max="8427" width="37.33203125" style="155" bestFit="1" customWidth="1"/>
    <col min="8428" max="8428" width="14.109375" style="155" customWidth="1"/>
    <col min="8429" max="8429" width="12.77734375" style="155" customWidth="1"/>
    <col min="8430" max="8455" width="10.77734375" style="155" customWidth="1"/>
    <col min="8456" max="8456" width="9.109375" style="155"/>
    <col min="8457" max="8457" width="10.33203125" style="155" customWidth="1"/>
    <col min="8458" max="8462" width="9.109375" style="155"/>
    <col min="8463" max="8463" width="11.109375" style="155" customWidth="1"/>
    <col min="8464" max="8464" width="9.109375" style="155"/>
    <col min="8465" max="8465" width="13" style="155" customWidth="1"/>
    <col min="8466" max="8466" width="14.21875" style="155" customWidth="1"/>
    <col min="8467" max="8467" width="11.33203125" style="155" customWidth="1"/>
    <col min="8468" max="8468" width="12" style="155" customWidth="1"/>
    <col min="8469" max="8485" width="12.33203125" style="155" customWidth="1"/>
    <col min="8486" max="8489" width="13.21875" style="155" customWidth="1"/>
    <col min="8490" max="8490" width="13.6640625" style="155" customWidth="1"/>
    <col min="8491" max="8495" width="9.109375" style="155"/>
    <col min="8496" max="8496" width="44" style="155" customWidth="1"/>
    <col min="8497" max="8497" width="26.77734375" style="155" customWidth="1"/>
    <col min="8498" max="8681" width="9.109375" style="155"/>
    <col min="8682" max="8682" width="9.109375" style="155" customWidth="1"/>
    <col min="8683" max="8683" width="37.33203125" style="155" bestFit="1" customWidth="1"/>
    <col min="8684" max="8684" width="14.109375" style="155" customWidth="1"/>
    <col min="8685" max="8685" width="12.77734375" style="155" customWidth="1"/>
    <col min="8686" max="8711" width="10.77734375" style="155" customWidth="1"/>
    <col min="8712" max="8712" width="9.109375" style="155"/>
    <col min="8713" max="8713" width="10.33203125" style="155" customWidth="1"/>
    <col min="8714" max="8718" width="9.109375" style="155"/>
    <col min="8719" max="8719" width="11.109375" style="155" customWidth="1"/>
    <col min="8720" max="8720" width="9.109375" style="155"/>
    <col min="8721" max="8721" width="13" style="155" customWidth="1"/>
    <col min="8722" max="8722" width="14.21875" style="155" customWidth="1"/>
    <col min="8723" max="8723" width="11.33203125" style="155" customWidth="1"/>
    <col min="8724" max="8724" width="12" style="155" customWidth="1"/>
    <col min="8725" max="8741" width="12.33203125" style="155" customWidth="1"/>
    <col min="8742" max="8745" width="13.21875" style="155" customWidth="1"/>
    <col min="8746" max="8746" width="13.6640625" style="155" customWidth="1"/>
    <col min="8747" max="8751" width="9.109375" style="155"/>
    <col min="8752" max="8752" width="44" style="155" customWidth="1"/>
    <col min="8753" max="8753" width="26.77734375" style="155" customWidth="1"/>
    <col min="8754" max="8937" width="9.109375" style="155"/>
    <col min="8938" max="8938" width="9.109375" style="155" customWidth="1"/>
    <col min="8939" max="8939" width="37.33203125" style="155" bestFit="1" customWidth="1"/>
    <col min="8940" max="8940" width="14.109375" style="155" customWidth="1"/>
    <col min="8941" max="8941" width="12.77734375" style="155" customWidth="1"/>
    <col min="8942" max="8967" width="10.77734375" style="155" customWidth="1"/>
    <col min="8968" max="8968" width="9.109375" style="155"/>
    <col min="8969" max="8969" width="10.33203125" style="155" customWidth="1"/>
    <col min="8970" max="8974" width="9.109375" style="155"/>
    <col min="8975" max="8975" width="11.109375" style="155" customWidth="1"/>
    <col min="8976" max="8976" width="9.109375" style="155"/>
    <col min="8977" max="8977" width="13" style="155" customWidth="1"/>
    <col min="8978" max="8978" width="14.21875" style="155" customWidth="1"/>
    <col min="8979" max="8979" width="11.33203125" style="155" customWidth="1"/>
    <col min="8980" max="8980" width="12" style="155" customWidth="1"/>
    <col min="8981" max="8997" width="12.33203125" style="155" customWidth="1"/>
    <col min="8998" max="9001" width="13.21875" style="155" customWidth="1"/>
    <col min="9002" max="9002" width="13.6640625" style="155" customWidth="1"/>
    <col min="9003" max="9007" width="9.109375" style="155"/>
    <col min="9008" max="9008" width="44" style="155" customWidth="1"/>
    <col min="9009" max="9009" width="26.77734375" style="155" customWidth="1"/>
    <col min="9010" max="9193" width="9.109375" style="155"/>
    <col min="9194" max="9194" width="9.109375" style="155" customWidth="1"/>
    <col min="9195" max="9195" width="37.33203125" style="155" bestFit="1" customWidth="1"/>
    <col min="9196" max="9196" width="14.109375" style="155" customWidth="1"/>
    <col min="9197" max="9197" width="12.77734375" style="155" customWidth="1"/>
    <col min="9198" max="9223" width="10.77734375" style="155" customWidth="1"/>
    <col min="9224" max="9224" width="9.109375" style="155"/>
    <col min="9225" max="9225" width="10.33203125" style="155" customWidth="1"/>
    <col min="9226" max="9230" width="9.109375" style="155"/>
    <col min="9231" max="9231" width="11.109375" style="155" customWidth="1"/>
    <col min="9232" max="9232" width="9.109375" style="155"/>
    <col min="9233" max="9233" width="13" style="155" customWidth="1"/>
    <col min="9234" max="9234" width="14.21875" style="155" customWidth="1"/>
    <col min="9235" max="9235" width="11.33203125" style="155" customWidth="1"/>
    <col min="9236" max="9236" width="12" style="155" customWidth="1"/>
    <col min="9237" max="9253" width="12.33203125" style="155" customWidth="1"/>
    <col min="9254" max="9257" width="13.21875" style="155" customWidth="1"/>
    <col min="9258" max="9258" width="13.6640625" style="155" customWidth="1"/>
    <col min="9259" max="9263" width="9.109375" style="155"/>
    <col min="9264" max="9264" width="44" style="155" customWidth="1"/>
    <col min="9265" max="9265" width="26.77734375" style="155" customWidth="1"/>
    <col min="9266" max="9449" width="9.109375" style="155"/>
    <col min="9450" max="9450" width="9.109375" style="155" customWidth="1"/>
    <col min="9451" max="9451" width="37.33203125" style="155" bestFit="1" customWidth="1"/>
    <col min="9452" max="9452" width="14.109375" style="155" customWidth="1"/>
    <col min="9453" max="9453" width="12.77734375" style="155" customWidth="1"/>
    <col min="9454" max="9479" width="10.77734375" style="155" customWidth="1"/>
    <col min="9480" max="9480" width="9.109375" style="155"/>
    <col min="9481" max="9481" width="10.33203125" style="155" customWidth="1"/>
    <col min="9482" max="9486" width="9.109375" style="155"/>
    <col min="9487" max="9487" width="11.109375" style="155" customWidth="1"/>
    <col min="9488" max="9488" width="9.109375" style="155"/>
    <col min="9489" max="9489" width="13" style="155" customWidth="1"/>
    <col min="9490" max="9490" width="14.21875" style="155" customWidth="1"/>
    <col min="9491" max="9491" width="11.33203125" style="155" customWidth="1"/>
    <col min="9492" max="9492" width="12" style="155" customWidth="1"/>
    <col min="9493" max="9509" width="12.33203125" style="155" customWidth="1"/>
    <col min="9510" max="9513" width="13.21875" style="155" customWidth="1"/>
    <col min="9514" max="9514" width="13.6640625" style="155" customWidth="1"/>
    <col min="9515" max="9519" width="9.109375" style="155"/>
    <col min="9520" max="9520" width="44" style="155" customWidth="1"/>
    <col min="9521" max="9521" width="26.77734375" style="155" customWidth="1"/>
    <col min="9522" max="9705" width="9.109375" style="155"/>
    <col min="9706" max="9706" width="9.109375" style="155" customWidth="1"/>
    <col min="9707" max="9707" width="37.33203125" style="155" bestFit="1" customWidth="1"/>
    <col min="9708" max="9708" width="14.109375" style="155" customWidth="1"/>
    <col min="9709" max="9709" width="12.77734375" style="155" customWidth="1"/>
    <col min="9710" max="9735" width="10.77734375" style="155" customWidth="1"/>
    <col min="9736" max="9736" width="9.109375" style="155"/>
    <col min="9737" max="9737" width="10.33203125" style="155" customWidth="1"/>
    <col min="9738" max="9742" width="9.109375" style="155"/>
    <col min="9743" max="9743" width="11.109375" style="155" customWidth="1"/>
    <col min="9744" max="9744" width="9.109375" style="155"/>
    <col min="9745" max="9745" width="13" style="155" customWidth="1"/>
    <col min="9746" max="9746" width="14.21875" style="155" customWidth="1"/>
    <col min="9747" max="9747" width="11.33203125" style="155" customWidth="1"/>
    <col min="9748" max="9748" width="12" style="155" customWidth="1"/>
    <col min="9749" max="9765" width="12.33203125" style="155" customWidth="1"/>
    <col min="9766" max="9769" width="13.21875" style="155" customWidth="1"/>
    <col min="9770" max="9770" width="13.6640625" style="155" customWidth="1"/>
    <col min="9771" max="9775" width="9.109375" style="155"/>
    <col min="9776" max="9776" width="44" style="155" customWidth="1"/>
    <col min="9777" max="9777" width="26.77734375" style="155" customWidth="1"/>
    <col min="9778" max="9961" width="9.109375" style="155"/>
    <col min="9962" max="9962" width="9.109375" style="155" customWidth="1"/>
    <col min="9963" max="9963" width="37.33203125" style="155" bestFit="1" customWidth="1"/>
    <col min="9964" max="9964" width="14.109375" style="155" customWidth="1"/>
    <col min="9965" max="9965" width="12.77734375" style="155" customWidth="1"/>
    <col min="9966" max="9991" width="10.77734375" style="155" customWidth="1"/>
    <col min="9992" max="9992" width="9.109375" style="155"/>
    <col min="9993" max="9993" width="10.33203125" style="155" customWidth="1"/>
    <col min="9994" max="9998" width="9.109375" style="155"/>
    <col min="9999" max="9999" width="11.109375" style="155" customWidth="1"/>
    <col min="10000" max="10000" width="9.109375" style="155"/>
    <col min="10001" max="10001" width="13" style="155" customWidth="1"/>
    <col min="10002" max="10002" width="14.21875" style="155" customWidth="1"/>
    <col min="10003" max="10003" width="11.33203125" style="155" customWidth="1"/>
    <col min="10004" max="10004" width="12" style="155" customWidth="1"/>
    <col min="10005" max="10021" width="12.33203125" style="155" customWidth="1"/>
    <col min="10022" max="10025" width="13.21875" style="155" customWidth="1"/>
    <col min="10026" max="10026" width="13.6640625" style="155" customWidth="1"/>
    <col min="10027" max="10031" width="9.109375" style="155"/>
    <col min="10032" max="10032" width="44" style="155" customWidth="1"/>
    <col min="10033" max="10033" width="26.77734375" style="155" customWidth="1"/>
    <col min="10034" max="10217" width="9.109375" style="155"/>
    <col min="10218" max="10218" width="9.109375" style="155" customWidth="1"/>
    <col min="10219" max="10219" width="37.33203125" style="155" bestFit="1" customWidth="1"/>
    <col min="10220" max="10220" width="14.109375" style="155" customWidth="1"/>
    <col min="10221" max="10221" width="12.77734375" style="155" customWidth="1"/>
    <col min="10222" max="10247" width="10.77734375" style="155" customWidth="1"/>
    <col min="10248" max="10248" width="9.109375" style="155"/>
    <col min="10249" max="10249" width="10.33203125" style="155" customWidth="1"/>
    <col min="10250" max="10254" width="9.109375" style="155"/>
    <col min="10255" max="10255" width="11.109375" style="155" customWidth="1"/>
    <col min="10256" max="10256" width="9.109375" style="155"/>
    <col min="10257" max="10257" width="13" style="155" customWidth="1"/>
    <col min="10258" max="10258" width="14.21875" style="155" customWidth="1"/>
    <col min="10259" max="10259" width="11.33203125" style="155" customWidth="1"/>
    <col min="10260" max="10260" width="12" style="155" customWidth="1"/>
    <col min="10261" max="10277" width="12.33203125" style="155" customWidth="1"/>
    <col min="10278" max="10281" width="13.21875" style="155" customWidth="1"/>
    <col min="10282" max="10282" width="13.6640625" style="155" customWidth="1"/>
    <col min="10283" max="10287" width="9.109375" style="155"/>
    <col min="10288" max="10288" width="44" style="155" customWidth="1"/>
    <col min="10289" max="10289" width="26.77734375" style="155" customWidth="1"/>
    <col min="10290" max="10473" width="9.109375" style="155"/>
    <col min="10474" max="10474" width="9.109375" style="155" customWidth="1"/>
    <col min="10475" max="10475" width="37.33203125" style="155" bestFit="1" customWidth="1"/>
    <col min="10476" max="10476" width="14.109375" style="155" customWidth="1"/>
    <col min="10477" max="10477" width="12.77734375" style="155" customWidth="1"/>
    <col min="10478" max="10503" width="10.77734375" style="155" customWidth="1"/>
    <col min="10504" max="10504" width="9.109375" style="155"/>
    <col min="10505" max="10505" width="10.33203125" style="155" customWidth="1"/>
    <col min="10506" max="10510" width="9.109375" style="155"/>
    <col min="10511" max="10511" width="11.109375" style="155" customWidth="1"/>
    <col min="10512" max="10512" width="9.109375" style="155"/>
    <col min="10513" max="10513" width="13" style="155" customWidth="1"/>
    <col min="10514" max="10514" width="14.21875" style="155" customWidth="1"/>
    <col min="10515" max="10515" width="11.33203125" style="155" customWidth="1"/>
    <col min="10516" max="10516" width="12" style="155" customWidth="1"/>
    <col min="10517" max="10533" width="12.33203125" style="155" customWidth="1"/>
    <col min="10534" max="10537" width="13.21875" style="155" customWidth="1"/>
    <col min="10538" max="10538" width="13.6640625" style="155" customWidth="1"/>
    <col min="10539" max="10543" width="9.109375" style="155"/>
    <col min="10544" max="10544" width="44" style="155" customWidth="1"/>
    <col min="10545" max="10545" width="26.77734375" style="155" customWidth="1"/>
    <col min="10546" max="10729" width="9.109375" style="155"/>
    <col min="10730" max="10730" width="9.109375" style="155" customWidth="1"/>
    <col min="10731" max="10731" width="37.33203125" style="155" bestFit="1" customWidth="1"/>
    <col min="10732" max="10732" width="14.109375" style="155" customWidth="1"/>
    <col min="10733" max="10733" width="12.77734375" style="155" customWidth="1"/>
    <col min="10734" max="10759" width="10.77734375" style="155" customWidth="1"/>
    <col min="10760" max="10760" width="9.109375" style="155"/>
    <col min="10761" max="10761" width="10.33203125" style="155" customWidth="1"/>
    <col min="10762" max="10766" width="9.109375" style="155"/>
    <col min="10767" max="10767" width="11.109375" style="155" customWidth="1"/>
    <col min="10768" max="10768" width="9.109375" style="155"/>
    <col min="10769" max="10769" width="13" style="155" customWidth="1"/>
    <col min="10770" max="10770" width="14.21875" style="155" customWidth="1"/>
    <col min="10771" max="10771" width="11.33203125" style="155" customWidth="1"/>
    <col min="10772" max="10772" width="12" style="155" customWidth="1"/>
    <col min="10773" max="10789" width="12.33203125" style="155" customWidth="1"/>
    <col min="10790" max="10793" width="13.21875" style="155" customWidth="1"/>
    <col min="10794" max="10794" width="13.6640625" style="155" customWidth="1"/>
    <col min="10795" max="10799" width="9.109375" style="155"/>
    <col min="10800" max="10800" width="44" style="155" customWidth="1"/>
    <col min="10801" max="10801" width="26.77734375" style="155" customWidth="1"/>
    <col min="10802" max="10985" width="9.109375" style="155"/>
    <col min="10986" max="10986" width="9.109375" style="155" customWidth="1"/>
    <col min="10987" max="10987" width="37.33203125" style="155" bestFit="1" customWidth="1"/>
    <col min="10988" max="10988" width="14.109375" style="155" customWidth="1"/>
    <col min="10989" max="10989" width="12.77734375" style="155" customWidth="1"/>
    <col min="10990" max="11015" width="10.77734375" style="155" customWidth="1"/>
    <col min="11016" max="11016" width="9.109375" style="155"/>
    <col min="11017" max="11017" width="10.33203125" style="155" customWidth="1"/>
    <col min="11018" max="11022" width="9.109375" style="155"/>
    <col min="11023" max="11023" width="11.109375" style="155" customWidth="1"/>
    <col min="11024" max="11024" width="9.109375" style="155"/>
    <col min="11025" max="11025" width="13" style="155" customWidth="1"/>
    <col min="11026" max="11026" width="14.21875" style="155" customWidth="1"/>
    <col min="11027" max="11027" width="11.33203125" style="155" customWidth="1"/>
    <col min="11028" max="11028" width="12" style="155" customWidth="1"/>
    <col min="11029" max="11045" width="12.33203125" style="155" customWidth="1"/>
    <col min="11046" max="11049" width="13.21875" style="155" customWidth="1"/>
    <col min="11050" max="11050" width="13.6640625" style="155" customWidth="1"/>
    <col min="11051" max="11055" width="9.109375" style="155"/>
    <col min="11056" max="11056" width="44" style="155" customWidth="1"/>
    <col min="11057" max="11057" width="26.77734375" style="155" customWidth="1"/>
    <col min="11058" max="11241" width="9.109375" style="155"/>
    <col min="11242" max="11242" width="9.109375" style="155" customWidth="1"/>
    <col min="11243" max="11243" width="37.33203125" style="155" bestFit="1" customWidth="1"/>
    <col min="11244" max="11244" width="14.109375" style="155" customWidth="1"/>
    <col min="11245" max="11245" width="12.77734375" style="155" customWidth="1"/>
    <col min="11246" max="11271" width="10.77734375" style="155" customWidth="1"/>
    <col min="11272" max="11272" width="9.109375" style="155"/>
    <col min="11273" max="11273" width="10.33203125" style="155" customWidth="1"/>
    <col min="11274" max="11278" width="9.109375" style="155"/>
    <col min="11279" max="11279" width="11.109375" style="155" customWidth="1"/>
    <col min="11280" max="11280" width="9.109375" style="155"/>
    <col min="11281" max="11281" width="13" style="155" customWidth="1"/>
    <col min="11282" max="11282" width="14.21875" style="155" customWidth="1"/>
    <col min="11283" max="11283" width="11.33203125" style="155" customWidth="1"/>
    <col min="11284" max="11284" width="12" style="155" customWidth="1"/>
    <col min="11285" max="11301" width="12.33203125" style="155" customWidth="1"/>
    <col min="11302" max="11305" width="13.21875" style="155" customWidth="1"/>
    <col min="11306" max="11306" width="13.6640625" style="155" customWidth="1"/>
    <col min="11307" max="11311" width="9.109375" style="155"/>
    <col min="11312" max="11312" width="44" style="155" customWidth="1"/>
    <col min="11313" max="11313" width="26.77734375" style="155" customWidth="1"/>
    <col min="11314" max="11497" width="9.109375" style="155"/>
    <col min="11498" max="11498" width="9.109375" style="155" customWidth="1"/>
    <col min="11499" max="11499" width="37.33203125" style="155" bestFit="1" customWidth="1"/>
    <col min="11500" max="11500" width="14.109375" style="155" customWidth="1"/>
    <col min="11501" max="11501" width="12.77734375" style="155" customWidth="1"/>
    <col min="11502" max="11527" width="10.77734375" style="155" customWidth="1"/>
    <col min="11528" max="11528" width="9.109375" style="155"/>
    <col min="11529" max="11529" width="10.33203125" style="155" customWidth="1"/>
    <col min="11530" max="11534" width="9.109375" style="155"/>
    <col min="11535" max="11535" width="11.109375" style="155" customWidth="1"/>
    <col min="11536" max="11536" width="9.109375" style="155"/>
    <col min="11537" max="11537" width="13" style="155" customWidth="1"/>
    <col min="11538" max="11538" width="14.21875" style="155" customWidth="1"/>
    <col min="11539" max="11539" width="11.33203125" style="155" customWidth="1"/>
    <col min="11540" max="11540" width="12" style="155" customWidth="1"/>
    <col min="11541" max="11557" width="12.33203125" style="155" customWidth="1"/>
    <col min="11558" max="11561" width="13.21875" style="155" customWidth="1"/>
    <col min="11562" max="11562" width="13.6640625" style="155" customWidth="1"/>
    <col min="11563" max="11567" width="9.109375" style="155"/>
    <col min="11568" max="11568" width="44" style="155" customWidth="1"/>
    <col min="11569" max="11569" width="26.77734375" style="155" customWidth="1"/>
    <col min="11570" max="11753" width="9.109375" style="155"/>
    <col min="11754" max="11754" width="9.109375" style="155" customWidth="1"/>
    <col min="11755" max="11755" width="37.33203125" style="155" bestFit="1" customWidth="1"/>
    <col min="11756" max="11756" width="14.109375" style="155" customWidth="1"/>
    <col min="11757" max="11757" width="12.77734375" style="155" customWidth="1"/>
    <col min="11758" max="11783" width="10.77734375" style="155" customWidth="1"/>
    <col min="11784" max="11784" width="9.109375" style="155"/>
    <col min="11785" max="11785" width="10.33203125" style="155" customWidth="1"/>
    <col min="11786" max="11790" width="9.109375" style="155"/>
    <col min="11791" max="11791" width="11.109375" style="155" customWidth="1"/>
    <col min="11792" max="11792" width="9.109375" style="155"/>
    <col min="11793" max="11793" width="13" style="155" customWidth="1"/>
    <col min="11794" max="11794" width="14.21875" style="155" customWidth="1"/>
    <col min="11795" max="11795" width="11.33203125" style="155" customWidth="1"/>
    <col min="11796" max="11796" width="12" style="155" customWidth="1"/>
    <col min="11797" max="11813" width="12.33203125" style="155" customWidth="1"/>
    <col min="11814" max="11817" width="13.21875" style="155" customWidth="1"/>
    <col min="11818" max="11818" width="13.6640625" style="155" customWidth="1"/>
    <col min="11819" max="11823" width="9.109375" style="155"/>
    <col min="11824" max="11824" width="44" style="155" customWidth="1"/>
    <col min="11825" max="11825" width="26.77734375" style="155" customWidth="1"/>
    <col min="11826" max="12009" width="9.109375" style="155"/>
    <col min="12010" max="12010" width="9.109375" style="155" customWidth="1"/>
    <col min="12011" max="12011" width="37.33203125" style="155" bestFit="1" customWidth="1"/>
    <col min="12012" max="12012" width="14.109375" style="155" customWidth="1"/>
    <col min="12013" max="12013" width="12.77734375" style="155" customWidth="1"/>
    <col min="12014" max="12039" width="10.77734375" style="155" customWidth="1"/>
    <col min="12040" max="12040" width="9.109375" style="155"/>
    <col min="12041" max="12041" width="10.33203125" style="155" customWidth="1"/>
    <col min="12042" max="12046" width="9.109375" style="155"/>
    <col min="12047" max="12047" width="11.109375" style="155" customWidth="1"/>
    <col min="12048" max="12048" width="9.109375" style="155"/>
    <col min="12049" max="12049" width="13" style="155" customWidth="1"/>
    <col min="12050" max="12050" width="14.21875" style="155" customWidth="1"/>
    <col min="12051" max="12051" width="11.33203125" style="155" customWidth="1"/>
    <col min="12052" max="12052" width="12" style="155" customWidth="1"/>
    <col min="12053" max="12069" width="12.33203125" style="155" customWidth="1"/>
    <col min="12070" max="12073" width="13.21875" style="155" customWidth="1"/>
    <col min="12074" max="12074" width="13.6640625" style="155" customWidth="1"/>
    <col min="12075" max="12079" width="9.109375" style="155"/>
    <col min="12080" max="12080" width="44" style="155" customWidth="1"/>
    <col min="12081" max="12081" width="26.77734375" style="155" customWidth="1"/>
    <col min="12082" max="12265" width="9.109375" style="155"/>
    <col min="12266" max="12266" width="9.109375" style="155" customWidth="1"/>
    <col min="12267" max="12267" width="37.33203125" style="155" bestFit="1" customWidth="1"/>
    <col min="12268" max="12268" width="14.109375" style="155" customWidth="1"/>
    <col min="12269" max="12269" width="12.77734375" style="155" customWidth="1"/>
    <col min="12270" max="12295" width="10.77734375" style="155" customWidth="1"/>
    <col min="12296" max="12296" width="9.109375" style="155"/>
    <col min="12297" max="12297" width="10.33203125" style="155" customWidth="1"/>
    <col min="12298" max="12302" width="9.109375" style="155"/>
    <col min="12303" max="12303" width="11.109375" style="155" customWidth="1"/>
    <col min="12304" max="12304" width="9.109375" style="155"/>
    <col min="12305" max="12305" width="13" style="155" customWidth="1"/>
    <col min="12306" max="12306" width="14.21875" style="155" customWidth="1"/>
    <col min="12307" max="12307" width="11.33203125" style="155" customWidth="1"/>
    <col min="12308" max="12308" width="12" style="155" customWidth="1"/>
    <col min="12309" max="12325" width="12.33203125" style="155" customWidth="1"/>
    <col min="12326" max="12329" width="13.21875" style="155" customWidth="1"/>
    <col min="12330" max="12330" width="13.6640625" style="155" customWidth="1"/>
    <col min="12331" max="12335" width="9.109375" style="155"/>
    <col min="12336" max="12336" width="44" style="155" customWidth="1"/>
    <col min="12337" max="12337" width="26.77734375" style="155" customWidth="1"/>
    <col min="12338" max="12521" width="9.109375" style="155"/>
    <col min="12522" max="12522" width="9.109375" style="155" customWidth="1"/>
    <col min="12523" max="12523" width="37.33203125" style="155" bestFit="1" customWidth="1"/>
    <col min="12524" max="12524" width="14.109375" style="155" customWidth="1"/>
    <col min="12525" max="12525" width="12.77734375" style="155" customWidth="1"/>
    <col min="12526" max="12551" width="10.77734375" style="155" customWidth="1"/>
    <col min="12552" max="12552" width="9.109375" style="155"/>
    <col min="12553" max="12553" width="10.33203125" style="155" customWidth="1"/>
    <col min="12554" max="12558" width="9.109375" style="155"/>
    <col min="12559" max="12559" width="11.109375" style="155" customWidth="1"/>
    <col min="12560" max="12560" width="9.109375" style="155"/>
    <col min="12561" max="12561" width="13" style="155" customWidth="1"/>
    <col min="12562" max="12562" width="14.21875" style="155" customWidth="1"/>
    <col min="12563" max="12563" width="11.33203125" style="155" customWidth="1"/>
    <col min="12564" max="12564" width="12" style="155" customWidth="1"/>
    <col min="12565" max="12581" width="12.33203125" style="155" customWidth="1"/>
    <col min="12582" max="12585" width="13.21875" style="155" customWidth="1"/>
    <col min="12586" max="12586" width="13.6640625" style="155" customWidth="1"/>
    <col min="12587" max="12591" width="9.109375" style="155"/>
    <col min="12592" max="12592" width="44" style="155" customWidth="1"/>
    <col min="12593" max="12593" width="26.77734375" style="155" customWidth="1"/>
    <col min="12594" max="12777" width="9.109375" style="155"/>
    <col min="12778" max="12778" width="9.109375" style="155" customWidth="1"/>
    <col min="12779" max="12779" width="37.33203125" style="155" bestFit="1" customWidth="1"/>
    <col min="12780" max="12780" width="14.109375" style="155" customWidth="1"/>
    <col min="12781" max="12781" width="12.77734375" style="155" customWidth="1"/>
    <col min="12782" max="12807" width="10.77734375" style="155" customWidth="1"/>
    <col min="12808" max="12808" width="9.109375" style="155"/>
    <col min="12809" max="12809" width="10.33203125" style="155" customWidth="1"/>
    <col min="12810" max="12814" width="9.109375" style="155"/>
    <col min="12815" max="12815" width="11.109375" style="155" customWidth="1"/>
    <col min="12816" max="12816" width="9.109375" style="155"/>
    <col min="12817" max="12817" width="13" style="155" customWidth="1"/>
    <col min="12818" max="12818" width="14.21875" style="155" customWidth="1"/>
    <col min="12819" max="12819" width="11.33203125" style="155" customWidth="1"/>
    <col min="12820" max="12820" width="12" style="155" customWidth="1"/>
    <col min="12821" max="12837" width="12.33203125" style="155" customWidth="1"/>
    <col min="12838" max="12841" width="13.21875" style="155" customWidth="1"/>
    <col min="12842" max="12842" width="13.6640625" style="155" customWidth="1"/>
    <col min="12843" max="12847" width="9.109375" style="155"/>
    <col min="12848" max="12848" width="44" style="155" customWidth="1"/>
    <col min="12849" max="12849" width="26.77734375" style="155" customWidth="1"/>
    <col min="12850" max="13033" width="9.109375" style="155"/>
    <col min="13034" max="13034" width="9.109375" style="155" customWidth="1"/>
    <col min="13035" max="13035" width="37.33203125" style="155" bestFit="1" customWidth="1"/>
    <col min="13036" max="13036" width="14.109375" style="155" customWidth="1"/>
    <col min="13037" max="13037" width="12.77734375" style="155" customWidth="1"/>
    <col min="13038" max="13063" width="10.77734375" style="155" customWidth="1"/>
    <col min="13064" max="13064" width="9.109375" style="155"/>
    <col min="13065" max="13065" width="10.33203125" style="155" customWidth="1"/>
    <col min="13066" max="13070" width="9.109375" style="155"/>
    <col min="13071" max="13071" width="11.109375" style="155" customWidth="1"/>
    <col min="13072" max="13072" width="9.109375" style="155"/>
    <col min="13073" max="13073" width="13" style="155" customWidth="1"/>
    <col min="13074" max="13074" width="14.21875" style="155" customWidth="1"/>
    <col min="13075" max="13075" width="11.33203125" style="155" customWidth="1"/>
    <col min="13076" max="13076" width="12" style="155" customWidth="1"/>
    <col min="13077" max="13093" width="12.33203125" style="155" customWidth="1"/>
    <col min="13094" max="13097" width="13.21875" style="155" customWidth="1"/>
    <col min="13098" max="13098" width="13.6640625" style="155" customWidth="1"/>
    <col min="13099" max="13103" width="9.109375" style="155"/>
    <col min="13104" max="13104" width="44" style="155" customWidth="1"/>
    <col min="13105" max="13105" width="26.77734375" style="155" customWidth="1"/>
    <col min="13106" max="13289" width="9.109375" style="155"/>
    <col min="13290" max="13290" width="9.109375" style="155" customWidth="1"/>
    <col min="13291" max="13291" width="37.33203125" style="155" bestFit="1" customWidth="1"/>
    <col min="13292" max="13292" width="14.109375" style="155" customWidth="1"/>
    <col min="13293" max="13293" width="12.77734375" style="155" customWidth="1"/>
    <col min="13294" max="13319" width="10.77734375" style="155" customWidth="1"/>
    <col min="13320" max="13320" width="9.109375" style="155"/>
    <col min="13321" max="13321" width="10.33203125" style="155" customWidth="1"/>
    <col min="13322" max="13326" width="9.109375" style="155"/>
    <col min="13327" max="13327" width="11.109375" style="155" customWidth="1"/>
    <col min="13328" max="13328" width="9.109375" style="155"/>
    <col min="13329" max="13329" width="13" style="155" customWidth="1"/>
    <col min="13330" max="13330" width="14.21875" style="155" customWidth="1"/>
    <col min="13331" max="13331" width="11.33203125" style="155" customWidth="1"/>
    <col min="13332" max="13332" width="12" style="155" customWidth="1"/>
    <col min="13333" max="13349" width="12.33203125" style="155" customWidth="1"/>
    <col min="13350" max="13353" width="13.21875" style="155" customWidth="1"/>
    <col min="13354" max="13354" width="13.6640625" style="155" customWidth="1"/>
    <col min="13355" max="13359" width="9.109375" style="155"/>
    <col min="13360" max="13360" width="44" style="155" customWidth="1"/>
    <col min="13361" max="13361" width="26.77734375" style="155" customWidth="1"/>
    <col min="13362" max="13545" width="9.109375" style="155"/>
    <col min="13546" max="13546" width="9.109375" style="155" customWidth="1"/>
    <col min="13547" max="13547" width="37.33203125" style="155" bestFit="1" customWidth="1"/>
    <col min="13548" max="13548" width="14.109375" style="155" customWidth="1"/>
    <col min="13549" max="13549" width="12.77734375" style="155" customWidth="1"/>
    <col min="13550" max="13575" width="10.77734375" style="155" customWidth="1"/>
    <col min="13576" max="13576" width="9.109375" style="155"/>
    <col min="13577" max="13577" width="10.33203125" style="155" customWidth="1"/>
    <col min="13578" max="13582" width="9.109375" style="155"/>
    <col min="13583" max="13583" width="11.109375" style="155" customWidth="1"/>
    <col min="13584" max="13584" width="9.109375" style="155"/>
    <col min="13585" max="13585" width="13" style="155" customWidth="1"/>
    <col min="13586" max="13586" width="14.21875" style="155" customWidth="1"/>
    <col min="13587" max="13587" width="11.33203125" style="155" customWidth="1"/>
    <col min="13588" max="13588" width="12" style="155" customWidth="1"/>
    <col min="13589" max="13605" width="12.33203125" style="155" customWidth="1"/>
    <col min="13606" max="13609" width="13.21875" style="155" customWidth="1"/>
    <col min="13610" max="13610" width="13.6640625" style="155" customWidth="1"/>
    <col min="13611" max="13615" width="9.109375" style="155"/>
    <col min="13616" max="13616" width="44" style="155" customWidth="1"/>
    <col min="13617" max="13617" width="26.77734375" style="155" customWidth="1"/>
    <col min="13618" max="13801" width="9.109375" style="155"/>
    <col min="13802" max="13802" width="9.109375" style="155" customWidth="1"/>
    <col min="13803" max="13803" width="37.33203125" style="155" bestFit="1" customWidth="1"/>
    <col min="13804" max="13804" width="14.109375" style="155" customWidth="1"/>
    <col min="13805" max="13805" width="12.77734375" style="155" customWidth="1"/>
    <col min="13806" max="13831" width="10.77734375" style="155" customWidth="1"/>
    <col min="13832" max="13832" width="9.109375" style="155"/>
    <col min="13833" max="13833" width="10.33203125" style="155" customWidth="1"/>
    <col min="13834" max="13838" width="9.109375" style="155"/>
    <col min="13839" max="13839" width="11.109375" style="155" customWidth="1"/>
    <col min="13840" max="13840" width="9.109375" style="155"/>
    <col min="13841" max="13841" width="13" style="155" customWidth="1"/>
    <col min="13842" max="13842" width="14.21875" style="155" customWidth="1"/>
    <col min="13843" max="13843" width="11.33203125" style="155" customWidth="1"/>
    <col min="13844" max="13844" width="12" style="155" customWidth="1"/>
    <col min="13845" max="13861" width="12.33203125" style="155" customWidth="1"/>
    <col min="13862" max="13865" width="13.21875" style="155" customWidth="1"/>
    <col min="13866" max="13866" width="13.6640625" style="155" customWidth="1"/>
    <col min="13867" max="13871" width="9.109375" style="155"/>
    <col min="13872" max="13872" width="44" style="155" customWidth="1"/>
    <col min="13873" max="13873" width="26.77734375" style="155" customWidth="1"/>
    <col min="13874" max="14057" width="9.109375" style="155"/>
    <col min="14058" max="14058" width="9.109375" style="155" customWidth="1"/>
    <col min="14059" max="14059" width="37.33203125" style="155" bestFit="1" customWidth="1"/>
    <col min="14060" max="14060" width="14.109375" style="155" customWidth="1"/>
    <col min="14061" max="14061" width="12.77734375" style="155" customWidth="1"/>
    <col min="14062" max="14087" width="10.77734375" style="155" customWidth="1"/>
    <col min="14088" max="14088" width="9.109375" style="155"/>
    <col min="14089" max="14089" width="10.33203125" style="155" customWidth="1"/>
    <col min="14090" max="14094" width="9.109375" style="155"/>
    <col min="14095" max="14095" width="11.109375" style="155" customWidth="1"/>
    <col min="14096" max="14096" width="9.109375" style="155"/>
    <col min="14097" max="14097" width="13" style="155" customWidth="1"/>
    <col min="14098" max="14098" width="14.21875" style="155" customWidth="1"/>
    <col min="14099" max="14099" width="11.33203125" style="155" customWidth="1"/>
    <col min="14100" max="14100" width="12" style="155" customWidth="1"/>
    <col min="14101" max="14117" width="12.33203125" style="155" customWidth="1"/>
    <col min="14118" max="14121" width="13.21875" style="155" customWidth="1"/>
    <col min="14122" max="14122" width="13.6640625" style="155" customWidth="1"/>
    <col min="14123" max="14127" width="9.109375" style="155"/>
    <col min="14128" max="14128" width="44" style="155" customWidth="1"/>
    <col min="14129" max="14129" width="26.77734375" style="155" customWidth="1"/>
    <col min="14130" max="14313" width="9.109375" style="155"/>
    <col min="14314" max="14314" width="9.109375" style="155" customWidth="1"/>
    <col min="14315" max="14315" width="37.33203125" style="155" bestFit="1" customWidth="1"/>
    <col min="14316" max="14316" width="14.109375" style="155" customWidth="1"/>
    <col min="14317" max="14317" width="12.77734375" style="155" customWidth="1"/>
    <col min="14318" max="14343" width="10.77734375" style="155" customWidth="1"/>
    <col min="14344" max="14344" width="9.109375" style="155"/>
    <col min="14345" max="14345" width="10.33203125" style="155" customWidth="1"/>
    <col min="14346" max="14350" width="9.109375" style="155"/>
    <col min="14351" max="14351" width="11.109375" style="155" customWidth="1"/>
    <col min="14352" max="14352" width="9.109375" style="155"/>
    <col min="14353" max="14353" width="13" style="155" customWidth="1"/>
    <col min="14354" max="14354" width="14.21875" style="155" customWidth="1"/>
    <col min="14355" max="14355" width="11.33203125" style="155" customWidth="1"/>
    <col min="14356" max="14356" width="12" style="155" customWidth="1"/>
    <col min="14357" max="14373" width="12.33203125" style="155" customWidth="1"/>
    <col min="14374" max="14377" width="13.21875" style="155" customWidth="1"/>
    <col min="14378" max="14378" width="13.6640625" style="155" customWidth="1"/>
    <col min="14379" max="14383" width="9.109375" style="155"/>
    <col min="14384" max="14384" width="44" style="155" customWidth="1"/>
    <col min="14385" max="14385" width="26.77734375" style="155" customWidth="1"/>
    <col min="14386" max="14569" width="9.109375" style="155"/>
    <col min="14570" max="14570" width="9.109375" style="155" customWidth="1"/>
    <col min="14571" max="14571" width="37.33203125" style="155" bestFit="1" customWidth="1"/>
    <col min="14572" max="14572" width="14.109375" style="155" customWidth="1"/>
    <col min="14573" max="14573" width="12.77734375" style="155" customWidth="1"/>
    <col min="14574" max="14599" width="10.77734375" style="155" customWidth="1"/>
    <col min="14600" max="14600" width="9.109375" style="155"/>
    <col min="14601" max="14601" width="10.33203125" style="155" customWidth="1"/>
    <col min="14602" max="14606" width="9.109375" style="155"/>
    <col min="14607" max="14607" width="11.109375" style="155" customWidth="1"/>
    <col min="14608" max="14608" width="9.109375" style="155"/>
    <col min="14609" max="14609" width="13" style="155" customWidth="1"/>
    <col min="14610" max="14610" width="14.21875" style="155" customWidth="1"/>
    <col min="14611" max="14611" width="11.33203125" style="155" customWidth="1"/>
    <col min="14612" max="14612" width="12" style="155" customWidth="1"/>
    <col min="14613" max="14629" width="12.33203125" style="155" customWidth="1"/>
    <col min="14630" max="14633" width="13.21875" style="155" customWidth="1"/>
    <col min="14634" max="14634" width="13.6640625" style="155" customWidth="1"/>
    <col min="14635" max="14639" width="9.109375" style="155"/>
    <col min="14640" max="14640" width="44" style="155" customWidth="1"/>
    <col min="14641" max="14641" width="26.77734375" style="155" customWidth="1"/>
    <col min="14642" max="14825" width="9.109375" style="155"/>
    <col min="14826" max="14826" width="9.109375" style="155" customWidth="1"/>
    <col min="14827" max="14827" width="37.33203125" style="155" bestFit="1" customWidth="1"/>
    <col min="14828" max="14828" width="14.109375" style="155" customWidth="1"/>
    <col min="14829" max="14829" width="12.77734375" style="155" customWidth="1"/>
    <col min="14830" max="14855" width="10.77734375" style="155" customWidth="1"/>
    <col min="14856" max="14856" width="9.109375" style="155"/>
    <col min="14857" max="14857" width="10.33203125" style="155" customWidth="1"/>
    <col min="14858" max="14862" width="9.109375" style="155"/>
    <col min="14863" max="14863" width="11.109375" style="155" customWidth="1"/>
    <col min="14864" max="14864" width="9.109375" style="155"/>
    <col min="14865" max="14865" width="13" style="155" customWidth="1"/>
    <col min="14866" max="14866" width="14.21875" style="155" customWidth="1"/>
    <col min="14867" max="14867" width="11.33203125" style="155" customWidth="1"/>
    <col min="14868" max="14868" width="12" style="155" customWidth="1"/>
    <col min="14869" max="14885" width="12.33203125" style="155" customWidth="1"/>
    <col min="14886" max="14889" width="13.21875" style="155" customWidth="1"/>
    <col min="14890" max="14890" width="13.6640625" style="155" customWidth="1"/>
    <col min="14891" max="14895" width="9.109375" style="155"/>
    <col min="14896" max="14896" width="44" style="155" customWidth="1"/>
    <col min="14897" max="14897" width="26.77734375" style="155" customWidth="1"/>
    <col min="14898" max="15081" width="9.109375" style="155"/>
    <col min="15082" max="15082" width="9.109375" style="155" customWidth="1"/>
    <col min="15083" max="15083" width="37.33203125" style="155" bestFit="1" customWidth="1"/>
    <col min="15084" max="15084" width="14.109375" style="155" customWidth="1"/>
    <col min="15085" max="15085" width="12.77734375" style="155" customWidth="1"/>
    <col min="15086" max="15111" width="10.77734375" style="155" customWidth="1"/>
    <col min="15112" max="15112" width="9.109375" style="155"/>
    <col min="15113" max="15113" width="10.33203125" style="155" customWidth="1"/>
    <col min="15114" max="15118" width="9.109375" style="155"/>
    <col min="15119" max="15119" width="11.109375" style="155" customWidth="1"/>
    <col min="15120" max="15120" width="9.109375" style="155"/>
    <col min="15121" max="15121" width="13" style="155" customWidth="1"/>
    <col min="15122" max="15122" width="14.21875" style="155" customWidth="1"/>
    <col min="15123" max="15123" width="11.33203125" style="155" customWidth="1"/>
    <col min="15124" max="15124" width="12" style="155" customWidth="1"/>
    <col min="15125" max="15141" width="12.33203125" style="155" customWidth="1"/>
    <col min="15142" max="15145" width="13.21875" style="155" customWidth="1"/>
    <col min="15146" max="15146" width="13.6640625" style="155" customWidth="1"/>
    <col min="15147" max="15151" width="9.109375" style="155"/>
    <col min="15152" max="15152" width="44" style="155" customWidth="1"/>
    <col min="15153" max="15153" width="26.77734375" style="155" customWidth="1"/>
    <col min="15154" max="15337" width="9.109375" style="155"/>
    <col min="15338" max="15338" width="9.109375" style="155" customWidth="1"/>
    <col min="15339" max="15339" width="37.33203125" style="155" bestFit="1" customWidth="1"/>
    <col min="15340" max="15340" width="14.109375" style="155" customWidth="1"/>
    <col min="15341" max="15341" width="12.77734375" style="155" customWidth="1"/>
    <col min="15342" max="15367" width="10.77734375" style="155" customWidth="1"/>
    <col min="15368" max="15368" width="9.109375" style="155"/>
    <col min="15369" max="15369" width="10.33203125" style="155" customWidth="1"/>
    <col min="15370" max="15374" width="9.109375" style="155"/>
    <col min="15375" max="15375" width="11.109375" style="155" customWidth="1"/>
    <col min="15376" max="15376" width="9.109375" style="155"/>
    <col min="15377" max="15377" width="13" style="155" customWidth="1"/>
    <col min="15378" max="15378" width="14.21875" style="155" customWidth="1"/>
    <col min="15379" max="15379" width="11.33203125" style="155" customWidth="1"/>
    <col min="15380" max="15380" width="12" style="155" customWidth="1"/>
    <col min="15381" max="15397" width="12.33203125" style="155" customWidth="1"/>
    <col min="15398" max="15401" width="13.21875" style="155" customWidth="1"/>
    <col min="15402" max="15402" width="13.6640625" style="155" customWidth="1"/>
    <col min="15403" max="15407" width="9.109375" style="155"/>
    <col min="15408" max="15408" width="44" style="155" customWidth="1"/>
    <col min="15409" max="15409" width="26.77734375" style="155" customWidth="1"/>
    <col min="15410" max="15593" width="9.109375" style="155"/>
    <col min="15594" max="15594" width="9.109375" style="155" customWidth="1"/>
    <col min="15595" max="15595" width="37.33203125" style="155" bestFit="1" customWidth="1"/>
    <col min="15596" max="15596" width="14.109375" style="155" customWidth="1"/>
    <col min="15597" max="15597" width="12.77734375" style="155" customWidth="1"/>
    <col min="15598" max="15623" width="10.77734375" style="155" customWidth="1"/>
    <col min="15624" max="15624" width="9.109375" style="155"/>
    <col min="15625" max="15625" width="10.33203125" style="155" customWidth="1"/>
    <col min="15626" max="15630" width="9.109375" style="155"/>
    <col min="15631" max="15631" width="11.109375" style="155" customWidth="1"/>
    <col min="15632" max="15632" width="9.109375" style="155"/>
    <col min="15633" max="15633" width="13" style="155" customWidth="1"/>
    <col min="15634" max="15634" width="14.21875" style="155" customWidth="1"/>
    <col min="15635" max="15635" width="11.33203125" style="155" customWidth="1"/>
    <col min="15636" max="15636" width="12" style="155" customWidth="1"/>
    <col min="15637" max="15653" width="12.33203125" style="155" customWidth="1"/>
    <col min="15654" max="15657" width="13.21875" style="155" customWidth="1"/>
    <col min="15658" max="15658" width="13.6640625" style="155" customWidth="1"/>
    <col min="15659" max="15663" width="9.109375" style="155"/>
    <col min="15664" max="15664" width="44" style="155" customWidth="1"/>
    <col min="15665" max="15665" width="26.77734375" style="155" customWidth="1"/>
    <col min="15666" max="15849" width="9.109375" style="155"/>
    <col min="15850" max="15850" width="9.109375" style="155" customWidth="1"/>
    <col min="15851" max="15851" width="37.33203125" style="155" bestFit="1" customWidth="1"/>
    <col min="15852" max="15852" width="14.109375" style="155" customWidth="1"/>
    <col min="15853" max="15853" width="12.77734375" style="155" customWidth="1"/>
    <col min="15854" max="15879" width="10.77734375" style="155" customWidth="1"/>
    <col min="15880" max="15880" width="9.109375" style="155"/>
    <col min="15881" max="15881" width="10.33203125" style="155" customWidth="1"/>
    <col min="15882" max="15886" width="9.109375" style="155"/>
    <col min="15887" max="15887" width="11.109375" style="155" customWidth="1"/>
    <col min="15888" max="15888" width="9.109375" style="155"/>
    <col min="15889" max="15889" width="13" style="155" customWidth="1"/>
    <col min="15890" max="15890" width="14.21875" style="155" customWidth="1"/>
    <col min="15891" max="15891" width="11.33203125" style="155" customWidth="1"/>
    <col min="15892" max="15892" width="12" style="155" customWidth="1"/>
    <col min="15893" max="15909" width="12.33203125" style="155" customWidth="1"/>
    <col min="15910" max="15913" width="13.21875" style="155" customWidth="1"/>
    <col min="15914" max="15914" width="13.6640625" style="155" customWidth="1"/>
    <col min="15915" max="15919" width="9.109375" style="155"/>
    <col min="15920" max="15920" width="44" style="155" customWidth="1"/>
    <col min="15921" max="15921" width="26.77734375" style="155" customWidth="1"/>
    <col min="15922" max="16105" width="9.109375" style="155"/>
    <col min="16106" max="16106" width="9.109375" style="155" customWidth="1"/>
    <col min="16107" max="16107" width="37.33203125" style="155" bestFit="1" customWidth="1"/>
    <col min="16108" max="16108" width="14.109375" style="155" customWidth="1"/>
    <col min="16109" max="16109" width="12.77734375" style="155" customWidth="1"/>
    <col min="16110" max="16135" width="10.77734375" style="155" customWidth="1"/>
    <col min="16136" max="16136" width="9.109375" style="155"/>
    <col min="16137" max="16137" width="10.33203125" style="155" customWidth="1"/>
    <col min="16138" max="16142" width="9.109375" style="155"/>
    <col min="16143" max="16143" width="11.109375" style="155" customWidth="1"/>
    <col min="16144" max="16144" width="9.109375" style="155"/>
    <col min="16145" max="16145" width="13" style="155" customWidth="1"/>
    <col min="16146" max="16146" width="14.21875" style="155" customWidth="1"/>
    <col min="16147" max="16147" width="11.33203125" style="155" customWidth="1"/>
    <col min="16148" max="16148" width="12" style="155" customWidth="1"/>
    <col min="16149" max="16165" width="12.33203125" style="155" customWidth="1"/>
    <col min="16166" max="16169" width="13.21875" style="155" customWidth="1"/>
    <col min="16170" max="16170" width="13.6640625" style="155" customWidth="1"/>
    <col min="16171" max="16175" width="9.109375" style="155"/>
    <col min="16176" max="16176" width="44" style="155" customWidth="1"/>
    <col min="16177" max="16177" width="26.77734375" style="155" customWidth="1"/>
    <col min="16178" max="16360" width="9.109375" style="155"/>
    <col min="16361" max="16384" width="9.109375" style="155" customWidth="1"/>
  </cols>
  <sheetData>
    <row r="1" spans="1:70" ht="43.2" x14ac:dyDescent="0.25">
      <c r="C1" s="294" t="s">
        <v>53</v>
      </c>
      <c r="D1" s="295"/>
      <c r="E1" s="296" t="s">
        <v>259</v>
      </c>
      <c r="F1" s="297"/>
      <c r="G1" s="297"/>
      <c r="H1" s="297"/>
      <c r="I1" s="297"/>
      <c r="J1" s="297"/>
      <c r="K1" s="297"/>
      <c r="L1" s="297"/>
      <c r="M1" s="297"/>
      <c r="N1" s="297"/>
      <c r="O1" s="297"/>
      <c r="P1" s="297"/>
      <c r="Q1" s="297"/>
      <c r="R1" s="297"/>
      <c r="S1" s="297"/>
      <c r="T1" s="297"/>
      <c r="U1" s="297"/>
      <c r="V1" s="297"/>
      <c r="W1" s="297"/>
      <c r="X1" s="297"/>
      <c r="Y1" s="297"/>
      <c r="Z1" s="297"/>
      <c r="AA1" s="298"/>
      <c r="AB1" s="299" t="s">
        <v>54</v>
      </c>
      <c r="AC1" s="300"/>
      <c r="AD1" s="300"/>
      <c r="AE1" s="300"/>
      <c r="AF1" s="300"/>
      <c r="AG1" s="300"/>
      <c r="AH1" s="300"/>
      <c r="AI1" s="300"/>
      <c r="AJ1" s="300"/>
      <c r="AK1" s="300"/>
      <c r="AL1" s="300"/>
      <c r="AM1" s="300"/>
      <c r="AN1" s="300"/>
      <c r="AO1" s="300"/>
      <c r="AP1" s="300"/>
      <c r="AQ1" s="300"/>
      <c r="AR1" s="301"/>
      <c r="AS1" s="302" t="s">
        <v>254</v>
      </c>
      <c r="AT1" s="303"/>
      <c r="AU1" s="303"/>
      <c r="AV1" s="303"/>
      <c r="AW1" s="303"/>
      <c r="AX1" s="303"/>
      <c r="AY1" s="303"/>
      <c r="AZ1" s="303"/>
      <c r="BA1" s="303"/>
      <c r="BB1" s="303"/>
      <c r="BC1" s="303"/>
      <c r="BD1" s="303"/>
      <c r="BE1" s="303"/>
      <c r="BF1" s="303"/>
      <c r="BG1" s="304"/>
      <c r="BH1" s="292" t="s">
        <v>55</v>
      </c>
      <c r="BJ1" s="187" t="s">
        <v>227</v>
      </c>
      <c r="BK1" s="187" t="s">
        <v>228</v>
      </c>
      <c r="BL1" s="188" t="s">
        <v>229</v>
      </c>
      <c r="BM1" s="188" t="s">
        <v>230</v>
      </c>
      <c r="BN1" s="188" t="s">
        <v>231</v>
      </c>
      <c r="BO1" s="188" t="s">
        <v>232</v>
      </c>
      <c r="BP1" s="188" t="s">
        <v>233</v>
      </c>
      <c r="BQ1" s="188" t="s">
        <v>234</v>
      </c>
      <c r="BR1" s="188" t="s">
        <v>235</v>
      </c>
    </row>
    <row r="2" spans="1:70" s="153" customFormat="1" ht="21.45" customHeight="1" x14ac:dyDescent="0.25">
      <c r="B2" s="154"/>
      <c r="C2" s="226" t="s">
        <v>258</v>
      </c>
      <c r="D2" s="227"/>
      <c r="E2" s="305" t="s">
        <v>285</v>
      </c>
      <c r="F2" s="306"/>
      <c r="G2" s="306"/>
      <c r="H2" s="306"/>
      <c r="I2" s="306"/>
      <c r="J2" s="306"/>
      <c r="K2" s="306"/>
      <c r="L2" s="306"/>
      <c r="M2" s="306"/>
      <c r="N2" s="306"/>
      <c r="O2" s="306"/>
      <c r="P2" s="306"/>
      <c r="Q2" s="306"/>
      <c r="R2" s="306"/>
      <c r="S2" s="306"/>
      <c r="T2" s="307"/>
      <c r="U2" s="308" t="s">
        <v>252</v>
      </c>
      <c r="V2" s="309"/>
      <c r="W2" s="310"/>
      <c r="X2" s="308" t="s">
        <v>286</v>
      </c>
      <c r="Y2" s="309"/>
      <c r="Z2" s="309"/>
      <c r="AA2" s="317"/>
      <c r="AB2" s="318" t="s">
        <v>287</v>
      </c>
      <c r="AC2" s="319"/>
      <c r="AD2" s="319"/>
      <c r="AE2" s="319"/>
      <c r="AF2" s="319"/>
      <c r="AG2" s="319"/>
      <c r="AH2" s="319"/>
      <c r="AI2" s="319"/>
      <c r="AJ2" s="319"/>
      <c r="AK2" s="319"/>
      <c r="AL2" s="319"/>
      <c r="AM2" s="320"/>
      <c r="AN2" s="206" t="s">
        <v>253</v>
      </c>
      <c r="AO2" s="207"/>
      <c r="AP2" s="321" t="s">
        <v>288</v>
      </c>
      <c r="AQ2" s="319"/>
      <c r="AR2" s="322"/>
      <c r="AS2" s="323" t="s">
        <v>287</v>
      </c>
      <c r="AT2" s="324"/>
      <c r="AU2" s="324"/>
      <c r="AV2" s="324"/>
      <c r="AW2" s="324"/>
      <c r="AX2" s="324"/>
      <c r="AY2" s="324"/>
      <c r="AZ2" s="324"/>
      <c r="BA2" s="324"/>
      <c r="BB2" s="324"/>
      <c r="BC2" s="324"/>
      <c r="BD2" s="325"/>
      <c r="BE2" s="311" t="s">
        <v>289</v>
      </c>
      <c r="BF2" s="312"/>
      <c r="BG2" s="313"/>
      <c r="BH2" s="293"/>
      <c r="BI2" s="156"/>
      <c r="BJ2" s="187"/>
      <c r="BK2" s="187"/>
      <c r="BL2" s="188" t="s">
        <v>255</v>
      </c>
      <c r="BM2" s="188" t="s">
        <v>255</v>
      </c>
      <c r="BN2" s="188" t="s">
        <v>255</v>
      </c>
      <c r="BO2" s="188" t="s">
        <v>255</v>
      </c>
      <c r="BP2" s="188" t="s">
        <v>255</v>
      </c>
      <c r="BQ2" s="188" t="s">
        <v>255</v>
      </c>
      <c r="BR2" s="188" t="s">
        <v>255</v>
      </c>
    </row>
    <row r="3" spans="1:70" s="157" customFormat="1" ht="28.5" customHeight="1" x14ac:dyDescent="0.25">
      <c r="B3" s="158"/>
      <c r="C3" s="228" t="s">
        <v>56</v>
      </c>
      <c r="D3" s="229" t="s">
        <v>57</v>
      </c>
      <c r="E3" s="214" t="s">
        <v>58</v>
      </c>
      <c r="F3" s="159"/>
      <c r="G3" s="159"/>
      <c r="H3" s="159"/>
      <c r="I3" s="160" t="s">
        <v>59</v>
      </c>
      <c r="J3" s="161"/>
      <c r="K3" s="161"/>
      <c r="L3" s="162"/>
      <c r="M3" s="160" t="s">
        <v>260</v>
      </c>
      <c r="N3" s="161"/>
      <c r="O3" s="161"/>
      <c r="P3" s="162"/>
      <c r="Q3" s="314" t="s">
        <v>261</v>
      </c>
      <c r="R3" s="315"/>
      <c r="S3" s="315"/>
      <c r="T3" s="316"/>
      <c r="U3" s="163"/>
      <c r="V3" s="164"/>
      <c r="W3" s="165"/>
      <c r="X3" s="164"/>
      <c r="Y3" s="164"/>
      <c r="Z3" s="166"/>
      <c r="AA3" s="215"/>
      <c r="AB3" s="318" t="s">
        <v>58</v>
      </c>
      <c r="AC3" s="319"/>
      <c r="AD3" s="320"/>
      <c r="AE3" s="326" t="s">
        <v>59</v>
      </c>
      <c r="AF3" s="327"/>
      <c r="AG3" s="328"/>
      <c r="AH3" s="326" t="s">
        <v>260</v>
      </c>
      <c r="AI3" s="327"/>
      <c r="AJ3" s="328"/>
      <c r="AK3" s="326" t="s">
        <v>60</v>
      </c>
      <c r="AL3" s="327"/>
      <c r="AM3" s="328"/>
      <c r="AN3" s="321"/>
      <c r="AO3" s="320"/>
      <c r="AP3" s="319"/>
      <c r="AQ3" s="319"/>
      <c r="AR3" s="322"/>
      <c r="AS3" s="329" t="s">
        <v>58</v>
      </c>
      <c r="AT3" s="330"/>
      <c r="AU3" s="331"/>
      <c r="AV3" s="332" t="s">
        <v>59</v>
      </c>
      <c r="AW3" s="332"/>
      <c r="AX3" s="332"/>
      <c r="AY3" s="332" t="s">
        <v>260</v>
      </c>
      <c r="AZ3" s="332"/>
      <c r="BA3" s="332"/>
      <c r="BB3" s="332" t="s">
        <v>261</v>
      </c>
      <c r="BC3" s="332"/>
      <c r="BD3" s="332"/>
      <c r="BE3" s="211"/>
      <c r="BF3" s="211"/>
      <c r="BG3" s="234"/>
      <c r="BH3" s="239" t="s">
        <v>256</v>
      </c>
      <c r="BI3" s="156"/>
      <c r="BJ3" s="187"/>
      <c r="BK3" s="187"/>
      <c r="BL3" s="188" t="s">
        <v>236</v>
      </c>
      <c r="BM3" s="188" t="s">
        <v>236</v>
      </c>
      <c r="BN3" s="188" t="s">
        <v>238</v>
      </c>
      <c r="BO3" s="188" t="s">
        <v>237</v>
      </c>
      <c r="BP3" s="188" t="s">
        <v>236</v>
      </c>
      <c r="BQ3" s="188" t="s">
        <v>236</v>
      </c>
      <c r="BR3" s="188" t="s">
        <v>236</v>
      </c>
    </row>
    <row r="4" spans="1:70" s="170" customFormat="1" ht="84.75" customHeight="1" x14ac:dyDescent="0.3">
      <c r="A4" s="167" t="s">
        <v>61</v>
      </c>
      <c r="B4" s="223" t="s">
        <v>62</v>
      </c>
      <c r="C4" s="230" t="s">
        <v>52</v>
      </c>
      <c r="D4" s="231" t="s">
        <v>63</v>
      </c>
      <c r="E4" s="216" t="s">
        <v>64</v>
      </c>
      <c r="F4" s="168" t="s">
        <v>65</v>
      </c>
      <c r="G4" s="168" t="s">
        <v>66</v>
      </c>
      <c r="H4" s="168" t="s">
        <v>67</v>
      </c>
      <c r="I4" s="168" t="s">
        <v>64</v>
      </c>
      <c r="J4" s="168" t="s">
        <v>65</v>
      </c>
      <c r="K4" s="168" t="s">
        <v>66</v>
      </c>
      <c r="L4" s="168" t="s">
        <v>67</v>
      </c>
      <c r="M4" s="168" t="s">
        <v>64</v>
      </c>
      <c r="N4" s="168" t="s">
        <v>65</v>
      </c>
      <c r="O4" s="168" t="s">
        <v>66</v>
      </c>
      <c r="P4" s="168" t="s">
        <v>67</v>
      </c>
      <c r="Q4" s="168" t="s">
        <v>64</v>
      </c>
      <c r="R4" s="168" t="s">
        <v>65</v>
      </c>
      <c r="S4" s="168" t="s">
        <v>66</v>
      </c>
      <c r="T4" s="168" t="s">
        <v>67</v>
      </c>
      <c r="U4" s="168" t="s">
        <v>64</v>
      </c>
      <c r="V4" s="169" t="s">
        <v>65</v>
      </c>
      <c r="W4" s="169" t="s">
        <v>66</v>
      </c>
      <c r="X4" s="169" t="s">
        <v>64</v>
      </c>
      <c r="Y4" s="169" t="s">
        <v>65</v>
      </c>
      <c r="Z4" s="169" t="s">
        <v>66</v>
      </c>
      <c r="AA4" s="217" t="s">
        <v>67</v>
      </c>
      <c r="AB4" s="198" t="s">
        <v>65</v>
      </c>
      <c r="AC4" s="208" t="s">
        <v>66</v>
      </c>
      <c r="AD4" s="208" t="s">
        <v>67</v>
      </c>
      <c r="AE4" s="208" t="s">
        <v>65</v>
      </c>
      <c r="AF4" s="208" t="s">
        <v>66</v>
      </c>
      <c r="AG4" s="208" t="s">
        <v>67</v>
      </c>
      <c r="AH4" s="208" t="s">
        <v>65</v>
      </c>
      <c r="AI4" s="208" t="s">
        <v>66</v>
      </c>
      <c r="AJ4" s="208" t="s">
        <v>67</v>
      </c>
      <c r="AK4" s="208" t="s">
        <v>65</v>
      </c>
      <c r="AL4" s="208" t="s">
        <v>66</v>
      </c>
      <c r="AM4" s="208" t="s">
        <v>67</v>
      </c>
      <c r="AN4" s="208" t="s">
        <v>65</v>
      </c>
      <c r="AO4" s="208" t="s">
        <v>66</v>
      </c>
      <c r="AP4" s="208" t="s">
        <v>65</v>
      </c>
      <c r="AQ4" s="208" t="s">
        <v>66</v>
      </c>
      <c r="AR4" s="199" t="s">
        <v>67</v>
      </c>
      <c r="AS4" s="235" t="s">
        <v>65</v>
      </c>
      <c r="AT4" s="210" t="s">
        <v>66</v>
      </c>
      <c r="AU4" s="210" t="s">
        <v>67</v>
      </c>
      <c r="AV4" s="210" t="s">
        <v>65</v>
      </c>
      <c r="AW4" s="210" t="s">
        <v>66</v>
      </c>
      <c r="AX4" s="210" t="s">
        <v>67</v>
      </c>
      <c r="AY4" s="210" t="s">
        <v>65</v>
      </c>
      <c r="AZ4" s="210" t="s">
        <v>66</v>
      </c>
      <c r="BA4" s="210" t="s">
        <v>67</v>
      </c>
      <c r="BB4" s="210" t="s">
        <v>65</v>
      </c>
      <c r="BC4" s="210" t="s">
        <v>66</v>
      </c>
      <c r="BD4" s="210" t="s">
        <v>67</v>
      </c>
      <c r="BE4" s="210" t="s">
        <v>65</v>
      </c>
      <c r="BF4" s="210" t="s">
        <v>66</v>
      </c>
      <c r="BG4" s="236" t="s">
        <v>67</v>
      </c>
      <c r="BH4" s="240" t="s">
        <v>257</v>
      </c>
      <c r="BI4" s="156"/>
      <c r="BJ4" s="187"/>
      <c r="BK4" s="187"/>
      <c r="BL4" s="188" t="s">
        <v>239</v>
      </c>
      <c r="BM4" s="188" t="s">
        <v>239</v>
      </c>
      <c r="BN4" s="188" t="s">
        <v>239</v>
      </c>
      <c r="BO4" s="188" t="s">
        <v>239</v>
      </c>
      <c r="BP4" s="188" t="s">
        <v>240</v>
      </c>
      <c r="BQ4" s="188" t="s">
        <v>240</v>
      </c>
      <c r="BR4" s="188" t="s">
        <v>240</v>
      </c>
    </row>
    <row r="5" spans="1:70" s="170" customFormat="1" ht="28.8" x14ac:dyDescent="0.3">
      <c r="A5" s="167"/>
      <c r="B5" s="223" t="s">
        <v>68</v>
      </c>
      <c r="C5" s="230"/>
      <c r="D5" s="231"/>
      <c r="E5" s="216"/>
      <c r="F5" s="168"/>
      <c r="G5" s="168"/>
      <c r="H5" s="168"/>
      <c r="I5" s="168"/>
      <c r="J5" s="168"/>
      <c r="K5" s="168"/>
      <c r="L5" s="168"/>
      <c r="M5" s="168"/>
      <c r="N5" s="168"/>
      <c r="O5" s="168"/>
      <c r="P5" s="168"/>
      <c r="Q5" s="168"/>
      <c r="R5" s="168"/>
      <c r="S5" s="168"/>
      <c r="T5" s="168"/>
      <c r="U5" s="168"/>
      <c r="V5" s="169"/>
      <c r="W5" s="169"/>
      <c r="X5" s="169"/>
      <c r="Y5" s="169"/>
      <c r="Z5" s="169"/>
      <c r="AA5" s="217"/>
      <c r="AB5" s="232"/>
      <c r="AC5" s="209"/>
      <c r="AD5" s="209"/>
      <c r="AE5" s="208"/>
      <c r="AF5" s="208"/>
      <c r="AG5" s="208"/>
      <c r="AH5" s="208"/>
      <c r="AI5" s="208"/>
      <c r="AJ5" s="208"/>
      <c r="AK5" s="208"/>
      <c r="AL5" s="208"/>
      <c r="AM5" s="208"/>
      <c r="AN5" s="209"/>
      <c r="AO5" s="209"/>
      <c r="AP5" s="209"/>
      <c r="AQ5" s="209"/>
      <c r="AR5" s="233"/>
      <c r="AS5" s="237"/>
      <c r="AT5" s="212"/>
      <c r="AU5" s="212"/>
      <c r="AV5" s="212"/>
      <c r="AW5" s="212"/>
      <c r="AX5" s="212"/>
      <c r="AY5" s="212"/>
      <c r="AZ5" s="212"/>
      <c r="BA5" s="212"/>
      <c r="BB5" s="212"/>
      <c r="BC5" s="212"/>
      <c r="BD5" s="212"/>
      <c r="BE5" s="212"/>
      <c r="BF5" s="212"/>
      <c r="BG5" s="238"/>
      <c r="BH5" s="241"/>
      <c r="BJ5" s="187"/>
      <c r="BK5" s="187"/>
      <c r="BL5" s="188" t="s">
        <v>241</v>
      </c>
      <c r="BM5" s="188" t="s">
        <v>241</v>
      </c>
      <c r="BN5" s="188" t="s">
        <v>241</v>
      </c>
      <c r="BO5" s="188" t="s">
        <v>241</v>
      </c>
      <c r="BP5" s="188" t="s">
        <v>242</v>
      </c>
      <c r="BQ5" s="188" t="s">
        <v>242</v>
      </c>
      <c r="BR5" s="188" t="s">
        <v>242</v>
      </c>
    </row>
    <row r="6" spans="1:70" ht="14.4" x14ac:dyDescent="0.25">
      <c r="A6" s="171">
        <v>301</v>
      </c>
      <c r="B6" s="224" t="s">
        <v>70</v>
      </c>
      <c r="C6" s="218">
        <v>23792</v>
      </c>
      <c r="D6" s="219">
        <v>16468.5</v>
      </c>
      <c r="E6" s="218">
        <v>0</v>
      </c>
      <c r="F6" s="172">
        <v>0</v>
      </c>
      <c r="G6" s="172">
        <v>0</v>
      </c>
      <c r="H6" s="172">
        <v>0</v>
      </c>
      <c r="I6" s="172">
        <v>0</v>
      </c>
      <c r="J6" s="172">
        <v>952.0390526315789</v>
      </c>
      <c r="K6" s="172">
        <v>432.30344736842102</v>
      </c>
      <c r="L6" s="172">
        <v>3.8858736842105266</v>
      </c>
      <c r="M6" s="172">
        <v>0</v>
      </c>
      <c r="N6" s="172">
        <v>31.086989473684213</v>
      </c>
      <c r="O6" s="172">
        <v>17.486431578947368</v>
      </c>
      <c r="P6" s="172">
        <v>0</v>
      </c>
      <c r="Q6" s="172">
        <v>11.277815789473685</v>
      </c>
      <c r="R6" s="172">
        <v>186.91052421052632</v>
      </c>
      <c r="S6" s="172">
        <v>66.059852631578948</v>
      </c>
      <c r="T6" s="172">
        <v>0.97146842105263165</v>
      </c>
      <c r="U6" s="172">
        <v>0</v>
      </c>
      <c r="V6" s="172">
        <v>0</v>
      </c>
      <c r="W6" s="172">
        <v>0</v>
      </c>
      <c r="X6" s="172">
        <v>992.16562303375804</v>
      </c>
      <c r="Y6" s="172">
        <v>1904.1380390359263</v>
      </c>
      <c r="Z6" s="172">
        <v>486.81541990608417</v>
      </c>
      <c r="AA6" s="219">
        <v>36.915459014584208</v>
      </c>
      <c r="AB6" s="172">
        <v>0</v>
      </c>
      <c r="AC6" s="172">
        <v>0</v>
      </c>
      <c r="AD6" s="172">
        <v>0</v>
      </c>
      <c r="AE6" s="172">
        <v>145.31885789473682</v>
      </c>
      <c r="AF6" s="172">
        <v>84.926605263157896</v>
      </c>
      <c r="AG6" s="172">
        <v>0</v>
      </c>
      <c r="AH6" s="172">
        <v>0</v>
      </c>
      <c r="AI6" s="172">
        <v>0</v>
      </c>
      <c r="AJ6" s="172">
        <v>0</v>
      </c>
      <c r="AK6" s="172">
        <v>5.6617736842105266</v>
      </c>
      <c r="AL6" s="172">
        <v>0.94362894736842107</v>
      </c>
      <c r="AM6" s="172">
        <v>0</v>
      </c>
      <c r="AN6" s="172">
        <v>0</v>
      </c>
      <c r="AO6" s="172">
        <v>0</v>
      </c>
      <c r="AP6" s="172">
        <v>390.92658710498421</v>
      </c>
      <c r="AQ6" s="172">
        <v>85.013680511534204</v>
      </c>
      <c r="AR6" s="219">
        <v>1.8872578947368421</v>
      </c>
      <c r="AS6" s="172">
        <v>0</v>
      </c>
      <c r="AT6" s="172">
        <v>0</v>
      </c>
      <c r="AU6" s="172">
        <v>0</v>
      </c>
      <c r="AV6" s="172">
        <v>161.49284210526315</v>
      </c>
      <c r="AW6" s="172">
        <v>91.195957894736836</v>
      </c>
      <c r="AX6" s="172">
        <v>0</v>
      </c>
      <c r="AY6" s="172">
        <v>0</v>
      </c>
      <c r="AZ6" s="172">
        <v>0</v>
      </c>
      <c r="BA6" s="172">
        <v>0</v>
      </c>
      <c r="BB6" s="172">
        <v>55.097557894736845</v>
      </c>
      <c r="BC6" s="172">
        <v>15.199326315789474</v>
      </c>
      <c r="BD6" s="172">
        <v>0.94995789473684211</v>
      </c>
      <c r="BE6" s="172">
        <v>591.33009430231573</v>
      </c>
      <c r="BF6" s="172">
        <v>201.16007527282105</v>
      </c>
      <c r="BG6" s="219">
        <v>3.7998315789473684</v>
      </c>
      <c r="BH6" s="242">
        <v>657.5</v>
      </c>
      <c r="BJ6" s="187"/>
      <c r="BK6" s="189" t="s">
        <v>243</v>
      </c>
      <c r="BL6" s="190">
        <f t="shared" ref="BL6:BM6" si="0">SUM(BL7:BL157)</f>
        <v>441595.3000000001</v>
      </c>
      <c r="BM6" s="190">
        <f t="shared" si="0"/>
        <v>441536.21999999991</v>
      </c>
      <c r="BN6" s="190">
        <f>SUM(BN7:BN157)</f>
        <v>4422.5900000000011</v>
      </c>
      <c r="BO6" s="190">
        <f>SUM(BO7:BO157)</f>
        <v>52005.000000000007</v>
      </c>
      <c r="BP6" s="190">
        <f t="shared" ref="BP6:BR6" si="1">SUM(BP7:BP157)</f>
        <v>2443</v>
      </c>
      <c r="BQ6" s="190">
        <f t="shared" si="1"/>
        <v>9596</v>
      </c>
      <c r="BR6" s="190">
        <f t="shared" si="1"/>
        <v>35113</v>
      </c>
    </row>
    <row r="7" spans="1:70" ht="14.4" x14ac:dyDescent="0.3">
      <c r="A7" s="171">
        <v>302</v>
      </c>
      <c r="B7" s="224" t="s">
        <v>71</v>
      </c>
      <c r="C7" s="218">
        <v>28298</v>
      </c>
      <c r="D7" s="219">
        <v>23376.5</v>
      </c>
      <c r="E7" s="218">
        <v>39.472355263157894</v>
      </c>
      <c r="F7" s="172">
        <v>199.73390736842103</v>
      </c>
      <c r="G7" s="172">
        <v>62.173978947368425</v>
      </c>
      <c r="H7" s="172">
        <v>2.9144052631578941</v>
      </c>
      <c r="I7" s="172">
        <v>87.966963157894739</v>
      </c>
      <c r="J7" s="172">
        <v>1080.5319427799632</v>
      </c>
      <c r="K7" s="172">
        <v>454.32339856943679</v>
      </c>
      <c r="L7" s="172">
        <v>13.989145263157896</v>
      </c>
      <c r="M7" s="172">
        <v>0</v>
      </c>
      <c r="N7" s="172">
        <v>23.315242105263152</v>
      </c>
      <c r="O7" s="172">
        <v>5.8288105263157881</v>
      </c>
      <c r="P7" s="172">
        <v>0</v>
      </c>
      <c r="Q7" s="172">
        <v>40.600136842105272</v>
      </c>
      <c r="R7" s="172">
        <v>241.89563684210526</v>
      </c>
      <c r="S7" s="172">
        <v>96.175373684210527</v>
      </c>
      <c r="T7" s="172">
        <v>2.9144052631578941</v>
      </c>
      <c r="U7" s="172">
        <v>0</v>
      </c>
      <c r="V7" s="172">
        <v>0</v>
      </c>
      <c r="W7" s="172">
        <v>0</v>
      </c>
      <c r="X7" s="172">
        <v>386.94185748127904</v>
      </c>
      <c r="Y7" s="172">
        <v>2340.433864114495</v>
      </c>
      <c r="Z7" s="172">
        <v>656.74956648864213</v>
      </c>
      <c r="AA7" s="219">
        <v>195.65374</v>
      </c>
      <c r="AB7" s="172">
        <v>5.6617736842105266</v>
      </c>
      <c r="AC7" s="172">
        <v>0.94362894736842107</v>
      </c>
      <c r="AD7" s="172">
        <v>0</v>
      </c>
      <c r="AE7" s="172">
        <v>133.68076785840265</v>
      </c>
      <c r="AF7" s="172">
        <v>55.54829101629737</v>
      </c>
      <c r="AG7" s="172">
        <v>1.8872578947368421</v>
      </c>
      <c r="AH7" s="172">
        <v>1.8872578947368421</v>
      </c>
      <c r="AI7" s="172">
        <v>0</v>
      </c>
      <c r="AJ7" s="172">
        <v>0</v>
      </c>
      <c r="AK7" s="172">
        <v>45.294189473684213</v>
      </c>
      <c r="AL7" s="172">
        <v>16.041692105263159</v>
      </c>
      <c r="AM7" s="172">
        <v>0.94362894736842107</v>
      </c>
      <c r="AN7" s="172">
        <v>0</v>
      </c>
      <c r="AO7" s="172">
        <v>0</v>
      </c>
      <c r="AP7" s="172">
        <v>178.02881172631578</v>
      </c>
      <c r="AQ7" s="172">
        <v>45.294189473684213</v>
      </c>
      <c r="AR7" s="219">
        <v>7.360305789473685</v>
      </c>
      <c r="AS7" s="172">
        <v>91.195957894736836</v>
      </c>
      <c r="AT7" s="172">
        <v>21.849031578947368</v>
      </c>
      <c r="AU7" s="172">
        <v>0.94995789473684211</v>
      </c>
      <c r="AV7" s="172">
        <v>341.2882056824842</v>
      </c>
      <c r="AW7" s="172">
        <v>160.16290105263158</v>
      </c>
      <c r="AX7" s="172">
        <v>4.5122999999999998</v>
      </c>
      <c r="AY7" s="172">
        <v>7.5996631578947369</v>
      </c>
      <c r="AZ7" s="172">
        <v>0.94995789473684211</v>
      </c>
      <c r="BA7" s="172">
        <v>0</v>
      </c>
      <c r="BB7" s="172">
        <v>41.798147368421056</v>
      </c>
      <c r="BC7" s="172">
        <v>21.849031578947368</v>
      </c>
      <c r="BD7" s="172">
        <v>0.94995789473684211</v>
      </c>
      <c r="BE7" s="172">
        <v>1020.7601555974106</v>
      </c>
      <c r="BF7" s="172">
        <v>284.20966829128423</v>
      </c>
      <c r="BG7" s="219">
        <v>92.14591578947369</v>
      </c>
      <c r="BH7" s="242">
        <v>955.08</v>
      </c>
      <c r="BJ7" s="191">
        <v>202</v>
      </c>
      <c r="BK7" s="191" t="s">
        <v>69</v>
      </c>
      <c r="BL7" s="192">
        <v>625.83000000000004</v>
      </c>
      <c r="BM7" s="192">
        <v>645</v>
      </c>
      <c r="BN7" s="192">
        <v>1.68</v>
      </c>
      <c r="BO7" s="192">
        <v>129.72</v>
      </c>
      <c r="BP7" s="204">
        <v>3</v>
      </c>
      <c r="BQ7" s="205">
        <v>25</v>
      </c>
      <c r="BR7" s="204">
        <v>98</v>
      </c>
    </row>
    <row r="8" spans="1:70" ht="14.4" x14ac:dyDescent="0.3">
      <c r="A8" s="171">
        <v>370</v>
      </c>
      <c r="B8" s="224" t="s">
        <v>72</v>
      </c>
      <c r="C8" s="218">
        <v>19260</v>
      </c>
      <c r="D8" s="219">
        <v>13281.5</v>
      </c>
      <c r="E8" s="218">
        <v>0</v>
      </c>
      <c r="F8" s="172">
        <v>0</v>
      </c>
      <c r="G8" s="172">
        <v>0</v>
      </c>
      <c r="H8" s="172">
        <v>0</v>
      </c>
      <c r="I8" s="172">
        <v>0</v>
      </c>
      <c r="J8" s="172">
        <v>389.55883684210528</v>
      </c>
      <c r="K8" s="172">
        <v>140.47433368421051</v>
      </c>
      <c r="L8" s="172">
        <v>1.9429368421052633</v>
      </c>
      <c r="M8" s="172">
        <v>0</v>
      </c>
      <c r="N8" s="172">
        <v>0</v>
      </c>
      <c r="O8" s="172">
        <v>0</v>
      </c>
      <c r="P8" s="172">
        <v>0</v>
      </c>
      <c r="Q8" s="172">
        <v>0</v>
      </c>
      <c r="R8" s="172">
        <v>705.28607368421046</v>
      </c>
      <c r="S8" s="172">
        <v>309.70413263157894</v>
      </c>
      <c r="T8" s="172">
        <v>1.9429368421052633</v>
      </c>
      <c r="U8" s="172">
        <v>0</v>
      </c>
      <c r="V8" s="172">
        <v>0</v>
      </c>
      <c r="W8" s="172">
        <v>0</v>
      </c>
      <c r="X8" s="172">
        <v>572.48171527370528</v>
      </c>
      <c r="Y8" s="172">
        <v>1287.3166678871369</v>
      </c>
      <c r="Z8" s="172">
        <v>368.01780500064206</v>
      </c>
      <c r="AA8" s="219">
        <v>17.486431578947368</v>
      </c>
      <c r="AB8" s="172">
        <v>0</v>
      </c>
      <c r="AC8" s="172">
        <v>0</v>
      </c>
      <c r="AD8" s="172">
        <v>0</v>
      </c>
      <c r="AE8" s="172">
        <v>60.203526842105262</v>
      </c>
      <c r="AF8" s="172">
        <v>16.041692105263159</v>
      </c>
      <c r="AG8" s="172">
        <v>0.94362894736842107</v>
      </c>
      <c r="AH8" s="172">
        <v>0</v>
      </c>
      <c r="AI8" s="172">
        <v>0</v>
      </c>
      <c r="AJ8" s="172">
        <v>0</v>
      </c>
      <c r="AK8" s="172">
        <v>90.588378947368426</v>
      </c>
      <c r="AL8" s="172">
        <v>67.941284210526319</v>
      </c>
      <c r="AM8" s="172">
        <v>0</v>
      </c>
      <c r="AN8" s="172">
        <v>0</v>
      </c>
      <c r="AO8" s="172">
        <v>0</v>
      </c>
      <c r="AP8" s="172">
        <v>133.05168157894738</v>
      </c>
      <c r="AQ8" s="172">
        <v>42.433504716678947</v>
      </c>
      <c r="AR8" s="219">
        <v>4.7181447368421052</v>
      </c>
      <c r="AS8" s="172">
        <v>0</v>
      </c>
      <c r="AT8" s="172">
        <v>0</v>
      </c>
      <c r="AU8" s="172">
        <v>0</v>
      </c>
      <c r="AV8" s="172">
        <v>113.01332357722106</v>
      </c>
      <c r="AW8" s="172">
        <v>57.504117578084205</v>
      </c>
      <c r="AX8" s="172">
        <v>0.94995789473684211</v>
      </c>
      <c r="AY8" s="172">
        <v>0</v>
      </c>
      <c r="AZ8" s="172">
        <v>0</v>
      </c>
      <c r="BA8" s="172">
        <v>0</v>
      </c>
      <c r="BB8" s="172">
        <v>163.39275789473683</v>
      </c>
      <c r="BC8" s="172">
        <v>90.245999999999995</v>
      </c>
      <c r="BD8" s="172">
        <v>0.94995789473684211</v>
      </c>
      <c r="BE8" s="172">
        <v>837.81953082852624</v>
      </c>
      <c r="BF8" s="172">
        <v>252.70683305071577</v>
      </c>
      <c r="BG8" s="219">
        <v>5.224768421052632</v>
      </c>
      <c r="BH8" s="242">
        <v>531.33000000000004</v>
      </c>
      <c r="BJ8" s="191">
        <v>203</v>
      </c>
      <c r="BK8" s="191" t="s">
        <v>73</v>
      </c>
      <c r="BL8" s="192">
        <v>1910.39</v>
      </c>
      <c r="BM8" s="192">
        <v>2060.1999999999998</v>
      </c>
      <c r="BN8" s="192">
        <v>41.07</v>
      </c>
      <c r="BO8" s="192">
        <v>385.68</v>
      </c>
      <c r="BP8" s="204">
        <v>10</v>
      </c>
      <c r="BQ8" s="205">
        <v>43</v>
      </c>
      <c r="BR8" s="204">
        <v>207</v>
      </c>
    </row>
    <row r="9" spans="1:70" ht="14.4" x14ac:dyDescent="0.3">
      <c r="A9" s="171">
        <v>800</v>
      </c>
      <c r="B9" s="224" t="s">
        <v>74</v>
      </c>
      <c r="C9" s="218">
        <v>12585</v>
      </c>
      <c r="D9" s="219">
        <v>10883</v>
      </c>
      <c r="E9" s="218">
        <v>0</v>
      </c>
      <c r="F9" s="172">
        <v>0</v>
      </c>
      <c r="G9" s="172">
        <v>0</v>
      </c>
      <c r="H9" s="172">
        <v>0</v>
      </c>
      <c r="I9" s="172">
        <v>11.954484736842105</v>
      </c>
      <c r="J9" s="172">
        <v>39.247324210526315</v>
      </c>
      <c r="K9" s="172">
        <v>20.983717894736841</v>
      </c>
      <c r="L9" s="172">
        <v>0.97146842105263165</v>
      </c>
      <c r="M9" s="172">
        <v>0</v>
      </c>
      <c r="N9" s="172">
        <v>0</v>
      </c>
      <c r="O9" s="172">
        <v>0</v>
      </c>
      <c r="P9" s="172">
        <v>0</v>
      </c>
      <c r="Q9" s="172">
        <v>61.445300444836846</v>
      </c>
      <c r="R9" s="172">
        <v>287.91085901458951</v>
      </c>
      <c r="S9" s="172">
        <v>105.85767593785789</v>
      </c>
      <c r="T9" s="172">
        <v>15.154907368421053</v>
      </c>
      <c r="U9" s="172">
        <v>0</v>
      </c>
      <c r="V9" s="172">
        <v>0</v>
      </c>
      <c r="W9" s="172">
        <v>0</v>
      </c>
      <c r="X9" s="172">
        <v>138.40897466076842</v>
      </c>
      <c r="Y9" s="172">
        <v>1357.3219627035683</v>
      </c>
      <c r="Z9" s="172">
        <v>444.1796449299157</v>
      </c>
      <c r="AA9" s="219">
        <v>104.23856255041579</v>
      </c>
      <c r="AB9" s="172">
        <v>0</v>
      </c>
      <c r="AC9" s="172">
        <v>0</v>
      </c>
      <c r="AD9" s="172">
        <v>0</v>
      </c>
      <c r="AE9" s="172">
        <v>16.98532105263158</v>
      </c>
      <c r="AF9" s="172">
        <v>8.3039347368421055</v>
      </c>
      <c r="AG9" s="172">
        <v>0</v>
      </c>
      <c r="AH9" s="172">
        <v>0</v>
      </c>
      <c r="AI9" s="172">
        <v>0</v>
      </c>
      <c r="AJ9" s="172">
        <v>0</v>
      </c>
      <c r="AK9" s="172">
        <v>54.824841842105258</v>
      </c>
      <c r="AL9" s="172">
        <v>19.879116805771055</v>
      </c>
      <c r="AM9" s="172">
        <v>1.8872578947368421</v>
      </c>
      <c r="AN9" s="172">
        <v>0</v>
      </c>
      <c r="AO9" s="172">
        <v>0</v>
      </c>
      <c r="AP9" s="172">
        <v>95.19643426943685</v>
      </c>
      <c r="AQ9" s="172">
        <v>29.44908547428421</v>
      </c>
      <c r="AR9" s="219">
        <v>9.1689282531394731</v>
      </c>
      <c r="AS9" s="172">
        <v>0</v>
      </c>
      <c r="AT9" s="172">
        <v>0</v>
      </c>
      <c r="AU9" s="172">
        <v>0</v>
      </c>
      <c r="AV9" s="172">
        <v>10.639528421052631</v>
      </c>
      <c r="AW9" s="172">
        <v>7.7896547368421043</v>
      </c>
      <c r="AX9" s="172">
        <v>0</v>
      </c>
      <c r="AY9" s="172">
        <v>0</v>
      </c>
      <c r="AZ9" s="172">
        <v>0</v>
      </c>
      <c r="BA9" s="172">
        <v>0</v>
      </c>
      <c r="BB9" s="172">
        <v>78.799005468505257</v>
      </c>
      <c r="BC9" s="172">
        <v>34.94261757808421</v>
      </c>
      <c r="BD9" s="172">
        <v>5.5097557894736848</v>
      </c>
      <c r="BE9" s="172">
        <v>766.07693324677894</v>
      </c>
      <c r="BF9" s="172">
        <v>242.07714049370526</v>
      </c>
      <c r="BG9" s="219">
        <v>29.282452105263157</v>
      </c>
      <c r="BH9" s="242">
        <v>564</v>
      </c>
      <c r="BJ9" s="191">
        <v>204</v>
      </c>
      <c r="BK9" s="191" t="s">
        <v>78</v>
      </c>
      <c r="BL9" s="192">
        <v>1828.84</v>
      </c>
      <c r="BM9" s="192">
        <v>1606.07</v>
      </c>
      <c r="BN9" s="192">
        <v>9</v>
      </c>
      <c r="BO9" s="192">
        <v>188.5</v>
      </c>
      <c r="BP9" s="204">
        <v>16</v>
      </c>
      <c r="BQ9" s="205">
        <v>54</v>
      </c>
      <c r="BR9" s="204">
        <v>228</v>
      </c>
    </row>
    <row r="10" spans="1:70" ht="14.4" x14ac:dyDescent="0.3">
      <c r="A10" s="171">
        <v>822</v>
      </c>
      <c r="B10" s="224" t="s">
        <v>75</v>
      </c>
      <c r="C10" s="218">
        <v>16099</v>
      </c>
      <c r="D10" s="219">
        <v>11997.5</v>
      </c>
      <c r="E10" s="218">
        <v>40.600136842105272</v>
      </c>
      <c r="F10" s="172">
        <v>129.78818105263159</v>
      </c>
      <c r="G10" s="172">
        <v>62.789241956878939</v>
      </c>
      <c r="H10" s="172">
        <v>0</v>
      </c>
      <c r="I10" s="172">
        <v>46.802935526315785</v>
      </c>
      <c r="J10" s="172">
        <v>355.25628786620524</v>
      </c>
      <c r="K10" s="172">
        <v>154.17203939252104</v>
      </c>
      <c r="L10" s="172">
        <v>0.97146842105263165</v>
      </c>
      <c r="M10" s="172">
        <v>0</v>
      </c>
      <c r="N10" s="172">
        <v>0</v>
      </c>
      <c r="O10" s="172">
        <v>0</v>
      </c>
      <c r="P10" s="172">
        <v>0</v>
      </c>
      <c r="Q10" s="172">
        <v>33.194371892205268</v>
      </c>
      <c r="R10" s="172">
        <v>277.45138299556845</v>
      </c>
      <c r="S10" s="172">
        <v>133.39362386214208</v>
      </c>
      <c r="T10" s="172">
        <v>0</v>
      </c>
      <c r="U10" s="172">
        <v>0</v>
      </c>
      <c r="V10" s="172">
        <v>0</v>
      </c>
      <c r="W10" s="172">
        <v>0</v>
      </c>
      <c r="X10" s="172">
        <v>177.80366975661843</v>
      </c>
      <c r="Y10" s="172">
        <v>1244.1786651095895</v>
      </c>
      <c r="Z10" s="172">
        <v>349.75461544480527</v>
      </c>
      <c r="AA10" s="219">
        <v>47.192061932152633</v>
      </c>
      <c r="AB10" s="172">
        <v>29.252497368421054</v>
      </c>
      <c r="AC10" s="172">
        <v>15.852966315789475</v>
      </c>
      <c r="AD10" s="172">
        <v>0</v>
      </c>
      <c r="AE10" s="172">
        <v>59.134081016297358</v>
      </c>
      <c r="AF10" s="172">
        <v>31.139755263157895</v>
      </c>
      <c r="AG10" s="172">
        <v>0</v>
      </c>
      <c r="AH10" s="172">
        <v>0</v>
      </c>
      <c r="AI10" s="172">
        <v>0</v>
      </c>
      <c r="AJ10" s="172">
        <v>0</v>
      </c>
      <c r="AK10" s="172">
        <v>31.202664174192108</v>
      </c>
      <c r="AL10" s="172">
        <v>14.028617332086842</v>
      </c>
      <c r="AM10" s="172">
        <v>0</v>
      </c>
      <c r="AN10" s="172">
        <v>0</v>
      </c>
      <c r="AO10" s="172">
        <v>0</v>
      </c>
      <c r="AP10" s="172">
        <v>134.7960712201658</v>
      </c>
      <c r="AQ10" s="172">
        <v>38.94704298693685</v>
      </c>
      <c r="AR10" s="219">
        <v>2.4815789965131581</v>
      </c>
      <c r="AS10" s="172">
        <v>40.404870723031578</v>
      </c>
      <c r="AT10" s="172">
        <v>16.845918733389475</v>
      </c>
      <c r="AU10" s="172">
        <v>0</v>
      </c>
      <c r="AV10" s="172">
        <v>105.99946525452631</v>
      </c>
      <c r="AW10" s="172">
        <v>53.292636944778941</v>
      </c>
      <c r="AX10" s="172">
        <v>0</v>
      </c>
      <c r="AY10" s="172">
        <v>0</v>
      </c>
      <c r="AZ10" s="172">
        <v>0</v>
      </c>
      <c r="BA10" s="172">
        <v>0</v>
      </c>
      <c r="BB10" s="172">
        <v>87.810943479726305</v>
      </c>
      <c r="BC10" s="172">
        <v>44.4155977044</v>
      </c>
      <c r="BD10" s="172">
        <v>0</v>
      </c>
      <c r="BE10" s="172">
        <v>625.9250443901683</v>
      </c>
      <c r="BF10" s="172">
        <v>174.34006412406316</v>
      </c>
      <c r="BG10" s="219">
        <v>0.56997473684210531</v>
      </c>
      <c r="BH10" s="242">
        <v>605</v>
      </c>
      <c r="BJ10" s="191">
        <v>205</v>
      </c>
      <c r="BK10" s="191" t="s">
        <v>82</v>
      </c>
      <c r="BL10" s="192">
        <v>627.39</v>
      </c>
      <c r="BM10" s="192">
        <v>597.80999999999995</v>
      </c>
      <c r="BN10" s="192">
        <v>0</v>
      </c>
      <c r="BO10" s="192">
        <v>27.08</v>
      </c>
      <c r="BP10" s="204">
        <v>5</v>
      </c>
      <c r="BQ10" s="205">
        <v>19</v>
      </c>
      <c r="BR10" s="204">
        <v>74</v>
      </c>
    </row>
    <row r="11" spans="1:70" ht="15" customHeight="1" x14ac:dyDescent="0.3">
      <c r="A11" s="171">
        <v>303</v>
      </c>
      <c r="B11" s="224" t="s">
        <v>76</v>
      </c>
      <c r="C11" s="218">
        <v>20669</v>
      </c>
      <c r="D11" s="219">
        <v>15537</v>
      </c>
      <c r="E11" s="218">
        <v>0</v>
      </c>
      <c r="F11" s="172">
        <v>0</v>
      </c>
      <c r="G11" s="172">
        <v>0</v>
      </c>
      <c r="H11" s="172">
        <v>0</v>
      </c>
      <c r="I11" s="172">
        <v>0</v>
      </c>
      <c r="J11" s="172">
        <v>169.03550526315792</v>
      </c>
      <c r="K11" s="172">
        <v>99.575513157894719</v>
      </c>
      <c r="L11" s="172">
        <v>0.97146842105263165</v>
      </c>
      <c r="M11" s="172">
        <v>0</v>
      </c>
      <c r="N11" s="172">
        <v>0</v>
      </c>
      <c r="O11" s="172">
        <v>0</v>
      </c>
      <c r="P11" s="172">
        <v>0</v>
      </c>
      <c r="Q11" s="172">
        <v>9.0222526315789473</v>
      </c>
      <c r="R11" s="172">
        <v>585.89260473684203</v>
      </c>
      <c r="S11" s="172">
        <v>264.66556166417365</v>
      </c>
      <c r="T11" s="172">
        <v>1.9429368421052633</v>
      </c>
      <c r="U11" s="172">
        <v>0</v>
      </c>
      <c r="V11" s="172">
        <v>0</v>
      </c>
      <c r="W11" s="172">
        <v>0</v>
      </c>
      <c r="X11" s="172">
        <v>374.91942841543158</v>
      </c>
      <c r="Y11" s="172">
        <v>1834.9017119911157</v>
      </c>
      <c r="Z11" s="172">
        <v>557.69956625871055</v>
      </c>
      <c r="AA11" s="219">
        <v>84.517752631578958</v>
      </c>
      <c r="AB11" s="172">
        <v>0</v>
      </c>
      <c r="AC11" s="172">
        <v>0</v>
      </c>
      <c r="AD11" s="172">
        <v>0</v>
      </c>
      <c r="AE11" s="172">
        <v>8.4926605263157899</v>
      </c>
      <c r="AF11" s="172">
        <v>3.7745157894736843</v>
      </c>
      <c r="AG11" s="172">
        <v>0</v>
      </c>
      <c r="AH11" s="172">
        <v>0</v>
      </c>
      <c r="AI11" s="172">
        <v>0</v>
      </c>
      <c r="AJ11" s="172">
        <v>0</v>
      </c>
      <c r="AK11" s="172">
        <v>39.632415789473683</v>
      </c>
      <c r="AL11" s="172">
        <v>23.590723684210527</v>
      </c>
      <c r="AM11" s="172">
        <v>0</v>
      </c>
      <c r="AN11" s="172">
        <v>0</v>
      </c>
      <c r="AO11" s="172">
        <v>0</v>
      </c>
      <c r="AP11" s="172">
        <v>144.12359330323159</v>
      </c>
      <c r="AQ11" s="172">
        <v>60.7067952994921</v>
      </c>
      <c r="AR11" s="219">
        <v>8.4926605263157899</v>
      </c>
      <c r="AS11" s="172">
        <v>0</v>
      </c>
      <c r="AT11" s="172">
        <v>0</v>
      </c>
      <c r="AU11" s="172">
        <v>0</v>
      </c>
      <c r="AV11" s="172">
        <v>61.509773684210529</v>
      </c>
      <c r="AW11" s="172">
        <v>55.477541052631572</v>
      </c>
      <c r="AX11" s="172">
        <v>0.94995789473684211</v>
      </c>
      <c r="AY11" s="172">
        <v>0</v>
      </c>
      <c r="AZ11" s="172">
        <v>0</v>
      </c>
      <c r="BA11" s="172">
        <v>0</v>
      </c>
      <c r="BB11" s="172">
        <v>130.58247945435789</v>
      </c>
      <c r="BC11" s="172">
        <v>62.728885999136835</v>
      </c>
      <c r="BD11" s="172">
        <v>0.94995789473684211</v>
      </c>
      <c r="BE11" s="172">
        <v>944.78441454252629</v>
      </c>
      <c r="BF11" s="172">
        <v>289.18048446833683</v>
      </c>
      <c r="BG11" s="219">
        <v>16.149284210526318</v>
      </c>
      <c r="BH11" s="242">
        <v>1032.92</v>
      </c>
      <c r="BJ11" s="191">
        <v>206</v>
      </c>
      <c r="BK11" s="191" t="s">
        <v>87</v>
      </c>
      <c r="BL11" s="192">
        <v>919.69</v>
      </c>
      <c r="BM11" s="192">
        <v>851.19</v>
      </c>
      <c r="BN11" s="192">
        <v>2.42</v>
      </c>
      <c r="BO11" s="192">
        <v>168.29</v>
      </c>
      <c r="BP11" s="204">
        <v>8</v>
      </c>
      <c r="BQ11" s="205">
        <v>25</v>
      </c>
      <c r="BR11" s="204">
        <v>133</v>
      </c>
    </row>
    <row r="12" spans="1:70" ht="14.4" x14ac:dyDescent="0.3">
      <c r="A12" s="171">
        <v>330</v>
      </c>
      <c r="B12" s="224" t="s">
        <v>77</v>
      </c>
      <c r="C12" s="218">
        <v>103353</v>
      </c>
      <c r="D12" s="219">
        <v>74972.5</v>
      </c>
      <c r="E12" s="218">
        <v>692.45788947368419</v>
      </c>
      <c r="F12" s="172">
        <v>1520.7366663157895</v>
      </c>
      <c r="G12" s="172">
        <v>546.74242736842098</v>
      </c>
      <c r="H12" s="172">
        <v>4.8573421052631582</v>
      </c>
      <c r="I12" s="172">
        <v>0</v>
      </c>
      <c r="J12" s="172">
        <v>1481.3274303779317</v>
      </c>
      <c r="K12" s="172">
        <v>714.02928947368423</v>
      </c>
      <c r="L12" s="172">
        <v>4.8573421052631582</v>
      </c>
      <c r="M12" s="172">
        <v>0</v>
      </c>
      <c r="N12" s="172">
        <v>0</v>
      </c>
      <c r="O12" s="172">
        <v>0</v>
      </c>
      <c r="P12" s="172">
        <v>0</v>
      </c>
      <c r="Q12" s="172">
        <v>50.750171052631586</v>
      </c>
      <c r="R12" s="172">
        <v>2014.7542645694371</v>
      </c>
      <c r="S12" s="172">
        <v>1009.2261606746999</v>
      </c>
      <c r="T12" s="172">
        <v>5.8288105263157881</v>
      </c>
      <c r="U12" s="172">
        <v>0</v>
      </c>
      <c r="V12" s="172">
        <v>0</v>
      </c>
      <c r="W12" s="172">
        <v>0</v>
      </c>
      <c r="X12" s="172">
        <v>2825.6830955414425</v>
      </c>
      <c r="Y12" s="172">
        <v>7205.0605787636778</v>
      </c>
      <c r="Z12" s="172">
        <v>2278.5876809561632</v>
      </c>
      <c r="AA12" s="219">
        <v>299.96559207103684</v>
      </c>
      <c r="AB12" s="172">
        <v>643.55494210526319</v>
      </c>
      <c r="AC12" s="172">
        <v>234.96360789473687</v>
      </c>
      <c r="AD12" s="172">
        <v>1.8872578947368421</v>
      </c>
      <c r="AE12" s="172">
        <v>444.44923421052636</v>
      </c>
      <c r="AF12" s="172">
        <v>233.07635000000002</v>
      </c>
      <c r="AG12" s="172">
        <v>2.8308868421052633</v>
      </c>
      <c r="AH12" s="172">
        <v>0</v>
      </c>
      <c r="AI12" s="172">
        <v>0</v>
      </c>
      <c r="AJ12" s="172">
        <v>0</v>
      </c>
      <c r="AK12" s="172">
        <v>600.14801052631583</v>
      </c>
      <c r="AL12" s="172">
        <v>329.32650263157893</v>
      </c>
      <c r="AM12" s="172">
        <v>0.94362894736842107</v>
      </c>
      <c r="AN12" s="172">
        <v>0</v>
      </c>
      <c r="AO12" s="172">
        <v>0</v>
      </c>
      <c r="AP12" s="172">
        <v>959.32695848750518</v>
      </c>
      <c r="AQ12" s="172">
        <v>348.3991309157895</v>
      </c>
      <c r="AR12" s="219">
        <v>15.098063157894737</v>
      </c>
      <c r="AS12" s="172">
        <v>373.00096831837891</v>
      </c>
      <c r="AT12" s="172">
        <v>161.0653610526316</v>
      </c>
      <c r="AU12" s="172">
        <v>1.8999157894736842</v>
      </c>
      <c r="AV12" s="172">
        <v>253.08461610612636</v>
      </c>
      <c r="AW12" s="172">
        <v>139.51714979033687</v>
      </c>
      <c r="AX12" s="172">
        <v>1.8999157894736842</v>
      </c>
      <c r="AY12" s="172">
        <v>0</v>
      </c>
      <c r="AZ12" s="172">
        <v>0</v>
      </c>
      <c r="BA12" s="172">
        <v>0</v>
      </c>
      <c r="BB12" s="172">
        <v>221.49851610612632</v>
      </c>
      <c r="BC12" s="172">
        <v>97.845663157894734</v>
      </c>
      <c r="BD12" s="172">
        <v>1.3932718955999999</v>
      </c>
      <c r="BE12" s="172">
        <v>2880.1786253957052</v>
      </c>
      <c r="BF12" s="172">
        <v>885.99903840404227</v>
      </c>
      <c r="BG12" s="219">
        <v>30.278657750147367</v>
      </c>
      <c r="BH12" s="242">
        <v>6245.33</v>
      </c>
      <c r="BJ12" s="191">
        <v>207</v>
      </c>
      <c r="BK12" s="191" t="s">
        <v>94</v>
      </c>
      <c r="BL12" s="192">
        <v>245.27</v>
      </c>
      <c r="BM12" s="192">
        <v>226.81</v>
      </c>
      <c r="BN12" s="192">
        <v>3.22</v>
      </c>
      <c r="BO12" s="192">
        <v>44.84</v>
      </c>
      <c r="BP12" s="204">
        <v>2</v>
      </c>
      <c r="BQ12" s="205">
        <v>12</v>
      </c>
      <c r="BR12" s="204">
        <v>37</v>
      </c>
    </row>
    <row r="13" spans="1:70" ht="14.4" x14ac:dyDescent="0.3">
      <c r="A13" s="171">
        <v>889</v>
      </c>
      <c r="B13" s="224" t="s">
        <v>79</v>
      </c>
      <c r="C13" s="218">
        <v>14700</v>
      </c>
      <c r="D13" s="219">
        <v>10835.5</v>
      </c>
      <c r="E13" s="218">
        <v>29.32232105263158</v>
      </c>
      <c r="F13" s="172">
        <v>136.00557894736841</v>
      </c>
      <c r="G13" s="172">
        <v>80.631878947368421</v>
      </c>
      <c r="H13" s="172">
        <v>0</v>
      </c>
      <c r="I13" s="172">
        <v>23.683413157894741</v>
      </c>
      <c r="J13" s="172">
        <v>344.87128947368421</v>
      </c>
      <c r="K13" s="172">
        <v>141.83438947368421</v>
      </c>
      <c r="L13" s="172">
        <v>0</v>
      </c>
      <c r="M13" s="172">
        <v>0</v>
      </c>
      <c r="N13" s="172">
        <v>0</v>
      </c>
      <c r="O13" s="172">
        <v>0</v>
      </c>
      <c r="P13" s="172">
        <v>0</v>
      </c>
      <c r="Q13" s="172">
        <v>9.6989215789473686</v>
      </c>
      <c r="R13" s="172">
        <v>53.430763157894731</v>
      </c>
      <c r="S13" s="172">
        <v>12.629089473684211</v>
      </c>
      <c r="T13" s="172">
        <v>0</v>
      </c>
      <c r="U13" s="172">
        <v>0</v>
      </c>
      <c r="V13" s="172">
        <v>0</v>
      </c>
      <c r="W13" s="172">
        <v>0</v>
      </c>
      <c r="X13" s="172">
        <v>348.40556318421056</v>
      </c>
      <c r="Y13" s="172">
        <v>1239.2174030843896</v>
      </c>
      <c r="Z13" s="172">
        <v>417.49625672047893</v>
      </c>
      <c r="AA13" s="219">
        <v>10.36233014838421</v>
      </c>
      <c r="AB13" s="172">
        <v>11.323547368421053</v>
      </c>
      <c r="AC13" s="172">
        <v>13.210805263157894</v>
      </c>
      <c r="AD13" s="172">
        <v>0</v>
      </c>
      <c r="AE13" s="172">
        <v>19.816207894736841</v>
      </c>
      <c r="AF13" s="172">
        <v>13.210805263157894</v>
      </c>
      <c r="AG13" s="172">
        <v>0</v>
      </c>
      <c r="AH13" s="172">
        <v>0</v>
      </c>
      <c r="AI13" s="172">
        <v>0</v>
      </c>
      <c r="AJ13" s="172">
        <v>0</v>
      </c>
      <c r="AK13" s="172">
        <v>1.8872578947368421</v>
      </c>
      <c r="AL13" s="172">
        <v>1.8872578947368421</v>
      </c>
      <c r="AM13" s="172">
        <v>0</v>
      </c>
      <c r="AN13" s="172">
        <v>0</v>
      </c>
      <c r="AO13" s="172">
        <v>0</v>
      </c>
      <c r="AP13" s="172">
        <v>88.700574691471047</v>
      </c>
      <c r="AQ13" s="172">
        <v>44.350560526315796</v>
      </c>
      <c r="AR13" s="219">
        <v>0.94362894736842107</v>
      </c>
      <c r="AS13" s="172">
        <v>18.999157894736843</v>
      </c>
      <c r="AT13" s="172">
        <v>22.798989473684209</v>
      </c>
      <c r="AU13" s="172">
        <v>0</v>
      </c>
      <c r="AV13" s="172">
        <v>68.143645999136837</v>
      </c>
      <c r="AW13" s="172">
        <v>31.158618947368417</v>
      </c>
      <c r="AX13" s="172">
        <v>0</v>
      </c>
      <c r="AY13" s="172">
        <v>0</v>
      </c>
      <c r="AZ13" s="172">
        <v>0</v>
      </c>
      <c r="BA13" s="172">
        <v>0</v>
      </c>
      <c r="BB13" s="172">
        <v>12.349452631578947</v>
      </c>
      <c r="BC13" s="172">
        <v>0.94995789473684211</v>
      </c>
      <c r="BD13" s="172">
        <v>0</v>
      </c>
      <c r="BE13" s="172">
        <v>612.11348686389476</v>
      </c>
      <c r="BF13" s="172">
        <v>203.74943440389475</v>
      </c>
      <c r="BG13" s="219">
        <v>1.8999157894736842</v>
      </c>
      <c r="BH13" s="242">
        <v>773.42</v>
      </c>
      <c r="BJ13" s="191">
        <v>208</v>
      </c>
      <c r="BK13" s="191" t="s">
        <v>96</v>
      </c>
      <c r="BL13" s="192">
        <v>1829.36</v>
      </c>
      <c r="BM13" s="192">
        <v>1731.15</v>
      </c>
      <c r="BN13" s="192">
        <v>3.26</v>
      </c>
      <c r="BO13" s="192">
        <v>194.78</v>
      </c>
      <c r="BP13" s="204">
        <v>12</v>
      </c>
      <c r="BQ13" s="205">
        <v>41</v>
      </c>
      <c r="BR13" s="204">
        <v>144</v>
      </c>
    </row>
    <row r="14" spans="1:70" ht="14.4" x14ac:dyDescent="0.3">
      <c r="A14" s="171">
        <v>890</v>
      </c>
      <c r="B14" s="224" t="s">
        <v>80</v>
      </c>
      <c r="C14" s="218">
        <v>11175</v>
      </c>
      <c r="D14" s="219">
        <v>6780</v>
      </c>
      <c r="E14" s="218">
        <v>0</v>
      </c>
      <c r="F14" s="172">
        <v>0</v>
      </c>
      <c r="G14" s="172">
        <v>0</v>
      </c>
      <c r="H14" s="172">
        <v>0</v>
      </c>
      <c r="I14" s="172">
        <v>16.916723684210528</v>
      </c>
      <c r="J14" s="172">
        <v>35.94433157894737</v>
      </c>
      <c r="K14" s="172">
        <v>16.514963157894737</v>
      </c>
      <c r="L14" s="172">
        <v>0</v>
      </c>
      <c r="M14" s="172">
        <v>0</v>
      </c>
      <c r="N14" s="172">
        <v>0</v>
      </c>
      <c r="O14" s="172">
        <v>0</v>
      </c>
      <c r="P14" s="172">
        <v>0</v>
      </c>
      <c r="Q14" s="172">
        <v>84.733990050100005</v>
      </c>
      <c r="R14" s="172">
        <v>357.20893842105261</v>
      </c>
      <c r="S14" s="172">
        <v>140.28004000000001</v>
      </c>
      <c r="T14" s="172">
        <v>0</v>
      </c>
      <c r="U14" s="172">
        <v>0</v>
      </c>
      <c r="V14" s="172">
        <v>0</v>
      </c>
      <c r="W14" s="172">
        <v>0</v>
      </c>
      <c r="X14" s="172">
        <v>313.73509550018161</v>
      </c>
      <c r="Y14" s="172">
        <v>762.86062664888937</v>
      </c>
      <c r="Z14" s="172">
        <v>282.01235825815263</v>
      </c>
      <c r="AA14" s="219">
        <v>1.9428008365263159</v>
      </c>
      <c r="AB14" s="172">
        <v>0</v>
      </c>
      <c r="AC14" s="172">
        <v>0</v>
      </c>
      <c r="AD14" s="172">
        <v>0</v>
      </c>
      <c r="AE14" s="172">
        <v>11.323547368421053</v>
      </c>
      <c r="AF14" s="172">
        <v>3.7745157894736843</v>
      </c>
      <c r="AG14" s="172">
        <v>0</v>
      </c>
      <c r="AH14" s="172">
        <v>0</v>
      </c>
      <c r="AI14" s="172">
        <v>0</v>
      </c>
      <c r="AJ14" s="172">
        <v>0</v>
      </c>
      <c r="AK14" s="172">
        <v>90.651287858402625</v>
      </c>
      <c r="AL14" s="172">
        <v>43.784383157894737</v>
      </c>
      <c r="AM14" s="172">
        <v>0</v>
      </c>
      <c r="AN14" s="172">
        <v>0</v>
      </c>
      <c r="AO14" s="172">
        <v>0</v>
      </c>
      <c r="AP14" s="172">
        <v>182.48156837074214</v>
      </c>
      <c r="AQ14" s="172">
        <v>45.799052663992107</v>
      </c>
      <c r="AR14" s="219">
        <v>0</v>
      </c>
      <c r="AS14" s="172">
        <v>0</v>
      </c>
      <c r="AT14" s="172">
        <v>0</v>
      </c>
      <c r="AU14" s="172">
        <v>0</v>
      </c>
      <c r="AV14" s="172">
        <v>16.529267368421053</v>
      </c>
      <c r="AW14" s="172">
        <v>7.5996631578947369</v>
      </c>
      <c r="AX14" s="172">
        <v>0</v>
      </c>
      <c r="AY14" s="172">
        <v>0</v>
      </c>
      <c r="AZ14" s="172">
        <v>0</v>
      </c>
      <c r="BA14" s="172">
        <v>0</v>
      </c>
      <c r="BB14" s="172">
        <v>95.439101574631593</v>
      </c>
      <c r="BC14" s="172">
        <v>41.956474000863153</v>
      </c>
      <c r="BD14" s="172">
        <v>0</v>
      </c>
      <c r="BE14" s="172">
        <v>442.5159051373895</v>
      </c>
      <c r="BF14" s="172">
        <v>156.45770427915792</v>
      </c>
      <c r="BG14" s="219">
        <v>0.94982490063157887</v>
      </c>
      <c r="BH14" s="242">
        <v>770.09</v>
      </c>
      <c r="BJ14" s="191">
        <v>209</v>
      </c>
      <c r="BK14" s="191" t="s">
        <v>101</v>
      </c>
      <c r="BL14" s="192">
        <v>2314.3200000000002</v>
      </c>
      <c r="BM14" s="192">
        <v>2145.5100000000002</v>
      </c>
      <c r="BN14" s="192">
        <v>6.37</v>
      </c>
      <c r="BO14" s="192">
        <v>216.57</v>
      </c>
      <c r="BP14" s="204">
        <v>9</v>
      </c>
      <c r="BQ14" s="205">
        <v>46</v>
      </c>
      <c r="BR14" s="204">
        <v>162</v>
      </c>
    </row>
    <row r="15" spans="1:70" ht="14.4" x14ac:dyDescent="0.3">
      <c r="A15" s="171">
        <v>350</v>
      </c>
      <c r="B15" s="224" t="s">
        <v>81</v>
      </c>
      <c r="C15" s="218">
        <v>27658</v>
      </c>
      <c r="D15" s="219">
        <v>21079.5</v>
      </c>
      <c r="E15" s="218">
        <v>39.472355263157894</v>
      </c>
      <c r="F15" s="172">
        <v>118.51914736842105</v>
      </c>
      <c r="G15" s="172">
        <v>37.887268421052632</v>
      </c>
      <c r="H15" s="172">
        <v>0</v>
      </c>
      <c r="I15" s="172">
        <v>138.0404652631579</v>
      </c>
      <c r="J15" s="172">
        <v>1027.5545309042473</v>
      </c>
      <c r="K15" s="172">
        <v>393.93044473684211</v>
      </c>
      <c r="L15" s="172">
        <v>1.9429368421052633</v>
      </c>
      <c r="M15" s="172">
        <v>0</v>
      </c>
      <c r="N15" s="172">
        <v>0</v>
      </c>
      <c r="O15" s="172">
        <v>0</v>
      </c>
      <c r="P15" s="172">
        <v>0</v>
      </c>
      <c r="Q15" s="172">
        <v>99.244778947368431</v>
      </c>
      <c r="R15" s="172">
        <v>423.65737842105261</v>
      </c>
      <c r="S15" s="172">
        <v>212.75158421052629</v>
      </c>
      <c r="T15" s="172">
        <v>0</v>
      </c>
      <c r="U15" s="172">
        <v>0</v>
      </c>
      <c r="V15" s="172">
        <v>0</v>
      </c>
      <c r="W15" s="172">
        <v>0</v>
      </c>
      <c r="X15" s="172">
        <v>462.27576551522111</v>
      </c>
      <c r="Y15" s="172">
        <v>1805.198565682663</v>
      </c>
      <c r="Z15" s="172">
        <v>565.52674852964196</v>
      </c>
      <c r="AA15" s="219">
        <v>24.201221305263154</v>
      </c>
      <c r="AB15" s="172">
        <v>28.30886842105263</v>
      </c>
      <c r="AC15" s="172">
        <v>8.4926605263157899</v>
      </c>
      <c r="AD15" s="172">
        <v>0</v>
      </c>
      <c r="AE15" s="172">
        <v>173.62772631578949</v>
      </c>
      <c r="AF15" s="172">
        <v>69.828542105263153</v>
      </c>
      <c r="AG15" s="172">
        <v>0</v>
      </c>
      <c r="AH15" s="172">
        <v>0</v>
      </c>
      <c r="AI15" s="172">
        <v>0</v>
      </c>
      <c r="AJ15" s="172">
        <v>0</v>
      </c>
      <c r="AK15" s="172">
        <v>85.901688194228953</v>
      </c>
      <c r="AL15" s="172">
        <v>37.745157894736842</v>
      </c>
      <c r="AM15" s="172">
        <v>0</v>
      </c>
      <c r="AN15" s="172">
        <v>0</v>
      </c>
      <c r="AO15" s="172">
        <v>0</v>
      </c>
      <c r="AP15" s="172">
        <v>192.57737238291841</v>
      </c>
      <c r="AQ15" s="172">
        <v>65.44768809936842</v>
      </c>
      <c r="AR15" s="219">
        <v>5.6617736842105266</v>
      </c>
      <c r="AS15" s="172">
        <v>27.168795789473688</v>
      </c>
      <c r="AT15" s="172">
        <v>10.069553684210526</v>
      </c>
      <c r="AU15" s="172">
        <v>0</v>
      </c>
      <c r="AV15" s="172">
        <v>289.72259029042107</v>
      </c>
      <c r="AW15" s="172">
        <v>111.84170915703157</v>
      </c>
      <c r="AX15" s="172">
        <v>0</v>
      </c>
      <c r="AY15" s="172">
        <v>0</v>
      </c>
      <c r="AZ15" s="172">
        <v>0</v>
      </c>
      <c r="BA15" s="172">
        <v>0</v>
      </c>
      <c r="BB15" s="172">
        <v>113.56746631578946</v>
      </c>
      <c r="BC15" s="172">
        <v>80.936412631578946</v>
      </c>
      <c r="BD15" s="172">
        <v>0</v>
      </c>
      <c r="BE15" s="172">
        <v>1023.1870130310947</v>
      </c>
      <c r="BF15" s="172">
        <v>312.05841924290525</v>
      </c>
      <c r="BG15" s="219">
        <v>0.94995789473684211</v>
      </c>
      <c r="BH15" s="242">
        <v>1268</v>
      </c>
      <c r="BJ15" s="191">
        <v>210</v>
      </c>
      <c r="BK15" s="191" t="s">
        <v>106</v>
      </c>
      <c r="BL15" s="192">
        <v>1564.31</v>
      </c>
      <c r="BM15" s="192">
        <v>1388.07</v>
      </c>
      <c r="BN15" s="192">
        <v>17.18</v>
      </c>
      <c r="BO15" s="192">
        <v>273.5</v>
      </c>
      <c r="BP15" s="204">
        <v>6</v>
      </c>
      <c r="BQ15" s="205">
        <v>32</v>
      </c>
      <c r="BR15" s="204">
        <v>154</v>
      </c>
    </row>
    <row r="16" spans="1:70" ht="14.4" x14ac:dyDescent="0.3">
      <c r="A16" s="171">
        <v>839</v>
      </c>
      <c r="B16" s="224" t="s">
        <v>83</v>
      </c>
      <c r="C16" s="218">
        <v>25751</v>
      </c>
      <c r="D16" s="219">
        <v>20888</v>
      </c>
      <c r="E16" s="218">
        <v>0</v>
      </c>
      <c r="F16" s="172">
        <v>0</v>
      </c>
      <c r="G16" s="172">
        <v>0</v>
      </c>
      <c r="H16" s="172">
        <v>0</v>
      </c>
      <c r="I16" s="172">
        <v>0</v>
      </c>
      <c r="J16" s="172">
        <v>0</v>
      </c>
      <c r="K16" s="172">
        <v>0</v>
      </c>
      <c r="L16" s="172">
        <v>0</v>
      </c>
      <c r="M16" s="172">
        <v>0</v>
      </c>
      <c r="N16" s="172">
        <v>0</v>
      </c>
      <c r="O16" s="172">
        <v>0</v>
      </c>
      <c r="P16" s="172">
        <v>0</v>
      </c>
      <c r="Q16" s="172">
        <v>18.645988396002629</v>
      </c>
      <c r="R16" s="172">
        <v>278.19617577553157</v>
      </c>
      <c r="S16" s="172">
        <v>105.9224408230842</v>
      </c>
      <c r="T16" s="172">
        <v>0</v>
      </c>
      <c r="U16" s="172">
        <v>0</v>
      </c>
      <c r="V16" s="172">
        <v>0</v>
      </c>
      <c r="W16" s="172">
        <v>0</v>
      </c>
      <c r="X16" s="172">
        <v>458.15674968214478</v>
      </c>
      <c r="Y16" s="172">
        <v>2914.7580140277314</v>
      </c>
      <c r="Z16" s="172">
        <v>960.2867806675788</v>
      </c>
      <c r="AA16" s="219">
        <v>77.351041624599986</v>
      </c>
      <c r="AB16" s="172">
        <v>0</v>
      </c>
      <c r="AC16" s="172">
        <v>0</v>
      </c>
      <c r="AD16" s="172">
        <v>0</v>
      </c>
      <c r="AE16" s="172">
        <v>0</v>
      </c>
      <c r="AF16" s="172">
        <v>0</v>
      </c>
      <c r="AG16" s="172">
        <v>0</v>
      </c>
      <c r="AH16" s="172">
        <v>0</v>
      </c>
      <c r="AI16" s="172">
        <v>0</v>
      </c>
      <c r="AJ16" s="172">
        <v>0</v>
      </c>
      <c r="AK16" s="172">
        <v>50.201060000000012</v>
      </c>
      <c r="AL16" s="172">
        <v>21.326014210526317</v>
      </c>
      <c r="AM16" s="172">
        <v>0</v>
      </c>
      <c r="AN16" s="172">
        <v>0</v>
      </c>
      <c r="AO16" s="172">
        <v>0</v>
      </c>
      <c r="AP16" s="172">
        <v>389.93893314907632</v>
      </c>
      <c r="AQ16" s="172">
        <v>163.15343650733948</v>
      </c>
      <c r="AR16" s="219">
        <v>6.0392252631578955</v>
      </c>
      <c r="AS16" s="172">
        <v>0</v>
      </c>
      <c r="AT16" s="172">
        <v>0</v>
      </c>
      <c r="AU16" s="172">
        <v>0</v>
      </c>
      <c r="AV16" s="172">
        <v>0</v>
      </c>
      <c r="AW16" s="172">
        <v>0</v>
      </c>
      <c r="AX16" s="172">
        <v>0</v>
      </c>
      <c r="AY16" s="172">
        <v>0</v>
      </c>
      <c r="AZ16" s="172">
        <v>0</v>
      </c>
      <c r="BA16" s="172">
        <v>0</v>
      </c>
      <c r="BB16" s="172">
        <v>91.192788835199991</v>
      </c>
      <c r="BC16" s="172">
        <v>30.303656842105262</v>
      </c>
      <c r="BD16" s="172">
        <v>0</v>
      </c>
      <c r="BE16" s="172">
        <v>1548.0842072583791</v>
      </c>
      <c r="BF16" s="172">
        <v>526.99546312509483</v>
      </c>
      <c r="BG16" s="219">
        <v>27.222126425684209</v>
      </c>
      <c r="BH16" s="242">
        <v>1152</v>
      </c>
      <c r="BJ16" s="191">
        <v>211</v>
      </c>
      <c r="BK16" s="191" t="s">
        <v>114</v>
      </c>
      <c r="BL16" s="192">
        <v>1013.54</v>
      </c>
      <c r="BM16" s="192">
        <v>1062.1099999999999</v>
      </c>
      <c r="BN16" s="192">
        <v>3.66</v>
      </c>
      <c r="BO16" s="192">
        <v>270.73</v>
      </c>
      <c r="BP16" s="204">
        <v>19</v>
      </c>
      <c r="BQ16" s="205">
        <v>60</v>
      </c>
      <c r="BR16" s="204">
        <v>259</v>
      </c>
    </row>
    <row r="17" spans="1:70" ht="14.4" x14ac:dyDescent="0.3">
      <c r="A17" s="171">
        <v>867</v>
      </c>
      <c r="B17" s="224" t="s">
        <v>84</v>
      </c>
      <c r="C17" s="218">
        <v>9866</v>
      </c>
      <c r="D17" s="219">
        <v>7197.5</v>
      </c>
      <c r="E17" s="218">
        <v>0</v>
      </c>
      <c r="F17" s="172">
        <v>0</v>
      </c>
      <c r="G17" s="172">
        <v>0</v>
      </c>
      <c r="H17" s="172">
        <v>0</v>
      </c>
      <c r="I17" s="172">
        <v>0</v>
      </c>
      <c r="J17" s="172">
        <v>210.03147263157894</v>
      </c>
      <c r="K17" s="172">
        <v>73.831599999999995</v>
      </c>
      <c r="L17" s="172">
        <v>0</v>
      </c>
      <c r="M17" s="172">
        <v>0</v>
      </c>
      <c r="N17" s="172">
        <v>0</v>
      </c>
      <c r="O17" s="172">
        <v>0</v>
      </c>
      <c r="P17" s="172">
        <v>0</v>
      </c>
      <c r="Q17" s="172">
        <v>0</v>
      </c>
      <c r="R17" s="172">
        <v>191.29767559999999</v>
      </c>
      <c r="S17" s="172">
        <v>73.443012631578938</v>
      </c>
      <c r="T17" s="172">
        <v>5.6345168421052634</v>
      </c>
      <c r="U17" s="172">
        <v>0</v>
      </c>
      <c r="V17" s="172">
        <v>0</v>
      </c>
      <c r="W17" s="172">
        <v>0</v>
      </c>
      <c r="X17" s="172">
        <v>165.77732390534737</v>
      </c>
      <c r="Y17" s="172">
        <v>897.00838104545801</v>
      </c>
      <c r="Z17" s="172">
        <v>255.68082911054213</v>
      </c>
      <c r="AA17" s="219">
        <v>5.5044255629052632</v>
      </c>
      <c r="AB17" s="172">
        <v>0</v>
      </c>
      <c r="AC17" s="172">
        <v>0</v>
      </c>
      <c r="AD17" s="172">
        <v>0</v>
      </c>
      <c r="AE17" s="172">
        <v>5.6617736842105266</v>
      </c>
      <c r="AF17" s="172">
        <v>8.4926605263157899</v>
      </c>
      <c r="AG17" s="172">
        <v>0</v>
      </c>
      <c r="AH17" s="172">
        <v>0</v>
      </c>
      <c r="AI17" s="172">
        <v>0</v>
      </c>
      <c r="AJ17" s="172">
        <v>0</v>
      </c>
      <c r="AK17" s="172">
        <v>10.946095789473684</v>
      </c>
      <c r="AL17" s="172">
        <v>6.6054026315789471</v>
      </c>
      <c r="AM17" s="172">
        <v>0</v>
      </c>
      <c r="AN17" s="172">
        <v>0</v>
      </c>
      <c r="AO17" s="172">
        <v>0</v>
      </c>
      <c r="AP17" s="172">
        <v>99.548051819655285</v>
      </c>
      <c r="AQ17" s="172">
        <v>15.098063157894737</v>
      </c>
      <c r="AR17" s="219">
        <v>0</v>
      </c>
      <c r="AS17" s="172">
        <v>0</v>
      </c>
      <c r="AT17" s="172">
        <v>0</v>
      </c>
      <c r="AU17" s="172">
        <v>0</v>
      </c>
      <c r="AV17" s="172">
        <v>100.44221442018947</v>
      </c>
      <c r="AW17" s="172">
        <v>44.078046315789479</v>
      </c>
      <c r="AX17" s="172">
        <v>0</v>
      </c>
      <c r="AY17" s="172">
        <v>0</v>
      </c>
      <c r="AZ17" s="172">
        <v>0</v>
      </c>
      <c r="BA17" s="172">
        <v>0</v>
      </c>
      <c r="BB17" s="172">
        <v>90.762143472821066</v>
      </c>
      <c r="BC17" s="172">
        <v>36.204161662294737</v>
      </c>
      <c r="BD17" s="172">
        <v>3.7998315789473684</v>
      </c>
      <c r="BE17" s="172">
        <v>439.64758517077894</v>
      </c>
      <c r="BF17" s="172">
        <v>137.61405354183157</v>
      </c>
      <c r="BG17" s="219">
        <v>3.254639343663158</v>
      </c>
      <c r="BH17" s="242">
        <v>198</v>
      </c>
      <c r="BJ17" s="191">
        <v>212</v>
      </c>
      <c r="BK17" s="191" t="s">
        <v>121</v>
      </c>
      <c r="BL17" s="192">
        <v>1765.3</v>
      </c>
      <c r="BM17" s="192">
        <v>1359.19</v>
      </c>
      <c r="BN17" s="192">
        <v>0.87</v>
      </c>
      <c r="BO17" s="192">
        <v>119.32</v>
      </c>
      <c r="BP17" s="204">
        <v>16</v>
      </c>
      <c r="BQ17" s="205">
        <v>35</v>
      </c>
      <c r="BR17" s="204">
        <v>139</v>
      </c>
    </row>
    <row r="18" spans="1:70" ht="14.4" x14ac:dyDescent="0.3">
      <c r="A18" s="171">
        <v>380</v>
      </c>
      <c r="B18" s="224" t="s">
        <v>85</v>
      </c>
      <c r="C18" s="218">
        <v>50278.5</v>
      </c>
      <c r="D18" s="219">
        <v>35219</v>
      </c>
      <c r="E18" s="218">
        <v>217.66184473684214</v>
      </c>
      <c r="F18" s="172">
        <v>424.5317</v>
      </c>
      <c r="G18" s="172">
        <v>148.63466842105262</v>
      </c>
      <c r="H18" s="172">
        <v>31.086989473684213</v>
      </c>
      <c r="I18" s="172">
        <v>103.79349873431053</v>
      </c>
      <c r="J18" s="172">
        <v>882.28762097146853</v>
      </c>
      <c r="K18" s="172">
        <v>392.08465570831049</v>
      </c>
      <c r="L18" s="172">
        <v>2.363906167405263</v>
      </c>
      <c r="M18" s="172">
        <v>0</v>
      </c>
      <c r="N18" s="172">
        <v>0</v>
      </c>
      <c r="O18" s="172">
        <v>0</v>
      </c>
      <c r="P18" s="172">
        <v>0</v>
      </c>
      <c r="Q18" s="172">
        <v>337.20669210526319</v>
      </c>
      <c r="R18" s="172">
        <v>2075.574664507295</v>
      </c>
      <c r="S18" s="172">
        <v>848.56147529676832</v>
      </c>
      <c r="T18" s="172">
        <v>3.8858736842105266</v>
      </c>
      <c r="U18" s="172">
        <v>0</v>
      </c>
      <c r="V18" s="172">
        <v>0</v>
      </c>
      <c r="W18" s="172">
        <v>0</v>
      </c>
      <c r="X18" s="172">
        <v>1126.0763720722184</v>
      </c>
      <c r="Y18" s="172">
        <v>2691.5594682543842</v>
      </c>
      <c r="Z18" s="172">
        <v>745.08324902105255</v>
      </c>
      <c r="AA18" s="219">
        <v>72.277250526315797</v>
      </c>
      <c r="AB18" s="172">
        <v>95.306523684210532</v>
      </c>
      <c r="AC18" s="172">
        <v>33.027013157894743</v>
      </c>
      <c r="AD18" s="172">
        <v>14.154434210526315</v>
      </c>
      <c r="AE18" s="172">
        <v>133.99531052631579</v>
      </c>
      <c r="AF18" s="172">
        <v>62.279510526315789</v>
      </c>
      <c r="AG18" s="172">
        <v>0.94362894736842107</v>
      </c>
      <c r="AH18" s="172">
        <v>0</v>
      </c>
      <c r="AI18" s="172">
        <v>0</v>
      </c>
      <c r="AJ18" s="172">
        <v>0</v>
      </c>
      <c r="AK18" s="172">
        <v>442.13734328947373</v>
      </c>
      <c r="AL18" s="172">
        <v>213.44886789473682</v>
      </c>
      <c r="AM18" s="172">
        <v>0</v>
      </c>
      <c r="AN18" s="172">
        <v>0</v>
      </c>
      <c r="AO18" s="172">
        <v>0</v>
      </c>
      <c r="AP18" s="172">
        <v>510.25162582580799</v>
      </c>
      <c r="AQ18" s="172">
        <v>137.2665569147737</v>
      </c>
      <c r="AR18" s="219">
        <v>10.379918421052631</v>
      </c>
      <c r="AS18" s="172">
        <v>120.45466105263156</v>
      </c>
      <c r="AT18" s="172">
        <v>46.547936842105265</v>
      </c>
      <c r="AU18" s="172">
        <v>0.94995789473684211</v>
      </c>
      <c r="AV18" s="172">
        <v>226.97343788955789</v>
      </c>
      <c r="AW18" s="172">
        <v>129.60592083865265</v>
      </c>
      <c r="AX18" s="172">
        <v>0.94995789473684211</v>
      </c>
      <c r="AY18" s="172">
        <v>0</v>
      </c>
      <c r="AZ18" s="172">
        <v>0</v>
      </c>
      <c r="BA18" s="172">
        <v>0</v>
      </c>
      <c r="BB18" s="172">
        <v>366.17710442450527</v>
      </c>
      <c r="BC18" s="172">
        <v>178.08544031665264</v>
      </c>
      <c r="BD18" s="172">
        <v>2.0424094736842107</v>
      </c>
      <c r="BE18" s="172">
        <v>1350.2182449296211</v>
      </c>
      <c r="BF18" s="172">
        <v>383.65696710941052</v>
      </c>
      <c r="BG18" s="219">
        <v>14.536255705263159</v>
      </c>
      <c r="BH18" s="242">
        <v>1704.8</v>
      </c>
      <c r="BJ18" s="191">
        <v>213</v>
      </c>
      <c r="BK18" s="191" t="s">
        <v>126</v>
      </c>
      <c r="BL18" s="192">
        <v>585.92999999999995</v>
      </c>
      <c r="BM18" s="192">
        <v>431.48</v>
      </c>
      <c r="BN18" s="192">
        <v>3.55</v>
      </c>
      <c r="BO18" s="192">
        <v>105.53</v>
      </c>
      <c r="BP18" s="204">
        <v>2</v>
      </c>
      <c r="BQ18" s="205">
        <v>12</v>
      </c>
      <c r="BR18" s="204">
        <v>75</v>
      </c>
    </row>
    <row r="19" spans="1:70" ht="14.4" x14ac:dyDescent="0.3">
      <c r="A19" s="171">
        <v>304</v>
      </c>
      <c r="B19" s="224" t="s">
        <v>86</v>
      </c>
      <c r="C19" s="218">
        <v>24501.5</v>
      </c>
      <c r="D19" s="219">
        <v>16900.5</v>
      </c>
      <c r="E19" s="218">
        <v>55.261297368421054</v>
      </c>
      <c r="F19" s="172">
        <v>171.94991052631579</v>
      </c>
      <c r="G19" s="172">
        <v>45.659015789473685</v>
      </c>
      <c r="H19" s="172">
        <v>1.9429368421052633</v>
      </c>
      <c r="I19" s="172">
        <v>50.750171052631586</v>
      </c>
      <c r="J19" s="172">
        <v>832.54843684210527</v>
      </c>
      <c r="K19" s="172">
        <v>408.98820526315785</v>
      </c>
      <c r="L19" s="172">
        <v>4.8573421052631582</v>
      </c>
      <c r="M19" s="172">
        <v>0</v>
      </c>
      <c r="N19" s="172">
        <v>0</v>
      </c>
      <c r="O19" s="172">
        <v>0</v>
      </c>
      <c r="P19" s="172">
        <v>0</v>
      </c>
      <c r="Q19" s="172">
        <v>0</v>
      </c>
      <c r="R19" s="172">
        <v>277.06279368421053</v>
      </c>
      <c r="S19" s="172">
        <v>143.00015157894734</v>
      </c>
      <c r="T19" s="172">
        <v>9.908977894736843</v>
      </c>
      <c r="U19" s="172">
        <v>0</v>
      </c>
      <c r="V19" s="172">
        <v>0</v>
      </c>
      <c r="W19" s="172">
        <v>0</v>
      </c>
      <c r="X19" s="172">
        <v>587.57420263157906</v>
      </c>
      <c r="Y19" s="172">
        <v>1845.466176545337</v>
      </c>
      <c r="Z19" s="172">
        <v>551.7940631578947</v>
      </c>
      <c r="AA19" s="219">
        <v>46.630484210526305</v>
      </c>
      <c r="AB19" s="172">
        <v>36.801528947368425</v>
      </c>
      <c r="AC19" s="172">
        <v>14.154434210526315</v>
      </c>
      <c r="AD19" s="172">
        <v>0</v>
      </c>
      <c r="AE19" s="172">
        <v>48.125076315789478</v>
      </c>
      <c r="AF19" s="172">
        <v>33.027013157894743</v>
      </c>
      <c r="AG19" s="172">
        <v>0</v>
      </c>
      <c r="AH19" s="172">
        <v>0</v>
      </c>
      <c r="AI19" s="172">
        <v>0</v>
      </c>
      <c r="AJ19" s="172">
        <v>0</v>
      </c>
      <c r="AK19" s="172">
        <v>16.041692105263159</v>
      </c>
      <c r="AL19" s="172">
        <v>7.5490315789473685</v>
      </c>
      <c r="AM19" s="172">
        <v>0</v>
      </c>
      <c r="AN19" s="172">
        <v>0</v>
      </c>
      <c r="AO19" s="172">
        <v>0</v>
      </c>
      <c r="AP19" s="172">
        <v>89.644750000000002</v>
      </c>
      <c r="AQ19" s="172">
        <v>30.196126315789474</v>
      </c>
      <c r="AR19" s="219">
        <v>0</v>
      </c>
      <c r="AS19" s="172">
        <v>34.198484210526317</v>
      </c>
      <c r="AT19" s="172">
        <v>10.449536842105264</v>
      </c>
      <c r="AU19" s="172">
        <v>0</v>
      </c>
      <c r="AV19" s="172">
        <v>159.5929263157895</v>
      </c>
      <c r="AW19" s="172">
        <v>87.396126315789473</v>
      </c>
      <c r="AX19" s="172">
        <v>0.94995789473684211</v>
      </c>
      <c r="AY19" s="172">
        <v>0</v>
      </c>
      <c r="AZ19" s="172">
        <v>0</v>
      </c>
      <c r="BA19" s="172">
        <v>0</v>
      </c>
      <c r="BB19" s="172">
        <v>46.547936842105265</v>
      </c>
      <c r="BC19" s="172">
        <v>23.748947368421053</v>
      </c>
      <c r="BD19" s="172">
        <v>1.8999157894736842</v>
      </c>
      <c r="BE19" s="172">
        <v>640.25959078585265</v>
      </c>
      <c r="BF19" s="172">
        <v>219.27624920431577</v>
      </c>
      <c r="BG19" s="219">
        <v>19.949115789473687</v>
      </c>
      <c r="BH19" s="242">
        <v>1078.01</v>
      </c>
      <c r="BJ19" s="191">
        <v>301</v>
      </c>
      <c r="BK19" s="191" t="s">
        <v>70</v>
      </c>
      <c r="BL19" s="192">
        <v>994.59</v>
      </c>
      <c r="BM19" s="192">
        <v>1230.98</v>
      </c>
      <c r="BN19" s="192">
        <v>22.87</v>
      </c>
      <c r="BO19" s="192">
        <v>489.57</v>
      </c>
      <c r="BP19" s="204">
        <v>12</v>
      </c>
      <c r="BQ19" s="205">
        <v>35</v>
      </c>
      <c r="BR19" s="204">
        <v>211</v>
      </c>
    </row>
    <row r="20" spans="1:70" ht="14.4" x14ac:dyDescent="0.3">
      <c r="A20" s="171">
        <v>846</v>
      </c>
      <c r="B20" s="224" t="s">
        <v>88</v>
      </c>
      <c r="C20" s="218">
        <v>16123</v>
      </c>
      <c r="D20" s="219">
        <v>11729</v>
      </c>
      <c r="E20" s="218">
        <v>28.194539473684209</v>
      </c>
      <c r="F20" s="172">
        <v>102.97565263157895</v>
      </c>
      <c r="G20" s="172">
        <v>25.258178947368421</v>
      </c>
      <c r="H20" s="172">
        <v>7.7717473684210532</v>
      </c>
      <c r="I20" s="172">
        <v>11.277815789473685</v>
      </c>
      <c r="J20" s="172">
        <v>167.86974315789473</v>
      </c>
      <c r="K20" s="172">
        <v>63.922622105263152</v>
      </c>
      <c r="L20" s="172">
        <v>4.8573421052631582</v>
      </c>
      <c r="M20" s="172">
        <v>0</v>
      </c>
      <c r="N20" s="172">
        <v>0</v>
      </c>
      <c r="O20" s="172">
        <v>0</v>
      </c>
      <c r="P20" s="172">
        <v>0</v>
      </c>
      <c r="Q20" s="172">
        <v>0</v>
      </c>
      <c r="R20" s="172">
        <v>44.298960000000001</v>
      </c>
      <c r="S20" s="172">
        <v>19.429368421052633</v>
      </c>
      <c r="T20" s="172">
        <v>0.97146842105263165</v>
      </c>
      <c r="U20" s="172">
        <v>0</v>
      </c>
      <c r="V20" s="172">
        <v>0</v>
      </c>
      <c r="W20" s="172">
        <v>0</v>
      </c>
      <c r="X20" s="172">
        <v>389.38002088240273</v>
      </c>
      <c r="Y20" s="172">
        <v>1868.0913681161633</v>
      </c>
      <c r="Z20" s="172">
        <v>560.40266256826317</v>
      </c>
      <c r="AA20" s="219">
        <v>75.757511858026305</v>
      </c>
      <c r="AB20" s="172">
        <v>32.083384210526319</v>
      </c>
      <c r="AC20" s="172">
        <v>9.4362894736842104</v>
      </c>
      <c r="AD20" s="172">
        <v>3.7745157894736843</v>
      </c>
      <c r="AE20" s="172">
        <v>36.801528947368425</v>
      </c>
      <c r="AF20" s="172">
        <v>15.098063157894737</v>
      </c>
      <c r="AG20" s="172">
        <v>0</v>
      </c>
      <c r="AH20" s="172">
        <v>0</v>
      </c>
      <c r="AI20" s="172">
        <v>0</v>
      </c>
      <c r="AJ20" s="172">
        <v>0</v>
      </c>
      <c r="AK20" s="172">
        <v>15.098063157894737</v>
      </c>
      <c r="AL20" s="172">
        <v>10.379918421052631</v>
      </c>
      <c r="AM20" s="172">
        <v>0.94362894736842107</v>
      </c>
      <c r="AN20" s="172">
        <v>0</v>
      </c>
      <c r="AO20" s="172">
        <v>0</v>
      </c>
      <c r="AP20" s="172">
        <v>270.25358386913422</v>
      </c>
      <c r="AQ20" s="172">
        <v>78.124764562718411</v>
      </c>
      <c r="AR20" s="219">
        <v>10.379918421052631</v>
      </c>
      <c r="AS20" s="172">
        <v>44.48969442018948</v>
      </c>
      <c r="AT20" s="172">
        <v>12.349452631578947</v>
      </c>
      <c r="AU20" s="172">
        <v>3.7998315789473684</v>
      </c>
      <c r="AV20" s="172">
        <v>47.497894736842106</v>
      </c>
      <c r="AW20" s="172">
        <v>18.999157894736843</v>
      </c>
      <c r="AX20" s="172">
        <v>1.8999157894736842</v>
      </c>
      <c r="AY20" s="172">
        <v>0</v>
      </c>
      <c r="AZ20" s="172">
        <v>0</v>
      </c>
      <c r="BA20" s="172">
        <v>0</v>
      </c>
      <c r="BB20" s="172">
        <v>7.7896547368421043</v>
      </c>
      <c r="BC20" s="172">
        <v>1.8999157894736842</v>
      </c>
      <c r="BD20" s="172">
        <v>0</v>
      </c>
      <c r="BE20" s="172">
        <v>917.70572320932638</v>
      </c>
      <c r="BF20" s="172">
        <v>276.88361960589475</v>
      </c>
      <c r="BG20" s="219">
        <v>13.968831605368422</v>
      </c>
      <c r="BH20" s="242">
        <v>584</v>
      </c>
      <c r="BJ20" s="191">
        <v>302</v>
      </c>
      <c r="BK20" s="191" t="s">
        <v>71</v>
      </c>
      <c r="BL20" s="192">
        <v>2221.9299999999998</v>
      </c>
      <c r="BM20" s="192">
        <v>2633.38</v>
      </c>
      <c r="BN20" s="192">
        <v>10.61</v>
      </c>
      <c r="BO20" s="192">
        <v>234.84</v>
      </c>
      <c r="BP20" s="204">
        <v>10</v>
      </c>
      <c r="BQ20" s="205">
        <v>50</v>
      </c>
      <c r="BR20" s="204">
        <v>200</v>
      </c>
    </row>
    <row r="21" spans="1:70" ht="14.4" x14ac:dyDescent="0.3">
      <c r="A21" s="171">
        <v>801</v>
      </c>
      <c r="B21" s="224" t="s">
        <v>89</v>
      </c>
      <c r="C21" s="218">
        <v>33120.5</v>
      </c>
      <c r="D21" s="219">
        <v>22248</v>
      </c>
      <c r="E21" s="218">
        <v>402.61802368421058</v>
      </c>
      <c r="F21" s="172">
        <v>781.06061052631571</v>
      </c>
      <c r="G21" s="172">
        <v>268.12528421052627</v>
      </c>
      <c r="H21" s="172">
        <v>32.05845789473684</v>
      </c>
      <c r="I21" s="172">
        <v>37.893461052631579</v>
      </c>
      <c r="J21" s="172">
        <v>337.14358168319478</v>
      </c>
      <c r="K21" s="172">
        <v>124.58629115687894</v>
      </c>
      <c r="L21" s="172">
        <v>9.7146842105263165</v>
      </c>
      <c r="M21" s="172">
        <v>0</v>
      </c>
      <c r="N21" s="172">
        <v>0</v>
      </c>
      <c r="O21" s="172">
        <v>0</v>
      </c>
      <c r="P21" s="172">
        <v>0</v>
      </c>
      <c r="Q21" s="172">
        <v>75.561365789473683</v>
      </c>
      <c r="R21" s="172">
        <v>661.56999473684209</v>
      </c>
      <c r="S21" s="172">
        <v>294.16063789473685</v>
      </c>
      <c r="T21" s="172">
        <v>5.8288105263157881</v>
      </c>
      <c r="U21" s="172">
        <v>0</v>
      </c>
      <c r="V21" s="172">
        <v>0</v>
      </c>
      <c r="W21" s="172">
        <v>0</v>
      </c>
      <c r="X21" s="172">
        <v>327.46077812348426</v>
      </c>
      <c r="Y21" s="172">
        <v>2624.0333550196683</v>
      </c>
      <c r="Z21" s="172">
        <v>820.68032772668414</v>
      </c>
      <c r="AA21" s="219">
        <v>72.957279392521059</v>
      </c>
      <c r="AB21" s="172">
        <v>262.32884736842107</v>
      </c>
      <c r="AC21" s="172">
        <v>97.19378157894738</v>
      </c>
      <c r="AD21" s="172">
        <v>8.4926605263157899</v>
      </c>
      <c r="AE21" s="172">
        <v>100.77957157894737</v>
      </c>
      <c r="AF21" s="172">
        <v>44.350560526315796</v>
      </c>
      <c r="AG21" s="172">
        <v>2.8308868421052633</v>
      </c>
      <c r="AH21" s="172">
        <v>0</v>
      </c>
      <c r="AI21" s="172">
        <v>0</v>
      </c>
      <c r="AJ21" s="172">
        <v>0</v>
      </c>
      <c r="AK21" s="172">
        <v>138.7134552631579</v>
      </c>
      <c r="AL21" s="172">
        <v>82.095718421052638</v>
      </c>
      <c r="AM21" s="172">
        <v>0</v>
      </c>
      <c r="AN21" s="172">
        <v>0</v>
      </c>
      <c r="AO21" s="172">
        <v>0</v>
      </c>
      <c r="AP21" s="172">
        <v>183.21342339159736</v>
      </c>
      <c r="AQ21" s="172">
        <v>67.603148931671058</v>
      </c>
      <c r="AR21" s="219">
        <v>7.0457631215605261</v>
      </c>
      <c r="AS21" s="172">
        <v>220.32690073597897</v>
      </c>
      <c r="AT21" s="172">
        <v>81.696378947368416</v>
      </c>
      <c r="AU21" s="172">
        <v>13.299410526315789</v>
      </c>
      <c r="AV21" s="172">
        <v>121.78460210526315</v>
      </c>
      <c r="AW21" s="172">
        <v>41.734816525452629</v>
      </c>
      <c r="AX21" s="172">
        <v>4.7497894736842108</v>
      </c>
      <c r="AY21" s="172">
        <v>0</v>
      </c>
      <c r="AZ21" s="172">
        <v>0</v>
      </c>
      <c r="BA21" s="172">
        <v>0</v>
      </c>
      <c r="BB21" s="172">
        <v>154.01983968334736</v>
      </c>
      <c r="BC21" s="172">
        <v>78.846505263157894</v>
      </c>
      <c r="BD21" s="172">
        <v>0</v>
      </c>
      <c r="BE21" s="172">
        <v>1699.8784152890526</v>
      </c>
      <c r="BF21" s="172">
        <v>501.69651695772632</v>
      </c>
      <c r="BG21" s="219">
        <v>27.643774736842104</v>
      </c>
      <c r="BH21" s="242">
        <v>1696.58</v>
      </c>
      <c r="BJ21" s="191">
        <v>303</v>
      </c>
      <c r="BK21" s="191" t="s">
        <v>76</v>
      </c>
      <c r="BL21" s="192">
        <v>1969.91</v>
      </c>
      <c r="BM21" s="192">
        <v>2204.16</v>
      </c>
      <c r="BN21" s="192">
        <v>16.93</v>
      </c>
      <c r="BO21" s="192">
        <v>161.1</v>
      </c>
      <c r="BP21" s="204">
        <v>9</v>
      </c>
      <c r="BQ21" s="205">
        <v>24</v>
      </c>
      <c r="BR21" s="204">
        <v>140</v>
      </c>
    </row>
    <row r="22" spans="1:70" ht="14.4" x14ac:dyDescent="0.3">
      <c r="A22" s="171">
        <v>305</v>
      </c>
      <c r="B22" s="224" t="s">
        <v>90</v>
      </c>
      <c r="C22" s="218">
        <v>26570.5</v>
      </c>
      <c r="D22" s="219">
        <v>18747</v>
      </c>
      <c r="E22" s="218">
        <v>0</v>
      </c>
      <c r="F22" s="172">
        <v>0</v>
      </c>
      <c r="G22" s="172">
        <v>0</v>
      </c>
      <c r="H22" s="172">
        <v>0</v>
      </c>
      <c r="I22" s="172">
        <v>0</v>
      </c>
      <c r="J22" s="172">
        <v>0</v>
      </c>
      <c r="K22" s="172">
        <v>0</v>
      </c>
      <c r="L22" s="172">
        <v>0</v>
      </c>
      <c r="M22" s="172">
        <v>0</v>
      </c>
      <c r="N22" s="172">
        <v>0</v>
      </c>
      <c r="O22" s="172">
        <v>0</v>
      </c>
      <c r="P22" s="172">
        <v>0</v>
      </c>
      <c r="Q22" s="172">
        <v>25.472826972418421</v>
      </c>
      <c r="R22" s="172">
        <v>372.55813558781051</v>
      </c>
      <c r="S22" s="172">
        <v>171.82037978439473</v>
      </c>
      <c r="T22" s="172">
        <v>5.8288105263157881</v>
      </c>
      <c r="U22" s="172">
        <v>0</v>
      </c>
      <c r="V22" s="172">
        <v>0</v>
      </c>
      <c r="W22" s="172">
        <v>0</v>
      </c>
      <c r="X22" s="172">
        <v>406.95629942852111</v>
      </c>
      <c r="Y22" s="172">
        <v>2982.1907827477421</v>
      </c>
      <c r="Z22" s="172">
        <v>997.60586732467902</v>
      </c>
      <c r="AA22" s="219">
        <v>122.79290993525788</v>
      </c>
      <c r="AB22" s="172">
        <v>0</v>
      </c>
      <c r="AC22" s="172">
        <v>0</v>
      </c>
      <c r="AD22" s="172">
        <v>0</v>
      </c>
      <c r="AE22" s="172">
        <v>0</v>
      </c>
      <c r="AF22" s="172">
        <v>0</v>
      </c>
      <c r="AG22" s="172">
        <v>0</v>
      </c>
      <c r="AH22" s="172">
        <v>0</v>
      </c>
      <c r="AI22" s="172">
        <v>0</v>
      </c>
      <c r="AJ22" s="172">
        <v>0</v>
      </c>
      <c r="AK22" s="172">
        <v>60.769703266897366</v>
      </c>
      <c r="AL22" s="172">
        <v>28.937953756878947</v>
      </c>
      <c r="AM22" s="172">
        <v>0</v>
      </c>
      <c r="AN22" s="172">
        <v>0</v>
      </c>
      <c r="AO22" s="172">
        <v>0</v>
      </c>
      <c r="AP22" s="172">
        <v>282.71840421157896</v>
      </c>
      <c r="AQ22" s="172">
        <v>95.291492618707892</v>
      </c>
      <c r="AR22" s="219">
        <v>6.9828542105263161</v>
      </c>
      <c r="AS22" s="172">
        <v>0</v>
      </c>
      <c r="AT22" s="172">
        <v>0</v>
      </c>
      <c r="AU22" s="172">
        <v>0</v>
      </c>
      <c r="AV22" s="172">
        <v>0</v>
      </c>
      <c r="AW22" s="172">
        <v>0</v>
      </c>
      <c r="AX22" s="172">
        <v>0</v>
      </c>
      <c r="AY22" s="172">
        <v>0</v>
      </c>
      <c r="AZ22" s="172">
        <v>0</v>
      </c>
      <c r="BA22" s="172">
        <v>0</v>
      </c>
      <c r="BB22" s="172">
        <v>153.92484674374737</v>
      </c>
      <c r="BC22" s="172">
        <v>74.603359683347378</v>
      </c>
      <c r="BD22" s="172">
        <v>0.94995789473684211</v>
      </c>
      <c r="BE22" s="172">
        <v>1245.3227361941053</v>
      </c>
      <c r="BF22" s="172">
        <v>417.99779206092632</v>
      </c>
      <c r="BG22" s="219">
        <v>6.3363863504842106</v>
      </c>
      <c r="BH22" s="242">
        <v>999.08</v>
      </c>
      <c r="BJ22" s="191">
        <v>304</v>
      </c>
      <c r="BK22" s="191" t="s">
        <v>86</v>
      </c>
      <c r="BL22" s="192">
        <v>1145.01</v>
      </c>
      <c r="BM22" s="192">
        <v>1403.05</v>
      </c>
      <c r="BN22" s="192">
        <v>4.0599999999999996</v>
      </c>
      <c r="BO22" s="192">
        <v>99.08</v>
      </c>
      <c r="BP22" s="204">
        <v>10</v>
      </c>
      <c r="BQ22" s="205">
        <v>50</v>
      </c>
      <c r="BR22" s="204">
        <v>169</v>
      </c>
    </row>
    <row r="23" spans="1:70" ht="14.4" x14ac:dyDescent="0.3">
      <c r="A23" s="171">
        <v>825</v>
      </c>
      <c r="B23" s="224" t="s">
        <v>91</v>
      </c>
      <c r="C23" s="218">
        <v>43498</v>
      </c>
      <c r="D23" s="219">
        <v>33683</v>
      </c>
      <c r="E23" s="218">
        <v>26.84120157894737</v>
      </c>
      <c r="F23" s="172">
        <v>118.51914736842105</v>
      </c>
      <c r="G23" s="172">
        <v>53.430763157894731</v>
      </c>
      <c r="H23" s="172">
        <v>1.9429368421052633</v>
      </c>
      <c r="I23" s="172">
        <v>86.162512631578963</v>
      </c>
      <c r="J23" s="172">
        <v>801.13762682816309</v>
      </c>
      <c r="K23" s="172">
        <v>334.37943052631579</v>
      </c>
      <c r="L23" s="172">
        <v>25.452472631578946</v>
      </c>
      <c r="M23" s="172">
        <v>0</v>
      </c>
      <c r="N23" s="172">
        <v>0</v>
      </c>
      <c r="O23" s="172">
        <v>0</v>
      </c>
      <c r="P23" s="172">
        <v>0</v>
      </c>
      <c r="Q23" s="172">
        <v>48.720164210526328</v>
      </c>
      <c r="R23" s="172">
        <v>650.23619713887365</v>
      </c>
      <c r="S23" s="172">
        <v>263.91558804312109</v>
      </c>
      <c r="T23" s="172">
        <v>8.1927166937210512</v>
      </c>
      <c r="U23" s="172">
        <v>0</v>
      </c>
      <c r="V23" s="172">
        <v>0</v>
      </c>
      <c r="W23" s="172">
        <v>0</v>
      </c>
      <c r="X23" s="172">
        <v>486.17160648354479</v>
      </c>
      <c r="Y23" s="172">
        <v>4056.6999555023158</v>
      </c>
      <c r="Z23" s="172">
        <v>1215.2344639330577</v>
      </c>
      <c r="AA23" s="219">
        <v>55.5563360631579</v>
      </c>
      <c r="AB23" s="172">
        <v>13.776982631578948</v>
      </c>
      <c r="AC23" s="172">
        <v>5.6617736842105266</v>
      </c>
      <c r="AD23" s="172">
        <v>0</v>
      </c>
      <c r="AE23" s="172">
        <v>108.01406048998159</v>
      </c>
      <c r="AF23" s="172">
        <v>52.843221052631577</v>
      </c>
      <c r="AG23" s="172">
        <v>6.0392252631578955</v>
      </c>
      <c r="AH23" s="172">
        <v>0</v>
      </c>
      <c r="AI23" s="172">
        <v>0</v>
      </c>
      <c r="AJ23" s="172">
        <v>0</v>
      </c>
      <c r="AK23" s="172">
        <v>95.872701052631569</v>
      </c>
      <c r="AL23" s="172">
        <v>40.198593157894742</v>
      </c>
      <c r="AM23" s="172">
        <v>2.2961634573868421</v>
      </c>
      <c r="AN23" s="172">
        <v>0</v>
      </c>
      <c r="AO23" s="172">
        <v>0</v>
      </c>
      <c r="AP23" s="172">
        <v>260.62779954838419</v>
      </c>
      <c r="AQ23" s="172">
        <v>112.56864319048948</v>
      </c>
      <c r="AR23" s="219">
        <v>14.677834047876317</v>
      </c>
      <c r="AS23" s="172">
        <v>31.348610526315788</v>
      </c>
      <c r="AT23" s="172">
        <v>19.759124210526316</v>
      </c>
      <c r="AU23" s="172">
        <v>0.94995789473684211</v>
      </c>
      <c r="AV23" s="172">
        <v>240.9409851518526</v>
      </c>
      <c r="AW23" s="172">
        <v>118.90306252458949</v>
      </c>
      <c r="AX23" s="172">
        <v>0.94995789473684211</v>
      </c>
      <c r="AY23" s="172">
        <v>0</v>
      </c>
      <c r="AZ23" s="172">
        <v>0</v>
      </c>
      <c r="BA23" s="172">
        <v>0</v>
      </c>
      <c r="BB23" s="172">
        <v>238.15444136065261</v>
      </c>
      <c r="BC23" s="172">
        <v>108.58018736842105</v>
      </c>
      <c r="BD23" s="172">
        <v>2.8498736842105261</v>
      </c>
      <c r="BE23" s="172">
        <v>1875.5715386410736</v>
      </c>
      <c r="BF23" s="172">
        <v>582.45907779498941</v>
      </c>
      <c r="BG23" s="219">
        <v>16.515967007936844</v>
      </c>
      <c r="BH23" s="242">
        <v>2093.83</v>
      </c>
      <c r="BJ23" s="191">
        <v>305</v>
      </c>
      <c r="BK23" s="191" t="s">
        <v>90</v>
      </c>
      <c r="BL23" s="192">
        <v>2926.66</v>
      </c>
      <c r="BM23" s="192">
        <v>2813.07</v>
      </c>
      <c r="BN23" s="192">
        <v>21.3</v>
      </c>
      <c r="BO23" s="192">
        <v>269.54000000000002</v>
      </c>
      <c r="BP23" s="204">
        <v>12</v>
      </c>
      <c r="BQ23" s="205">
        <v>32</v>
      </c>
      <c r="BR23" s="204">
        <v>154</v>
      </c>
    </row>
    <row r="24" spans="1:70" ht="14.4" x14ac:dyDescent="0.3">
      <c r="A24" s="171">
        <v>351</v>
      </c>
      <c r="B24" s="224" t="s">
        <v>92</v>
      </c>
      <c r="C24" s="218">
        <v>15303</v>
      </c>
      <c r="D24" s="219">
        <v>11335</v>
      </c>
      <c r="E24" s="218">
        <v>30.45010263157895</v>
      </c>
      <c r="F24" s="172">
        <v>38.858736842105266</v>
      </c>
      <c r="G24" s="172">
        <v>15.543494736842106</v>
      </c>
      <c r="H24" s="172">
        <v>0</v>
      </c>
      <c r="I24" s="172">
        <v>5.6389078947368425</v>
      </c>
      <c r="J24" s="172">
        <v>310.93465962206841</v>
      </c>
      <c r="K24" s="172">
        <v>120.46208421052631</v>
      </c>
      <c r="L24" s="172">
        <v>0</v>
      </c>
      <c r="M24" s="172">
        <v>0</v>
      </c>
      <c r="N24" s="172">
        <v>0</v>
      </c>
      <c r="O24" s="172">
        <v>0</v>
      </c>
      <c r="P24" s="172">
        <v>0</v>
      </c>
      <c r="Q24" s="172">
        <v>0</v>
      </c>
      <c r="R24" s="172">
        <v>508.53133646417371</v>
      </c>
      <c r="S24" s="172">
        <v>257.63342526315785</v>
      </c>
      <c r="T24" s="172">
        <v>7.7717473684210532</v>
      </c>
      <c r="U24" s="172">
        <v>0</v>
      </c>
      <c r="V24" s="172">
        <v>0</v>
      </c>
      <c r="W24" s="172">
        <v>0</v>
      </c>
      <c r="X24" s="172">
        <v>353.92267179620262</v>
      </c>
      <c r="Y24" s="172">
        <v>1051.0135551931683</v>
      </c>
      <c r="Z24" s="172">
        <v>290.79288134939998</v>
      </c>
      <c r="AA24" s="219">
        <v>28.172584210526313</v>
      </c>
      <c r="AB24" s="172">
        <v>21.703465789473686</v>
      </c>
      <c r="AC24" s="172">
        <v>7.5490315789473685</v>
      </c>
      <c r="AD24" s="172">
        <v>0</v>
      </c>
      <c r="AE24" s="172">
        <v>30.196126315789474</v>
      </c>
      <c r="AF24" s="172">
        <v>13.210805263157894</v>
      </c>
      <c r="AG24" s="172">
        <v>0</v>
      </c>
      <c r="AH24" s="172">
        <v>0</v>
      </c>
      <c r="AI24" s="172">
        <v>0</v>
      </c>
      <c r="AJ24" s="172">
        <v>0</v>
      </c>
      <c r="AK24" s="172">
        <v>46.23781842105263</v>
      </c>
      <c r="AL24" s="172">
        <v>31.517206842105264</v>
      </c>
      <c r="AM24" s="172">
        <v>0.94362894736842107</v>
      </c>
      <c r="AN24" s="172">
        <v>0</v>
      </c>
      <c r="AO24" s="172">
        <v>0</v>
      </c>
      <c r="AP24" s="172">
        <v>157.18845313887368</v>
      </c>
      <c r="AQ24" s="172">
        <v>43.406931578947372</v>
      </c>
      <c r="AR24" s="219">
        <v>4.7181447368421052</v>
      </c>
      <c r="AS24" s="172">
        <v>6.6497052631578946</v>
      </c>
      <c r="AT24" s="172">
        <v>1.8999157894736842</v>
      </c>
      <c r="AU24" s="172">
        <v>0</v>
      </c>
      <c r="AV24" s="172">
        <v>128.97261620879999</v>
      </c>
      <c r="AW24" s="172">
        <v>48.416186735115787</v>
      </c>
      <c r="AX24" s="172">
        <v>0</v>
      </c>
      <c r="AY24" s="172">
        <v>0</v>
      </c>
      <c r="AZ24" s="172">
        <v>0</v>
      </c>
      <c r="BA24" s="172">
        <v>0</v>
      </c>
      <c r="BB24" s="172">
        <v>216.90705326488421</v>
      </c>
      <c r="BC24" s="172">
        <v>109.78346863503158</v>
      </c>
      <c r="BD24" s="172">
        <v>4.7497894736842108</v>
      </c>
      <c r="BE24" s="172">
        <v>609.46645388911588</v>
      </c>
      <c r="BF24" s="172">
        <v>144.37713532976841</v>
      </c>
      <c r="BG24" s="219">
        <v>0</v>
      </c>
      <c r="BH24" s="242">
        <v>779.17</v>
      </c>
      <c r="BJ24" s="191">
        <v>306</v>
      </c>
      <c r="BK24" s="191" t="s">
        <v>103</v>
      </c>
      <c r="BL24" s="192">
        <v>3201.65</v>
      </c>
      <c r="BM24" s="192">
        <v>3096.29</v>
      </c>
      <c r="BN24" s="192">
        <v>23.32</v>
      </c>
      <c r="BO24" s="192">
        <v>201.9</v>
      </c>
      <c r="BP24" s="204">
        <v>13</v>
      </c>
      <c r="BQ24" s="205">
        <v>55</v>
      </c>
      <c r="BR24" s="204">
        <v>268</v>
      </c>
    </row>
    <row r="25" spans="1:70" ht="14.4" x14ac:dyDescent="0.3">
      <c r="A25" s="171">
        <v>381</v>
      </c>
      <c r="B25" s="224" t="s">
        <v>93</v>
      </c>
      <c r="C25" s="218">
        <v>16712</v>
      </c>
      <c r="D25" s="219">
        <v>14283</v>
      </c>
      <c r="E25" s="218">
        <v>0</v>
      </c>
      <c r="F25" s="172">
        <v>0</v>
      </c>
      <c r="G25" s="172">
        <v>0</v>
      </c>
      <c r="H25" s="172">
        <v>0</v>
      </c>
      <c r="I25" s="172">
        <v>12.02967055136579</v>
      </c>
      <c r="J25" s="172">
        <v>329.45732450729469</v>
      </c>
      <c r="K25" s="172">
        <v>146.40029105263156</v>
      </c>
      <c r="L25" s="172">
        <v>0</v>
      </c>
      <c r="M25" s="172">
        <v>0</v>
      </c>
      <c r="N25" s="172">
        <v>0</v>
      </c>
      <c r="O25" s="172">
        <v>0</v>
      </c>
      <c r="P25" s="172">
        <v>0</v>
      </c>
      <c r="Q25" s="172">
        <v>22.55563157894737</v>
      </c>
      <c r="R25" s="172">
        <v>329.54346072631574</v>
      </c>
      <c r="S25" s="172">
        <v>144.20930626417368</v>
      </c>
      <c r="T25" s="172">
        <v>1.9429368421052633</v>
      </c>
      <c r="U25" s="172">
        <v>0</v>
      </c>
      <c r="V25" s="172">
        <v>0</v>
      </c>
      <c r="W25" s="172">
        <v>0</v>
      </c>
      <c r="X25" s="172">
        <v>473.14871222897898</v>
      </c>
      <c r="Y25" s="172">
        <v>1409.5369447901371</v>
      </c>
      <c r="Z25" s="172">
        <v>435.02895254004204</v>
      </c>
      <c r="AA25" s="219">
        <v>40.666180069121047</v>
      </c>
      <c r="AB25" s="172">
        <v>0</v>
      </c>
      <c r="AC25" s="172">
        <v>0</v>
      </c>
      <c r="AD25" s="172">
        <v>0</v>
      </c>
      <c r="AE25" s="172">
        <v>92.853088421052632</v>
      </c>
      <c r="AF25" s="172">
        <v>42.463302631578948</v>
      </c>
      <c r="AG25" s="172">
        <v>0</v>
      </c>
      <c r="AH25" s="172">
        <v>0</v>
      </c>
      <c r="AI25" s="172">
        <v>0</v>
      </c>
      <c r="AJ25" s="172">
        <v>0</v>
      </c>
      <c r="AK25" s="172">
        <v>58.504994736842107</v>
      </c>
      <c r="AL25" s="172">
        <v>34.914271052631577</v>
      </c>
      <c r="AM25" s="172">
        <v>0</v>
      </c>
      <c r="AN25" s="172">
        <v>0</v>
      </c>
      <c r="AO25" s="172">
        <v>0</v>
      </c>
      <c r="AP25" s="172">
        <v>256.98396693183156</v>
      </c>
      <c r="AQ25" s="172">
        <v>74.162761968578963</v>
      </c>
      <c r="AR25" s="219">
        <v>6.6052705235263156</v>
      </c>
      <c r="AS25" s="172">
        <v>0</v>
      </c>
      <c r="AT25" s="172">
        <v>0</v>
      </c>
      <c r="AU25" s="172">
        <v>0</v>
      </c>
      <c r="AV25" s="172">
        <v>111.17673768075791</v>
      </c>
      <c r="AW25" s="172">
        <v>49.366144629852627</v>
      </c>
      <c r="AX25" s="172">
        <v>0</v>
      </c>
      <c r="AY25" s="172">
        <v>0</v>
      </c>
      <c r="AZ25" s="172">
        <v>0</v>
      </c>
      <c r="BA25" s="172">
        <v>0</v>
      </c>
      <c r="BB25" s="172">
        <v>88.346084210526314</v>
      </c>
      <c r="BC25" s="172">
        <v>45.69297473684211</v>
      </c>
      <c r="BD25" s="172">
        <v>0</v>
      </c>
      <c r="BE25" s="172">
        <v>851.75549484069484</v>
      </c>
      <c r="BF25" s="172">
        <v>259.86751496570525</v>
      </c>
      <c r="BG25" s="219">
        <v>9.8795621052631581</v>
      </c>
      <c r="BH25" s="242">
        <v>635</v>
      </c>
      <c r="BJ25" s="191">
        <v>307</v>
      </c>
      <c r="BK25" s="191" t="s">
        <v>113</v>
      </c>
      <c r="BL25" s="192">
        <v>1690.65</v>
      </c>
      <c r="BM25" s="192">
        <v>1727.55</v>
      </c>
      <c r="BN25" s="192">
        <v>10.42</v>
      </c>
      <c r="BO25" s="192">
        <v>127.5</v>
      </c>
      <c r="BP25" s="204">
        <v>12</v>
      </c>
      <c r="BQ25" s="205">
        <v>42</v>
      </c>
      <c r="BR25" s="204">
        <v>140</v>
      </c>
    </row>
    <row r="26" spans="1:70" ht="14.4" x14ac:dyDescent="0.3">
      <c r="A26" s="171">
        <v>873</v>
      </c>
      <c r="B26" s="224" t="s">
        <v>95</v>
      </c>
      <c r="C26" s="218">
        <v>49157.5</v>
      </c>
      <c r="D26" s="219">
        <v>34630</v>
      </c>
      <c r="E26" s="218">
        <v>60.223535188007894</v>
      </c>
      <c r="F26" s="172">
        <v>283.47448429168946</v>
      </c>
      <c r="G26" s="172">
        <v>123.57078315789474</v>
      </c>
      <c r="H26" s="172">
        <v>7.7717473684210532</v>
      </c>
      <c r="I26" s="172">
        <v>26.84120157894737</v>
      </c>
      <c r="J26" s="172">
        <v>303.35008215992633</v>
      </c>
      <c r="K26" s="172">
        <v>122.00348109575263</v>
      </c>
      <c r="L26" s="172">
        <v>2.9144052631578941</v>
      </c>
      <c r="M26" s="172">
        <v>0</v>
      </c>
      <c r="N26" s="172">
        <v>0</v>
      </c>
      <c r="O26" s="172">
        <v>0</v>
      </c>
      <c r="P26" s="172">
        <v>0</v>
      </c>
      <c r="Q26" s="172">
        <v>89.320301052631592</v>
      </c>
      <c r="R26" s="172">
        <v>648.8295079507842</v>
      </c>
      <c r="S26" s="172">
        <v>219.94045052631577</v>
      </c>
      <c r="T26" s="172">
        <v>6.8002789473684198</v>
      </c>
      <c r="U26" s="172">
        <v>0</v>
      </c>
      <c r="V26" s="172">
        <v>0</v>
      </c>
      <c r="W26" s="172">
        <v>0</v>
      </c>
      <c r="X26" s="172">
        <v>637.3788201805711</v>
      </c>
      <c r="Y26" s="172">
        <v>4941.1030597080262</v>
      </c>
      <c r="Z26" s="172">
        <v>1614.0271887491472</v>
      </c>
      <c r="AA26" s="219">
        <v>83.392894204184216</v>
      </c>
      <c r="AB26" s="172">
        <v>69.828542105263153</v>
      </c>
      <c r="AC26" s="172">
        <v>29.252497368421054</v>
      </c>
      <c r="AD26" s="172">
        <v>0</v>
      </c>
      <c r="AE26" s="172">
        <v>39.632415789473683</v>
      </c>
      <c r="AF26" s="172">
        <v>13.210805263157894</v>
      </c>
      <c r="AG26" s="172">
        <v>0.94362894736842107</v>
      </c>
      <c r="AH26" s="172">
        <v>0</v>
      </c>
      <c r="AI26" s="172">
        <v>0</v>
      </c>
      <c r="AJ26" s="172">
        <v>0</v>
      </c>
      <c r="AK26" s="172">
        <v>75.993584246860522</v>
      </c>
      <c r="AL26" s="172">
        <v>19.816207894736841</v>
      </c>
      <c r="AM26" s="172">
        <v>1.8872578947368421</v>
      </c>
      <c r="AN26" s="172">
        <v>0</v>
      </c>
      <c r="AO26" s="172">
        <v>0</v>
      </c>
      <c r="AP26" s="172">
        <v>684.04486843348161</v>
      </c>
      <c r="AQ26" s="172">
        <v>237.44108210532897</v>
      </c>
      <c r="AR26" s="219">
        <v>13.84982418091316</v>
      </c>
      <c r="AS26" s="172">
        <v>73.875059264021047</v>
      </c>
      <c r="AT26" s="172">
        <v>33.311857158757896</v>
      </c>
      <c r="AU26" s="172">
        <v>1.8999157894736842</v>
      </c>
      <c r="AV26" s="172">
        <v>78.023208104399998</v>
      </c>
      <c r="AW26" s="172">
        <v>33.43851789473684</v>
      </c>
      <c r="AX26" s="172">
        <v>0</v>
      </c>
      <c r="AY26" s="172">
        <v>0</v>
      </c>
      <c r="AZ26" s="172">
        <v>0</v>
      </c>
      <c r="BA26" s="172">
        <v>0</v>
      </c>
      <c r="BB26" s="172">
        <v>214.7569822131158</v>
      </c>
      <c r="BC26" s="172">
        <v>72.640114000863164</v>
      </c>
      <c r="BD26" s="172">
        <v>2.8498736842105261</v>
      </c>
      <c r="BE26" s="172">
        <v>2594.9041037022316</v>
      </c>
      <c r="BF26" s="172">
        <v>853.61943192486319</v>
      </c>
      <c r="BG26" s="219">
        <v>28.250948874884209</v>
      </c>
      <c r="BH26" s="242">
        <v>2010.49</v>
      </c>
      <c r="BJ26" s="191">
        <v>308</v>
      </c>
      <c r="BK26" s="191" t="s">
        <v>117</v>
      </c>
      <c r="BL26" s="192">
        <v>1433.25</v>
      </c>
      <c r="BM26" s="192">
        <v>1723.03</v>
      </c>
      <c r="BN26" s="192">
        <v>8.5500000000000007</v>
      </c>
      <c r="BO26" s="192">
        <v>311.25</v>
      </c>
      <c r="BP26" s="204">
        <v>17</v>
      </c>
      <c r="BQ26" s="205">
        <v>47</v>
      </c>
      <c r="BR26" s="204">
        <v>185</v>
      </c>
    </row>
    <row r="27" spans="1:70" ht="14.4" x14ac:dyDescent="0.3">
      <c r="A27" s="171">
        <v>202</v>
      </c>
      <c r="B27" s="224" t="s">
        <v>69</v>
      </c>
      <c r="C27" s="218">
        <v>9026</v>
      </c>
      <c r="D27" s="219">
        <v>6967</v>
      </c>
      <c r="E27" s="218">
        <v>24.811194736842108</v>
      </c>
      <c r="F27" s="172">
        <v>50.516357894736842</v>
      </c>
      <c r="G27" s="172">
        <v>19.429368421052633</v>
      </c>
      <c r="H27" s="172">
        <v>0.97146842105263165</v>
      </c>
      <c r="I27" s="172">
        <v>59.77242368421053</v>
      </c>
      <c r="J27" s="172">
        <v>505.48740143056318</v>
      </c>
      <c r="K27" s="172">
        <v>220.52333157894736</v>
      </c>
      <c r="L27" s="172">
        <v>8.7432157894736839</v>
      </c>
      <c r="M27" s="172">
        <v>0</v>
      </c>
      <c r="N27" s="172">
        <v>0</v>
      </c>
      <c r="O27" s="172">
        <v>0</v>
      </c>
      <c r="P27" s="172">
        <v>0</v>
      </c>
      <c r="Q27" s="172">
        <v>0</v>
      </c>
      <c r="R27" s="172">
        <v>13.60055789473684</v>
      </c>
      <c r="S27" s="172">
        <v>8.7432157894736839</v>
      </c>
      <c r="T27" s="172">
        <v>2.9144052631578941</v>
      </c>
      <c r="U27" s="172">
        <v>0</v>
      </c>
      <c r="V27" s="172">
        <v>0</v>
      </c>
      <c r="W27" s="172">
        <v>0</v>
      </c>
      <c r="X27" s="172">
        <v>296.98248433577635</v>
      </c>
      <c r="Y27" s="172">
        <v>910.46020809640004</v>
      </c>
      <c r="Z27" s="172">
        <v>239.56411457451577</v>
      </c>
      <c r="AA27" s="219">
        <v>74.414480081163148</v>
      </c>
      <c r="AB27" s="172">
        <v>16.98532105263158</v>
      </c>
      <c r="AC27" s="172">
        <v>7.5490315789473685</v>
      </c>
      <c r="AD27" s="172">
        <v>0.94362894736842107</v>
      </c>
      <c r="AE27" s="172">
        <v>127.70445056265001</v>
      </c>
      <c r="AF27" s="172">
        <v>70.772171052631592</v>
      </c>
      <c r="AG27" s="172">
        <v>3.7745157894736843</v>
      </c>
      <c r="AH27" s="172">
        <v>0</v>
      </c>
      <c r="AI27" s="172">
        <v>0</v>
      </c>
      <c r="AJ27" s="172">
        <v>0</v>
      </c>
      <c r="AK27" s="172">
        <v>3.7745157894736843</v>
      </c>
      <c r="AL27" s="172">
        <v>0.94362894736842107</v>
      </c>
      <c r="AM27" s="172">
        <v>0.94362894736842107</v>
      </c>
      <c r="AN27" s="172">
        <v>0</v>
      </c>
      <c r="AO27" s="172">
        <v>0</v>
      </c>
      <c r="AP27" s="172">
        <v>88.701121052631592</v>
      </c>
      <c r="AQ27" s="172">
        <v>23.590723684210527</v>
      </c>
      <c r="AR27" s="219">
        <v>2.8308868421052633</v>
      </c>
      <c r="AS27" s="172">
        <v>12.349452631578947</v>
      </c>
      <c r="AT27" s="172">
        <v>5.6997473684210522</v>
      </c>
      <c r="AU27" s="172">
        <v>0</v>
      </c>
      <c r="AV27" s="172">
        <v>121.87959789473685</v>
      </c>
      <c r="AW27" s="172">
        <v>59.024050209663159</v>
      </c>
      <c r="AX27" s="172">
        <v>2.8498736842105261</v>
      </c>
      <c r="AY27" s="172">
        <v>0</v>
      </c>
      <c r="AZ27" s="172">
        <v>0</v>
      </c>
      <c r="BA27" s="172">
        <v>0</v>
      </c>
      <c r="BB27" s="172">
        <v>3.7998315789473684</v>
      </c>
      <c r="BC27" s="172">
        <v>5.6997473684210522</v>
      </c>
      <c r="BD27" s="172">
        <v>0</v>
      </c>
      <c r="BE27" s="172">
        <v>218.78860351837898</v>
      </c>
      <c r="BF27" s="172">
        <v>49.239483893873683</v>
      </c>
      <c r="BG27" s="219">
        <v>4.7497894736842108</v>
      </c>
      <c r="BH27" s="242">
        <v>443.08</v>
      </c>
      <c r="BJ27" s="191">
        <v>309</v>
      </c>
      <c r="BK27" s="191" t="s">
        <v>124</v>
      </c>
      <c r="BL27" s="192">
        <v>1519.49</v>
      </c>
      <c r="BM27" s="192">
        <v>1415.41</v>
      </c>
      <c r="BN27" s="192">
        <v>12.32</v>
      </c>
      <c r="BO27" s="192">
        <v>274.68</v>
      </c>
      <c r="BP27" s="204">
        <v>4</v>
      </c>
      <c r="BQ27" s="205">
        <v>26</v>
      </c>
      <c r="BR27" s="204">
        <v>139</v>
      </c>
    </row>
    <row r="28" spans="1:70" ht="14.4" x14ac:dyDescent="0.3">
      <c r="A28" s="171">
        <v>823</v>
      </c>
      <c r="B28" s="224" t="s">
        <v>97</v>
      </c>
      <c r="C28" s="218">
        <v>26016.5</v>
      </c>
      <c r="D28" s="219">
        <v>17196</v>
      </c>
      <c r="E28" s="218">
        <v>19.172286842105265</v>
      </c>
      <c r="F28" s="172">
        <v>114.43897999999999</v>
      </c>
      <c r="G28" s="172">
        <v>30.115521052631578</v>
      </c>
      <c r="H28" s="172">
        <v>0.97146842105263165</v>
      </c>
      <c r="I28" s="172">
        <v>52.053886557894735</v>
      </c>
      <c r="J28" s="172">
        <v>747.46140663019469</v>
      </c>
      <c r="K28" s="172">
        <v>306.80527183462635</v>
      </c>
      <c r="L28" s="172">
        <v>8.5813050336105263</v>
      </c>
      <c r="M28" s="172">
        <v>0</v>
      </c>
      <c r="N28" s="172">
        <v>0</v>
      </c>
      <c r="O28" s="172">
        <v>0</v>
      </c>
      <c r="P28" s="172">
        <v>0</v>
      </c>
      <c r="Q28" s="172">
        <v>52.968141867155268</v>
      </c>
      <c r="R28" s="172">
        <v>686.06719138301048</v>
      </c>
      <c r="S28" s="172">
        <v>249.46207990323154</v>
      </c>
      <c r="T28" s="172">
        <v>1.9429368421052633</v>
      </c>
      <c r="U28" s="172">
        <v>0</v>
      </c>
      <c r="V28" s="172">
        <v>0</v>
      </c>
      <c r="W28" s="172">
        <v>0</v>
      </c>
      <c r="X28" s="172">
        <v>231.93250525253947</v>
      </c>
      <c r="Y28" s="172">
        <v>1726.3014155509945</v>
      </c>
      <c r="Z28" s="172">
        <v>511.36077515628949</v>
      </c>
      <c r="AA28" s="219">
        <v>25.063203292326317</v>
      </c>
      <c r="AB28" s="172">
        <v>14.154434210526315</v>
      </c>
      <c r="AC28" s="172">
        <v>4.7181447368421052</v>
      </c>
      <c r="AD28" s="172">
        <v>0.94362894736842107</v>
      </c>
      <c r="AE28" s="172">
        <v>92.623473302031584</v>
      </c>
      <c r="AF28" s="172">
        <v>46.269273348384218</v>
      </c>
      <c r="AG28" s="172">
        <v>2.8308868421052633</v>
      </c>
      <c r="AH28" s="172">
        <v>0</v>
      </c>
      <c r="AI28" s="172">
        <v>0</v>
      </c>
      <c r="AJ28" s="172">
        <v>0</v>
      </c>
      <c r="AK28" s="172">
        <v>83.998704723084217</v>
      </c>
      <c r="AL28" s="172">
        <v>34.9614525</v>
      </c>
      <c r="AM28" s="172">
        <v>0</v>
      </c>
      <c r="AN28" s="172">
        <v>0</v>
      </c>
      <c r="AO28" s="172">
        <v>0</v>
      </c>
      <c r="AP28" s="172">
        <v>174.84687887409737</v>
      </c>
      <c r="AQ28" s="172">
        <v>53.881873435000003</v>
      </c>
      <c r="AR28" s="219">
        <v>6.0388940493973688</v>
      </c>
      <c r="AS28" s="172">
        <v>52.247684210526316</v>
      </c>
      <c r="AT28" s="172">
        <v>20.899073684210528</v>
      </c>
      <c r="AU28" s="172">
        <v>0</v>
      </c>
      <c r="AV28" s="172">
        <v>256.57285674581055</v>
      </c>
      <c r="AW28" s="172">
        <v>122.26971140362106</v>
      </c>
      <c r="AX28" s="172">
        <v>1.3457740008631578</v>
      </c>
      <c r="AY28" s="172">
        <v>0</v>
      </c>
      <c r="AZ28" s="172">
        <v>0</v>
      </c>
      <c r="BA28" s="172">
        <v>0</v>
      </c>
      <c r="BB28" s="172">
        <v>229.79987991233685</v>
      </c>
      <c r="BC28" s="172">
        <v>114.23180132027369</v>
      </c>
      <c r="BD28" s="172">
        <v>0</v>
      </c>
      <c r="BE28" s="172">
        <v>1057.4488204849263</v>
      </c>
      <c r="BF28" s="172">
        <v>319.98439578751578</v>
      </c>
      <c r="BG28" s="219">
        <v>8.4667913739157896</v>
      </c>
      <c r="BH28" s="242">
        <v>1008</v>
      </c>
      <c r="BJ28" s="191">
        <v>310</v>
      </c>
      <c r="BK28" s="191" t="s">
        <v>125</v>
      </c>
      <c r="BL28" s="192">
        <v>1191.6500000000001</v>
      </c>
      <c r="BM28" s="192">
        <v>1500.64</v>
      </c>
      <c r="BN28" s="192">
        <v>14.66</v>
      </c>
      <c r="BO28" s="192">
        <v>158.44999999999999</v>
      </c>
      <c r="BP28" s="204">
        <v>8</v>
      </c>
      <c r="BQ28" s="205">
        <v>30</v>
      </c>
      <c r="BR28" s="204">
        <v>98</v>
      </c>
    </row>
    <row r="29" spans="1:70" ht="14.4" x14ac:dyDescent="0.3">
      <c r="A29" s="171">
        <v>895</v>
      </c>
      <c r="B29" s="224" t="s">
        <v>98</v>
      </c>
      <c r="C29" s="218">
        <v>29081</v>
      </c>
      <c r="D29" s="219">
        <v>21543</v>
      </c>
      <c r="E29" s="218">
        <v>5.6389078947368425</v>
      </c>
      <c r="F29" s="172">
        <v>33.612807368421059</v>
      </c>
      <c r="G29" s="172">
        <v>17.486431578947368</v>
      </c>
      <c r="H29" s="172">
        <v>0</v>
      </c>
      <c r="I29" s="172">
        <v>24.360082105263164</v>
      </c>
      <c r="J29" s="172">
        <v>227.77696277996316</v>
      </c>
      <c r="K29" s="172">
        <v>74.220187368421065</v>
      </c>
      <c r="L29" s="172">
        <v>0</v>
      </c>
      <c r="M29" s="172">
        <v>0</v>
      </c>
      <c r="N29" s="172">
        <v>0</v>
      </c>
      <c r="O29" s="172">
        <v>0</v>
      </c>
      <c r="P29" s="172">
        <v>0</v>
      </c>
      <c r="Q29" s="172">
        <v>126.69498257894739</v>
      </c>
      <c r="R29" s="172">
        <v>881.00528362714726</v>
      </c>
      <c r="S29" s="172">
        <v>344.48594292391579</v>
      </c>
      <c r="T29" s="172">
        <v>7.7717473684210532</v>
      </c>
      <c r="U29" s="172">
        <v>0</v>
      </c>
      <c r="V29" s="172">
        <v>0</v>
      </c>
      <c r="W29" s="172">
        <v>0</v>
      </c>
      <c r="X29" s="172">
        <v>272.44638484836054</v>
      </c>
      <c r="Y29" s="172">
        <v>2660.5251391693992</v>
      </c>
      <c r="Z29" s="172">
        <v>852.20658510484736</v>
      </c>
      <c r="AA29" s="219">
        <v>74.058055117757903</v>
      </c>
      <c r="AB29" s="172">
        <v>5.2843221052631577</v>
      </c>
      <c r="AC29" s="172">
        <v>3.7745157894736843</v>
      </c>
      <c r="AD29" s="172">
        <v>0</v>
      </c>
      <c r="AE29" s="172">
        <v>22.647094736842106</v>
      </c>
      <c r="AF29" s="172">
        <v>10.379918421052631</v>
      </c>
      <c r="AG29" s="172">
        <v>0</v>
      </c>
      <c r="AH29" s="172">
        <v>0</v>
      </c>
      <c r="AI29" s="172">
        <v>0</v>
      </c>
      <c r="AJ29" s="172">
        <v>0</v>
      </c>
      <c r="AK29" s="172">
        <v>86.80757198370263</v>
      </c>
      <c r="AL29" s="172">
        <v>48.716417437349996</v>
      </c>
      <c r="AM29" s="172">
        <v>1.8872578947368421</v>
      </c>
      <c r="AN29" s="172">
        <v>0</v>
      </c>
      <c r="AO29" s="172">
        <v>0</v>
      </c>
      <c r="AP29" s="172">
        <v>150.45046214752898</v>
      </c>
      <c r="AQ29" s="172">
        <v>74.306458728313146</v>
      </c>
      <c r="AR29" s="219">
        <v>6.6054026315789471</v>
      </c>
      <c r="AS29" s="172">
        <v>5.6997473684210522</v>
      </c>
      <c r="AT29" s="172">
        <v>3.7998315789473684</v>
      </c>
      <c r="AU29" s="172">
        <v>0</v>
      </c>
      <c r="AV29" s="172">
        <v>82.13969199827369</v>
      </c>
      <c r="AW29" s="172">
        <v>31.918585263157897</v>
      </c>
      <c r="AX29" s="172">
        <v>0</v>
      </c>
      <c r="AY29" s="172">
        <v>0</v>
      </c>
      <c r="AZ29" s="172">
        <v>0</v>
      </c>
      <c r="BA29" s="172">
        <v>0</v>
      </c>
      <c r="BB29" s="172">
        <v>345.70614446488418</v>
      </c>
      <c r="BC29" s="172">
        <v>156.99194160000002</v>
      </c>
      <c r="BD29" s="172">
        <v>2.0899073684210525</v>
      </c>
      <c r="BE29" s="172">
        <v>1634.6381379530526</v>
      </c>
      <c r="BF29" s="172">
        <v>509.14614756555795</v>
      </c>
      <c r="BG29" s="219">
        <v>10.830638100442105</v>
      </c>
      <c r="BH29" s="242">
        <v>839.67</v>
      </c>
      <c r="BJ29" s="191">
        <v>311</v>
      </c>
      <c r="BK29" s="191" t="s">
        <v>128</v>
      </c>
      <c r="BL29" s="192">
        <v>2170.64</v>
      </c>
      <c r="BM29" s="192">
        <v>2491.91</v>
      </c>
      <c r="BN29" s="192">
        <v>26.91</v>
      </c>
      <c r="BO29" s="192">
        <v>228.17</v>
      </c>
      <c r="BP29" s="204">
        <v>11</v>
      </c>
      <c r="BQ29" s="205">
        <v>41</v>
      </c>
      <c r="BR29" s="204">
        <v>181</v>
      </c>
    </row>
    <row r="30" spans="1:70" ht="14.4" x14ac:dyDescent="0.3">
      <c r="A30" s="171">
        <v>896</v>
      </c>
      <c r="B30" s="224" t="s">
        <v>99</v>
      </c>
      <c r="C30" s="218">
        <v>26164</v>
      </c>
      <c r="D30" s="219">
        <v>19118</v>
      </c>
      <c r="E30" s="218">
        <v>0</v>
      </c>
      <c r="F30" s="172">
        <v>0</v>
      </c>
      <c r="G30" s="172">
        <v>0</v>
      </c>
      <c r="H30" s="172">
        <v>0</v>
      </c>
      <c r="I30" s="172">
        <v>40.412172869686842</v>
      </c>
      <c r="J30" s="172">
        <v>569.99290653139474</v>
      </c>
      <c r="K30" s="172">
        <v>224.21361661154214</v>
      </c>
      <c r="L30" s="172">
        <v>6.3631181578947364</v>
      </c>
      <c r="M30" s="172">
        <v>0</v>
      </c>
      <c r="N30" s="172">
        <v>0</v>
      </c>
      <c r="O30" s="172">
        <v>0</v>
      </c>
      <c r="P30" s="172">
        <v>0</v>
      </c>
      <c r="Q30" s="172">
        <v>89.902988577681583</v>
      </c>
      <c r="R30" s="172">
        <v>359.93099682271577</v>
      </c>
      <c r="S30" s="172">
        <v>166.88726605669473</v>
      </c>
      <c r="T30" s="172">
        <v>4.6630484210526317</v>
      </c>
      <c r="U30" s="172">
        <v>0</v>
      </c>
      <c r="V30" s="172">
        <v>0</v>
      </c>
      <c r="W30" s="172">
        <v>0</v>
      </c>
      <c r="X30" s="172">
        <v>534.93077276441579</v>
      </c>
      <c r="Y30" s="172">
        <v>2401.5061279266629</v>
      </c>
      <c r="Z30" s="172">
        <v>759.09085121274211</v>
      </c>
      <c r="AA30" s="219">
        <v>37.938445377473684</v>
      </c>
      <c r="AB30" s="172">
        <v>0</v>
      </c>
      <c r="AC30" s="172">
        <v>0</v>
      </c>
      <c r="AD30" s="172">
        <v>0</v>
      </c>
      <c r="AE30" s="172">
        <v>40.764770526315793</v>
      </c>
      <c r="AF30" s="172">
        <v>30.384852105263164</v>
      </c>
      <c r="AG30" s="172">
        <v>1.6513506578947368</v>
      </c>
      <c r="AH30" s="172">
        <v>0</v>
      </c>
      <c r="AI30" s="172">
        <v>0</v>
      </c>
      <c r="AJ30" s="172">
        <v>0</v>
      </c>
      <c r="AK30" s="172">
        <v>44.06747184210527</v>
      </c>
      <c r="AL30" s="172">
        <v>34.694091279455264</v>
      </c>
      <c r="AM30" s="172">
        <v>1.6985321052631579</v>
      </c>
      <c r="AN30" s="172">
        <v>0</v>
      </c>
      <c r="AO30" s="172">
        <v>0</v>
      </c>
      <c r="AP30" s="172">
        <v>218.1028430322711</v>
      </c>
      <c r="AQ30" s="172">
        <v>89.564988819594745</v>
      </c>
      <c r="AR30" s="219">
        <v>3.7744440736736844</v>
      </c>
      <c r="AS30" s="172">
        <v>0</v>
      </c>
      <c r="AT30" s="172">
        <v>0</v>
      </c>
      <c r="AU30" s="172">
        <v>0</v>
      </c>
      <c r="AV30" s="172">
        <v>217.09704484383155</v>
      </c>
      <c r="AW30" s="172">
        <v>113.19128203951578</v>
      </c>
      <c r="AX30" s="172">
        <v>0.37998315789473691</v>
      </c>
      <c r="AY30" s="172">
        <v>0</v>
      </c>
      <c r="AZ30" s="172">
        <v>0</v>
      </c>
      <c r="BA30" s="172">
        <v>0</v>
      </c>
      <c r="BB30" s="172">
        <v>127.63950704658944</v>
      </c>
      <c r="BC30" s="172">
        <v>63.27099277117896</v>
      </c>
      <c r="BD30" s="172">
        <v>1.5199326315789476</v>
      </c>
      <c r="BE30" s="172">
        <v>1476.7351496836422</v>
      </c>
      <c r="BF30" s="172">
        <v>459.47148036044211</v>
      </c>
      <c r="BG30" s="219">
        <v>13.979326740189473</v>
      </c>
      <c r="BH30" s="242">
        <v>1149.17</v>
      </c>
      <c r="BJ30" s="191">
        <v>312</v>
      </c>
      <c r="BK30" s="191" t="s">
        <v>131</v>
      </c>
      <c r="BL30" s="192">
        <v>1906.49</v>
      </c>
      <c r="BM30" s="192">
        <v>2100.3200000000002</v>
      </c>
      <c r="BN30" s="192">
        <v>1.95</v>
      </c>
      <c r="BO30" s="192">
        <v>148.13</v>
      </c>
      <c r="BP30" s="204">
        <v>15</v>
      </c>
      <c r="BQ30" s="205">
        <v>47</v>
      </c>
      <c r="BR30" s="204">
        <v>216</v>
      </c>
    </row>
    <row r="31" spans="1:70" ht="14.4" x14ac:dyDescent="0.3">
      <c r="A31" s="171">
        <v>908</v>
      </c>
      <c r="B31" s="224" t="s">
        <v>100</v>
      </c>
      <c r="C31" s="218">
        <v>37691</v>
      </c>
      <c r="D31" s="219">
        <v>29243</v>
      </c>
      <c r="E31" s="218">
        <v>14.548382368421054</v>
      </c>
      <c r="F31" s="172">
        <v>69.540947483194728</v>
      </c>
      <c r="G31" s="172">
        <v>22.649462737857895</v>
      </c>
      <c r="H31" s="172">
        <v>0</v>
      </c>
      <c r="I31" s="172">
        <v>0.67666894736842098</v>
      </c>
      <c r="J31" s="172">
        <v>62.679790495752627</v>
      </c>
      <c r="K31" s="172">
        <v>27.751614885226314</v>
      </c>
      <c r="L31" s="172">
        <v>0.97146842105263165</v>
      </c>
      <c r="M31" s="172">
        <v>0</v>
      </c>
      <c r="N31" s="172">
        <v>0</v>
      </c>
      <c r="O31" s="172">
        <v>0</v>
      </c>
      <c r="P31" s="172">
        <v>0</v>
      </c>
      <c r="Q31" s="172">
        <v>152.20540415030001</v>
      </c>
      <c r="R31" s="172">
        <v>1096.3733703665787</v>
      </c>
      <c r="S31" s="172">
        <v>439.0046404227158</v>
      </c>
      <c r="T31" s="172">
        <v>7.8688942105263155</v>
      </c>
      <c r="U31" s="172">
        <v>0</v>
      </c>
      <c r="V31" s="172">
        <v>0</v>
      </c>
      <c r="W31" s="172">
        <v>0</v>
      </c>
      <c r="X31" s="172">
        <v>595.35573876467629</v>
      </c>
      <c r="Y31" s="172">
        <v>3214.5178733738999</v>
      </c>
      <c r="Z31" s="172">
        <v>1064.3073680480843</v>
      </c>
      <c r="AA31" s="219">
        <v>57.995577663678944</v>
      </c>
      <c r="AB31" s="172">
        <v>15.475514736842104</v>
      </c>
      <c r="AC31" s="172">
        <v>3.7745157894736843</v>
      </c>
      <c r="AD31" s="172">
        <v>0</v>
      </c>
      <c r="AE31" s="172">
        <v>6.7941284210526316</v>
      </c>
      <c r="AF31" s="172">
        <v>5.6617736842105266</v>
      </c>
      <c r="AG31" s="172">
        <v>0.94362894736842107</v>
      </c>
      <c r="AH31" s="172">
        <v>0</v>
      </c>
      <c r="AI31" s="172">
        <v>0</v>
      </c>
      <c r="AJ31" s="172">
        <v>0</v>
      </c>
      <c r="AK31" s="172">
        <v>218.09341523545788</v>
      </c>
      <c r="AL31" s="172">
        <v>103.84636565789474</v>
      </c>
      <c r="AM31" s="172">
        <v>1.8872578947368421</v>
      </c>
      <c r="AN31" s="172">
        <v>0</v>
      </c>
      <c r="AO31" s="172">
        <v>0</v>
      </c>
      <c r="AP31" s="172">
        <v>299.85960993542898</v>
      </c>
      <c r="AQ31" s="172">
        <v>112.50389325937894</v>
      </c>
      <c r="AR31" s="219">
        <v>5.8356005162342104</v>
      </c>
      <c r="AS31" s="172">
        <v>25.363875789473685</v>
      </c>
      <c r="AT31" s="172">
        <v>10.766189157031578</v>
      </c>
      <c r="AU31" s="172">
        <v>0</v>
      </c>
      <c r="AV31" s="172">
        <v>31.336577409663157</v>
      </c>
      <c r="AW31" s="172">
        <v>12.982757261431578</v>
      </c>
      <c r="AX31" s="172">
        <v>0.94995789473684211</v>
      </c>
      <c r="AY31" s="172">
        <v>0</v>
      </c>
      <c r="AZ31" s="172">
        <v>0</v>
      </c>
      <c r="BA31" s="172">
        <v>0</v>
      </c>
      <c r="BB31" s="172">
        <v>364.66095737513689</v>
      </c>
      <c r="BC31" s="172">
        <v>186.1474099836</v>
      </c>
      <c r="BD31" s="172">
        <v>3.3565175780842105</v>
      </c>
      <c r="BE31" s="172">
        <v>1779.5366101754526</v>
      </c>
      <c r="BF31" s="172">
        <v>619.23337188713685</v>
      </c>
      <c r="BG31" s="219">
        <v>16.790091607831581</v>
      </c>
      <c r="BH31" s="242">
        <v>717.25</v>
      </c>
      <c r="BJ31" s="191">
        <v>313</v>
      </c>
      <c r="BK31" s="191" t="s">
        <v>132</v>
      </c>
      <c r="BL31" s="192">
        <v>1042.96</v>
      </c>
      <c r="BM31" s="192">
        <v>1277.9100000000001</v>
      </c>
      <c r="BN31" s="192">
        <v>2.7</v>
      </c>
      <c r="BO31" s="192">
        <v>63.5</v>
      </c>
      <c r="BP31" s="204">
        <v>10</v>
      </c>
      <c r="BQ31" s="205">
        <v>36</v>
      </c>
      <c r="BR31" s="204">
        <v>163</v>
      </c>
    </row>
    <row r="32" spans="1:70" ht="14.4" x14ac:dyDescent="0.3">
      <c r="A32" s="171">
        <v>331</v>
      </c>
      <c r="B32" s="224" t="s">
        <v>102</v>
      </c>
      <c r="C32" s="218">
        <v>31028</v>
      </c>
      <c r="D32" s="219">
        <v>22175</v>
      </c>
      <c r="E32" s="218">
        <v>45.11126315789474</v>
      </c>
      <c r="F32" s="172">
        <v>66.059852631578948</v>
      </c>
      <c r="G32" s="172">
        <v>32.05845789473684</v>
      </c>
      <c r="H32" s="172">
        <v>0.97146842105263165</v>
      </c>
      <c r="I32" s="172">
        <v>67.66689473684211</v>
      </c>
      <c r="J32" s="172">
        <v>1059.4186951147738</v>
      </c>
      <c r="K32" s="172">
        <v>466.24007722003682</v>
      </c>
      <c r="L32" s="172">
        <v>5.8288105263157881</v>
      </c>
      <c r="M32" s="172">
        <v>0</v>
      </c>
      <c r="N32" s="172">
        <v>0</v>
      </c>
      <c r="O32" s="172">
        <v>0</v>
      </c>
      <c r="P32" s="172">
        <v>0</v>
      </c>
      <c r="Q32" s="172">
        <v>6.7666894736842096</v>
      </c>
      <c r="R32" s="172">
        <v>578.93041309067371</v>
      </c>
      <c r="S32" s="172">
        <v>277.64567473684212</v>
      </c>
      <c r="T32" s="172">
        <v>2.9144052631578941</v>
      </c>
      <c r="U32" s="172">
        <v>0</v>
      </c>
      <c r="V32" s="172">
        <v>0</v>
      </c>
      <c r="W32" s="172">
        <v>0</v>
      </c>
      <c r="X32" s="172">
        <v>692.74308175158683</v>
      </c>
      <c r="Y32" s="172">
        <v>1888.6921885330207</v>
      </c>
      <c r="Z32" s="172">
        <v>600.87100795077902</v>
      </c>
      <c r="AA32" s="219">
        <v>56.345168421052627</v>
      </c>
      <c r="AB32" s="172">
        <v>20.759836842105262</v>
      </c>
      <c r="AC32" s="172">
        <v>3.7745157894736843</v>
      </c>
      <c r="AD32" s="172">
        <v>0</v>
      </c>
      <c r="AE32" s="172">
        <v>216.09102894736844</v>
      </c>
      <c r="AF32" s="172">
        <v>112.22893582580789</v>
      </c>
      <c r="AG32" s="172">
        <v>1.8872578947368421</v>
      </c>
      <c r="AH32" s="172">
        <v>0</v>
      </c>
      <c r="AI32" s="172">
        <v>0</v>
      </c>
      <c r="AJ32" s="172">
        <v>0</v>
      </c>
      <c r="AK32" s="172">
        <v>110.90785529949211</v>
      </c>
      <c r="AL32" s="172">
        <v>60.392252631578948</v>
      </c>
      <c r="AM32" s="172">
        <v>1.8872578947368421</v>
      </c>
      <c r="AN32" s="172">
        <v>0</v>
      </c>
      <c r="AO32" s="172">
        <v>0</v>
      </c>
      <c r="AP32" s="172">
        <v>389.83809979064733</v>
      </c>
      <c r="AQ32" s="172">
        <v>135.93873793414474</v>
      </c>
      <c r="AR32" s="219">
        <v>6.6054026315789471</v>
      </c>
      <c r="AS32" s="172">
        <v>4.7497894736842108</v>
      </c>
      <c r="AT32" s="172">
        <v>3.7998315789473684</v>
      </c>
      <c r="AU32" s="172">
        <v>0</v>
      </c>
      <c r="AV32" s="172">
        <v>227.35658915703158</v>
      </c>
      <c r="AW32" s="172">
        <v>102.43712789905264</v>
      </c>
      <c r="AX32" s="172">
        <v>1.8999157894736842</v>
      </c>
      <c r="AY32" s="172">
        <v>0</v>
      </c>
      <c r="AZ32" s="172">
        <v>0</v>
      </c>
      <c r="BA32" s="172">
        <v>0</v>
      </c>
      <c r="BB32" s="172">
        <v>190.11824158326314</v>
      </c>
      <c r="BC32" s="172">
        <v>85.242889054357903</v>
      </c>
      <c r="BD32" s="172">
        <v>0.94995789473684211</v>
      </c>
      <c r="BE32" s="172">
        <v>926.46441764513679</v>
      </c>
      <c r="BF32" s="172">
        <v>304.3053445347158</v>
      </c>
      <c r="BG32" s="219">
        <v>5.4425092200631582</v>
      </c>
      <c r="BH32" s="242">
        <v>1397.5</v>
      </c>
      <c r="BJ32" s="191">
        <v>314</v>
      </c>
      <c r="BK32" s="191" t="s">
        <v>136</v>
      </c>
      <c r="BL32" s="192">
        <v>1274.55</v>
      </c>
      <c r="BM32" s="192">
        <v>1292.19</v>
      </c>
      <c r="BN32" s="192">
        <v>9.2899999999999991</v>
      </c>
      <c r="BO32" s="192">
        <v>87.48</v>
      </c>
      <c r="BP32" s="204">
        <v>2</v>
      </c>
      <c r="BQ32" s="205">
        <v>16</v>
      </c>
      <c r="BR32" s="204">
        <v>97</v>
      </c>
    </row>
    <row r="33" spans="1:70" ht="14.4" x14ac:dyDescent="0.3">
      <c r="A33" s="171">
        <v>306</v>
      </c>
      <c r="B33" s="224" t="s">
        <v>103</v>
      </c>
      <c r="C33" s="218">
        <v>30230.5</v>
      </c>
      <c r="D33" s="219">
        <v>18870</v>
      </c>
      <c r="E33" s="218">
        <v>76.689147368421061</v>
      </c>
      <c r="F33" s="172">
        <v>212.75158421052629</v>
      </c>
      <c r="G33" s="172">
        <v>79.660410526315786</v>
      </c>
      <c r="H33" s="172">
        <v>0.97146842105263165</v>
      </c>
      <c r="I33" s="172">
        <v>0</v>
      </c>
      <c r="J33" s="172">
        <v>300.96091684210523</v>
      </c>
      <c r="K33" s="172">
        <v>124.34795789473685</v>
      </c>
      <c r="L33" s="172">
        <v>0.97146842105263165</v>
      </c>
      <c r="M33" s="172">
        <v>0</v>
      </c>
      <c r="N33" s="172">
        <v>0</v>
      </c>
      <c r="O33" s="172">
        <v>0</v>
      </c>
      <c r="P33" s="172">
        <v>0</v>
      </c>
      <c r="Q33" s="172">
        <v>51.877952631578957</v>
      </c>
      <c r="R33" s="172">
        <v>711.11488421052627</v>
      </c>
      <c r="S33" s="172">
        <v>351.18583421052631</v>
      </c>
      <c r="T33" s="172">
        <v>4.8573421052631582</v>
      </c>
      <c r="U33" s="172">
        <v>0</v>
      </c>
      <c r="V33" s="172">
        <v>0</v>
      </c>
      <c r="W33" s="172">
        <v>0</v>
      </c>
      <c r="X33" s="172">
        <v>720.71633920166585</v>
      </c>
      <c r="Y33" s="172">
        <v>2920.3317315187055</v>
      </c>
      <c r="Z33" s="172">
        <v>897.72861510373673</v>
      </c>
      <c r="AA33" s="219">
        <v>127.11613093087894</v>
      </c>
      <c r="AB33" s="172">
        <v>42.463302631578948</v>
      </c>
      <c r="AC33" s="172">
        <v>20.759836842105262</v>
      </c>
      <c r="AD33" s="172">
        <v>0</v>
      </c>
      <c r="AE33" s="172">
        <v>21.703465789473686</v>
      </c>
      <c r="AF33" s="172">
        <v>8.4926605263157899</v>
      </c>
      <c r="AG33" s="172">
        <v>0.94362894736842107</v>
      </c>
      <c r="AH33" s="172">
        <v>0</v>
      </c>
      <c r="AI33" s="172">
        <v>0</v>
      </c>
      <c r="AJ33" s="172">
        <v>0</v>
      </c>
      <c r="AK33" s="172">
        <v>93.419265789473684</v>
      </c>
      <c r="AL33" s="172">
        <v>57.561365789473683</v>
      </c>
      <c r="AM33" s="172">
        <v>0</v>
      </c>
      <c r="AN33" s="172">
        <v>0</v>
      </c>
      <c r="AO33" s="172">
        <v>0</v>
      </c>
      <c r="AP33" s="172">
        <v>208.05197274331053</v>
      </c>
      <c r="AQ33" s="172">
        <v>67.941284210526319</v>
      </c>
      <c r="AR33" s="219">
        <v>1.8872578947368421</v>
      </c>
      <c r="AS33" s="172">
        <v>62.317237894736834</v>
      </c>
      <c r="AT33" s="172">
        <v>36.098399999999998</v>
      </c>
      <c r="AU33" s="172">
        <v>0.94995789473684211</v>
      </c>
      <c r="AV33" s="172">
        <v>87.586117894736844</v>
      </c>
      <c r="AW33" s="172">
        <v>37.618332631578951</v>
      </c>
      <c r="AX33" s="172">
        <v>0.94995789473684211</v>
      </c>
      <c r="AY33" s="172">
        <v>0</v>
      </c>
      <c r="AZ33" s="172">
        <v>0</v>
      </c>
      <c r="BA33" s="172">
        <v>0</v>
      </c>
      <c r="BB33" s="172">
        <v>273.77786526315788</v>
      </c>
      <c r="BC33" s="172">
        <v>132.99410526315791</v>
      </c>
      <c r="BD33" s="172">
        <v>2.8498736842105261</v>
      </c>
      <c r="BE33" s="172">
        <v>1306.125403019621</v>
      </c>
      <c r="BF33" s="172">
        <v>426.28727094391581</v>
      </c>
      <c r="BG33" s="219">
        <v>15.532646591936842</v>
      </c>
      <c r="BH33" s="242">
        <v>1603.92</v>
      </c>
      <c r="BJ33" s="191">
        <v>315</v>
      </c>
      <c r="BK33" s="191" t="s">
        <v>148</v>
      </c>
      <c r="BL33" s="192">
        <v>1317.08</v>
      </c>
      <c r="BM33" s="192">
        <v>1241.81</v>
      </c>
      <c r="BN33" s="192">
        <v>3.29</v>
      </c>
      <c r="BO33" s="192">
        <v>51.79</v>
      </c>
      <c r="BP33" s="204">
        <v>7</v>
      </c>
      <c r="BQ33" s="205">
        <v>23</v>
      </c>
      <c r="BR33" s="204">
        <v>93</v>
      </c>
    </row>
    <row r="34" spans="1:70" ht="14.4" x14ac:dyDescent="0.3">
      <c r="A34" s="171">
        <v>942</v>
      </c>
      <c r="B34" s="224" t="s">
        <v>219</v>
      </c>
      <c r="C34" s="218">
        <v>19271</v>
      </c>
      <c r="D34" s="219">
        <v>14856.5</v>
      </c>
      <c r="E34" s="218">
        <v>18.044505263157895</v>
      </c>
      <c r="F34" s="172">
        <v>85.392074210526317</v>
      </c>
      <c r="G34" s="172">
        <v>33.029926315789474</v>
      </c>
      <c r="H34" s="172">
        <v>2.9144052631578941</v>
      </c>
      <c r="I34" s="172">
        <v>101.31237813284474</v>
      </c>
      <c r="J34" s="172">
        <v>922.75446349233675</v>
      </c>
      <c r="K34" s="172">
        <v>353.42021255041578</v>
      </c>
      <c r="L34" s="172">
        <v>4.8573421052631582</v>
      </c>
      <c r="M34" s="172">
        <v>0</v>
      </c>
      <c r="N34" s="172">
        <v>0</v>
      </c>
      <c r="O34" s="172">
        <v>0</v>
      </c>
      <c r="P34" s="172">
        <v>0</v>
      </c>
      <c r="Q34" s="172">
        <v>30.45010263157895</v>
      </c>
      <c r="R34" s="172">
        <v>338.50817228725788</v>
      </c>
      <c r="S34" s="172">
        <v>141.65628725364735</v>
      </c>
      <c r="T34" s="172">
        <v>0.97146842105263165</v>
      </c>
      <c r="U34" s="172">
        <v>0</v>
      </c>
      <c r="V34" s="172">
        <v>0</v>
      </c>
      <c r="W34" s="172">
        <v>0</v>
      </c>
      <c r="X34" s="172">
        <v>265.25917381842629</v>
      </c>
      <c r="Y34" s="172">
        <v>1013.5868638364104</v>
      </c>
      <c r="Z34" s="172">
        <v>305.03133455345261</v>
      </c>
      <c r="AA34" s="219">
        <v>17.338120409510523</v>
      </c>
      <c r="AB34" s="172">
        <v>14.154434210526315</v>
      </c>
      <c r="AC34" s="172">
        <v>7.5490315789473685</v>
      </c>
      <c r="AD34" s="172">
        <v>0.94362894736842107</v>
      </c>
      <c r="AE34" s="172">
        <v>167.27332992783946</v>
      </c>
      <c r="AF34" s="172">
        <v>65.613666769436847</v>
      </c>
      <c r="AG34" s="172">
        <v>0</v>
      </c>
      <c r="AH34" s="172">
        <v>0</v>
      </c>
      <c r="AI34" s="172">
        <v>0</v>
      </c>
      <c r="AJ34" s="172">
        <v>0</v>
      </c>
      <c r="AK34" s="172">
        <v>66.997655263157895</v>
      </c>
      <c r="AL34" s="172">
        <v>21.703465789473686</v>
      </c>
      <c r="AM34" s="172">
        <v>0.94362894736842107</v>
      </c>
      <c r="AN34" s="172">
        <v>0</v>
      </c>
      <c r="AO34" s="172">
        <v>0</v>
      </c>
      <c r="AP34" s="172">
        <v>124.41996034191578</v>
      </c>
      <c r="AQ34" s="172">
        <v>40.648886286176321</v>
      </c>
      <c r="AR34" s="219">
        <v>2.8308868421052633</v>
      </c>
      <c r="AS34" s="172">
        <v>32.536058844694736</v>
      </c>
      <c r="AT34" s="172">
        <v>17.716714736842107</v>
      </c>
      <c r="AU34" s="172">
        <v>1.8999157894736842</v>
      </c>
      <c r="AV34" s="172">
        <v>472.67561580966321</v>
      </c>
      <c r="AW34" s="172">
        <v>188.45454517376845</v>
      </c>
      <c r="AX34" s="172">
        <v>0.94995789473684211</v>
      </c>
      <c r="AY34" s="172">
        <v>0</v>
      </c>
      <c r="AZ34" s="172">
        <v>0</v>
      </c>
      <c r="BA34" s="172">
        <v>0</v>
      </c>
      <c r="BB34" s="172">
        <v>149.39164577014736</v>
      </c>
      <c r="BC34" s="172">
        <v>68.716154273684211</v>
      </c>
      <c r="BD34" s="172">
        <v>0</v>
      </c>
      <c r="BE34" s="172">
        <v>678.09563951753682</v>
      </c>
      <c r="BF34" s="172">
        <v>211.68388457292633</v>
      </c>
      <c r="BG34" s="219">
        <v>8.9862691989473689</v>
      </c>
      <c r="BH34" s="242">
        <v>586</v>
      </c>
      <c r="BJ34" s="191">
        <v>316</v>
      </c>
      <c r="BK34" s="191" t="s">
        <v>152</v>
      </c>
      <c r="BL34" s="192">
        <v>1469.6</v>
      </c>
      <c r="BM34" s="192">
        <v>1715.76</v>
      </c>
      <c r="BN34" s="192">
        <v>3.11</v>
      </c>
      <c r="BO34" s="192">
        <v>151.71</v>
      </c>
      <c r="BP34" s="204">
        <v>16</v>
      </c>
      <c r="BQ34" s="205">
        <v>71</v>
      </c>
      <c r="BR34" s="204">
        <v>267</v>
      </c>
    </row>
    <row r="35" spans="1:70" ht="14.4" x14ac:dyDescent="0.3">
      <c r="A35" s="171">
        <v>841</v>
      </c>
      <c r="B35" s="224" t="s">
        <v>104</v>
      </c>
      <c r="C35" s="218">
        <v>8164</v>
      </c>
      <c r="D35" s="219">
        <v>6058</v>
      </c>
      <c r="E35" s="218">
        <v>55.261297368421054</v>
      </c>
      <c r="F35" s="172">
        <v>75.774536842105263</v>
      </c>
      <c r="G35" s="172">
        <v>37.369152253647364</v>
      </c>
      <c r="H35" s="172">
        <v>2.9144052631578941</v>
      </c>
      <c r="I35" s="172">
        <v>11.277815789473685</v>
      </c>
      <c r="J35" s="172">
        <v>36.915799999999997</v>
      </c>
      <c r="K35" s="172">
        <v>17.486431578947368</v>
      </c>
      <c r="L35" s="172">
        <v>0</v>
      </c>
      <c r="M35" s="172">
        <v>0</v>
      </c>
      <c r="N35" s="172">
        <v>0</v>
      </c>
      <c r="O35" s="172">
        <v>0</v>
      </c>
      <c r="P35" s="172">
        <v>0</v>
      </c>
      <c r="Q35" s="172">
        <v>54.133515789473677</v>
      </c>
      <c r="R35" s="172">
        <v>331.27073157894739</v>
      </c>
      <c r="S35" s="172">
        <v>163.98386947368419</v>
      </c>
      <c r="T35" s="172">
        <v>4.8573421052631582</v>
      </c>
      <c r="U35" s="172">
        <v>0</v>
      </c>
      <c r="V35" s="172">
        <v>0</v>
      </c>
      <c r="W35" s="172">
        <v>0</v>
      </c>
      <c r="X35" s="172">
        <v>158.60368459893422</v>
      </c>
      <c r="Y35" s="172">
        <v>551.40547676094218</v>
      </c>
      <c r="Z35" s="172">
        <v>163.98386947368419</v>
      </c>
      <c r="AA35" s="219">
        <v>7.7717473684210532</v>
      </c>
      <c r="AB35" s="172">
        <v>21.703465789473686</v>
      </c>
      <c r="AC35" s="172">
        <v>10.379918421052631</v>
      </c>
      <c r="AD35" s="172">
        <v>0</v>
      </c>
      <c r="AE35" s="172">
        <v>16.98532105263158</v>
      </c>
      <c r="AF35" s="172">
        <v>1.8872578947368421</v>
      </c>
      <c r="AG35" s="172">
        <v>0</v>
      </c>
      <c r="AH35" s="172">
        <v>0</v>
      </c>
      <c r="AI35" s="172">
        <v>0</v>
      </c>
      <c r="AJ35" s="172">
        <v>0</v>
      </c>
      <c r="AK35" s="172">
        <v>64.166768421052637</v>
      </c>
      <c r="AL35" s="172">
        <v>38.688786842105259</v>
      </c>
      <c r="AM35" s="172">
        <v>0</v>
      </c>
      <c r="AN35" s="172">
        <v>0</v>
      </c>
      <c r="AO35" s="172">
        <v>0</v>
      </c>
      <c r="AP35" s="172">
        <v>58.662265598984213</v>
      </c>
      <c r="AQ35" s="172">
        <v>18.872578947368421</v>
      </c>
      <c r="AR35" s="219">
        <v>0.94362894736842107</v>
      </c>
      <c r="AS35" s="172">
        <v>36.351722421915788</v>
      </c>
      <c r="AT35" s="172">
        <v>14.819343157894739</v>
      </c>
      <c r="AU35" s="172">
        <v>1.8999157894736842</v>
      </c>
      <c r="AV35" s="172">
        <v>11.399494736842104</v>
      </c>
      <c r="AW35" s="172">
        <v>6.6497052631578946</v>
      </c>
      <c r="AX35" s="172">
        <v>0</v>
      </c>
      <c r="AY35" s="172">
        <v>0</v>
      </c>
      <c r="AZ35" s="172">
        <v>0</v>
      </c>
      <c r="BA35" s="172">
        <v>0</v>
      </c>
      <c r="BB35" s="172">
        <v>111.14507368421053</v>
      </c>
      <c r="BC35" s="172">
        <v>70.93018979033684</v>
      </c>
      <c r="BD35" s="172">
        <v>3.4198484210526319</v>
      </c>
      <c r="BE35" s="172">
        <v>354.52427966608423</v>
      </c>
      <c r="BF35" s="172">
        <v>104.35603999654737</v>
      </c>
      <c r="BG35" s="219">
        <v>4.7497894736842108</v>
      </c>
      <c r="BH35" s="242">
        <v>488.58</v>
      </c>
      <c r="BJ35" s="191">
        <v>317</v>
      </c>
      <c r="BK35" s="191" t="s">
        <v>168</v>
      </c>
      <c r="BL35" s="192">
        <v>1682.88</v>
      </c>
      <c r="BM35" s="192">
        <v>2223.4899999999998</v>
      </c>
      <c r="BN35" s="192">
        <v>13.62</v>
      </c>
      <c r="BO35" s="192">
        <v>136.19999999999999</v>
      </c>
      <c r="BP35" s="204">
        <v>4</v>
      </c>
      <c r="BQ35" s="205">
        <v>41</v>
      </c>
      <c r="BR35" s="204">
        <v>156</v>
      </c>
    </row>
    <row r="36" spans="1:70" ht="14.4" x14ac:dyDescent="0.3">
      <c r="A36" s="171">
        <v>831</v>
      </c>
      <c r="B36" s="224" t="s">
        <v>105</v>
      </c>
      <c r="C36" s="218">
        <v>22951</v>
      </c>
      <c r="D36" s="219">
        <v>17599</v>
      </c>
      <c r="E36" s="218">
        <v>89.545857368421053</v>
      </c>
      <c r="F36" s="172">
        <v>283.31257256435788</v>
      </c>
      <c r="G36" s="172">
        <v>114.17992143056316</v>
      </c>
      <c r="H36" s="172">
        <v>1.8781719568789472</v>
      </c>
      <c r="I36" s="172">
        <v>20.300068421052636</v>
      </c>
      <c r="J36" s="172">
        <v>345.51893541154209</v>
      </c>
      <c r="K36" s="172">
        <v>153.29771684210527</v>
      </c>
      <c r="L36" s="172">
        <v>1.9429368421052633</v>
      </c>
      <c r="M36" s="172">
        <v>0</v>
      </c>
      <c r="N36" s="172">
        <v>0.97146842105263165</v>
      </c>
      <c r="O36" s="172">
        <v>1.9429368421052633</v>
      </c>
      <c r="P36" s="172">
        <v>0</v>
      </c>
      <c r="Q36" s="172">
        <v>78.944710526315788</v>
      </c>
      <c r="R36" s="172">
        <v>729.44325541154217</v>
      </c>
      <c r="S36" s="172">
        <v>297.52839541154208</v>
      </c>
      <c r="T36" s="172">
        <v>3.8858736842105266</v>
      </c>
      <c r="U36" s="172">
        <v>0</v>
      </c>
      <c r="V36" s="172">
        <v>0</v>
      </c>
      <c r="W36" s="172">
        <v>0</v>
      </c>
      <c r="X36" s="172">
        <v>527.46305426125787</v>
      </c>
      <c r="Y36" s="172">
        <v>1403.0824843139526</v>
      </c>
      <c r="Z36" s="172">
        <v>458.07555351136313</v>
      </c>
      <c r="AA36" s="219">
        <v>34.001386965094738</v>
      </c>
      <c r="AB36" s="172">
        <v>72.470703157894732</v>
      </c>
      <c r="AC36" s="172">
        <v>41.771308384718424</v>
      </c>
      <c r="AD36" s="172">
        <v>0.94362894736842107</v>
      </c>
      <c r="AE36" s="172">
        <v>85.555691542613161</v>
      </c>
      <c r="AF36" s="172">
        <v>36.801528947368425</v>
      </c>
      <c r="AG36" s="172">
        <v>0</v>
      </c>
      <c r="AH36" s="172">
        <v>0</v>
      </c>
      <c r="AI36" s="172">
        <v>0</v>
      </c>
      <c r="AJ36" s="172">
        <v>0</v>
      </c>
      <c r="AK36" s="172">
        <v>145.13013210526319</v>
      </c>
      <c r="AL36" s="172">
        <v>87.568766315789475</v>
      </c>
      <c r="AM36" s="172">
        <v>0</v>
      </c>
      <c r="AN36" s="172">
        <v>0</v>
      </c>
      <c r="AO36" s="172">
        <v>0</v>
      </c>
      <c r="AP36" s="172">
        <v>248.19605245691582</v>
      </c>
      <c r="AQ36" s="172">
        <v>103.14662327374737</v>
      </c>
      <c r="AR36" s="219">
        <v>8.4429954475578963</v>
      </c>
      <c r="AS36" s="172">
        <v>52.627667368421044</v>
      </c>
      <c r="AT36" s="172">
        <v>27.548778947368422</v>
      </c>
      <c r="AU36" s="172">
        <v>0</v>
      </c>
      <c r="AV36" s="172">
        <v>112.4750147368421</v>
      </c>
      <c r="AW36" s="172">
        <v>49.524471262294739</v>
      </c>
      <c r="AX36" s="172">
        <v>0</v>
      </c>
      <c r="AY36" s="172">
        <v>0.94995789473684211</v>
      </c>
      <c r="AZ36" s="172">
        <v>0.94995789473684211</v>
      </c>
      <c r="BA36" s="172">
        <v>0</v>
      </c>
      <c r="BB36" s="172">
        <v>196.70461410353684</v>
      </c>
      <c r="BC36" s="172">
        <v>82.456344313200006</v>
      </c>
      <c r="BD36" s="172">
        <v>0.9816228412421053</v>
      </c>
      <c r="BE36" s="172">
        <v>697.13473459212628</v>
      </c>
      <c r="BF36" s="172">
        <v>226.9177599073895</v>
      </c>
      <c r="BG36" s="219">
        <v>2.8498736842105261</v>
      </c>
      <c r="BH36" s="242">
        <v>1064</v>
      </c>
      <c r="BJ36" s="191">
        <v>318</v>
      </c>
      <c r="BK36" s="191" t="s">
        <v>170</v>
      </c>
      <c r="BL36" s="192">
        <v>1222</v>
      </c>
      <c r="BM36" s="192">
        <v>1227.3399999999999</v>
      </c>
      <c r="BN36" s="192">
        <v>5.04</v>
      </c>
      <c r="BO36" s="192">
        <v>75.400000000000006</v>
      </c>
      <c r="BP36" s="204">
        <v>5</v>
      </c>
      <c r="BQ36" s="205">
        <v>13</v>
      </c>
      <c r="BR36" s="204">
        <v>68</v>
      </c>
    </row>
    <row r="37" spans="1:70" ht="14.4" x14ac:dyDescent="0.3">
      <c r="A37" s="171">
        <v>830</v>
      </c>
      <c r="B37" s="224" t="s">
        <v>107</v>
      </c>
      <c r="C37" s="218">
        <v>55553</v>
      </c>
      <c r="D37" s="219">
        <v>40889</v>
      </c>
      <c r="E37" s="218">
        <v>25.938976315789478</v>
      </c>
      <c r="F37" s="172">
        <v>307.98786948762626</v>
      </c>
      <c r="G37" s="172">
        <v>112.10745481800527</v>
      </c>
      <c r="H37" s="172">
        <v>2.9144052631578941</v>
      </c>
      <c r="I37" s="172">
        <v>9.2478089473684211</v>
      </c>
      <c r="J37" s="172">
        <v>1199.6695920336106</v>
      </c>
      <c r="K37" s="172">
        <v>527.50735360304736</v>
      </c>
      <c r="L37" s="172">
        <v>10.686152631578947</v>
      </c>
      <c r="M37" s="172">
        <v>0</v>
      </c>
      <c r="N37" s="172">
        <v>0</v>
      </c>
      <c r="O37" s="172">
        <v>0</v>
      </c>
      <c r="P37" s="172">
        <v>0</v>
      </c>
      <c r="Q37" s="172">
        <v>54.359072105263159</v>
      </c>
      <c r="R37" s="172">
        <v>825.42174547673153</v>
      </c>
      <c r="S37" s="172">
        <v>332.52327787266842</v>
      </c>
      <c r="T37" s="172">
        <v>3.8858736842105266</v>
      </c>
      <c r="U37" s="172">
        <v>0</v>
      </c>
      <c r="V37" s="172">
        <v>0</v>
      </c>
      <c r="W37" s="172">
        <v>0</v>
      </c>
      <c r="X37" s="172">
        <v>977.27086398121321</v>
      </c>
      <c r="Y37" s="172">
        <v>4554.0438412288104</v>
      </c>
      <c r="Z37" s="172">
        <v>1400.9682095864262</v>
      </c>
      <c r="AA37" s="219">
        <v>65.132423788457885</v>
      </c>
      <c r="AB37" s="172">
        <v>57.183914210526325</v>
      </c>
      <c r="AC37" s="172">
        <v>17.86604108896579</v>
      </c>
      <c r="AD37" s="172">
        <v>0.94362894736842107</v>
      </c>
      <c r="AE37" s="172">
        <v>255.22017627945525</v>
      </c>
      <c r="AF37" s="172">
        <v>151.64117184210528</v>
      </c>
      <c r="AG37" s="172">
        <v>4.7181447368421052</v>
      </c>
      <c r="AH37" s="172">
        <v>0</v>
      </c>
      <c r="AI37" s="172">
        <v>0</v>
      </c>
      <c r="AJ37" s="172">
        <v>0</v>
      </c>
      <c r="AK37" s="172">
        <v>152.58479984584474</v>
      </c>
      <c r="AL37" s="172">
        <v>78.98174289473684</v>
      </c>
      <c r="AM37" s="172">
        <v>1.8872578947368421</v>
      </c>
      <c r="AN37" s="172">
        <v>0</v>
      </c>
      <c r="AO37" s="172">
        <v>0</v>
      </c>
      <c r="AP37" s="172">
        <v>490.86445770457101</v>
      </c>
      <c r="AQ37" s="172">
        <v>190.88355464787631</v>
      </c>
      <c r="AR37" s="219">
        <v>6.5223632842105266</v>
      </c>
      <c r="AS37" s="172">
        <v>109.07100686368422</v>
      </c>
      <c r="AT37" s="172">
        <v>49.967789062989468</v>
      </c>
      <c r="AU37" s="172">
        <v>0</v>
      </c>
      <c r="AV37" s="172">
        <v>440.85962599913682</v>
      </c>
      <c r="AW37" s="172">
        <v>201.48606852372632</v>
      </c>
      <c r="AX37" s="172">
        <v>3.2931876850736845</v>
      </c>
      <c r="AY37" s="172">
        <v>0</v>
      </c>
      <c r="AZ37" s="172">
        <v>0</v>
      </c>
      <c r="BA37" s="172">
        <v>0</v>
      </c>
      <c r="BB37" s="172">
        <v>280.42630708231576</v>
      </c>
      <c r="BC37" s="172">
        <v>138.50386105263158</v>
      </c>
      <c r="BD37" s="172">
        <v>0.94995789473684211</v>
      </c>
      <c r="BE37" s="172">
        <v>2718.3387180735158</v>
      </c>
      <c r="BF37" s="172">
        <v>860.90948385574745</v>
      </c>
      <c r="BG37" s="219">
        <v>23.46396</v>
      </c>
      <c r="BH37" s="242">
        <v>1725.41</v>
      </c>
      <c r="BJ37" s="191">
        <v>319</v>
      </c>
      <c r="BK37" s="191" t="s">
        <v>194</v>
      </c>
      <c r="BL37" s="192">
        <v>1586.48</v>
      </c>
      <c r="BM37" s="192">
        <v>1621.71</v>
      </c>
      <c r="BN37" s="192">
        <v>8.43</v>
      </c>
      <c r="BO37" s="192">
        <v>142.84</v>
      </c>
      <c r="BP37" s="204">
        <v>7</v>
      </c>
      <c r="BQ37" s="205">
        <v>20</v>
      </c>
      <c r="BR37" s="204">
        <v>130</v>
      </c>
    </row>
    <row r="38" spans="1:70" ht="14.4" x14ac:dyDescent="0.3">
      <c r="A38" s="171">
        <v>878</v>
      </c>
      <c r="B38" s="224" t="s">
        <v>108</v>
      </c>
      <c r="C38" s="218">
        <v>52253</v>
      </c>
      <c r="D38" s="219">
        <v>36592</v>
      </c>
      <c r="E38" s="218">
        <v>30.45010263157895</v>
      </c>
      <c r="F38" s="172">
        <v>103.28328462206842</v>
      </c>
      <c r="G38" s="172">
        <v>31.086989473684213</v>
      </c>
      <c r="H38" s="172">
        <v>0</v>
      </c>
      <c r="I38" s="172">
        <v>64.809849573884208</v>
      </c>
      <c r="J38" s="172">
        <v>572.17871922197889</v>
      </c>
      <c r="K38" s="172">
        <v>247.72445125429473</v>
      </c>
      <c r="L38" s="172">
        <v>9.4556256410894726</v>
      </c>
      <c r="M38" s="172">
        <v>0</v>
      </c>
      <c r="N38" s="172">
        <v>0</v>
      </c>
      <c r="O38" s="172">
        <v>0</v>
      </c>
      <c r="P38" s="172">
        <v>0</v>
      </c>
      <c r="Q38" s="172">
        <v>264.63394862778159</v>
      </c>
      <c r="R38" s="172">
        <v>1396.6037371272419</v>
      </c>
      <c r="S38" s="172">
        <v>538.0315993646368</v>
      </c>
      <c r="T38" s="172">
        <v>6.8002789473684198</v>
      </c>
      <c r="U38" s="172">
        <v>0</v>
      </c>
      <c r="V38" s="172">
        <v>0</v>
      </c>
      <c r="W38" s="172">
        <v>0</v>
      </c>
      <c r="X38" s="172">
        <v>731.13190169048426</v>
      </c>
      <c r="Y38" s="172">
        <v>4230.6282585536992</v>
      </c>
      <c r="Z38" s="172">
        <v>1292.7577566233947</v>
      </c>
      <c r="AA38" s="219">
        <v>135.1622773265737</v>
      </c>
      <c r="AB38" s="172">
        <v>30.196126315789474</v>
      </c>
      <c r="AC38" s="172">
        <v>8.4926605263157899</v>
      </c>
      <c r="AD38" s="172">
        <v>0</v>
      </c>
      <c r="AE38" s="172">
        <v>116.39663160152369</v>
      </c>
      <c r="AF38" s="172">
        <v>61.949241338365795</v>
      </c>
      <c r="AG38" s="172">
        <v>2.8308868421052633</v>
      </c>
      <c r="AH38" s="172">
        <v>0</v>
      </c>
      <c r="AI38" s="172">
        <v>0</v>
      </c>
      <c r="AJ38" s="172">
        <v>0</v>
      </c>
      <c r="AK38" s="172">
        <v>290.57984208250264</v>
      </c>
      <c r="AL38" s="172">
        <v>97.759959890997379</v>
      </c>
      <c r="AM38" s="172">
        <v>0.94362894736842107</v>
      </c>
      <c r="AN38" s="172">
        <v>0</v>
      </c>
      <c r="AO38" s="172">
        <v>0</v>
      </c>
      <c r="AP38" s="172">
        <v>643.41795454734472</v>
      </c>
      <c r="AQ38" s="172">
        <v>228.72034740606321</v>
      </c>
      <c r="AR38" s="219">
        <v>12.833353684210527</v>
      </c>
      <c r="AS38" s="172">
        <v>37.398575071957893</v>
      </c>
      <c r="AT38" s="172">
        <v>17.669216842105264</v>
      </c>
      <c r="AU38" s="172">
        <v>0</v>
      </c>
      <c r="AV38" s="172">
        <v>188.50330176271575</v>
      </c>
      <c r="AW38" s="172">
        <v>93.222532520273674</v>
      </c>
      <c r="AX38" s="172">
        <v>1.8999157894736842</v>
      </c>
      <c r="AY38" s="172">
        <v>0</v>
      </c>
      <c r="AZ38" s="172">
        <v>0</v>
      </c>
      <c r="BA38" s="172">
        <v>0</v>
      </c>
      <c r="BB38" s="172">
        <v>386.8792062391579</v>
      </c>
      <c r="BC38" s="172">
        <v>174.94487381690527</v>
      </c>
      <c r="BD38" s="172">
        <v>0.50664389387368414</v>
      </c>
      <c r="BE38" s="172">
        <v>2643.3530734842952</v>
      </c>
      <c r="BF38" s="172">
        <v>795.48183397471576</v>
      </c>
      <c r="BG38" s="219">
        <v>53.303472164526312</v>
      </c>
      <c r="BH38" s="242">
        <v>1965.09</v>
      </c>
      <c r="BJ38" s="191">
        <v>320</v>
      </c>
      <c r="BK38" s="191" t="s">
        <v>203</v>
      </c>
      <c r="BL38" s="192">
        <v>2059.62</v>
      </c>
      <c r="BM38" s="192">
        <v>2169.12</v>
      </c>
      <c r="BN38" s="192">
        <v>20</v>
      </c>
      <c r="BO38" s="192">
        <v>260.79000000000002</v>
      </c>
      <c r="BP38" s="204">
        <v>6</v>
      </c>
      <c r="BQ38" s="205">
        <v>25</v>
      </c>
      <c r="BR38" s="204">
        <v>141</v>
      </c>
    </row>
    <row r="39" spans="1:70" ht="14.4" x14ac:dyDescent="0.3">
      <c r="A39" s="171">
        <v>371</v>
      </c>
      <c r="B39" s="224" t="s">
        <v>109</v>
      </c>
      <c r="C39" s="218">
        <v>25305</v>
      </c>
      <c r="D39" s="219">
        <v>17687.5</v>
      </c>
      <c r="E39" s="218">
        <v>0</v>
      </c>
      <c r="F39" s="172">
        <v>0</v>
      </c>
      <c r="G39" s="172">
        <v>0</v>
      </c>
      <c r="H39" s="172">
        <v>0</v>
      </c>
      <c r="I39" s="172">
        <v>11.277815789473685</v>
      </c>
      <c r="J39" s="172">
        <v>427.25181157894735</v>
      </c>
      <c r="K39" s="172">
        <v>163.20669473684211</v>
      </c>
      <c r="L39" s="172">
        <v>1.9429368421052633</v>
      </c>
      <c r="M39" s="172">
        <v>0</v>
      </c>
      <c r="N39" s="172">
        <v>0</v>
      </c>
      <c r="O39" s="172">
        <v>0</v>
      </c>
      <c r="P39" s="172">
        <v>0</v>
      </c>
      <c r="Q39" s="172">
        <v>79.997308546302634</v>
      </c>
      <c r="R39" s="172">
        <v>1249.6969778135735</v>
      </c>
      <c r="S39" s="172">
        <v>580.58191134939989</v>
      </c>
      <c r="T39" s="172">
        <v>3.8858736842105266</v>
      </c>
      <c r="U39" s="172">
        <v>0</v>
      </c>
      <c r="V39" s="172">
        <v>0</v>
      </c>
      <c r="W39" s="172">
        <v>0</v>
      </c>
      <c r="X39" s="172">
        <v>770.94698188101313</v>
      </c>
      <c r="Y39" s="172">
        <v>1380.0764625500474</v>
      </c>
      <c r="Z39" s="172">
        <v>299.79580367774736</v>
      </c>
      <c r="AA39" s="219">
        <v>40.801673684210527</v>
      </c>
      <c r="AB39" s="172">
        <v>0</v>
      </c>
      <c r="AC39" s="172">
        <v>0</v>
      </c>
      <c r="AD39" s="172">
        <v>0</v>
      </c>
      <c r="AE39" s="172">
        <v>64.166768421052637</v>
      </c>
      <c r="AF39" s="172">
        <v>27.365239473684213</v>
      </c>
      <c r="AG39" s="172">
        <v>0</v>
      </c>
      <c r="AH39" s="172">
        <v>0</v>
      </c>
      <c r="AI39" s="172">
        <v>0</v>
      </c>
      <c r="AJ39" s="172">
        <v>0</v>
      </c>
      <c r="AK39" s="172">
        <v>284.85012522682371</v>
      </c>
      <c r="AL39" s="172">
        <v>160.16528729575265</v>
      </c>
      <c r="AM39" s="172">
        <v>0.94362894736842107</v>
      </c>
      <c r="AN39" s="172">
        <v>0</v>
      </c>
      <c r="AO39" s="172">
        <v>0</v>
      </c>
      <c r="AP39" s="172">
        <v>142.28414814362895</v>
      </c>
      <c r="AQ39" s="172">
        <v>43.242111685226313</v>
      </c>
      <c r="AR39" s="219">
        <v>3.7745157894736843</v>
      </c>
      <c r="AS39" s="172">
        <v>0</v>
      </c>
      <c r="AT39" s="172">
        <v>0</v>
      </c>
      <c r="AU39" s="172">
        <v>0</v>
      </c>
      <c r="AV39" s="172">
        <v>97.845663157894734</v>
      </c>
      <c r="AW39" s="172">
        <v>47.497894736842106</v>
      </c>
      <c r="AX39" s="172">
        <v>0</v>
      </c>
      <c r="AY39" s="172">
        <v>0</v>
      </c>
      <c r="AZ39" s="172">
        <v>0</v>
      </c>
      <c r="BA39" s="172">
        <v>0</v>
      </c>
      <c r="BB39" s="172">
        <v>382.35805168162108</v>
      </c>
      <c r="BC39" s="172">
        <v>201.72355894736842</v>
      </c>
      <c r="BD39" s="172">
        <v>0</v>
      </c>
      <c r="BE39" s="172">
        <v>912.15781331096832</v>
      </c>
      <c r="BF39" s="172">
        <v>246.29558621829472</v>
      </c>
      <c r="BG39" s="219">
        <v>21.532379264021053</v>
      </c>
      <c r="BH39" s="242">
        <v>806.49</v>
      </c>
      <c r="BJ39" s="191">
        <v>330</v>
      </c>
      <c r="BK39" s="191" t="s">
        <v>77</v>
      </c>
      <c r="BL39" s="192">
        <v>6673.11</v>
      </c>
      <c r="BM39" s="192">
        <v>6926.38</v>
      </c>
      <c r="BN39" s="192">
        <v>8.1999999999999993</v>
      </c>
      <c r="BO39" s="192">
        <v>1439.81</v>
      </c>
      <c r="BP39" s="204">
        <v>83</v>
      </c>
      <c r="BQ39" s="205">
        <v>289</v>
      </c>
      <c r="BR39" s="204">
        <v>948</v>
      </c>
    </row>
    <row r="40" spans="1:70" ht="14.4" x14ac:dyDescent="0.3">
      <c r="A40" s="171">
        <v>838</v>
      </c>
      <c r="B40" s="224" t="s">
        <v>110</v>
      </c>
      <c r="C40" s="218">
        <v>22478</v>
      </c>
      <c r="D40" s="219">
        <v>18506</v>
      </c>
      <c r="E40" s="218">
        <v>0</v>
      </c>
      <c r="F40" s="172">
        <v>0</v>
      </c>
      <c r="G40" s="172">
        <v>0</v>
      </c>
      <c r="H40" s="172">
        <v>0</v>
      </c>
      <c r="I40" s="172">
        <v>33.983816741905265</v>
      </c>
      <c r="J40" s="172">
        <v>94.604831774884204</v>
      </c>
      <c r="K40" s="172">
        <v>44.460870755863155</v>
      </c>
      <c r="L40" s="172">
        <v>0.19429368421052634</v>
      </c>
      <c r="M40" s="172">
        <v>0</v>
      </c>
      <c r="N40" s="172">
        <v>0</v>
      </c>
      <c r="O40" s="172">
        <v>0</v>
      </c>
      <c r="P40" s="172">
        <v>0</v>
      </c>
      <c r="Q40" s="172">
        <v>95.877225408194732</v>
      </c>
      <c r="R40" s="172">
        <v>345.56751660434213</v>
      </c>
      <c r="S40" s="172">
        <v>120.60003564072105</v>
      </c>
      <c r="T40" s="172">
        <v>2.9144052631578941</v>
      </c>
      <c r="U40" s="172">
        <v>0</v>
      </c>
      <c r="V40" s="172">
        <v>0</v>
      </c>
      <c r="W40" s="172">
        <v>0</v>
      </c>
      <c r="X40" s="172">
        <v>300.90866643557632</v>
      </c>
      <c r="Y40" s="172">
        <v>2138.288682749926</v>
      </c>
      <c r="Z40" s="172">
        <v>742.76998064509473</v>
      </c>
      <c r="AA40" s="219">
        <v>110.22546401876315</v>
      </c>
      <c r="AB40" s="172">
        <v>0</v>
      </c>
      <c r="AC40" s="172">
        <v>0</v>
      </c>
      <c r="AD40" s="172">
        <v>0</v>
      </c>
      <c r="AE40" s="172">
        <v>8.5241145100184212</v>
      </c>
      <c r="AF40" s="172">
        <v>8.4926605263157899</v>
      </c>
      <c r="AG40" s="172">
        <v>0</v>
      </c>
      <c r="AH40" s="172">
        <v>0</v>
      </c>
      <c r="AI40" s="172">
        <v>0</v>
      </c>
      <c r="AJ40" s="172">
        <v>0</v>
      </c>
      <c r="AK40" s="172">
        <v>33.404466624100003</v>
      </c>
      <c r="AL40" s="172">
        <v>13.902800453647368</v>
      </c>
      <c r="AM40" s="172">
        <v>0</v>
      </c>
      <c r="AN40" s="172">
        <v>0</v>
      </c>
      <c r="AO40" s="172">
        <v>0</v>
      </c>
      <c r="AP40" s="172">
        <v>263.44457725046846</v>
      </c>
      <c r="AQ40" s="172">
        <v>84.173359117694744</v>
      </c>
      <c r="AR40" s="219">
        <v>5.4415939110342109</v>
      </c>
      <c r="AS40" s="172">
        <v>0</v>
      </c>
      <c r="AT40" s="172">
        <v>0</v>
      </c>
      <c r="AU40" s="172">
        <v>0</v>
      </c>
      <c r="AV40" s="172">
        <v>27.42211726143158</v>
      </c>
      <c r="AW40" s="172">
        <v>18.302521471957895</v>
      </c>
      <c r="AX40" s="172">
        <v>0</v>
      </c>
      <c r="AY40" s="172">
        <v>0</v>
      </c>
      <c r="AZ40" s="172">
        <v>0</v>
      </c>
      <c r="BA40" s="172">
        <v>0</v>
      </c>
      <c r="BB40" s="172">
        <v>111.37622693873685</v>
      </c>
      <c r="BC40" s="172">
        <v>42.985594736842103</v>
      </c>
      <c r="BD40" s="172">
        <v>1.0240546105263157</v>
      </c>
      <c r="BE40" s="172">
        <v>1384.0784880821052</v>
      </c>
      <c r="BF40" s="172">
        <v>457.43442959924209</v>
      </c>
      <c r="BG40" s="219">
        <v>42.967261499431586</v>
      </c>
      <c r="BH40" s="242">
        <v>1194.83</v>
      </c>
      <c r="BJ40" s="191">
        <v>331</v>
      </c>
      <c r="BK40" s="191" t="s">
        <v>102</v>
      </c>
      <c r="BL40" s="192">
        <v>2312.09</v>
      </c>
      <c r="BM40" s="192">
        <v>2339.2399999999998</v>
      </c>
      <c r="BN40" s="192">
        <v>51.92</v>
      </c>
      <c r="BO40" s="192">
        <v>504.44</v>
      </c>
      <c r="BP40" s="204">
        <v>16</v>
      </c>
      <c r="BQ40" s="205">
        <v>99</v>
      </c>
      <c r="BR40" s="204">
        <v>258</v>
      </c>
    </row>
    <row r="41" spans="1:70" ht="14.4" x14ac:dyDescent="0.3">
      <c r="A41" s="171">
        <v>332</v>
      </c>
      <c r="B41" s="224" t="s">
        <v>111</v>
      </c>
      <c r="C41" s="218">
        <v>25659</v>
      </c>
      <c r="D41" s="219">
        <v>18501</v>
      </c>
      <c r="E41" s="218">
        <v>25.938976315789478</v>
      </c>
      <c r="F41" s="172">
        <v>68.974257894736837</v>
      </c>
      <c r="G41" s="172">
        <v>25.258178947368421</v>
      </c>
      <c r="H41" s="172">
        <v>0</v>
      </c>
      <c r="I41" s="172">
        <v>58.043157844636838</v>
      </c>
      <c r="J41" s="172">
        <v>482.86837868421048</v>
      </c>
      <c r="K41" s="172">
        <v>196.62520842105263</v>
      </c>
      <c r="L41" s="172">
        <v>0.97146842105263165</v>
      </c>
      <c r="M41" s="172">
        <v>0</v>
      </c>
      <c r="N41" s="172">
        <v>0</v>
      </c>
      <c r="O41" s="172">
        <v>0</v>
      </c>
      <c r="P41" s="172">
        <v>0</v>
      </c>
      <c r="Q41" s="172">
        <v>58.644642105263159</v>
      </c>
      <c r="R41" s="172">
        <v>806.96643541154208</v>
      </c>
      <c r="S41" s="172">
        <v>300.96091684210523</v>
      </c>
      <c r="T41" s="172">
        <v>0.97146842105263165</v>
      </c>
      <c r="U41" s="172">
        <v>0</v>
      </c>
      <c r="V41" s="172">
        <v>0</v>
      </c>
      <c r="W41" s="172">
        <v>0</v>
      </c>
      <c r="X41" s="172">
        <v>537.29739082995275</v>
      </c>
      <c r="Y41" s="172">
        <v>1757.5408138479156</v>
      </c>
      <c r="Z41" s="172">
        <v>577.41248591103158</v>
      </c>
      <c r="AA41" s="219">
        <v>19.881595714268421</v>
      </c>
      <c r="AB41" s="172">
        <v>16.98532105263158</v>
      </c>
      <c r="AC41" s="172">
        <v>11.323547368421053</v>
      </c>
      <c r="AD41" s="172">
        <v>0</v>
      </c>
      <c r="AE41" s="172">
        <v>55.674107894736842</v>
      </c>
      <c r="AF41" s="172">
        <v>36.424077368421052</v>
      </c>
      <c r="AG41" s="172">
        <v>0</v>
      </c>
      <c r="AH41" s="172">
        <v>0</v>
      </c>
      <c r="AI41" s="172">
        <v>0</v>
      </c>
      <c r="AJ41" s="172">
        <v>0</v>
      </c>
      <c r="AK41" s="172">
        <v>100.96829736842106</v>
      </c>
      <c r="AL41" s="172">
        <v>40.576044736842107</v>
      </c>
      <c r="AM41" s="172">
        <v>0.94362894736842107</v>
      </c>
      <c r="AN41" s="172">
        <v>0</v>
      </c>
      <c r="AO41" s="172">
        <v>0</v>
      </c>
      <c r="AP41" s="172">
        <v>192.86435070565003</v>
      </c>
      <c r="AQ41" s="172">
        <v>52.828322095181591</v>
      </c>
      <c r="AR41" s="219">
        <v>0</v>
      </c>
      <c r="AS41" s="172">
        <v>18.999157894736843</v>
      </c>
      <c r="AT41" s="172">
        <v>6.6497052631578946</v>
      </c>
      <c r="AU41" s="172">
        <v>0</v>
      </c>
      <c r="AV41" s="172">
        <v>115.38821831406315</v>
      </c>
      <c r="AW41" s="172">
        <v>41.386499264021055</v>
      </c>
      <c r="AX41" s="172">
        <v>0</v>
      </c>
      <c r="AY41" s="172">
        <v>0</v>
      </c>
      <c r="AZ41" s="172">
        <v>0</v>
      </c>
      <c r="BA41" s="172">
        <v>0</v>
      </c>
      <c r="BB41" s="172">
        <v>197.67293848421053</v>
      </c>
      <c r="BC41" s="172">
        <v>86.92114736842106</v>
      </c>
      <c r="BD41" s="172">
        <v>0.94995789473684211</v>
      </c>
      <c r="BE41" s="172">
        <v>996.9867838615578</v>
      </c>
      <c r="BF41" s="172">
        <v>326.61826905240002</v>
      </c>
      <c r="BG41" s="219">
        <v>7.9163145228631588</v>
      </c>
      <c r="BH41" s="242">
        <v>1092</v>
      </c>
      <c r="BJ41" s="191">
        <v>332</v>
      </c>
      <c r="BK41" s="191" t="s">
        <v>111</v>
      </c>
      <c r="BL41" s="192">
        <v>2277.8000000000002</v>
      </c>
      <c r="BM41" s="192">
        <v>2352.04</v>
      </c>
      <c r="BN41" s="192">
        <v>9.5500000000000007</v>
      </c>
      <c r="BO41" s="192">
        <v>266.56</v>
      </c>
      <c r="BP41" s="204">
        <v>21</v>
      </c>
      <c r="BQ41" s="205">
        <v>65</v>
      </c>
      <c r="BR41" s="204">
        <v>197</v>
      </c>
    </row>
    <row r="42" spans="1:70" ht="14.4" x14ac:dyDescent="0.3">
      <c r="A42" s="171">
        <v>840</v>
      </c>
      <c r="B42" s="224" t="s">
        <v>112</v>
      </c>
      <c r="C42" s="218">
        <v>35670</v>
      </c>
      <c r="D42" s="219">
        <v>26441.5</v>
      </c>
      <c r="E42" s="218">
        <v>137.13824</v>
      </c>
      <c r="F42" s="172">
        <v>416.17707157894733</v>
      </c>
      <c r="G42" s="172">
        <v>138.72569052631582</v>
      </c>
      <c r="H42" s="172">
        <v>9.7146842105263165</v>
      </c>
      <c r="I42" s="172">
        <v>258.71309421052632</v>
      </c>
      <c r="J42" s="172">
        <v>1026.3887687989843</v>
      </c>
      <c r="K42" s="172">
        <v>405.10233157894737</v>
      </c>
      <c r="L42" s="172">
        <v>25.258178947368421</v>
      </c>
      <c r="M42" s="172">
        <v>0</v>
      </c>
      <c r="N42" s="172">
        <v>0</v>
      </c>
      <c r="O42" s="172">
        <v>0</v>
      </c>
      <c r="P42" s="172">
        <v>0</v>
      </c>
      <c r="Q42" s="172">
        <v>201.87290263157897</v>
      </c>
      <c r="R42" s="172">
        <v>941.83863421052615</v>
      </c>
      <c r="S42" s="172">
        <v>381.00991473684206</v>
      </c>
      <c r="T42" s="172">
        <v>13.60055789473684</v>
      </c>
      <c r="U42" s="172">
        <v>0</v>
      </c>
      <c r="V42" s="172">
        <v>0</v>
      </c>
      <c r="W42" s="172">
        <v>0</v>
      </c>
      <c r="X42" s="172">
        <v>705.33234060570271</v>
      </c>
      <c r="Y42" s="172">
        <v>2077.9911038010368</v>
      </c>
      <c r="Z42" s="172">
        <v>680.81105469062629</v>
      </c>
      <c r="AA42" s="219">
        <v>51.362320367536839</v>
      </c>
      <c r="AB42" s="172">
        <v>114.93400578947367</v>
      </c>
      <c r="AC42" s="172">
        <v>42.274576842105262</v>
      </c>
      <c r="AD42" s="172">
        <v>1.8872578947368421</v>
      </c>
      <c r="AE42" s="172">
        <v>286.67447421052634</v>
      </c>
      <c r="AF42" s="172">
        <v>145.8850352631579</v>
      </c>
      <c r="AG42" s="172">
        <v>12.267176315789474</v>
      </c>
      <c r="AH42" s="172">
        <v>0</v>
      </c>
      <c r="AI42" s="172">
        <v>0</v>
      </c>
      <c r="AJ42" s="172">
        <v>0</v>
      </c>
      <c r="AK42" s="172">
        <v>231.03182029949213</v>
      </c>
      <c r="AL42" s="172">
        <v>96.250152631578956</v>
      </c>
      <c r="AM42" s="172">
        <v>1.8872578947368421</v>
      </c>
      <c r="AN42" s="172">
        <v>0</v>
      </c>
      <c r="AO42" s="172">
        <v>0</v>
      </c>
      <c r="AP42" s="172">
        <v>410.92975431580527</v>
      </c>
      <c r="AQ42" s="172">
        <v>151.96293610235264</v>
      </c>
      <c r="AR42" s="219">
        <v>6.29085996366579</v>
      </c>
      <c r="AS42" s="172">
        <v>199.6811494736842</v>
      </c>
      <c r="AT42" s="172">
        <v>72.196799999999996</v>
      </c>
      <c r="AU42" s="172">
        <v>4.7497894736842108</v>
      </c>
      <c r="AV42" s="172">
        <v>361.01566304658945</v>
      </c>
      <c r="AW42" s="172">
        <v>175.20389978602105</v>
      </c>
      <c r="AX42" s="172">
        <v>3.7998315789473684</v>
      </c>
      <c r="AY42" s="172">
        <v>0</v>
      </c>
      <c r="AZ42" s="172">
        <v>0</v>
      </c>
      <c r="BA42" s="172">
        <v>0</v>
      </c>
      <c r="BB42" s="172">
        <v>344.99620863157895</v>
      </c>
      <c r="BC42" s="172">
        <v>176.21718947368421</v>
      </c>
      <c r="BD42" s="172">
        <v>6.6497052631578946</v>
      </c>
      <c r="BE42" s="172">
        <v>1377.1816151742314</v>
      </c>
      <c r="BF42" s="172">
        <v>456.90122678254738</v>
      </c>
      <c r="BG42" s="219">
        <v>17.839075963389476</v>
      </c>
      <c r="BH42" s="242">
        <v>2043</v>
      </c>
      <c r="BJ42" s="191">
        <v>333</v>
      </c>
      <c r="BK42" s="191" t="s">
        <v>175</v>
      </c>
      <c r="BL42" s="192">
        <v>1794.82</v>
      </c>
      <c r="BM42" s="192">
        <v>2065.02</v>
      </c>
      <c r="BN42" s="192">
        <v>26.58</v>
      </c>
      <c r="BO42" s="192">
        <v>628.05999999999995</v>
      </c>
      <c r="BP42" s="204">
        <v>10</v>
      </c>
      <c r="BQ42" s="205">
        <v>46</v>
      </c>
      <c r="BR42" s="204">
        <v>238</v>
      </c>
    </row>
    <row r="43" spans="1:70" ht="14.4" x14ac:dyDescent="0.3">
      <c r="A43" s="171">
        <v>307</v>
      </c>
      <c r="B43" s="224" t="s">
        <v>113</v>
      </c>
      <c r="C43" s="218">
        <v>27084</v>
      </c>
      <c r="D43" s="219">
        <v>18164</v>
      </c>
      <c r="E43" s="218">
        <v>96.613288972418431</v>
      </c>
      <c r="F43" s="172">
        <v>228.29507894736838</v>
      </c>
      <c r="G43" s="172">
        <v>62.173978947368425</v>
      </c>
      <c r="H43" s="172">
        <v>13.60055789473684</v>
      </c>
      <c r="I43" s="172">
        <v>0</v>
      </c>
      <c r="J43" s="172">
        <v>1509.6619263157895</v>
      </c>
      <c r="K43" s="172">
        <v>698.48579473684208</v>
      </c>
      <c r="L43" s="172">
        <v>20.400836842105264</v>
      </c>
      <c r="M43" s="172">
        <v>0</v>
      </c>
      <c r="N43" s="172">
        <v>0</v>
      </c>
      <c r="O43" s="172">
        <v>0</v>
      </c>
      <c r="P43" s="172">
        <v>0</v>
      </c>
      <c r="Q43" s="172">
        <v>0</v>
      </c>
      <c r="R43" s="172">
        <v>148.63466842105262</v>
      </c>
      <c r="S43" s="172">
        <v>82.574815789473675</v>
      </c>
      <c r="T43" s="172">
        <v>0</v>
      </c>
      <c r="U43" s="172">
        <v>0</v>
      </c>
      <c r="V43" s="172">
        <v>0</v>
      </c>
      <c r="W43" s="172">
        <v>0</v>
      </c>
      <c r="X43" s="172">
        <v>391.17203197790269</v>
      </c>
      <c r="Y43" s="172">
        <v>1560.5021086366578</v>
      </c>
      <c r="Z43" s="172">
        <v>433.16243043246834</v>
      </c>
      <c r="AA43" s="219">
        <v>77.393651201015786</v>
      </c>
      <c r="AB43" s="172">
        <v>38.688786842105259</v>
      </c>
      <c r="AC43" s="172">
        <v>8.4926605263157899</v>
      </c>
      <c r="AD43" s="172">
        <v>3.7745157894736843</v>
      </c>
      <c r="AE43" s="172">
        <v>159.47329210526317</v>
      </c>
      <c r="AF43" s="172">
        <v>87.757492105263154</v>
      </c>
      <c r="AG43" s="172">
        <v>3.7745157894736843</v>
      </c>
      <c r="AH43" s="172">
        <v>0</v>
      </c>
      <c r="AI43" s="172">
        <v>0</v>
      </c>
      <c r="AJ43" s="172">
        <v>0</v>
      </c>
      <c r="AK43" s="172">
        <v>16.041692105263159</v>
      </c>
      <c r="AL43" s="172">
        <v>7.5490315789473685</v>
      </c>
      <c r="AM43" s="172">
        <v>0</v>
      </c>
      <c r="AN43" s="172">
        <v>0</v>
      </c>
      <c r="AO43" s="172">
        <v>0</v>
      </c>
      <c r="AP43" s="172">
        <v>116.82126368421052</v>
      </c>
      <c r="AQ43" s="172">
        <v>35.857900000000001</v>
      </c>
      <c r="AR43" s="219">
        <v>3.7745157894736843</v>
      </c>
      <c r="AS43" s="172">
        <v>41.798147368421056</v>
      </c>
      <c r="AT43" s="172">
        <v>9.4995789473684216</v>
      </c>
      <c r="AU43" s="172">
        <v>0.94995789473684211</v>
      </c>
      <c r="AV43" s="172">
        <v>311.20620726574742</v>
      </c>
      <c r="AW43" s="172">
        <v>183.02522136928422</v>
      </c>
      <c r="AX43" s="172">
        <v>1.8999157894736842</v>
      </c>
      <c r="AY43" s="172">
        <v>0</v>
      </c>
      <c r="AZ43" s="172">
        <v>0</v>
      </c>
      <c r="BA43" s="172">
        <v>0</v>
      </c>
      <c r="BB43" s="172">
        <v>29.448694736842107</v>
      </c>
      <c r="BC43" s="172">
        <v>25.648863157894738</v>
      </c>
      <c r="BD43" s="172">
        <v>0</v>
      </c>
      <c r="BE43" s="172">
        <v>611.46636319654726</v>
      </c>
      <c r="BF43" s="172">
        <v>185.53204435863157</v>
      </c>
      <c r="BG43" s="219">
        <v>15.199326315789474</v>
      </c>
      <c r="BH43" s="242">
        <v>1173</v>
      </c>
      <c r="BJ43" s="191">
        <v>334</v>
      </c>
      <c r="BK43" s="191" t="s">
        <v>180</v>
      </c>
      <c r="BL43" s="192">
        <v>2073.4</v>
      </c>
      <c r="BM43" s="192">
        <v>2084.44</v>
      </c>
      <c r="BN43" s="192">
        <v>25.54</v>
      </c>
      <c r="BO43" s="192">
        <v>288.83</v>
      </c>
      <c r="BP43" s="204">
        <v>14</v>
      </c>
      <c r="BQ43" s="205">
        <v>61</v>
      </c>
      <c r="BR43" s="204">
        <v>150</v>
      </c>
    </row>
    <row r="44" spans="1:70" ht="14.4" x14ac:dyDescent="0.3">
      <c r="A44" s="171">
        <v>811</v>
      </c>
      <c r="B44" s="224" t="s">
        <v>115</v>
      </c>
      <c r="C44" s="218">
        <v>23090.5</v>
      </c>
      <c r="D44" s="219">
        <v>17500</v>
      </c>
      <c r="E44" s="218">
        <v>23.683413157894741</v>
      </c>
      <c r="F44" s="172">
        <v>151.58145564108946</v>
      </c>
      <c r="G44" s="172">
        <v>67.322761578947365</v>
      </c>
      <c r="H44" s="172">
        <v>3.8858736842105266</v>
      </c>
      <c r="I44" s="172">
        <v>13.533378947368419</v>
      </c>
      <c r="J44" s="172">
        <v>489.41996657313155</v>
      </c>
      <c r="K44" s="172">
        <v>197.69382368421051</v>
      </c>
      <c r="L44" s="172">
        <v>3.3029926315789475</v>
      </c>
      <c r="M44" s="172">
        <v>0</v>
      </c>
      <c r="N44" s="172">
        <v>0</v>
      </c>
      <c r="O44" s="172">
        <v>0</v>
      </c>
      <c r="P44" s="172">
        <v>0</v>
      </c>
      <c r="Q44" s="172">
        <v>0</v>
      </c>
      <c r="R44" s="172">
        <v>217.28510286112629</v>
      </c>
      <c r="S44" s="172">
        <v>109.45210909575263</v>
      </c>
      <c r="T44" s="172">
        <v>0</v>
      </c>
      <c r="U44" s="172">
        <v>0</v>
      </c>
      <c r="V44" s="172">
        <v>0</v>
      </c>
      <c r="W44" s="172">
        <v>0</v>
      </c>
      <c r="X44" s="172">
        <v>361.17185555168152</v>
      </c>
      <c r="Y44" s="172">
        <v>1979.8161255787841</v>
      </c>
      <c r="Z44" s="172">
        <v>601.0507121222422</v>
      </c>
      <c r="AA44" s="219">
        <v>41.060732253647359</v>
      </c>
      <c r="AB44" s="172">
        <v>29.378314246860526</v>
      </c>
      <c r="AC44" s="172">
        <v>20.665473947368419</v>
      </c>
      <c r="AD44" s="172">
        <v>0</v>
      </c>
      <c r="AE44" s="172">
        <v>60.329344664173689</v>
      </c>
      <c r="AF44" s="172">
        <v>19.816207894736841</v>
      </c>
      <c r="AG44" s="172">
        <v>0.94362894736842107</v>
      </c>
      <c r="AH44" s="172">
        <v>0</v>
      </c>
      <c r="AI44" s="172">
        <v>0</v>
      </c>
      <c r="AJ44" s="172">
        <v>0</v>
      </c>
      <c r="AK44" s="172">
        <v>16.98532105263158</v>
      </c>
      <c r="AL44" s="172">
        <v>10.379918421052631</v>
      </c>
      <c r="AM44" s="172">
        <v>0</v>
      </c>
      <c r="AN44" s="172">
        <v>0</v>
      </c>
      <c r="AO44" s="172">
        <v>0</v>
      </c>
      <c r="AP44" s="172">
        <v>98.264054967342105</v>
      </c>
      <c r="AQ44" s="172">
        <v>28.12014263157895</v>
      </c>
      <c r="AR44" s="219">
        <v>0.94362894736842107</v>
      </c>
      <c r="AS44" s="172">
        <v>75.426655892147366</v>
      </c>
      <c r="AT44" s="172">
        <v>36.098399999999998</v>
      </c>
      <c r="AU44" s="172">
        <v>3.7998315789473684</v>
      </c>
      <c r="AV44" s="172">
        <v>162.9139734160421</v>
      </c>
      <c r="AW44" s="172">
        <v>84.779306751852616</v>
      </c>
      <c r="AX44" s="172">
        <v>0.94995789473684211</v>
      </c>
      <c r="AY44" s="172">
        <v>0</v>
      </c>
      <c r="AZ44" s="172">
        <v>0</v>
      </c>
      <c r="BA44" s="172">
        <v>0</v>
      </c>
      <c r="BB44" s="172">
        <v>96.294064629852627</v>
      </c>
      <c r="BC44" s="172">
        <v>55.857523260568428</v>
      </c>
      <c r="BD44" s="172">
        <v>0</v>
      </c>
      <c r="BE44" s="172">
        <v>1321.8427860234315</v>
      </c>
      <c r="BF44" s="172">
        <v>421.63647468252628</v>
      </c>
      <c r="BG44" s="219">
        <v>1.9632456824842106</v>
      </c>
      <c r="BH44" s="242">
        <v>173.5</v>
      </c>
      <c r="BJ44" s="191">
        <v>335</v>
      </c>
      <c r="BK44" s="191" t="s">
        <v>202</v>
      </c>
      <c r="BL44" s="192">
        <v>1400.36</v>
      </c>
      <c r="BM44" s="192">
        <v>1693.19</v>
      </c>
      <c r="BN44" s="192">
        <v>23.51</v>
      </c>
      <c r="BO44" s="192">
        <v>414.09</v>
      </c>
      <c r="BP44" s="204">
        <v>17</v>
      </c>
      <c r="BQ44" s="205">
        <v>58</v>
      </c>
      <c r="BR44" s="204">
        <v>209</v>
      </c>
    </row>
    <row r="45" spans="1:70" ht="14.4" x14ac:dyDescent="0.3">
      <c r="A45" s="171">
        <v>845</v>
      </c>
      <c r="B45" s="224" t="s">
        <v>116</v>
      </c>
      <c r="C45" s="218">
        <v>35501</v>
      </c>
      <c r="D45" s="219">
        <v>26197</v>
      </c>
      <c r="E45" s="218">
        <v>0</v>
      </c>
      <c r="F45" s="172">
        <v>0</v>
      </c>
      <c r="G45" s="172">
        <v>0</v>
      </c>
      <c r="H45" s="172">
        <v>0</v>
      </c>
      <c r="I45" s="172">
        <v>52.235083840839479</v>
      </c>
      <c r="J45" s="172">
        <v>390.28679213139469</v>
      </c>
      <c r="K45" s="172">
        <v>139.64858552631577</v>
      </c>
      <c r="L45" s="172">
        <v>5.6345168421052634</v>
      </c>
      <c r="M45" s="172">
        <v>0</v>
      </c>
      <c r="N45" s="172">
        <v>0</v>
      </c>
      <c r="O45" s="172">
        <v>0</v>
      </c>
      <c r="P45" s="172">
        <v>0</v>
      </c>
      <c r="Q45" s="172">
        <v>112.12028455516315</v>
      </c>
      <c r="R45" s="172">
        <v>418.14656059593682</v>
      </c>
      <c r="S45" s="172">
        <v>155.14868768319474</v>
      </c>
      <c r="T45" s="172">
        <v>2.9144052631578941</v>
      </c>
      <c r="U45" s="172">
        <v>0</v>
      </c>
      <c r="V45" s="172">
        <v>0</v>
      </c>
      <c r="W45" s="172">
        <v>0</v>
      </c>
      <c r="X45" s="172">
        <v>625.53156829959994</v>
      </c>
      <c r="Y45" s="172">
        <v>3415.7043319831005</v>
      </c>
      <c r="Z45" s="172">
        <v>1139.2733973823631</v>
      </c>
      <c r="AA45" s="219">
        <v>76.600285</v>
      </c>
      <c r="AB45" s="172">
        <v>0</v>
      </c>
      <c r="AC45" s="172">
        <v>0</v>
      </c>
      <c r="AD45" s="172">
        <v>0</v>
      </c>
      <c r="AE45" s="172">
        <v>57.676488521052633</v>
      </c>
      <c r="AF45" s="172">
        <v>20.759836842105262</v>
      </c>
      <c r="AG45" s="172">
        <v>2.8308868421052633</v>
      </c>
      <c r="AH45" s="172">
        <v>0</v>
      </c>
      <c r="AI45" s="172">
        <v>0</v>
      </c>
      <c r="AJ45" s="172">
        <v>0</v>
      </c>
      <c r="AK45" s="172">
        <v>85.665780957386829</v>
      </c>
      <c r="AL45" s="172">
        <v>48.208744120036847</v>
      </c>
      <c r="AM45" s="172">
        <v>0</v>
      </c>
      <c r="AN45" s="172">
        <v>0</v>
      </c>
      <c r="AO45" s="172">
        <v>0</v>
      </c>
      <c r="AP45" s="172">
        <v>465.93251645230794</v>
      </c>
      <c r="AQ45" s="172">
        <v>114.91827738217894</v>
      </c>
      <c r="AR45" s="219">
        <v>9.0273839110342102</v>
      </c>
      <c r="AS45" s="172">
        <v>0</v>
      </c>
      <c r="AT45" s="172">
        <v>0</v>
      </c>
      <c r="AU45" s="172">
        <v>0</v>
      </c>
      <c r="AV45" s="172">
        <v>103.01723393684212</v>
      </c>
      <c r="AW45" s="172">
        <v>51.345223260568424</v>
      </c>
      <c r="AX45" s="172">
        <v>1.6465933675578945</v>
      </c>
      <c r="AY45" s="172">
        <v>0</v>
      </c>
      <c r="AZ45" s="172">
        <v>0</v>
      </c>
      <c r="BA45" s="172">
        <v>0</v>
      </c>
      <c r="BB45" s="172">
        <v>90.876137470231569</v>
      </c>
      <c r="BC45" s="172">
        <v>41.687318630715794</v>
      </c>
      <c r="BD45" s="172">
        <v>1.8999157894736842</v>
      </c>
      <c r="BE45" s="172">
        <v>1491.5586498572843</v>
      </c>
      <c r="BF45" s="172">
        <v>509.99629338429475</v>
      </c>
      <c r="BG45" s="219">
        <v>13.758556525452631</v>
      </c>
      <c r="BH45" s="242">
        <v>1642.76</v>
      </c>
      <c r="BJ45" s="191">
        <v>336</v>
      </c>
      <c r="BK45" s="191" t="s">
        <v>213</v>
      </c>
      <c r="BL45" s="192">
        <v>1370.19</v>
      </c>
      <c r="BM45" s="192">
        <v>1382.71</v>
      </c>
      <c r="BN45" s="192">
        <v>16.25</v>
      </c>
      <c r="BO45" s="192">
        <v>333.73</v>
      </c>
      <c r="BP45" s="204">
        <v>21</v>
      </c>
      <c r="BQ45" s="205">
        <v>63</v>
      </c>
      <c r="BR45" s="204">
        <v>222</v>
      </c>
    </row>
    <row r="46" spans="1:70" ht="14.4" x14ac:dyDescent="0.3">
      <c r="A46" s="171">
        <v>308</v>
      </c>
      <c r="B46" s="224" t="s">
        <v>117</v>
      </c>
      <c r="C46" s="218">
        <v>27039.5</v>
      </c>
      <c r="D46" s="219">
        <v>18971</v>
      </c>
      <c r="E46" s="218">
        <v>0</v>
      </c>
      <c r="F46" s="172">
        <v>0</v>
      </c>
      <c r="G46" s="172">
        <v>0</v>
      </c>
      <c r="H46" s="172">
        <v>0</v>
      </c>
      <c r="I46" s="172">
        <v>47.366826315789481</v>
      </c>
      <c r="J46" s="172">
        <v>473.88229578947369</v>
      </c>
      <c r="K46" s="172">
        <v>216.44316421052633</v>
      </c>
      <c r="L46" s="172">
        <v>9.7146842105263165</v>
      </c>
      <c r="M46" s="172">
        <v>0</v>
      </c>
      <c r="N46" s="172">
        <v>0</v>
      </c>
      <c r="O46" s="172">
        <v>0</v>
      </c>
      <c r="P46" s="172">
        <v>0</v>
      </c>
      <c r="Q46" s="172">
        <v>206.8351415789474</v>
      </c>
      <c r="R46" s="172">
        <v>789.60953263157876</v>
      </c>
      <c r="S46" s="172">
        <v>337.68242315789473</v>
      </c>
      <c r="T46" s="172">
        <v>4.8573421052631582</v>
      </c>
      <c r="U46" s="172">
        <v>0</v>
      </c>
      <c r="V46" s="172">
        <v>0</v>
      </c>
      <c r="W46" s="172">
        <v>0</v>
      </c>
      <c r="X46" s="172">
        <v>715.02715705970286</v>
      </c>
      <c r="Y46" s="172">
        <v>1798.7325602757628</v>
      </c>
      <c r="Z46" s="172">
        <v>546.07459820264739</v>
      </c>
      <c r="AA46" s="219">
        <v>77.547042178826302</v>
      </c>
      <c r="AB46" s="172">
        <v>0</v>
      </c>
      <c r="AC46" s="172">
        <v>0</v>
      </c>
      <c r="AD46" s="172">
        <v>0</v>
      </c>
      <c r="AE46" s="172">
        <v>118.89724736842105</v>
      </c>
      <c r="AF46" s="172">
        <v>64.166768421052637</v>
      </c>
      <c r="AG46" s="172">
        <v>1.8872578947368421</v>
      </c>
      <c r="AH46" s="172">
        <v>0</v>
      </c>
      <c r="AI46" s="172">
        <v>0</v>
      </c>
      <c r="AJ46" s="172">
        <v>0</v>
      </c>
      <c r="AK46" s="172">
        <v>181.74293526315788</v>
      </c>
      <c r="AL46" s="172">
        <v>79.264831578947366</v>
      </c>
      <c r="AM46" s="172">
        <v>0.94362894736842107</v>
      </c>
      <c r="AN46" s="172">
        <v>0</v>
      </c>
      <c r="AO46" s="172">
        <v>0</v>
      </c>
      <c r="AP46" s="172">
        <v>219.74303905237895</v>
      </c>
      <c r="AQ46" s="172">
        <v>82.609681968928953</v>
      </c>
      <c r="AR46" s="219">
        <v>3.7745157894736843</v>
      </c>
      <c r="AS46" s="172">
        <v>0</v>
      </c>
      <c r="AT46" s="172">
        <v>0</v>
      </c>
      <c r="AU46" s="172">
        <v>0</v>
      </c>
      <c r="AV46" s="172">
        <v>95.185781052631597</v>
      </c>
      <c r="AW46" s="172">
        <v>49.71446284124211</v>
      </c>
      <c r="AX46" s="172">
        <v>0.94995789473684211</v>
      </c>
      <c r="AY46" s="172">
        <v>0</v>
      </c>
      <c r="AZ46" s="172">
        <v>0</v>
      </c>
      <c r="BA46" s="172">
        <v>0</v>
      </c>
      <c r="BB46" s="172">
        <v>162.82278315789475</v>
      </c>
      <c r="BC46" s="172">
        <v>90.245999999999995</v>
      </c>
      <c r="BD46" s="172">
        <v>1.8999157894736842</v>
      </c>
      <c r="BE46" s="172">
        <v>755.99181450246317</v>
      </c>
      <c r="BF46" s="172">
        <v>242.71897004570525</v>
      </c>
      <c r="BG46" s="219">
        <v>22.249281138568421</v>
      </c>
      <c r="BH46" s="242">
        <v>1355.33</v>
      </c>
      <c r="BJ46" s="191">
        <v>340</v>
      </c>
      <c r="BK46" s="191" t="s">
        <v>138</v>
      </c>
      <c r="BL46" s="192">
        <v>1745.11</v>
      </c>
      <c r="BM46" s="192">
        <v>1373.83</v>
      </c>
      <c r="BN46" s="192">
        <v>38.5</v>
      </c>
      <c r="BO46" s="192">
        <v>256.77999999999997</v>
      </c>
      <c r="BP46" s="204">
        <v>10</v>
      </c>
      <c r="BQ46" s="205">
        <v>51</v>
      </c>
      <c r="BR46" s="204">
        <v>168</v>
      </c>
    </row>
    <row r="47" spans="1:70" ht="14.4" x14ac:dyDescent="0.3">
      <c r="A47" s="171">
        <v>881</v>
      </c>
      <c r="B47" s="224" t="s">
        <v>118</v>
      </c>
      <c r="C47" s="218">
        <v>118143</v>
      </c>
      <c r="D47" s="219">
        <v>84332</v>
      </c>
      <c r="E47" s="218">
        <v>29.021580050099999</v>
      </c>
      <c r="F47" s="172">
        <v>130.24153136334209</v>
      </c>
      <c r="G47" s="172">
        <v>48.120068798984207</v>
      </c>
      <c r="H47" s="172">
        <v>2.9144052631578941</v>
      </c>
      <c r="I47" s="172">
        <v>37.028828132844744</v>
      </c>
      <c r="J47" s="172">
        <v>596.54701658069996</v>
      </c>
      <c r="K47" s="172">
        <v>270.29489280784742</v>
      </c>
      <c r="L47" s="172">
        <v>5.8288105263157881</v>
      </c>
      <c r="M47" s="172">
        <v>0</v>
      </c>
      <c r="N47" s="172">
        <v>0</v>
      </c>
      <c r="O47" s="172">
        <v>0</v>
      </c>
      <c r="P47" s="172">
        <v>0</v>
      </c>
      <c r="Q47" s="172">
        <v>185.68096695136578</v>
      </c>
      <c r="R47" s="172">
        <v>1535.4893818720209</v>
      </c>
      <c r="S47" s="172">
        <v>623.96963494192107</v>
      </c>
      <c r="T47" s="172">
        <v>7.9660410526315779</v>
      </c>
      <c r="U47" s="172">
        <v>0</v>
      </c>
      <c r="V47" s="172">
        <v>0</v>
      </c>
      <c r="W47" s="172">
        <v>0</v>
      </c>
      <c r="X47" s="172">
        <v>2147.2412518475026</v>
      </c>
      <c r="Y47" s="172">
        <v>12864.456197681809</v>
      </c>
      <c r="Z47" s="172">
        <v>3899.9347200797783</v>
      </c>
      <c r="AA47" s="219">
        <v>209.60143756297367</v>
      </c>
      <c r="AB47" s="172">
        <v>23.905266352123682</v>
      </c>
      <c r="AC47" s="172">
        <v>5.6617736842105266</v>
      </c>
      <c r="AD47" s="172">
        <v>0</v>
      </c>
      <c r="AE47" s="172">
        <v>74.137779392197373</v>
      </c>
      <c r="AF47" s="172">
        <v>25.226345934810528</v>
      </c>
      <c r="AG47" s="172">
        <v>0.94362894736842107</v>
      </c>
      <c r="AH47" s="172">
        <v>0</v>
      </c>
      <c r="AI47" s="172">
        <v>0</v>
      </c>
      <c r="AJ47" s="172">
        <v>0</v>
      </c>
      <c r="AK47" s="172">
        <v>198.66534740475527</v>
      </c>
      <c r="AL47" s="172">
        <v>92.475637785734207</v>
      </c>
      <c r="AM47" s="172">
        <v>2.4534352631578948</v>
      </c>
      <c r="AN47" s="172">
        <v>0</v>
      </c>
      <c r="AO47" s="172">
        <v>0</v>
      </c>
      <c r="AP47" s="172">
        <v>1203.2999099950605</v>
      </c>
      <c r="AQ47" s="172">
        <v>444.99717123139476</v>
      </c>
      <c r="AR47" s="219">
        <v>32.445108325807894</v>
      </c>
      <c r="AS47" s="172">
        <v>23.052311895600003</v>
      </c>
      <c r="AT47" s="172">
        <v>8.4229612666105282</v>
      </c>
      <c r="AU47" s="172">
        <v>0</v>
      </c>
      <c r="AV47" s="172">
        <v>181.84220650440002</v>
      </c>
      <c r="AW47" s="172">
        <v>98.213613199136844</v>
      </c>
      <c r="AX47" s="172">
        <v>0.94995789473684211</v>
      </c>
      <c r="AY47" s="172">
        <v>0</v>
      </c>
      <c r="AZ47" s="172">
        <v>0</v>
      </c>
      <c r="BA47" s="172">
        <v>0</v>
      </c>
      <c r="BB47" s="172">
        <v>516.70299897101052</v>
      </c>
      <c r="BC47" s="172">
        <v>222.94561926574738</v>
      </c>
      <c r="BD47" s="172">
        <v>1.8999157894736842</v>
      </c>
      <c r="BE47" s="172">
        <v>5856.7449964690104</v>
      </c>
      <c r="BF47" s="172">
        <v>1802.6635317641053</v>
      </c>
      <c r="BG47" s="219">
        <v>35.007848336842102</v>
      </c>
      <c r="BH47" s="242">
        <v>4572.74</v>
      </c>
      <c r="BJ47" s="191">
        <v>341</v>
      </c>
      <c r="BK47" s="191" t="s">
        <v>144</v>
      </c>
      <c r="BL47" s="192">
        <v>3979.33</v>
      </c>
      <c r="BM47" s="192">
        <v>3759.91</v>
      </c>
      <c r="BN47" s="192">
        <v>89.76</v>
      </c>
      <c r="BO47" s="192">
        <v>791.19</v>
      </c>
      <c r="BP47" s="204">
        <v>26</v>
      </c>
      <c r="BQ47" s="205">
        <v>110</v>
      </c>
      <c r="BR47" s="204">
        <v>472</v>
      </c>
    </row>
    <row r="48" spans="1:70" ht="14.4" x14ac:dyDescent="0.3">
      <c r="A48" s="171">
        <v>390</v>
      </c>
      <c r="B48" s="224" t="s">
        <v>119</v>
      </c>
      <c r="C48" s="218">
        <v>13980</v>
      </c>
      <c r="D48" s="219">
        <v>9426</v>
      </c>
      <c r="E48" s="218">
        <v>0</v>
      </c>
      <c r="F48" s="172">
        <v>62.173978947368425</v>
      </c>
      <c r="G48" s="172">
        <v>20.400836842105264</v>
      </c>
      <c r="H48" s="172">
        <v>1.9429368421052633</v>
      </c>
      <c r="I48" s="172">
        <v>55.48685368421053</v>
      </c>
      <c r="J48" s="172">
        <v>697.5143263157895</v>
      </c>
      <c r="K48" s="172">
        <v>274.14838842105257</v>
      </c>
      <c r="L48" s="172">
        <v>8.5489221052631574</v>
      </c>
      <c r="M48" s="172">
        <v>0</v>
      </c>
      <c r="N48" s="172">
        <v>0</v>
      </c>
      <c r="O48" s="172">
        <v>0</v>
      </c>
      <c r="P48" s="172">
        <v>0</v>
      </c>
      <c r="Q48" s="172">
        <v>1.1277815789473684</v>
      </c>
      <c r="R48" s="172">
        <v>155.82353473684211</v>
      </c>
      <c r="S48" s="172">
        <v>61.202510526315784</v>
      </c>
      <c r="T48" s="172">
        <v>0.97146842105263165</v>
      </c>
      <c r="U48" s="172">
        <v>0</v>
      </c>
      <c r="V48" s="172">
        <v>0</v>
      </c>
      <c r="W48" s="172">
        <v>0</v>
      </c>
      <c r="X48" s="172">
        <v>337.64593370794216</v>
      </c>
      <c r="Y48" s="172">
        <v>970.81413512811582</v>
      </c>
      <c r="Z48" s="172">
        <v>255.64685977426313</v>
      </c>
      <c r="AA48" s="219">
        <v>100.56641094736841</v>
      </c>
      <c r="AB48" s="172">
        <v>20.759836842105262</v>
      </c>
      <c r="AC48" s="172">
        <v>4.7181447368421052</v>
      </c>
      <c r="AD48" s="172">
        <v>0.94362894736842107</v>
      </c>
      <c r="AE48" s="172">
        <v>190.42432157894737</v>
      </c>
      <c r="AF48" s="172">
        <v>70.772171052631592</v>
      </c>
      <c r="AG48" s="172">
        <v>2.8308868421052633</v>
      </c>
      <c r="AH48" s="172">
        <v>0</v>
      </c>
      <c r="AI48" s="172">
        <v>0</v>
      </c>
      <c r="AJ48" s="172">
        <v>0</v>
      </c>
      <c r="AK48" s="172">
        <v>26.987787894736844</v>
      </c>
      <c r="AL48" s="172">
        <v>10.379918421052631</v>
      </c>
      <c r="AM48" s="172">
        <v>0</v>
      </c>
      <c r="AN48" s="172">
        <v>0</v>
      </c>
      <c r="AO48" s="172">
        <v>0</v>
      </c>
      <c r="AP48" s="172">
        <v>81.781175753139479</v>
      </c>
      <c r="AQ48" s="172">
        <v>26.987787894736844</v>
      </c>
      <c r="AR48" s="219">
        <v>12.833353684210527</v>
      </c>
      <c r="AS48" s="172">
        <v>18.999157894736843</v>
      </c>
      <c r="AT48" s="172">
        <v>8.5496210526315792</v>
      </c>
      <c r="AU48" s="172">
        <v>0</v>
      </c>
      <c r="AV48" s="172">
        <v>245.95359757635791</v>
      </c>
      <c r="AW48" s="172">
        <v>114.97657020966315</v>
      </c>
      <c r="AX48" s="172">
        <v>3.6098400000000002</v>
      </c>
      <c r="AY48" s="172">
        <v>0</v>
      </c>
      <c r="AZ48" s="172">
        <v>0</v>
      </c>
      <c r="BA48" s="172">
        <v>0</v>
      </c>
      <c r="BB48" s="172">
        <v>44.648021052631577</v>
      </c>
      <c r="BC48" s="172">
        <v>22.672328737705264</v>
      </c>
      <c r="BD48" s="172">
        <v>0.94995789473684211</v>
      </c>
      <c r="BE48" s="172">
        <v>641.44656412528423</v>
      </c>
      <c r="BF48" s="172">
        <v>167.57423885772633</v>
      </c>
      <c r="BG48" s="219">
        <v>80.746421052631575</v>
      </c>
      <c r="BH48" s="242">
        <v>831.6</v>
      </c>
      <c r="BJ48" s="191">
        <v>342</v>
      </c>
      <c r="BK48" s="191" t="s">
        <v>244</v>
      </c>
      <c r="BL48" s="192">
        <v>1824.86</v>
      </c>
      <c r="BM48" s="192">
        <v>1666.34</v>
      </c>
      <c r="BN48" s="192">
        <v>5.58</v>
      </c>
      <c r="BO48" s="192">
        <v>282.13</v>
      </c>
      <c r="BP48" s="204">
        <v>10</v>
      </c>
      <c r="BQ48" s="205">
        <v>34</v>
      </c>
      <c r="BR48" s="204">
        <v>121</v>
      </c>
    </row>
    <row r="49" spans="1:70" ht="14.4" x14ac:dyDescent="0.3">
      <c r="A49" s="171">
        <v>916</v>
      </c>
      <c r="B49" s="224" t="s">
        <v>120</v>
      </c>
      <c r="C49" s="218">
        <v>45880.5</v>
      </c>
      <c r="D49" s="219">
        <v>37295</v>
      </c>
      <c r="E49" s="218">
        <v>0</v>
      </c>
      <c r="F49" s="172">
        <v>0</v>
      </c>
      <c r="G49" s="172">
        <v>0</v>
      </c>
      <c r="H49" s="172">
        <v>0</v>
      </c>
      <c r="I49" s="172">
        <v>0</v>
      </c>
      <c r="J49" s="172">
        <v>0</v>
      </c>
      <c r="K49" s="172">
        <v>0</v>
      </c>
      <c r="L49" s="172">
        <v>0</v>
      </c>
      <c r="M49" s="172">
        <v>0</v>
      </c>
      <c r="N49" s="172">
        <v>0</v>
      </c>
      <c r="O49" s="172">
        <v>0</v>
      </c>
      <c r="P49" s="172">
        <v>0</v>
      </c>
      <c r="Q49" s="172">
        <v>76.407200845902636</v>
      </c>
      <c r="R49" s="172">
        <v>365.62250291680522</v>
      </c>
      <c r="S49" s="172">
        <v>160.61611292834738</v>
      </c>
      <c r="T49" s="172">
        <v>3.983020526315789</v>
      </c>
      <c r="U49" s="172">
        <v>0</v>
      </c>
      <c r="V49" s="172">
        <v>0</v>
      </c>
      <c r="W49" s="172">
        <v>0</v>
      </c>
      <c r="X49" s="172">
        <v>659.61316595996323</v>
      </c>
      <c r="Y49" s="172">
        <v>5461.952000811636</v>
      </c>
      <c r="Z49" s="172">
        <v>1751.9921349840265</v>
      </c>
      <c r="AA49" s="219">
        <v>196.89592364007368</v>
      </c>
      <c r="AB49" s="172">
        <v>0</v>
      </c>
      <c r="AC49" s="172">
        <v>0</v>
      </c>
      <c r="AD49" s="172">
        <v>0</v>
      </c>
      <c r="AE49" s="172">
        <v>0</v>
      </c>
      <c r="AF49" s="172">
        <v>0</v>
      </c>
      <c r="AG49" s="172">
        <v>0</v>
      </c>
      <c r="AH49" s="172">
        <v>0</v>
      </c>
      <c r="AI49" s="172">
        <v>0</v>
      </c>
      <c r="AJ49" s="172">
        <v>0</v>
      </c>
      <c r="AK49" s="172">
        <v>42.683482404755267</v>
      </c>
      <c r="AL49" s="172">
        <v>17.551498421052635</v>
      </c>
      <c r="AM49" s="172">
        <v>0.94362894736842107</v>
      </c>
      <c r="AN49" s="172">
        <v>0</v>
      </c>
      <c r="AO49" s="172">
        <v>0</v>
      </c>
      <c r="AP49" s="172">
        <v>649.7788195117289</v>
      </c>
      <c r="AQ49" s="172">
        <v>265.87563529676839</v>
      </c>
      <c r="AR49" s="219">
        <v>16.356234773176315</v>
      </c>
      <c r="AS49" s="172">
        <v>0</v>
      </c>
      <c r="AT49" s="172">
        <v>0</v>
      </c>
      <c r="AU49" s="172">
        <v>0</v>
      </c>
      <c r="AV49" s="172">
        <v>0</v>
      </c>
      <c r="AW49" s="172">
        <v>0</v>
      </c>
      <c r="AX49" s="172">
        <v>0</v>
      </c>
      <c r="AY49" s="172">
        <v>0</v>
      </c>
      <c r="AZ49" s="172">
        <v>0</v>
      </c>
      <c r="BA49" s="172">
        <v>0</v>
      </c>
      <c r="BB49" s="172">
        <v>78.389259179810523</v>
      </c>
      <c r="BC49" s="172">
        <v>37.359944084210525</v>
      </c>
      <c r="BD49" s="172">
        <v>0.56997473684210531</v>
      </c>
      <c r="BE49" s="172">
        <v>2681.2352673706737</v>
      </c>
      <c r="BF49" s="172">
        <v>894.43222216755794</v>
      </c>
      <c r="BG49" s="219">
        <v>49.381979477999998</v>
      </c>
      <c r="BH49" s="242">
        <v>1772.08</v>
      </c>
      <c r="BJ49" s="191">
        <v>343</v>
      </c>
      <c r="BK49" s="191" t="s">
        <v>176</v>
      </c>
      <c r="BL49" s="192">
        <v>2379.0700000000002</v>
      </c>
      <c r="BM49" s="192">
        <v>2335.06</v>
      </c>
      <c r="BN49" s="192">
        <v>31.63</v>
      </c>
      <c r="BO49" s="192">
        <v>228.06</v>
      </c>
      <c r="BP49" s="204">
        <v>13</v>
      </c>
      <c r="BQ49" s="205">
        <v>70</v>
      </c>
      <c r="BR49" s="204">
        <v>203</v>
      </c>
    </row>
    <row r="50" spans="1:70" ht="14.4" x14ac:dyDescent="0.3">
      <c r="A50" s="171">
        <v>203</v>
      </c>
      <c r="B50" s="224" t="s">
        <v>73</v>
      </c>
      <c r="C50" s="218">
        <v>22257</v>
      </c>
      <c r="D50" s="219">
        <v>15374</v>
      </c>
      <c r="E50" s="218">
        <v>98.116997368421053</v>
      </c>
      <c r="F50" s="172">
        <v>258.02201263157895</v>
      </c>
      <c r="G50" s="172">
        <v>112.10745578947369</v>
      </c>
      <c r="H50" s="172">
        <v>1.9429368421052633</v>
      </c>
      <c r="I50" s="172">
        <v>6.7666894736842096</v>
      </c>
      <c r="J50" s="172">
        <v>597.25878526315785</v>
      </c>
      <c r="K50" s="172">
        <v>224.4092052631579</v>
      </c>
      <c r="L50" s="172">
        <v>4.8573421052631582</v>
      </c>
      <c r="M50" s="172">
        <v>0</v>
      </c>
      <c r="N50" s="172">
        <v>15.543494736842106</v>
      </c>
      <c r="O50" s="172">
        <v>8.7432157894736839</v>
      </c>
      <c r="P50" s="172">
        <v>0</v>
      </c>
      <c r="Q50" s="172">
        <v>10.150034210526318</v>
      </c>
      <c r="R50" s="172">
        <v>419.67435789473677</v>
      </c>
      <c r="S50" s="172">
        <v>164.17816315789474</v>
      </c>
      <c r="T50" s="172">
        <v>2.9144052631578941</v>
      </c>
      <c r="U50" s="172">
        <v>0</v>
      </c>
      <c r="V50" s="172">
        <v>0</v>
      </c>
      <c r="W50" s="172">
        <v>0</v>
      </c>
      <c r="X50" s="172">
        <v>521.3974862951369</v>
      </c>
      <c r="Y50" s="172">
        <v>1780.7286284403895</v>
      </c>
      <c r="Z50" s="172">
        <v>511.16610259939472</v>
      </c>
      <c r="AA50" s="219">
        <v>122.22608822709475</v>
      </c>
      <c r="AB50" s="172">
        <v>48.125076315789478</v>
      </c>
      <c r="AC50" s="172">
        <v>22.647094736842106</v>
      </c>
      <c r="AD50" s="172">
        <v>0</v>
      </c>
      <c r="AE50" s="172">
        <v>81.152089473684214</v>
      </c>
      <c r="AF50" s="172">
        <v>38.688786842105259</v>
      </c>
      <c r="AG50" s="172">
        <v>1.8872578947368421</v>
      </c>
      <c r="AH50" s="172">
        <v>0</v>
      </c>
      <c r="AI50" s="172">
        <v>0.94362894736842107</v>
      </c>
      <c r="AJ50" s="172">
        <v>0</v>
      </c>
      <c r="AK50" s="172">
        <v>78.321202631578956</v>
      </c>
      <c r="AL50" s="172">
        <v>27.365239473684213</v>
      </c>
      <c r="AM50" s="172">
        <v>1.8872578947368421</v>
      </c>
      <c r="AN50" s="172">
        <v>0</v>
      </c>
      <c r="AO50" s="172">
        <v>0</v>
      </c>
      <c r="AP50" s="172">
        <v>296.01520992974213</v>
      </c>
      <c r="AQ50" s="172">
        <v>109.10496160716579</v>
      </c>
      <c r="AR50" s="219">
        <v>8.4181638518078952</v>
      </c>
      <c r="AS50" s="172">
        <v>81.696378947368416</v>
      </c>
      <c r="AT50" s="172">
        <v>47.497894736842106</v>
      </c>
      <c r="AU50" s="172">
        <v>1.8999157894736842</v>
      </c>
      <c r="AV50" s="172">
        <v>132.99410526315791</v>
      </c>
      <c r="AW50" s="172">
        <v>76.946589473684213</v>
      </c>
      <c r="AX50" s="172">
        <v>0</v>
      </c>
      <c r="AY50" s="172">
        <v>5.6997473684210522</v>
      </c>
      <c r="AZ50" s="172">
        <v>2.8498736842105261</v>
      </c>
      <c r="BA50" s="172">
        <v>0</v>
      </c>
      <c r="BB50" s="172">
        <v>106.39528421052631</v>
      </c>
      <c r="BC50" s="172">
        <v>53.197642105263157</v>
      </c>
      <c r="BD50" s="172">
        <v>0</v>
      </c>
      <c r="BE50" s="172">
        <v>824.74457730353674</v>
      </c>
      <c r="BF50" s="172">
        <v>220.74994833511582</v>
      </c>
      <c r="BG50" s="219">
        <v>5.7890434105263164</v>
      </c>
      <c r="BH50" s="242">
        <v>718.92</v>
      </c>
      <c r="BJ50" s="191">
        <v>344</v>
      </c>
      <c r="BK50" s="191" t="s">
        <v>211</v>
      </c>
      <c r="BL50" s="192">
        <v>3054.94</v>
      </c>
      <c r="BM50" s="192">
        <v>2785.68</v>
      </c>
      <c r="BN50" s="192">
        <v>52.75</v>
      </c>
      <c r="BO50" s="192">
        <v>430.43</v>
      </c>
      <c r="BP50" s="204">
        <v>12</v>
      </c>
      <c r="BQ50" s="205">
        <v>77</v>
      </c>
      <c r="BR50" s="204">
        <v>248</v>
      </c>
    </row>
    <row r="51" spans="1:70" ht="14.4" x14ac:dyDescent="0.3">
      <c r="A51" s="171">
        <v>204</v>
      </c>
      <c r="B51" s="224" t="s">
        <v>78</v>
      </c>
      <c r="C51" s="218">
        <v>15301</v>
      </c>
      <c r="D51" s="219">
        <v>11871</v>
      </c>
      <c r="E51" s="218">
        <v>38.34457368421053</v>
      </c>
      <c r="F51" s="172">
        <v>96.175373684210527</v>
      </c>
      <c r="G51" s="172">
        <v>23.315242105263152</v>
      </c>
      <c r="H51" s="172">
        <v>6.8002789473684198</v>
      </c>
      <c r="I51" s="172">
        <v>173.67836315789475</v>
      </c>
      <c r="J51" s="172">
        <v>863.18207406214196</v>
      </c>
      <c r="K51" s="172">
        <v>321.55604736842105</v>
      </c>
      <c r="L51" s="172">
        <v>15.543494736842106</v>
      </c>
      <c r="M51" s="172">
        <v>0</v>
      </c>
      <c r="N51" s="172">
        <v>0</v>
      </c>
      <c r="O51" s="172">
        <v>0</v>
      </c>
      <c r="P51" s="172">
        <v>0</v>
      </c>
      <c r="Q51" s="172">
        <v>24.811194736842108</v>
      </c>
      <c r="R51" s="172">
        <v>46.630484210526305</v>
      </c>
      <c r="S51" s="172">
        <v>24.286710526315787</v>
      </c>
      <c r="T51" s="172">
        <v>0</v>
      </c>
      <c r="U51" s="172">
        <v>0</v>
      </c>
      <c r="V51" s="172">
        <v>0</v>
      </c>
      <c r="W51" s="172">
        <v>0</v>
      </c>
      <c r="X51" s="172">
        <v>459.64016477641576</v>
      </c>
      <c r="Y51" s="172">
        <v>1993.9233955731315</v>
      </c>
      <c r="Z51" s="172">
        <v>581.0572838777473</v>
      </c>
      <c r="AA51" s="219">
        <v>647.64561435891051</v>
      </c>
      <c r="AB51" s="172">
        <v>38.688786842105259</v>
      </c>
      <c r="AC51" s="172">
        <v>8.4926605263157899</v>
      </c>
      <c r="AD51" s="172">
        <v>2.8308868421052633</v>
      </c>
      <c r="AE51" s="172">
        <v>222.69643157894737</v>
      </c>
      <c r="AF51" s="172">
        <v>105.68644210526315</v>
      </c>
      <c r="AG51" s="172">
        <v>2.8308868421052633</v>
      </c>
      <c r="AH51" s="172">
        <v>0</v>
      </c>
      <c r="AI51" s="172">
        <v>0</v>
      </c>
      <c r="AJ51" s="172">
        <v>0</v>
      </c>
      <c r="AK51" s="172">
        <v>15.098063157894737</v>
      </c>
      <c r="AL51" s="172">
        <v>11.323547368421053</v>
      </c>
      <c r="AM51" s="172">
        <v>0</v>
      </c>
      <c r="AN51" s="172">
        <v>0</v>
      </c>
      <c r="AO51" s="172">
        <v>0</v>
      </c>
      <c r="AP51" s="172">
        <v>92.376241574192107</v>
      </c>
      <c r="AQ51" s="172">
        <v>42.148759963665789</v>
      </c>
      <c r="AR51" s="219">
        <v>11.323547368421053</v>
      </c>
      <c r="AS51" s="172">
        <v>28.878720000000001</v>
      </c>
      <c r="AT51" s="172">
        <v>7.5996631578947369</v>
      </c>
      <c r="AU51" s="172">
        <v>2.8498736842105261</v>
      </c>
      <c r="AV51" s="172">
        <v>286.50730105263159</v>
      </c>
      <c r="AW51" s="172">
        <v>108.86517473684211</v>
      </c>
      <c r="AX51" s="172">
        <v>4.7497894736842108</v>
      </c>
      <c r="AY51" s="172">
        <v>0</v>
      </c>
      <c r="AZ51" s="172">
        <v>0</v>
      </c>
      <c r="BA51" s="172">
        <v>0</v>
      </c>
      <c r="BB51" s="172">
        <v>13.299410526315789</v>
      </c>
      <c r="BC51" s="172">
        <v>6.6497052631578946</v>
      </c>
      <c r="BD51" s="172">
        <v>0</v>
      </c>
      <c r="BE51" s="172">
        <v>965.77722722191572</v>
      </c>
      <c r="BF51" s="172">
        <v>277.13438284124209</v>
      </c>
      <c r="BG51" s="219">
        <v>404.68206315789473</v>
      </c>
      <c r="BH51" s="242">
        <v>673</v>
      </c>
      <c r="BJ51" s="191">
        <v>350</v>
      </c>
      <c r="BK51" s="191" t="s">
        <v>81</v>
      </c>
      <c r="BL51" s="192">
        <v>2452.1</v>
      </c>
      <c r="BM51" s="192">
        <v>2471.4499999999998</v>
      </c>
      <c r="BN51" s="192">
        <v>13.82</v>
      </c>
      <c r="BO51" s="192">
        <v>296.92</v>
      </c>
      <c r="BP51" s="204">
        <v>18</v>
      </c>
      <c r="BQ51" s="205">
        <v>62</v>
      </c>
      <c r="BR51" s="204">
        <v>203</v>
      </c>
    </row>
    <row r="52" spans="1:70" ht="14.4" x14ac:dyDescent="0.3">
      <c r="A52" s="171">
        <v>876</v>
      </c>
      <c r="B52" s="224" t="s">
        <v>122</v>
      </c>
      <c r="C52" s="218">
        <v>9714</v>
      </c>
      <c r="D52" s="219">
        <v>7526.5</v>
      </c>
      <c r="E52" s="218">
        <v>23.683413157894741</v>
      </c>
      <c r="F52" s="172">
        <v>99.089778947368416</v>
      </c>
      <c r="G52" s="172">
        <v>42.744610526315789</v>
      </c>
      <c r="H52" s="172">
        <v>2.9144052631578941</v>
      </c>
      <c r="I52" s="172">
        <v>11.277815789473685</v>
      </c>
      <c r="J52" s="172">
        <v>44.104666315789473</v>
      </c>
      <c r="K52" s="172">
        <v>19.429368421052633</v>
      </c>
      <c r="L52" s="172">
        <v>0</v>
      </c>
      <c r="M52" s="172">
        <v>0</v>
      </c>
      <c r="N52" s="172">
        <v>0</v>
      </c>
      <c r="O52" s="172">
        <v>0</v>
      </c>
      <c r="P52" s="172">
        <v>0</v>
      </c>
      <c r="Q52" s="172">
        <v>0</v>
      </c>
      <c r="R52" s="172">
        <v>58.935751201015783</v>
      </c>
      <c r="S52" s="172">
        <v>23.962888043121051</v>
      </c>
      <c r="T52" s="172">
        <v>0.97146842105263165</v>
      </c>
      <c r="U52" s="172">
        <v>0</v>
      </c>
      <c r="V52" s="172">
        <v>0</v>
      </c>
      <c r="W52" s="172">
        <v>0</v>
      </c>
      <c r="X52" s="172">
        <v>333.84064189893422</v>
      </c>
      <c r="Y52" s="172">
        <v>987.28263295143165</v>
      </c>
      <c r="Z52" s="172">
        <v>288.12652500406313</v>
      </c>
      <c r="AA52" s="219">
        <v>9.7146842105263165</v>
      </c>
      <c r="AB52" s="172">
        <v>3.7745157894736843</v>
      </c>
      <c r="AC52" s="172">
        <v>3.7745157894736843</v>
      </c>
      <c r="AD52" s="172">
        <v>0.94362894736842107</v>
      </c>
      <c r="AE52" s="172">
        <v>18.872578947368421</v>
      </c>
      <c r="AF52" s="172">
        <v>10.379918421052631</v>
      </c>
      <c r="AG52" s="172">
        <v>0</v>
      </c>
      <c r="AH52" s="172">
        <v>0</v>
      </c>
      <c r="AI52" s="172">
        <v>0</v>
      </c>
      <c r="AJ52" s="172">
        <v>0</v>
      </c>
      <c r="AK52" s="172">
        <v>12.267176315789474</v>
      </c>
      <c r="AL52" s="172">
        <v>6.6054026315789471</v>
      </c>
      <c r="AM52" s="172">
        <v>0.94362894736842107</v>
      </c>
      <c r="AN52" s="172">
        <v>0</v>
      </c>
      <c r="AO52" s="172">
        <v>0</v>
      </c>
      <c r="AP52" s="172">
        <v>280.83781494261314</v>
      </c>
      <c r="AQ52" s="172">
        <v>94.058417758910522</v>
      </c>
      <c r="AR52" s="219">
        <v>2.8308868421052633</v>
      </c>
      <c r="AS52" s="172">
        <v>45.597978947368418</v>
      </c>
      <c r="AT52" s="172">
        <v>22.798989473684209</v>
      </c>
      <c r="AU52" s="172">
        <v>1.8999157894736842</v>
      </c>
      <c r="AV52" s="172">
        <v>12.349452631578947</v>
      </c>
      <c r="AW52" s="172">
        <v>4.7497894736842108</v>
      </c>
      <c r="AX52" s="172">
        <v>0</v>
      </c>
      <c r="AY52" s="172">
        <v>0</v>
      </c>
      <c r="AZ52" s="172">
        <v>0</v>
      </c>
      <c r="BA52" s="172">
        <v>0</v>
      </c>
      <c r="BB52" s="172">
        <v>10.449536842105264</v>
      </c>
      <c r="BC52" s="172">
        <v>6.6497052631578946</v>
      </c>
      <c r="BD52" s="172">
        <v>0</v>
      </c>
      <c r="BE52" s="172">
        <v>539.44435639913684</v>
      </c>
      <c r="BF52" s="172">
        <v>151.47458519741053</v>
      </c>
      <c r="BG52" s="219">
        <v>2.8403741052631579</v>
      </c>
      <c r="BH52" s="242">
        <v>580.66</v>
      </c>
      <c r="BJ52" s="191">
        <v>351</v>
      </c>
      <c r="BK52" s="191" t="s">
        <v>92</v>
      </c>
      <c r="BL52" s="192">
        <v>2117.79</v>
      </c>
      <c r="BM52" s="192">
        <v>1789.94</v>
      </c>
      <c r="BN52" s="192">
        <v>34.4</v>
      </c>
      <c r="BO52" s="192">
        <v>204.26</v>
      </c>
      <c r="BP52" s="204">
        <v>8</v>
      </c>
      <c r="BQ52" s="205">
        <v>48</v>
      </c>
      <c r="BR52" s="204">
        <v>120</v>
      </c>
    </row>
    <row r="53" spans="1:70" ht="14.4" x14ac:dyDescent="0.3">
      <c r="A53" s="171">
        <v>205</v>
      </c>
      <c r="B53" s="224" t="s">
        <v>82</v>
      </c>
      <c r="C53" s="218">
        <v>8278</v>
      </c>
      <c r="D53" s="219">
        <v>7187</v>
      </c>
      <c r="E53" s="218">
        <v>69.922457894736851</v>
      </c>
      <c r="F53" s="172">
        <v>136.97704736842104</v>
      </c>
      <c r="G53" s="172">
        <v>62.173978947368425</v>
      </c>
      <c r="H53" s="172">
        <v>0</v>
      </c>
      <c r="I53" s="172">
        <v>6.7666894736842096</v>
      </c>
      <c r="J53" s="172">
        <v>327.12579932530002</v>
      </c>
      <c r="K53" s="172">
        <v>134.77505195687894</v>
      </c>
      <c r="L53" s="172">
        <v>4.8573421052631582</v>
      </c>
      <c r="M53" s="172">
        <v>0</v>
      </c>
      <c r="N53" s="172">
        <v>0</v>
      </c>
      <c r="O53" s="172">
        <v>0</v>
      </c>
      <c r="P53" s="172">
        <v>0</v>
      </c>
      <c r="Q53" s="172">
        <v>1.1277815789473684</v>
      </c>
      <c r="R53" s="172">
        <v>113.17607105263157</v>
      </c>
      <c r="S53" s="172">
        <v>63.145447368421053</v>
      </c>
      <c r="T53" s="172">
        <v>3.8858736842105266</v>
      </c>
      <c r="U53" s="172">
        <v>0</v>
      </c>
      <c r="V53" s="172">
        <v>0</v>
      </c>
      <c r="W53" s="172">
        <v>0</v>
      </c>
      <c r="X53" s="172">
        <v>100.51671920664475</v>
      </c>
      <c r="Y53" s="172">
        <v>810.21849686821042</v>
      </c>
      <c r="Z53" s="172">
        <v>224.68019152186838</v>
      </c>
      <c r="AA53" s="219">
        <v>154.86229782119997</v>
      </c>
      <c r="AB53" s="172">
        <v>41.519673684210524</v>
      </c>
      <c r="AC53" s="172">
        <v>15.098063157894737</v>
      </c>
      <c r="AD53" s="172">
        <v>0</v>
      </c>
      <c r="AE53" s="172">
        <v>53.786850000000001</v>
      </c>
      <c r="AF53" s="172">
        <v>38.688786842105259</v>
      </c>
      <c r="AG53" s="172">
        <v>0.94362894736842107</v>
      </c>
      <c r="AH53" s="172">
        <v>0</v>
      </c>
      <c r="AI53" s="172">
        <v>0</v>
      </c>
      <c r="AJ53" s="172">
        <v>0</v>
      </c>
      <c r="AK53" s="172">
        <v>17.92895</v>
      </c>
      <c r="AL53" s="172">
        <v>16.98532105263158</v>
      </c>
      <c r="AM53" s="172">
        <v>0.94362894736842107</v>
      </c>
      <c r="AN53" s="172">
        <v>0</v>
      </c>
      <c r="AO53" s="172">
        <v>0</v>
      </c>
      <c r="AP53" s="172">
        <v>0</v>
      </c>
      <c r="AQ53" s="172">
        <v>0</v>
      </c>
      <c r="AR53" s="219">
        <v>0</v>
      </c>
      <c r="AS53" s="172">
        <v>27.548778947368422</v>
      </c>
      <c r="AT53" s="172">
        <v>19.949115789473687</v>
      </c>
      <c r="AU53" s="172">
        <v>0</v>
      </c>
      <c r="AV53" s="172">
        <v>104.49536842105263</v>
      </c>
      <c r="AW53" s="172">
        <v>50.347768421052635</v>
      </c>
      <c r="AX53" s="172">
        <v>1.8999157894736842</v>
      </c>
      <c r="AY53" s="172">
        <v>0</v>
      </c>
      <c r="AZ53" s="172">
        <v>0</v>
      </c>
      <c r="BA53" s="172">
        <v>0</v>
      </c>
      <c r="BB53" s="172">
        <v>31.823589473684208</v>
      </c>
      <c r="BC53" s="172">
        <v>12.349452631578947</v>
      </c>
      <c r="BD53" s="172">
        <v>0</v>
      </c>
      <c r="BE53" s="172">
        <v>180.7548884979158</v>
      </c>
      <c r="BF53" s="172">
        <v>47.223039619326322</v>
      </c>
      <c r="BG53" s="219">
        <v>6.5422099277052634</v>
      </c>
      <c r="BH53" s="242">
        <v>674.83</v>
      </c>
      <c r="BJ53" s="191">
        <v>352</v>
      </c>
      <c r="BK53" s="191" t="s">
        <v>146</v>
      </c>
      <c r="BL53" s="192">
        <v>3080.72</v>
      </c>
      <c r="BM53" s="192">
        <v>3013.59</v>
      </c>
      <c r="BN53" s="192">
        <v>74.19</v>
      </c>
      <c r="BO53" s="192">
        <v>957.72</v>
      </c>
      <c r="BP53" s="204">
        <v>27</v>
      </c>
      <c r="BQ53" s="205">
        <v>134</v>
      </c>
      <c r="BR53" s="204">
        <v>416</v>
      </c>
    </row>
    <row r="54" spans="1:70" ht="14.4" x14ac:dyDescent="0.3">
      <c r="A54" s="171">
        <v>850</v>
      </c>
      <c r="B54" s="224" t="s">
        <v>123</v>
      </c>
      <c r="C54" s="218">
        <v>101646.5</v>
      </c>
      <c r="D54" s="219">
        <v>72706.5</v>
      </c>
      <c r="E54" s="218">
        <v>34.886043132844733</v>
      </c>
      <c r="F54" s="172">
        <v>163.33039181089472</v>
      </c>
      <c r="G54" s="172">
        <v>66.513202942289468</v>
      </c>
      <c r="H54" s="172">
        <v>2.9144052631578941</v>
      </c>
      <c r="I54" s="172">
        <v>93.737443690539479</v>
      </c>
      <c r="J54" s="172">
        <v>483.9849174560473</v>
      </c>
      <c r="K54" s="172">
        <v>198.74560048522628</v>
      </c>
      <c r="L54" s="172">
        <v>6.8326609042473674</v>
      </c>
      <c r="M54" s="172">
        <v>0</v>
      </c>
      <c r="N54" s="172">
        <v>0</v>
      </c>
      <c r="O54" s="172">
        <v>0</v>
      </c>
      <c r="P54" s="172">
        <v>0</v>
      </c>
      <c r="Q54" s="172">
        <v>26.897590657894742</v>
      </c>
      <c r="R54" s="172">
        <v>145.36405774635261</v>
      </c>
      <c r="S54" s="172">
        <v>54.046027138873683</v>
      </c>
      <c r="T54" s="172">
        <v>1.9429368421052633</v>
      </c>
      <c r="U54" s="172">
        <v>0</v>
      </c>
      <c r="V54" s="172">
        <v>0</v>
      </c>
      <c r="W54" s="172">
        <v>0</v>
      </c>
      <c r="X54" s="172">
        <v>1490.9635799797686</v>
      </c>
      <c r="Y54" s="172">
        <v>11731.089706200662</v>
      </c>
      <c r="Z54" s="172">
        <v>3882.9362493169788</v>
      </c>
      <c r="AA54" s="219">
        <v>325.09899464293682</v>
      </c>
      <c r="AB54" s="172">
        <v>47.736929646352642</v>
      </c>
      <c r="AC54" s="172">
        <v>19.438755372160529</v>
      </c>
      <c r="AD54" s="172">
        <v>1.8872578947368421</v>
      </c>
      <c r="AE54" s="172">
        <v>56.669950662650002</v>
      </c>
      <c r="AF54" s="172">
        <v>23.768755326823683</v>
      </c>
      <c r="AG54" s="172">
        <v>2.8308868421052633</v>
      </c>
      <c r="AH54" s="172">
        <v>0</v>
      </c>
      <c r="AI54" s="172">
        <v>0</v>
      </c>
      <c r="AJ54" s="172">
        <v>0</v>
      </c>
      <c r="AK54" s="172">
        <v>33.907733194228946</v>
      </c>
      <c r="AL54" s="172">
        <v>10.254101542613158</v>
      </c>
      <c r="AM54" s="172">
        <v>0</v>
      </c>
      <c r="AN54" s="172">
        <v>0</v>
      </c>
      <c r="AO54" s="172">
        <v>0</v>
      </c>
      <c r="AP54" s="172">
        <v>1118.2138616359239</v>
      </c>
      <c r="AQ54" s="172">
        <v>391.93799880690005</v>
      </c>
      <c r="AR54" s="219">
        <v>28.765552748194736</v>
      </c>
      <c r="AS54" s="172">
        <v>53.105815375326323</v>
      </c>
      <c r="AT54" s="172">
        <v>33.759605563073684</v>
      </c>
      <c r="AU54" s="172">
        <v>1.8999157894736842</v>
      </c>
      <c r="AV54" s="172">
        <v>145.48351519136844</v>
      </c>
      <c r="AW54" s="172">
        <v>72.445054396547363</v>
      </c>
      <c r="AX54" s="172">
        <v>1.5199326315789476</v>
      </c>
      <c r="AY54" s="172">
        <v>0</v>
      </c>
      <c r="AZ54" s="172">
        <v>0</v>
      </c>
      <c r="BA54" s="172">
        <v>0</v>
      </c>
      <c r="BB54" s="172">
        <v>28.213749473684214</v>
      </c>
      <c r="BC54" s="172">
        <v>7.6154961061263151</v>
      </c>
      <c r="BD54" s="172">
        <v>0</v>
      </c>
      <c r="BE54" s="172">
        <v>6229.2928272719364</v>
      </c>
      <c r="BF54" s="172">
        <v>2130.3102318830529</v>
      </c>
      <c r="BG54" s="219">
        <v>58.354066755536842</v>
      </c>
      <c r="BH54" s="242">
        <v>3901.03</v>
      </c>
      <c r="BJ54" s="191">
        <v>353</v>
      </c>
      <c r="BK54" s="191" t="s">
        <v>162</v>
      </c>
      <c r="BL54" s="192">
        <v>1809.67</v>
      </c>
      <c r="BM54" s="192">
        <v>1863.26</v>
      </c>
      <c r="BN54" s="192">
        <v>25.32</v>
      </c>
      <c r="BO54" s="192">
        <v>891.4</v>
      </c>
      <c r="BP54" s="204">
        <v>14</v>
      </c>
      <c r="BQ54" s="205">
        <v>50</v>
      </c>
      <c r="BR54" s="204">
        <v>196</v>
      </c>
    </row>
    <row r="55" spans="1:70" ht="14.4" x14ac:dyDescent="0.3">
      <c r="A55" s="171">
        <v>309</v>
      </c>
      <c r="B55" s="224" t="s">
        <v>124</v>
      </c>
      <c r="C55" s="218">
        <v>18409</v>
      </c>
      <c r="D55" s="219">
        <v>12477.5</v>
      </c>
      <c r="E55" s="218">
        <v>75.561365789473683</v>
      </c>
      <c r="F55" s="172">
        <v>178.7501894736842</v>
      </c>
      <c r="G55" s="172">
        <v>52.459294736842097</v>
      </c>
      <c r="H55" s="172">
        <v>2.9144052631578941</v>
      </c>
      <c r="I55" s="172">
        <v>120.67262894736842</v>
      </c>
      <c r="J55" s="172">
        <v>875.22828248319468</v>
      </c>
      <c r="K55" s="172">
        <v>397.13629052631575</v>
      </c>
      <c r="L55" s="172">
        <v>25.646766315789471</v>
      </c>
      <c r="M55" s="172">
        <v>0</v>
      </c>
      <c r="N55" s="172">
        <v>0</v>
      </c>
      <c r="O55" s="172">
        <v>0</v>
      </c>
      <c r="P55" s="172">
        <v>0</v>
      </c>
      <c r="Q55" s="172">
        <v>0</v>
      </c>
      <c r="R55" s="172">
        <v>127.26236315789475</v>
      </c>
      <c r="S55" s="172">
        <v>66.059852631578948</v>
      </c>
      <c r="T55" s="172">
        <v>0</v>
      </c>
      <c r="U55" s="172">
        <v>0</v>
      </c>
      <c r="V55" s="172">
        <v>0</v>
      </c>
      <c r="W55" s="172">
        <v>0</v>
      </c>
      <c r="X55" s="172">
        <v>413.14398471179209</v>
      </c>
      <c r="Y55" s="172">
        <v>1228.3894384071104</v>
      </c>
      <c r="Z55" s="172">
        <v>339.04247991883682</v>
      </c>
      <c r="AA55" s="219">
        <v>57.575693468605266</v>
      </c>
      <c r="AB55" s="172">
        <v>63.223139473684213</v>
      </c>
      <c r="AC55" s="172">
        <v>17.92895</v>
      </c>
      <c r="AD55" s="172">
        <v>0.94362894736842107</v>
      </c>
      <c r="AE55" s="172">
        <v>187.78216052631581</v>
      </c>
      <c r="AF55" s="172">
        <v>100.02466842105264</v>
      </c>
      <c r="AG55" s="172">
        <v>4.7181447368421052</v>
      </c>
      <c r="AH55" s="172">
        <v>0</v>
      </c>
      <c r="AI55" s="172">
        <v>0</v>
      </c>
      <c r="AJ55" s="172">
        <v>0</v>
      </c>
      <c r="AK55" s="172">
        <v>24.534352631578948</v>
      </c>
      <c r="AL55" s="172">
        <v>15.098063157894737</v>
      </c>
      <c r="AM55" s="172">
        <v>0</v>
      </c>
      <c r="AN55" s="172">
        <v>0</v>
      </c>
      <c r="AO55" s="172">
        <v>0</v>
      </c>
      <c r="AP55" s="172">
        <v>125.50265</v>
      </c>
      <c r="AQ55" s="172">
        <v>42.463302631578948</v>
      </c>
      <c r="AR55" s="219">
        <v>7.5490315789473685</v>
      </c>
      <c r="AS55" s="172">
        <v>70.127791705263164</v>
      </c>
      <c r="AT55" s="172">
        <v>23.748947368421053</v>
      </c>
      <c r="AU55" s="172">
        <v>0</v>
      </c>
      <c r="AV55" s="172">
        <v>245.65911157894737</v>
      </c>
      <c r="AW55" s="172">
        <v>123.11454315789473</v>
      </c>
      <c r="AX55" s="172">
        <v>11.399494736842104</v>
      </c>
      <c r="AY55" s="172">
        <v>0</v>
      </c>
      <c r="AZ55" s="172">
        <v>0</v>
      </c>
      <c r="BA55" s="172">
        <v>0</v>
      </c>
      <c r="BB55" s="172">
        <v>48.447852631578947</v>
      </c>
      <c r="BC55" s="172">
        <v>25.648863157894738</v>
      </c>
      <c r="BD55" s="172">
        <v>0</v>
      </c>
      <c r="BE55" s="172">
        <v>536.0859417551369</v>
      </c>
      <c r="BF55" s="172">
        <v>131.1100224219158</v>
      </c>
      <c r="BG55" s="219">
        <v>18.049199999999999</v>
      </c>
      <c r="BH55" s="242">
        <v>727</v>
      </c>
      <c r="BJ55" s="191">
        <v>354</v>
      </c>
      <c r="BK55" s="191" t="s">
        <v>171</v>
      </c>
      <c r="BL55" s="192">
        <v>1905.21</v>
      </c>
      <c r="BM55" s="192">
        <v>1915.52</v>
      </c>
      <c r="BN55" s="192">
        <v>42.69</v>
      </c>
      <c r="BO55" s="192">
        <v>432.61</v>
      </c>
      <c r="BP55" s="204">
        <v>12</v>
      </c>
      <c r="BQ55" s="205">
        <v>59</v>
      </c>
      <c r="BR55" s="204">
        <v>217</v>
      </c>
    </row>
    <row r="56" spans="1:70" ht="14.4" x14ac:dyDescent="0.3">
      <c r="A56" s="171">
        <v>310</v>
      </c>
      <c r="B56" s="224" t="s">
        <v>125</v>
      </c>
      <c r="C56" s="218">
        <v>21074</v>
      </c>
      <c r="D56" s="219">
        <v>13101</v>
      </c>
      <c r="E56" s="218">
        <v>5.6389078947368425</v>
      </c>
      <c r="F56" s="172">
        <v>49.544889473684208</v>
      </c>
      <c r="G56" s="172">
        <v>18.457899999999999</v>
      </c>
      <c r="H56" s="172">
        <v>0.97146842105263165</v>
      </c>
      <c r="I56" s="172">
        <v>2.2555631578947368</v>
      </c>
      <c r="J56" s="172">
        <v>489.62008421052627</v>
      </c>
      <c r="K56" s="172">
        <v>241.89563684210526</v>
      </c>
      <c r="L56" s="172">
        <v>8.7432157894736839</v>
      </c>
      <c r="M56" s="172">
        <v>0</v>
      </c>
      <c r="N56" s="172">
        <v>0</v>
      </c>
      <c r="O56" s="172">
        <v>0</v>
      </c>
      <c r="P56" s="172">
        <v>0</v>
      </c>
      <c r="Q56" s="172">
        <v>0</v>
      </c>
      <c r="R56" s="172">
        <v>195.26515263157893</v>
      </c>
      <c r="S56" s="172">
        <v>74.803068421052629</v>
      </c>
      <c r="T56" s="172">
        <v>0</v>
      </c>
      <c r="U56" s="172">
        <v>0</v>
      </c>
      <c r="V56" s="172">
        <v>0</v>
      </c>
      <c r="W56" s="172">
        <v>0</v>
      </c>
      <c r="X56" s="172">
        <v>332.52639968041319</v>
      </c>
      <c r="Y56" s="172">
        <v>1786.9416838712841</v>
      </c>
      <c r="Z56" s="172">
        <v>559.08007728725784</v>
      </c>
      <c r="AA56" s="219">
        <v>119.49061578947368</v>
      </c>
      <c r="AB56" s="172">
        <v>11.323547368421053</v>
      </c>
      <c r="AC56" s="172">
        <v>4.7181447368421052</v>
      </c>
      <c r="AD56" s="172">
        <v>0.94362894736842107</v>
      </c>
      <c r="AE56" s="172">
        <v>13.210805263157894</v>
      </c>
      <c r="AF56" s="172">
        <v>4.7181447368421052</v>
      </c>
      <c r="AG56" s="172">
        <v>0.94362894736842107</v>
      </c>
      <c r="AH56" s="172">
        <v>0</v>
      </c>
      <c r="AI56" s="172">
        <v>0</v>
      </c>
      <c r="AJ56" s="172">
        <v>0</v>
      </c>
      <c r="AK56" s="172">
        <v>8.4926605263157899</v>
      </c>
      <c r="AL56" s="172">
        <v>6.6054026315789471</v>
      </c>
      <c r="AM56" s="172">
        <v>0</v>
      </c>
      <c r="AN56" s="172">
        <v>0</v>
      </c>
      <c r="AO56" s="172">
        <v>0</v>
      </c>
      <c r="AP56" s="172">
        <v>142.13253811154212</v>
      </c>
      <c r="AQ56" s="172">
        <v>61.335881578947372</v>
      </c>
      <c r="AR56" s="219">
        <v>4.7181447368421052</v>
      </c>
      <c r="AS56" s="172">
        <v>8.5496210526315792</v>
      </c>
      <c r="AT56" s="172">
        <v>1.8999157894736842</v>
      </c>
      <c r="AU56" s="172">
        <v>0</v>
      </c>
      <c r="AV56" s="172">
        <v>53.197642105263157</v>
      </c>
      <c r="AW56" s="172">
        <v>31.348610526315788</v>
      </c>
      <c r="AX56" s="172">
        <v>0.94995789473684211</v>
      </c>
      <c r="AY56" s="172">
        <v>0</v>
      </c>
      <c r="AZ56" s="172">
        <v>0</v>
      </c>
      <c r="BA56" s="172">
        <v>0</v>
      </c>
      <c r="BB56" s="172">
        <v>36.098399999999998</v>
      </c>
      <c r="BC56" s="172">
        <v>11.399494736842104</v>
      </c>
      <c r="BD56" s="172">
        <v>0</v>
      </c>
      <c r="BE56" s="172">
        <v>781.34164231458954</v>
      </c>
      <c r="BF56" s="172">
        <v>228.33758217618947</v>
      </c>
      <c r="BG56" s="219">
        <v>6.7447010526315783</v>
      </c>
      <c r="BH56" s="242">
        <v>684.67</v>
      </c>
      <c r="BJ56" s="191">
        <v>355</v>
      </c>
      <c r="BK56" s="191" t="s">
        <v>174</v>
      </c>
      <c r="BL56" s="192">
        <v>2789.74</v>
      </c>
      <c r="BM56" s="192">
        <v>2458.16</v>
      </c>
      <c r="BN56" s="192">
        <v>53.63</v>
      </c>
      <c r="BO56" s="192">
        <v>467.2</v>
      </c>
      <c r="BP56" s="204">
        <v>12</v>
      </c>
      <c r="BQ56" s="205">
        <v>58</v>
      </c>
      <c r="BR56" s="204">
        <v>217</v>
      </c>
    </row>
    <row r="57" spans="1:70" ht="14.4" x14ac:dyDescent="0.3">
      <c r="A57" s="171">
        <v>805</v>
      </c>
      <c r="B57" s="224" t="s">
        <v>127</v>
      </c>
      <c r="C57" s="218">
        <v>7440</v>
      </c>
      <c r="D57" s="219">
        <v>5562</v>
      </c>
      <c r="E57" s="218">
        <v>0</v>
      </c>
      <c r="F57" s="172">
        <v>0</v>
      </c>
      <c r="G57" s="172">
        <v>0</v>
      </c>
      <c r="H57" s="172">
        <v>0</v>
      </c>
      <c r="I57" s="172">
        <v>34.961228947368426</v>
      </c>
      <c r="J57" s="172">
        <v>191.37927894736845</v>
      </c>
      <c r="K57" s="172">
        <v>71.88866315789474</v>
      </c>
      <c r="L57" s="172">
        <v>0</v>
      </c>
      <c r="M57" s="172">
        <v>0</v>
      </c>
      <c r="N57" s="172">
        <v>0</v>
      </c>
      <c r="O57" s="172">
        <v>0</v>
      </c>
      <c r="P57" s="172">
        <v>0</v>
      </c>
      <c r="Q57" s="172">
        <v>160.14498421052633</v>
      </c>
      <c r="R57" s="172">
        <v>576.0807736842105</v>
      </c>
      <c r="S57" s="172">
        <v>218.58039473684209</v>
      </c>
      <c r="T57" s="172">
        <v>0</v>
      </c>
      <c r="U57" s="172">
        <v>0</v>
      </c>
      <c r="V57" s="172">
        <v>0</v>
      </c>
      <c r="W57" s="172">
        <v>0</v>
      </c>
      <c r="X57" s="172">
        <v>117.28928421052632</v>
      </c>
      <c r="Y57" s="172">
        <v>152.78283857894738</v>
      </c>
      <c r="Z57" s="172">
        <v>28.172584210526313</v>
      </c>
      <c r="AA57" s="219">
        <v>0</v>
      </c>
      <c r="AB57" s="172">
        <v>0</v>
      </c>
      <c r="AC57" s="172">
        <v>0</v>
      </c>
      <c r="AD57" s="172">
        <v>0</v>
      </c>
      <c r="AE57" s="172">
        <v>61.335881578947372</v>
      </c>
      <c r="AF57" s="172">
        <v>31.139755263157895</v>
      </c>
      <c r="AG57" s="172">
        <v>0</v>
      </c>
      <c r="AH57" s="172">
        <v>0</v>
      </c>
      <c r="AI57" s="172">
        <v>0</v>
      </c>
      <c r="AJ57" s="172">
        <v>0</v>
      </c>
      <c r="AK57" s="172">
        <v>194.38756315789476</v>
      </c>
      <c r="AL57" s="172">
        <v>72.659428947368411</v>
      </c>
      <c r="AM57" s="172">
        <v>0</v>
      </c>
      <c r="AN57" s="172">
        <v>0</v>
      </c>
      <c r="AO57" s="172">
        <v>0</v>
      </c>
      <c r="AP57" s="172">
        <v>31.139755263157895</v>
      </c>
      <c r="AQ57" s="172">
        <v>8.4926605263157899</v>
      </c>
      <c r="AR57" s="219">
        <v>0</v>
      </c>
      <c r="AS57" s="172">
        <v>0</v>
      </c>
      <c r="AT57" s="172">
        <v>0</v>
      </c>
      <c r="AU57" s="172">
        <v>0</v>
      </c>
      <c r="AV57" s="172">
        <v>18.666672631578948</v>
      </c>
      <c r="AW57" s="172">
        <v>12.47611431751579</v>
      </c>
      <c r="AX57" s="172">
        <v>0</v>
      </c>
      <c r="AY57" s="172">
        <v>0</v>
      </c>
      <c r="AZ57" s="172">
        <v>0</v>
      </c>
      <c r="BA57" s="172">
        <v>0</v>
      </c>
      <c r="BB57" s="172">
        <v>151.80327157894737</v>
      </c>
      <c r="BC57" s="172">
        <v>73.336749473684222</v>
      </c>
      <c r="BD57" s="172">
        <v>0</v>
      </c>
      <c r="BE57" s="172">
        <v>179.08023052427367</v>
      </c>
      <c r="BF57" s="172">
        <v>39.888731999999997</v>
      </c>
      <c r="BG57" s="219">
        <v>0</v>
      </c>
      <c r="BH57" s="242">
        <v>350.42</v>
      </c>
      <c r="BJ57" s="191">
        <v>356</v>
      </c>
      <c r="BK57" s="191" t="s">
        <v>188</v>
      </c>
      <c r="BL57" s="192">
        <v>3403.14</v>
      </c>
      <c r="BM57" s="192">
        <v>3116.85</v>
      </c>
      <c r="BN57" s="192">
        <v>47.28</v>
      </c>
      <c r="BO57" s="192">
        <v>287.35000000000002</v>
      </c>
      <c r="BP57" s="204">
        <v>10</v>
      </c>
      <c r="BQ57" s="205">
        <v>68</v>
      </c>
      <c r="BR57" s="204">
        <v>194</v>
      </c>
    </row>
    <row r="58" spans="1:70" ht="14.4" x14ac:dyDescent="0.3">
      <c r="A58" s="171">
        <v>311</v>
      </c>
      <c r="B58" s="224" t="s">
        <v>128</v>
      </c>
      <c r="C58" s="218">
        <v>23786</v>
      </c>
      <c r="D58" s="219">
        <v>15954</v>
      </c>
      <c r="E58" s="218">
        <v>0</v>
      </c>
      <c r="F58" s="172">
        <v>0</v>
      </c>
      <c r="G58" s="172">
        <v>0</v>
      </c>
      <c r="H58" s="172">
        <v>0</v>
      </c>
      <c r="I58" s="172">
        <v>16.916723684210528</v>
      </c>
      <c r="J58" s="172">
        <v>572.97207473684193</v>
      </c>
      <c r="K58" s="172">
        <v>234.70677052631578</v>
      </c>
      <c r="L58" s="172">
        <v>7.7717473684210532</v>
      </c>
      <c r="M58" s="172">
        <v>0</v>
      </c>
      <c r="N58" s="172">
        <v>0</v>
      </c>
      <c r="O58" s="172">
        <v>0</v>
      </c>
      <c r="P58" s="172">
        <v>0</v>
      </c>
      <c r="Q58" s="172">
        <v>0</v>
      </c>
      <c r="R58" s="172">
        <v>134.64552315789473</v>
      </c>
      <c r="S58" s="172">
        <v>65.088384210526314</v>
      </c>
      <c r="T58" s="172">
        <v>0</v>
      </c>
      <c r="U58" s="172">
        <v>0</v>
      </c>
      <c r="V58" s="172">
        <v>0</v>
      </c>
      <c r="W58" s="172">
        <v>0</v>
      </c>
      <c r="X58" s="172">
        <v>453.31405896548949</v>
      </c>
      <c r="Y58" s="172">
        <v>2186.5778764292681</v>
      </c>
      <c r="Z58" s="172">
        <v>738.11393359695262</v>
      </c>
      <c r="AA58" s="219">
        <v>62.460238632594738</v>
      </c>
      <c r="AB58" s="172">
        <v>0</v>
      </c>
      <c r="AC58" s="172">
        <v>0</v>
      </c>
      <c r="AD58" s="172">
        <v>0</v>
      </c>
      <c r="AE58" s="172">
        <v>37.367706315789476</v>
      </c>
      <c r="AF58" s="172">
        <v>21.137288421052631</v>
      </c>
      <c r="AG58" s="172">
        <v>0.94362894736842107</v>
      </c>
      <c r="AH58" s="172">
        <v>0</v>
      </c>
      <c r="AI58" s="172">
        <v>0</v>
      </c>
      <c r="AJ58" s="172">
        <v>0</v>
      </c>
      <c r="AK58" s="172">
        <v>10.379918421052631</v>
      </c>
      <c r="AL58" s="172">
        <v>5.6617736842105266</v>
      </c>
      <c r="AM58" s="172">
        <v>0</v>
      </c>
      <c r="AN58" s="172">
        <v>0</v>
      </c>
      <c r="AO58" s="172">
        <v>0</v>
      </c>
      <c r="AP58" s="172">
        <v>235.87578285840263</v>
      </c>
      <c r="AQ58" s="172">
        <v>77.377573684210518</v>
      </c>
      <c r="AR58" s="219">
        <v>3.7745157894736843</v>
      </c>
      <c r="AS58" s="172">
        <v>0</v>
      </c>
      <c r="AT58" s="172">
        <v>0</v>
      </c>
      <c r="AU58" s="172">
        <v>0</v>
      </c>
      <c r="AV58" s="172">
        <v>202.53102315789471</v>
      </c>
      <c r="AW58" s="172">
        <v>99.598651809663153</v>
      </c>
      <c r="AX58" s="172">
        <v>0</v>
      </c>
      <c r="AY58" s="172">
        <v>0</v>
      </c>
      <c r="AZ58" s="172">
        <v>0</v>
      </c>
      <c r="BA58" s="172">
        <v>0</v>
      </c>
      <c r="BB58" s="172">
        <v>66.117069473684211</v>
      </c>
      <c r="BC58" s="172">
        <v>31.158618947368417</v>
      </c>
      <c r="BD58" s="172">
        <v>0</v>
      </c>
      <c r="BE58" s="172">
        <v>1099.3514347230316</v>
      </c>
      <c r="BF58" s="172">
        <v>375.48922153080002</v>
      </c>
      <c r="BG58" s="219">
        <v>19.469070716652631</v>
      </c>
      <c r="BH58" s="242">
        <v>494.83</v>
      </c>
      <c r="BJ58" s="191">
        <v>357</v>
      </c>
      <c r="BK58" s="191" t="s">
        <v>196</v>
      </c>
      <c r="BL58" s="192">
        <v>2278.91</v>
      </c>
      <c r="BM58" s="192">
        <v>1949.85</v>
      </c>
      <c r="BN58" s="192">
        <v>26.78</v>
      </c>
      <c r="BO58" s="192">
        <v>302.79000000000002</v>
      </c>
      <c r="BP58" s="204">
        <v>10</v>
      </c>
      <c r="BQ58" s="205">
        <v>67</v>
      </c>
      <c r="BR58" s="204">
        <v>198</v>
      </c>
    </row>
    <row r="59" spans="1:70" ht="14.4" x14ac:dyDescent="0.3">
      <c r="A59" s="171">
        <v>884</v>
      </c>
      <c r="B59" s="224" t="s">
        <v>129</v>
      </c>
      <c r="C59" s="218">
        <v>12598</v>
      </c>
      <c r="D59" s="219">
        <v>9284</v>
      </c>
      <c r="E59" s="218">
        <v>0</v>
      </c>
      <c r="F59" s="172">
        <v>0</v>
      </c>
      <c r="G59" s="172">
        <v>0</v>
      </c>
      <c r="H59" s="172">
        <v>0</v>
      </c>
      <c r="I59" s="172">
        <v>18.044505263157895</v>
      </c>
      <c r="J59" s="172">
        <v>179.23592465567893</v>
      </c>
      <c r="K59" s="172">
        <v>51.746884885226315</v>
      </c>
      <c r="L59" s="172">
        <v>3.8858736842105266</v>
      </c>
      <c r="M59" s="172">
        <v>0</v>
      </c>
      <c r="N59" s="172">
        <v>0</v>
      </c>
      <c r="O59" s="172">
        <v>0</v>
      </c>
      <c r="P59" s="172">
        <v>0</v>
      </c>
      <c r="Q59" s="172">
        <v>34.58530213031316</v>
      </c>
      <c r="R59" s="172">
        <v>208.3152133735</v>
      </c>
      <c r="S59" s="172">
        <v>87.335012995568434</v>
      </c>
      <c r="T59" s="172">
        <v>0.97146842105263165</v>
      </c>
      <c r="U59" s="172">
        <v>0</v>
      </c>
      <c r="V59" s="172">
        <v>0</v>
      </c>
      <c r="W59" s="172">
        <v>0</v>
      </c>
      <c r="X59" s="172">
        <v>189.53398422123155</v>
      </c>
      <c r="Y59" s="172">
        <v>1147.0814193816263</v>
      </c>
      <c r="Z59" s="172">
        <v>370.8935953655315</v>
      </c>
      <c r="AA59" s="219">
        <v>11.350839097010526</v>
      </c>
      <c r="AB59" s="172">
        <v>0</v>
      </c>
      <c r="AC59" s="172">
        <v>0</v>
      </c>
      <c r="AD59" s="172">
        <v>0</v>
      </c>
      <c r="AE59" s="172">
        <v>44.03601785840263</v>
      </c>
      <c r="AF59" s="172">
        <v>15.538423647876318</v>
      </c>
      <c r="AG59" s="172">
        <v>0.94362894736842107</v>
      </c>
      <c r="AH59" s="172">
        <v>0</v>
      </c>
      <c r="AI59" s="172">
        <v>0</v>
      </c>
      <c r="AJ59" s="172">
        <v>0</v>
      </c>
      <c r="AK59" s="172">
        <v>25.320709773176318</v>
      </c>
      <c r="AL59" s="172">
        <v>14.877883384718421</v>
      </c>
      <c r="AM59" s="172">
        <v>0</v>
      </c>
      <c r="AN59" s="172">
        <v>0</v>
      </c>
      <c r="AO59" s="172">
        <v>0</v>
      </c>
      <c r="AP59" s="172">
        <v>153.27078789445528</v>
      </c>
      <c r="AQ59" s="172">
        <v>46.490017411671062</v>
      </c>
      <c r="AR59" s="219">
        <v>0.94362894736842107</v>
      </c>
      <c r="AS59" s="172">
        <v>0</v>
      </c>
      <c r="AT59" s="172">
        <v>0</v>
      </c>
      <c r="AU59" s="172">
        <v>0</v>
      </c>
      <c r="AV59" s="172">
        <v>46.611267685073685</v>
      </c>
      <c r="AW59" s="172">
        <v>18.840831262294735</v>
      </c>
      <c r="AX59" s="172">
        <v>0.85496210526315797</v>
      </c>
      <c r="AY59" s="172">
        <v>0</v>
      </c>
      <c r="AZ59" s="172">
        <v>0</v>
      </c>
      <c r="BA59" s="172">
        <v>0</v>
      </c>
      <c r="BB59" s="172">
        <v>76.96875579120001</v>
      </c>
      <c r="BC59" s="172">
        <v>33.549347582400003</v>
      </c>
      <c r="BD59" s="172">
        <v>1.4566017886105262</v>
      </c>
      <c r="BE59" s="172">
        <v>636.00224998522106</v>
      </c>
      <c r="BF59" s="172">
        <v>210.2069042875579</v>
      </c>
      <c r="BG59" s="219">
        <v>5.0797744476631586</v>
      </c>
      <c r="BH59" s="242">
        <v>489.92</v>
      </c>
      <c r="BJ59" s="191">
        <v>358</v>
      </c>
      <c r="BK59" s="191" t="s">
        <v>200</v>
      </c>
      <c r="BL59" s="192">
        <v>2996.08</v>
      </c>
      <c r="BM59" s="192">
        <v>2489.46</v>
      </c>
      <c r="BN59" s="192">
        <v>19.72</v>
      </c>
      <c r="BO59" s="192">
        <v>110.76</v>
      </c>
      <c r="BP59" s="204">
        <v>5</v>
      </c>
      <c r="BQ59" s="205">
        <v>41</v>
      </c>
      <c r="BR59" s="204">
        <v>103</v>
      </c>
    </row>
    <row r="60" spans="1:70" ht="14.4" x14ac:dyDescent="0.3">
      <c r="A60" s="171">
        <v>919</v>
      </c>
      <c r="B60" s="224" t="s">
        <v>130</v>
      </c>
      <c r="C60" s="218">
        <v>95720.5</v>
      </c>
      <c r="D60" s="219">
        <v>75721</v>
      </c>
      <c r="E60" s="218">
        <v>134.7383208</v>
      </c>
      <c r="F60" s="172">
        <v>817.29638263157881</v>
      </c>
      <c r="G60" s="172">
        <v>291.4405263157895</v>
      </c>
      <c r="H60" s="172">
        <v>40.801673684210527</v>
      </c>
      <c r="I60" s="172">
        <v>15.788942105263159</v>
      </c>
      <c r="J60" s="172">
        <v>2973.0009994400734</v>
      </c>
      <c r="K60" s="172">
        <v>1440.6151308169892</v>
      </c>
      <c r="L60" s="172">
        <v>93.746702631578955</v>
      </c>
      <c r="M60" s="172">
        <v>0</v>
      </c>
      <c r="N60" s="172">
        <v>0</v>
      </c>
      <c r="O60" s="172">
        <v>0</v>
      </c>
      <c r="P60" s="172">
        <v>0</v>
      </c>
      <c r="Q60" s="172">
        <v>46.802935526315785</v>
      </c>
      <c r="R60" s="172">
        <v>1188.7729552251158</v>
      </c>
      <c r="S60" s="172">
        <v>548.16724804312094</v>
      </c>
      <c r="T60" s="172">
        <v>26.81252842105263</v>
      </c>
      <c r="U60" s="172">
        <v>0</v>
      </c>
      <c r="V60" s="172">
        <v>0</v>
      </c>
      <c r="W60" s="172">
        <v>0</v>
      </c>
      <c r="X60" s="172">
        <v>1760.5958723543868</v>
      </c>
      <c r="Y60" s="172">
        <v>7675.1857330638213</v>
      </c>
      <c r="Z60" s="172">
        <v>1948.8388984361209</v>
      </c>
      <c r="AA60" s="219">
        <v>170.47193595695791</v>
      </c>
      <c r="AB60" s="172">
        <v>186.46107999999998</v>
      </c>
      <c r="AC60" s="172">
        <v>62.279510526315789</v>
      </c>
      <c r="AD60" s="172">
        <v>9.4362894736842104</v>
      </c>
      <c r="AE60" s="172">
        <v>376.31922421052633</v>
      </c>
      <c r="AF60" s="172">
        <v>169.40530100475524</v>
      </c>
      <c r="AG60" s="172">
        <v>20.759836842105262</v>
      </c>
      <c r="AH60" s="172">
        <v>0</v>
      </c>
      <c r="AI60" s="172">
        <v>0</v>
      </c>
      <c r="AJ60" s="172">
        <v>0</v>
      </c>
      <c r="AK60" s="172">
        <v>166.14160364787631</v>
      </c>
      <c r="AL60" s="172">
        <v>67.941284210526319</v>
      </c>
      <c r="AM60" s="172">
        <v>5.6617736842105266</v>
      </c>
      <c r="AN60" s="172">
        <v>0</v>
      </c>
      <c r="AO60" s="172">
        <v>0</v>
      </c>
      <c r="AP60" s="172">
        <v>1116.8477549107554</v>
      </c>
      <c r="AQ60" s="172">
        <v>261.97687754556841</v>
      </c>
      <c r="AR60" s="219">
        <v>32.837194646100002</v>
      </c>
      <c r="AS60" s="172">
        <v>360.61478271492632</v>
      </c>
      <c r="AT60" s="172">
        <v>123.32036768507369</v>
      </c>
      <c r="AU60" s="172">
        <v>19.189149473684211</v>
      </c>
      <c r="AV60" s="172">
        <v>1075.6075591798106</v>
      </c>
      <c r="AW60" s="172">
        <v>590.99477246488425</v>
      </c>
      <c r="AX60" s="172">
        <v>27.854665389473681</v>
      </c>
      <c r="AY60" s="172">
        <v>0</v>
      </c>
      <c r="AZ60" s="172">
        <v>0</v>
      </c>
      <c r="BA60" s="172">
        <v>0</v>
      </c>
      <c r="BB60" s="172">
        <v>389.09008884555794</v>
      </c>
      <c r="BC60" s="172">
        <v>204.07312305694737</v>
      </c>
      <c r="BD60" s="172">
        <v>5.0664417886105255</v>
      </c>
      <c r="BE60" s="172">
        <v>4052.7352081254321</v>
      </c>
      <c r="BF60" s="172">
        <v>1100.1134576976633</v>
      </c>
      <c r="BG60" s="219">
        <v>55.247686390547372</v>
      </c>
      <c r="BH60" s="242">
        <v>3389</v>
      </c>
      <c r="BJ60" s="191">
        <v>359</v>
      </c>
      <c r="BK60" s="191" t="s">
        <v>208</v>
      </c>
      <c r="BL60" s="192">
        <v>3522.7</v>
      </c>
      <c r="BM60" s="192">
        <v>3350.13</v>
      </c>
      <c r="BN60" s="192">
        <v>61.48</v>
      </c>
      <c r="BO60" s="192">
        <v>394.22</v>
      </c>
      <c r="BP60" s="204">
        <v>17</v>
      </c>
      <c r="BQ60" s="205">
        <v>68</v>
      </c>
      <c r="BR60" s="204">
        <v>210</v>
      </c>
    </row>
    <row r="61" spans="1:70" ht="14.4" x14ac:dyDescent="0.3">
      <c r="A61" s="171">
        <v>312</v>
      </c>
      <c r="B61" s="224" t="s">
        <v>131</v>
      </c>
      <c r="C61" s="218">
        <v>25525</v>
      </c>
      <c r="D61" s="219">
        <v>17927.5</v>
      </c>
      <c r="E61" s="218">
        <v>22.55563157894737</v>
      </c>
      <c r="F61" s="172">
        <v>88.403626315789467</v>
      </c>
      <c r="G61" s="172">
        <v>28.172584210526313</v>
      </c>
      <c r="H61" s="172">
        <v>0</v>
      </c>
      <c r="I61" s="172">
        <v>14.66116052631579</v>
      </c>
      <c r="J61" s="172">
        <v>1138.2371679619578</v>
      </c>
      <c r="K61" s="172">
        <v>500.30623684210525</v>
      </c>
      <c r="L61" s="172">
        <v>6.8002789473684198</v>
      </c>
      <c r="M61" s="172">
        <v>0</v>
      </c>
      <c r="N61" s="172">
        <v>0</v>
      </c>
      <c r="O61" s="172">
        <v>0</v>
      </c>
      <c r="P61" s="172">
        <v>0</v>
      </c>
      <c r="Q61" s="172">
        <v>5.6389078947368425</v>
      </c>
      <c r="R61" s="172">
        <v>572.13013511477357</v>
      </c>
      <c r="S61" s="172">
        <v>290.46905789473681</v>
      </c>
      <c r="T61" s="172">
        <v>1.9429368421052633</v>
      </c>
      <c r="U61" s="172">
        <v>0</v>
      </c>
      <c r="V61" s="172">
        <v>0</v>
      </c>
      <c r="W61" s="172">
        <v>0</v>
      </c>
      <c r="X61" s="172">
        <v>413.44576440115787</v>
      </c>
      <c r="Y61" s="172">
        <v>1552.6067302540366</v>
      </c>
      <c r="Z61" s="172">
        <v>456.45174113116843</v>
      </c>
      <c r="AA61" s="219">
        <v>128.38746833826843</v>
      </c>
      <c r="AB61" s="172">
        <v>1.8872578947368421</v>
      </c>
      <c r="AC61" s="172">
        <v>0.94362894736842107</v>
      </c>
      <c r="AD61" s="172">
        <v>0</v>
      </c>
      <c r="AE61" s="172">
        <v>122.67176410152368</v>
      </c>
      <c r="AF61" s="172">
        <v>51.899592105263167</v>
      </c>
      <c r="AG61" s="172">
        <v>1.8872578947368421</v>
      </c>
      <c r="AH61" s="172">
        <v>0</v>
      </c>
      <c r="AI61" s="172">
        <v>0</v>
      </c>
      <c r="AJ61" s="172">
        <v>0</v>
      </c>
      <c r="AK61" s="172">
        <v>46.23781842105263</v>
      </c>
      <c r="AL61" s="172">
        <v>47.181447368421054</v>
      </c>
      <c r="AM61" s="172">
        <v>0</v>
      </c>
      <c r="AN61" s="172">
        <v>0</v>
      </c>
      <c r="AO61" s="172">
        <v>0</v>
      </c>
      <c r="AP61" s="172">
        <v>111.14484204785001</v>
      </c>
      <c r="AQ61" s="172">
        <v>23.000575309639476</v>
      </c>
      <c r="AR61" s="219">
        <v>3.7745157894736843</v>
      </c>
      <c r="AS61" s="172">
        <v>11.146172314926316</v>
      </c>
      <c r="AT61" s="172">
        <v>7.9163154728210525</v>
      </c>
      <c r="AU61" s="172">
        <v>0</v>
      </c>
      <c r="AV61" s="172">
        <v>309.21129473684209</v>
      </c>
      <c r="AW61" s="172">
        <v>141.87621157894736</v>
      </c>
      <c r="AX61" s="172">
        <v>0.94995789473684211</v>
      </c>
      <c r="AY61" s="172">
        <v>0</v>
      </c>
      <c r="AZ61" s="172">
        <v>0</v>
      </c>
      <c r="BA61" s="172">
        <v>0</v>
      </c>
      <c r="BB61" s="172">
        <v>58.897389473684214</v>
      </c>
      <c r="BC61" s="172">
        <v>38.948273684210527</v>
      </c>
      <c r="BD61" s="172">
        <v>0</v>
      </c>
      <c r="BE61" s="172">
        <v>753.43217480412636</v>
      </c>
      <c r="BF61" s="172">
        <v>245.90115800065266</v>
      </c>
      <c r="BG61" s="219">
        <v>15.439067189684209</v>
      </c>
      <c r="BH61" s="242">
        <v>1129.17</v>
      </c>
      <c r="BJ61" s="191">
        <v>370</v>
      </c>
      <c r="BK61" s="191" t="s">
        <v>72</v>
      </c>
      <c r="BL61" s="192">
        <v>2009.61</v>
      </c>
      <c r="BM61" s="192">
        <v>1969.72</v>
      </c>
      <c r="BN61" s="192">
        <v>10.07</v>
      </c>
      <c r="BO61" s="192">
        <v>210.68</v>
      </c>
      <c r="BP61" s="204">
        <v>15</v>
      </c>
      <c r="BQ61" s="205">
        <v>59</v>
      </c>
      <c r="BR61" s="204">
        <v>170</v>
      </c>
    </row>
    <row r="62" spans="1:70" ht="14.4" x14ac:dyDescent="0.3">
      <c r="A62" s="171">
        <v>313</v>
      </c>
      <c r="B62" s="224" t="s">
        <v>132</v>
      </c>
      <c r="C62" s="218">
        <v>21546</v>
      </c>
      <c r="D62" s="219">
        <v>15960.5</v>
      </c>
      <c r="E62" s="218">
        <v>0</v>
      </c>
      <c r="F62" s="172">
        <v>0</v>
      </c>
      <c r="G62" s="172">
        <v>0</v>
      </c>
      <c r="H62" s="172">
        <v>0</v>
      </c>
      <c r="I62" s="172">
        <v>49.171276842105264</v>
      </c>
      <c r="J62" s="172">
        <v>1033.5776351147736</v>
      </c>
      <c r="K62" s="172">
        <v>552.76553157894739</v>
      </c>
      <c r="L62" s="172">
        <v>4.8573421052631582</v>
      </c>
      <c r="M62" s="172">
        <v>0</v>
      </c>
      <c r="N62" s="172">
        <v>0</v>
      </c>
      <c r="O62" s="172">
        <v>0</v>
      </c>
      <c r="P62" s="172">
        <v>0</v>
      </c>
      <c r="Q62" s="172">
        <v>11.277815789473685</v>
      </c>
      <c r="R62" s="172">
        <v>131.14823684210523</v>
      </c>
      <c r="S62" s="172">
        <v>71.88866315789474</v>
      </c>
      <c r="T62" s="172">
        <v>0</v>
      </c>
      <c r="U62" s="172">
        <v>0</v>
      </c>
      <c r="V62" s="172">
        <v>0</v>
      </c>
      <c r="W62" s="172">
        <v>0</v>
      </c>
      <c r="X62" s="172">
        <v>453.91608794461848</v>
      </c>
      <c r="Y62" s="172">
        <v>1513.0270346382106</v>
      </c>
      <c r="Z62" s="172">
        <v>436.91799717148945</v>
      </c>
      <c r="AA62" s="219">
        <v>106.42380401756843</v>
      </c>
      <c r="AB62" s="172">
        <v>0</v>
      </c>
      <c r="AC62" s="172">
        <v>0</v>
      </c>
      <c r="AD62" s="172">
        <v>0</v>
      </c>
      <c r="AE62" s="172">
        <v>73.225606315789463</v>
      </c>
      <c r="AF62" s="172">
        <v>48.125076315789478</v>
      </c>
      <c r="AG62" s="172">
        <v>1.8872578947368421</v>
      </c>
      <c r="AH62" s="172">
        <v>0</v>
      </c>
      <c r="AI62" s="172">
        <v>0</v>
      </c>
      <c r="AJ62" s="172">
        <v>0</v>
      </c>
      <c r="AK62" s="172">
        <v>16.98532105263158</v>
      </c>
      <c r="AL62" s="172">
        <v>9.4362894736842104</v>
      </c>
      <c r="AM62" s="172">
        <v>0</v>
      </c>
      <c r="AN62" s="172">
        <v>0</v>
      </c>
      <c r="AO62" s="172">
        <v>0</v>
      </c>
      <c r="AP62" s="172">
        <v>49.404439006342109</v>
      </c>
      <c r="AQ62" s="172">
        <v>28.868110116710529</v>
      </c>
      <c r="AR62" s="219">
        <v>3.7745157894736843</v>
      </c>
      <c r="AS62" s="172">
        <v>0</v>
      </c>
      <c r="AT62" s="172">
        <v>0</v>
      </c>
      <c r="AU62" s="172">
        <v>0</v>
      </c>
      <c r="AV62" s="172">
        <v>163.39275789473683</v>
      </c>
      <c r="AW62" s="172">
        <v>105.19200484383158</v>
      </c>
      <c r="AX62" s="172">
        <v>0.94995789473684211</v>
      </c>
      <c r="AY62" s="172">
        <v>0</v>
      </c>
      <c r="AZ62" s="172">
        <v>0</v>
      </c>
      <c r="BA62" s="172">
        <v>0</v>
      </c>
      <c r="BB62" s="172">
        <v>21.849031578947368</v>
      </c>
      <c r="BC62" s="172">
        <v>4.7497894736842108</v>
      </c>
      <c r="BD62" s="172">
        <v>0</v>
      </c>
      <c r="BE62" s="172">
        <v>607.37542367046319</v>
      </c>
      <c r="BF62" s="172">
        <v>200.64211548050525</v>
      </c>
      <c r="BG62" s="219">
        <v>13.299410526315789</v>
      </c>
      <c r="BH62" s="242">
        <v>1009.17</v>
      </c>
      <c r="BJ62" s="191">
        <v>371</v>
      </c>
      <c r="BK62" s="191" t="s">
        <v>109</v>
      </c>
      <c r="BL62" s="192">
        <v>2484.5100000000002</v>
      </c>
      <c r="BM62" s="192">
        <v>2370.6799999999998</v>
      </c>
      <c r="BN62" s="192">
        <v>22.09</v>
      </c>
      <c r="BO62" s="192">
        <v>307.14999999999998</v>
      </c>
      <c r="BP62" s="204">
        <v>17</v>
      </c>
      <c r="BQ62" s="205">
        <v>74</v>
      </c>
      <c r="BR62" s="204">
        <v>207</v>
      </c>
    </row>
    <row r="63" spans="1:70" ht="14.4" x14ac:dyDescent="0.3">
      <c r="A63" s="171">
        <v>921</v>
      </c>
      <c r="B63" s="224" t="s">
        <v>133</v>
      </c>
      <c r="C63" s="218">
        <v>8128</v>
      </c>
      <c r="D63" s="219">
        <v>6136</v>
      </c>
      <c r="E63" s="218">
        <v>0</v>
      </c>
      <c r="F63" s="172">
        <v>0</v>
      </c>
      <c r="G63" s="172">
        <v>0</v>
      </c>
      <c r="H63" s="172">
        <v>0</v>
      </c>
      <c r="I63" s="172">
        <v>15.262643659160528</v>
      </c>
      <c r="J63" s="172">
        <v>57.6404593253</v>
      </c>
      <c r="K63" s="172">
        <v>21.566598947368419</v>
      </c>
      <c r="L63" s="172">
        <v>0</v>
      </c>
      <c r="M63" s="172">
        <v>0</v>
      </c>
      <c r="N63" s="172">
        <v>0</v>
      </c>
      <c r="O63" s="172">
        <v>0</v>
      </c>
      <c r="P63" s="172">
        <v>0</v>
      </c>
      <c r="Q63" s="172">
        <v>0</v>
      </c>
      <c r="R63" s="172">
        <v>0</v>
      </c>
      <c r="S63" s="172">
        <v>0</v>
      </c>
      <c r="T63" s="172">
        <v>0</v>
      </c>
      <c r="U63" s="172">
        <v>0</v>
      </c>
      <c r="V63" s="172">
        <v>0</v>
      </c>
      <c r="W63" s="172">
        <v>0</v>
      </c>
      <c r="X63" s="172">
        <v>197.6372020052184</v>
      </c>
      <c r="Y63" s="172">
        <v>921.55923286398934</v>
      </c>
      <c r="Z63" s="172">
        <v>314.26210605674214</v>
      </c>
      <c r="AA63" s="219">
        <v>16.349644490810526</v>
      </c>
      <c r="AB63" s="172">
        <v>0</v>
      </c>
      <c r="AC63" s="172">
        <v>0</v>
      </c>
      <c r="AD63" s="172">
        <v>0</v>
      </c>
      <c r="AE63" s="172">
        <v>9.4362894736842104</v>
      </c>
      <c r="AF63" s="172">
        <v>3.7745157894736843</v>
      </c>
      <c r="AG63" s="172">
        <v>0</v>
      </c>
      <c r="AH63" s="172">
        <v>0</v>
      </c>
      <c r="AI63" s="172">
        <v>0</v>
      </c>
      <c r="AJ63" s="172">
        <v>0</v>
      </c>
      <c r="AK63" s="172">
        <v>0</v>
      </c>
      <c r="AL63" s="172">
        <v>0</v>
      </c>
      <c r="AM63" s="172">
        <v>0</v>
      </c>
      <c r="AN63" s="172">
        <v>0</v>
      </c>
      <c r="AO63" s="172">
        <v>0</v>
      </c>
      <c r="AP63" s="172">
        <v>177.31203967055527</v>
      </c>
      <c r="AQ63" s="172">
        <v>61.368860467028945</v>
      </c>
      <c r="AR63" s="219">
        <v>2.8308868421052633</v>
      </c>
      <c r="AS63" s="172">
        <v>0</v>
      </c>
      <c r="AT63" s="172">
        <v>0</v>
      </c>
      <c r="AU63" s="172">
        <v>0</v>
      </c>
      <c r="AV63" s="172">
        <v>17.970037158757897</v>
      </c>
      <c r="AW63" s="172">
        <v>9.689570526315789</v>
      </c>
      <c r="AX63" s="172">
        <v>0</v>
      </c>
      <c r="AY63" s="172">
        <v>0</v>
      </c>
      <c r="AZ63" s="172">
        <v>0</v>
      </c>
      <c r="BA63" s="172">
        <v>0</v>
      </c>
      <c r="BB63" s="172">
        <v>0</v>
      </c>
      <c r="BC63" s="172">
        <v>0</v>
      </c>
      <c r="BD63" s="172">
        <v>0</v>
      </c>
      <c r="BE63" s="172">
        <v>416.60952549347371</v>
      </c>
      <c r="BF63" s="172">
        <v>161.91927915416844</v>
      </c>
      <c r="BG63" s="219">
        <v>6.6297067495578954</v>
      </c>
      <c r="BH63" s="242">
        <v>406</v>
      </c>
      <c r="BJ63" s="191">
        <v>372</v>
      </c>
      <c r="BK63" s="191" t="s">
        <v>172</v>
      </c>
      <c r="BL63" s="192">
        <v>2122.92</v>
      </c>
      <c r="BM63" s="192">
        <v>2076.23</v>
      </c>
      <c r="BN63" s="192">
        <v>64.739999999999995</v>
      </c>
      <c r="BO63" s="192">
        <v>482.85</v>
      </c>
      <c r="BP63" s="204">
        <v>12</v>
      </c>
      <c r="BQ63" s="205">
        <v>84</v>
      </c>
      <c r="BR63" s="204">
        <v>231</v>
      </c>
    </row>
    <row r="64" spans="1:70" ht="14.4" x14ac:dyDescent="0.3">
      <c r="A64" s="171">
        <v>206</v>
      </c>
      <c r="B64" s="224" t="s">
        <v>87</v>
      </c>
      <c r="C64" s="218">
        <v>11360</v>
      </c>
      <c r="D64" s="219">
        <v>6908</v>
      </c>
      <c r="E64" s="218">
        <v>51.877952631578957</v>
      </c>
      <c r="F64" s="172">
        <v>103.94712105263157</v>
      </c>
      <c r="G64" s="172">
        <v>23.315242105263152</v>
      </c>
      <c r="H64" s="172">
        <v>1.9429368421052633</v>
      </c>
      <c r="I64" s="172">
        <v>267.50979052631578</v>
      </c>
      <c r="J64" s="172">
        <v>746.08774736842088</v>
      </c>
      <c r="K64" s="172">
        <v>279.78290526315789</v>
      </c>
      <c r="L64" s="172">
        <v>8.7432157894736839</v>
      </c>
      <c r="M64" s="172">
        <v>0</v>
      </c>
      <c r="N64" s="172">
        <v>0</v>
      </c>
      <c r="O64" s="172">
        <v>0</v>
      </c>
      <c r="P64" s="172">
        <v>0</v>
      </c>
      <c r="Q64" s="172">
        <v>1.1277815789473684</v>
      </c>
      <c r="R64" s="172">
        <v>35.94433157894737</v>
      </c>
      <c r="S64" s="172">
        <v>23.315242105263152</v>
      </c>
      <c r="T64" s="172">
        <v>0.97146842105263165</v>
      </c>
      <c r="U64" s="172">
        <v>0</v>
      </c>
      <c r="V64" s="172">
        <v>0</v>
      </c>
      <c r="W64" s="172">
        <v>0</v>
      </c>
      <c r="X64" s="172">
        <v>289.27597500000002</v>
      </c>
      <c r="Y64" s="172">
        <v>952.89718274635266</v>
      </c>
      <c r="Z64" s="172">
        <v>236.06682631578946</v>
      </c>
      <c r="AA64" s="219">
        <v>67.387526464173689</v>
      </c>
      <c r="AB64" s="172">
        <v>27.365239473684213</v>
      </c>
      <c r="AC64" s="172">
        <v>6.6054026315789471</v>
      </c>
      <c r="AD64" s="172">
        <v>0.94362894736842107</v>
      </c>
      <c r="AE64" s="172">
        <v>251.94892894736842</v>
      </c>
      <c r="AF64" s="172">
        <v>107.5737</v>
      </c>
      <c r="AG64" s="172">
        <v>4.7181447368421052</v>
      </c>
      <c r="AH64" s="172">
        <v>0</v>
      </c>
      <c r="AI64" s="172">
        <v>0</v>
      </c>
      <c r="AJ64" s="172">
        <v>0</v>
      </c>
      <c r="AK64" s="172">
        <v>4.7181447368421052</v>
      </c>
      <c r="AL64" s="172">
        <v>10.379918421052631</v>
      </c>
      <c r="AM64" s="172">
        <v>0</v>
      </c>
      <c r="AN64" s="172">
        <v>0</v>
      </c>
      <c r="AO64" s="172">
        <v>0</v>
      </c>
      <c r="AP64" s="172">
        <v>53.786850000000001</v>
      </c>
      <c r="AQ64" s="172">
        <v>19.816207894736841</v>
      </c>
      <c r="AR64" s="219">
        <v>1.8872578947368421</v>
      </c>
      <c r="AS64" s="172">
        <v>38.504959683347366</v>
      </c>
      <c r="AT64" s="172">
        <v>12.349452631578947</v>
      </c>
      <c r="AU64" s="172">
        <v>1.8999157894736842</v>
      </c>
      <c r="AV64" s="172">
        <v>218.17366252458947</v>
      </c>
      <c r="AW64" s="172">
        <v>91.195957894736836</v>
      </c>
      <c r="AX64" s="172">
        <v>0.94995789473684211</v>
      </c>
      <c r="AY64" s="172">
        <v>0</v>
      </c>
      <c r="AZ64" s="172">
        <v>0</v>
      </c>
      <c r="BA64" s="172">
        <v>0</v>
      </c>
      <c r="BB64" s="172">
        <v>5.6997473684210522</v>
      </c>
      <c r="BC64" s="172">
        <v>4.7497894736842108</v>
      </c>
      <c r="BD64" s="172">
        <v>0</v>
      </c>
      <c r="BE64" s="172">
        <v>284.91073626764211</v>
      </c>
      <c r="BF64" s="172">
        <v>62.317237894736834</v>
      </c>
      <c r="BG64" s="219">
        <v>4.7497894736842108</v>
      </c>
      <c r="BH64" s="242">
        <v>784.17</v>
      </c>
      <c r="BJ64" s="191">
        <v>373</v>
      </c>
      <c r="BK64" s="191" t="s">
        <v>177</v>
      </c>
      <c r="BL64" s="192">
        <v>4464.34</v>
      </c>
      <c r="BM64" s="192">
        <v>4350.57</v>
      </c>
      <c r="BN64" s="192">
        <v>66.75</v>
      </c>
      <c r="BO64" s="192">
        <v>898.51</v>
      </c>
      <c r="BP64" s="204">
        <v>40</v>
      </c>
      <c r="BQ64" s="205">
        <v>129</v>
      </c>
      <c r="BR64" s="204">
        <v>453</v>
      </c>
    </row>
    <row r="65" spans="1:70" ht="14.4" x14ac:dyDescent="0.3">
      <c r="A65" s="171">
        <v>207</v>
      </c>
      <c r="B65" s="224" t="s">
        <v>94</v>
      </c>
      <c r="C65" s="218">
        <v>5952</v>
      </c>
      <c r="D65" s="219">
        <v>5130</v>
      </c>
      <c r="E65" s="218">
        <v>18.044505263157895</v>
      </c>
      <c r="F65" s="172">
        <v>110.7474</v>
      </c>
      <c r="G65" s="172">
        <v>44.68754736842105</v>
      </c>
      <c r="H65" s="172">
        <v>3.8858736842105266</v>
      </c>
      <c r="I65" s="172">
        <v>9.0222526315789473</v>
      </c>
      <c r="J65" s="172">
        <v>244.81004210526314</v>
      </c>
      <c r="K65" s="172">
        <v>102.0041842105263</v>
      </c>
      <c r="L65" s="172">
        <v>3.8858736842105266</v>
      </c>
      <c r="M65" s="172">
        <v>0</v>
      </c>
      <c r="N65" s="172">
        <v>0</v>
      </c>
      <c r="O65" s="172">
        <v>0</v>
      </c>
      <c r="P65" s="172">
        <v>0</v>
      </c>
      <c r="Q65" s="172">
        <v>0</v>
      </c>
      <c r="R65" s="172">
        <v>33.029926315789474</v>
      </c>
      <c r="S65" s="172">
        <v>14.572026315789472</v>
      </c>
      <c r="T65" s="172">
        <v>0.97146842105263165</v>
      </c>
      <c r="U65" s="172">
        <v>0</v>
      </c>
      <c r="V65" s="172">
        <v>0</v>
      </c>
      <c r="W65" s="172">
        <v>0</v>
      </c>
      <c r="X65" s="172">
        <v>118.12028104472105</v>
      </c>
      <c r="Y65" s="172">
        <v>814.8762051273527</v>
      </c>
      <c r="Z65" s="172">
        <v>257.31810895745792</v>
      </c>
      <c r="AA65" s="219">
        <v>205.57123087251051</v>
      </c>
      <c r="AB65" s="172">
        <v>37.745157894736842</v>
      </c>
      <c r="AC65" s="172">
        <v>21.703465789473686</v>
      </c>
      <c r="AD65" s="172">
        <v>1.8872578947368421</v>
      </c>
      <c r="AE65" s="172">
        <v>45.294189473684213</v>
      </c>
      <c r="AF65" s="172">
        <v>31.139755263157895</v>
      </c>
      <c r="AG65" s="172">
        <v>1.8872578947368421</v>
      </c>
      <c r="AH65" s="172">
        <v>0</v>
      </c>
      <c r="AI65" s="172">
        <v>0</v>
      </c>
      <c r="AJ65" s="172">
        <v>0</v>
      </c>
      <c r="AK65" s="172">
        <v>3.7745157894736843</v>
      </c>
      <c r="AL65" s="172">
        <v>5.6617736842105266</v>
      </c>
      <c r="AM65" s="172">
        <v>0</v>
      </c>
      <c r="AN65" s="172">
        <v>0</v>
      </c>
      <c r="AO65" s="172">
        <v>0</v>
      </c>
      <c r="AP65" s="172">
        <v>10.255756667786843</v>
      </c>
      <c r="AQ65" s="172">
        <v>2.8308868421052633</v>
      </c>
      <c r="AR65" s="219">
        <v>0</v>
      </c>
      <c r="AS65" s="172">
        <v>35.908408421052627</v>
      </c>
      <c r="AT65" s="172">
        <v>14.059376842105262</v>
      </c>
      <c r="AU65" s="172">
        <v>0.94995789473684211</v>
      </c>
      <c r="AV65" s="172">
        <v>83.596294736842111</v>
      </c>
      <c r="AW65" s="172">
        <v>33.248526315789476</v>
      </c>
      <c r="AX65" s="172">
        <v>0</v>
      </c>
      <c r="AY65" s="172">
        <v>0</v>
      </c>
      <c r="AZ65" s="172">
        <v>0</v>
      </c>
      <c r="BA65" s="172">
        <v>0</v>
      </c>
      <c r="BB65" s="172">
        <v>12.349452631578947</v>
      </c>
      <c r="BC65" s="172">
        <v>5.6997473684210522</v>
      </c>
      <c r="BD65" s="172">
        <v>0.94995789473684211</v>
      </c>
      <c r="BE65" s="172">
        <v>77.048548454526326</v>
      </c>
      <c r="BF65" s="172">
        <v>19.154150174968422</v>
      </c>
      <c r="BG65" s="219">
        <v>7.149682352526316</v>
      </c>
      <c r="BH65" s="242">
        <v>289.17</v>
      </c>
      <c r="BJ65" s="191">
        <v>380</v>
      </c>
      <c r="BK65" s="191" t="s">
        <v>85</v>
      </c>
      <c r="BL65" s="192">
        <v>3723.69</v>
      </c>
      <c r="BM65" s="192">
        <v>3726.29</v>
      </c>
      <c r="BN65" s="192">
        <v>48.87</v>
      </c>
      <c r="BO65" s="192">
        <v>843.91</v>
      </c>
      <c r="BP65" s="204">
        <v>45</v>
      </c>
      <c r="BQ65" s="205">
        <v>131</v>
      </c>
      <c r="BR65" s="204">
        <v>497</v>
      </c>
    </row>
    <row r="66" spans="1:70" ht="14.4" x14ac:dyDescent="0.3">
      <c r="A66" s="171">
        <v>886</v>
      </c>
      <c r="B66" s="224" t="s">
        <v>134</v>
      </c>
      <c r="C66" s="218">
        <v>125726</v>
      </c>
      <c r="D66" s="219">
        <v>94167.5</v>
      </c>
      <c r="E66" s="218">
        <v>1.1277815789473684</v>
      </c>
      <c r="F66" s="172">
        <v>64.11691578947368</v>
      </c>
      <c r="G66" s="172">
        <v>21.372305263157894</v>
      </c>
      <c r="H66" s="172">
        <v>0</v>
      </c>
      <c r="I66" s="172">
        <v>74.132843207994739</v>
      </c>
      <c r="J66" s="172">
        <v>615.94336187571571</v>
      </c>
      <c r="K66" s="172">
        <v>226.87025924413683</v>
      </c>
      <c r="L66" s="172">
        <v>1.9429368421052633</v>
      </c>
      <c r="M66" s="172">
        <v>0</v>
      </c>
      <c r="N66" s="172">
        <v>0</v>
      </c>
      <c r="O66" s="172">
        <v>0</v>
      </c>
      <c r="P66" s="172">
        <v>0</v>
      </c>
      <c r="Q66" s="172">
        <v>113.79316131578949</v>
      </c>
      <c r="R66" s="172">
        <v>1377.7144944621423</v>
      </c>
      <c r="S66" s="172">
        <v>586.71835289473688</v>
      </c>
      <c r="T66" s="172">
        <v>5.8288105263157881</v>
      </c>
      <c r="U66" s="172">
        <v>0</v>
      </c>
      <c r="V66" s="172">
        <v>0</v>
      </c>
      <c r="W66" s="172">
        <v>0</v>
      </c>
      <c r="X66" s="172">
        <v>2318.2851860316528</v>
      </c>
      <c r="Y66" s="172">
        <v>13356.031144480779</v>
      </c>
      <c r="Z66" s="172">
        <v>4525.0799279865469</v>
      </c>
      <c r="AA66" s="219">
        <v>361.25672286112632</v>
      </c>
      <c r="AB66" s="172">
        <v>4.7181447368421052</v>
      </c>
      <c r="AC66" s="172">
        <v>0.94362894736842107</v>
      </c>
      <c r="AD66" s="172">
        <v>0</v>
      </c>
      <c r="AE66" s="172">
        <v>61.902058947368417</v>
      </c>
      <c r="AF66" s="172">
        <v>31.894658421052629</v>
      </c>
      <c r="AG66" s="172">
        <v>0</v>
      </c>
      <c r="AH66" s="172">
        <v>0</v>
      </c>
      <c r="AI66" s="172">
        <v>0</v>
      </c>
      <c r="AJ66" s="172">
        <v>0</v>
      </c>
      <c r="AK66" s="172">
        <v>205.69538306265</v>
      </c>
      <c r="AL66" s="172">
        <v>96.438878421052635</v>
      </c>
      <c r="AM66" s="172">
        <v>1.8872578947368421</v>
      </c>
      <c r="AN66" s="172">
        <v>0</v>
      </c>
      <c r="AO66" s="172">
        <v>0</v>
      </c>
      <c r="AP66" s="172">
        <v>1773.637980014071</v>
      </c>
      <c r="AQ66" s="172">
        <v>660.56420208066049</v>
      </c>
      <c r="AR66" s="219">
        <v>16.831360440836846</v>
      </c>
      <c r="AS66" s="172">
        <v>30.71530494650527</v>
      </c>
      <c r="AT66" s="172">
        <v>7.5996631578947369</v>
      </c>
      <c r="AU66" s="172">
        <v>0</v>
      </c>
      <c r="AV66" s="172">
        <v>169.85247062898947</v>
      </c>
      <c r="AW66" s="172">
        <v>51.297726315789475</v>
      </c>
      <c r="AX66" s="172">
        <v>0</v>
      </c>
      <c r="AY66" s="172">
        <v>0</v>
      </c>
      <c r="AZ66" s="172">
        <v>0</v>
      </c>
      <c r="BA66" s="172">
        <v>0</v>
      </c>
      <c r="BB66" s="172">
        <v>396.26480353856846</v>
      </c>
      <c r="BC66" s="172">
        <v>190.6850482105263</v>
      </c>
      <c r="BD66" s="172">
        <v>0</v>
      </c>
      <c r="BE66" s="172">
        <v>5526.2405332655362</v>
      </c>
      <c r="BF66" s="172">
        <v>1884.5831669660211</v>
      </c>
      <c r="BG66" s="219">
        <v>39.831866570463156</v>
      </c>
      <c r="BH66" s="242">
        <v>6936.83</v>
      </c>
      <c r="BJ66" s="191">
        <v>381</v>
      </c>
      <c r="BK66" s="191" t="s">
        <v>93</v>
      </c>
      <c r="BL66" s="192">
        <v>2147.7199999999998</v>
      </c>
      <c r="BM66" s="192">
        <v>1885.4</v>
      </c>
      <c r="BN66" s="192">
        <v>43.33</v>
      </c>
      <c r="BO66" s="192">
        <v>355.88</v>
      </c>
      <c r="BP66" s="204">
        <v>11</v>
      </c>
      <c r="BQ66" s="205">
        <v>45</v>
      </c>
      <c r="BR66" s="204">
        <v>205</v>
      </c>
    </row>
    <row r="67" spans="1:70" ht="14.4" x14ac:dyDescent="0.3">
      <c r="A67" s="171">
        <v>810</v>
      </c>
      <c r="B67" s="224" t="s">
        <v>135</v>
      </c>
      <c r="C67" s="218">
        <v>22028.5</v>
      </c>
      <c r="D67" s="219">
        <v>15902</v>
      </c>
      <c r="E67" s="218">
        <v>48.720164210526328</v>
      </c>
      <c r="F67" s="172">
        <v>61.97968526315789</v>
      </c>
      <c r="G67" s="172">
        <v>26.229647368421048</v>
      </c>
      <c r="H67" s="172">
        <v>0</v>
      </c>
      <c r="I67" s="172">
        <v>0</v>
      </c>
      <c r="J67" s="172">
        <v>21.372305263157894</v>
      </c>
      <c r="K67" s="172">
        <v>12.629089473684211</v>
      </c>
      <c r="L67" s="172">
        <v>0</v>
      </c>
      <c r="M67" s="172">
        <v>0</v>
      </c>
      <c r="N67" s="172">
        <v>0</v>
      </c>
      <c r="O67" s="172">
        <v>0</v>
      </c>
      <c r="P67" s="172">
        <v>0</v>
      </c>
      <c r="Q67" s="172">
        <v>81.876942631578942</v>
      </c>
      <c r="R67" s="172">
        <v>1253.0323514305633</v>
      </c>
      <c r="S67" s="172">
        <v>532.10563616740524</v>
      </c>
      <c r="T67" s="172">
        <v>0.97146842105263165</v>
      </c>
      <c r="U67" s="172">
        <v>0</v>
      </c>
      <c r="V67" s="172">
        <v>0</v>
      </c>
      <c r="W67" s="172">
        <v>0</v>
      </c>
      <c r="X67" s="172">
        <v>862.48571275527092</v>
      </c>
      <c r="Y67" s="172">
        <v>1260.1845593854841</v>
      </c>
      <c r="Z67" s="172">
        <v>375.96951009378415</v>
      </c>
      <c r="AA67" s="219">
        <v>11.350842011415789</v>
      </c>
      <c r="AB67" s="172">
        <v>32.083384210526319</v>
      </c>
      <c r="AC67" s="172">
        <v>12.267176315789474</v>
      </c>
      <c r="AD67" s="172">
        <v>0</v>
      </c>
      <c r="AE67" s="172">
        <v>0.94362894736842107</v>
      </c>
      <c r="AF67" s="172">
        <v>0.94362894736842107</v>
      </c>
      <c r="AG67" s="172">
        <v>0</v>
      </c>
      <c r="AH67" s="172">
        <v>0</v>
      </c>
      <c r="AI67" s="172">
        <v>0</v>
      </c>
      <c r="AJ67" s="172">
        <v>0</v>
      </c>
      <c r="AK67" s="172">
        <v>250.81657421052631</v>
      </c>
      <c r="AL67" s="172">
        <v>145.13013210526319</v>
      </c>
      <c r="AM67" s="172">
        <v>0</v>
      </c>
      <c r="AN67" s="172">
        <v>0</v>
      </c>
      <c r="AO67" s="172">
        <v>0</v>
      </c>
      <c r="AP67" s="172">
        <v>364.63679776810005</v>
      </c>
      <c r="AQ67" s="172">
        <v>109.62035664015528</v>
      </c>
      <c r="AR67" s="219">
        <v>5.6617736842105266</v>
      </c>
      <c r="AS67" s="172">
        <v>8.5496210526315792</v>
      </c>
      <c r="AT67" s="172">
        <v>2.8498736842105261</v>
      </c>
      <c r="AU67" s="172">
        <v>0</v>
      </c>
      <c r="AV67" s="172">
        <v>8.3596294736842101</v>
      </c>
      <c r="AW67" s="172">
        <v>7.0296884210526311</v>
      </c>
      <c r="AX67" s="172">
        <v>0</v>
      </c>
      <c r="AY67" s="172">
        <v>0</v>
      </c>
      <c r="AZ67" s="172">
        <v>0</v>
      </c>
      <c r="BA67" s="172">
        <v>0</v>
      </c>
      <c r="BB67" s="172">
        <v>261.23842105263157</v>
      </c>
      <c r="BC67" s="172">
        <v>134.51403789473682</v>
      </c>
      <c r="BD67" s="172">
        <v>0</v>
      </c>
      <c r="BE67" s="172">
        <v>603.33906492517895</v>
      </c>
      <c r="BF67" s="172">
        <v>193.32532413480001</v>
      </c>
      <c r="BG67" s="219">
        <v>4.1481497903368414</v>
      </c>
      <c r="BH67" s="242">
        <v>1313.91</v>
      </c>
      <c r="BJ67" s="191">
        <v>382</v>
      </c>
      <c r="BK67" s="191" t="s">
        <v>137</v>
      </c>
      <c r="BL67" s="192">
        <v>3780.47</v>
      </c>
      <c r="BM67" s="192">
        <v>3831.29</v>
      </c>
      <c r="BN67" s="192">
        <v>85.36</v>
      </c>
      <c r="BO67" s="192">
        <v>688.27</v>
      </c>
      <c r="BP67" s="204">
        <v>29</v>
      </c>
      <c r="BQ67" s="205">
        <v>83</v>
      </c>
      <c r="BR67" s="204">
        <v>233</v>
      </c>
    </row>
    <row r="68" spans="1:70" ht="14.4" x14ac:dyDescent="0.3">
      <c r="A68" s="171">
        <v>314</v>
      </c>
      <c r="B68" s="224" t="s">
        <v>136</v>
      </c>
      <c r="C68" s="218">
        <v>11907</v>
      </c>
      <c r="D68" s="219">
        <v>9957</v>
      </c>
      <c r="E68" s="218">
        <v>11.052259473684213</v>
      </c>
      <c r="F68" s="172">
        <v>66.059852631578948</v>
      </c>
      <c r="G68" s="172">
        <v>25.258178947368421</v>
      </c>
      <c r="H68" s="172">
        <v>3.8858736842105266</v>
      </c>
      <c r="I68" s="172">
        <v>37.21679210526316</v>
      </c>
      <c r="J68" s="172">
        <v>353.61450526315787</v>
      </c>
      <c r="K68" s="172">
        <v>139.24380669372107</v>
      </c>
      <c r="L68" s="172">
        <v>4.8573421052631582</v>
      </c>
      <c r="M68" s="172">
        <v>0</v>
      </c>
      <c r="N68" s="172">
        <v>0</v>
      </c>
      <c r="O68" s="172">
        <v>0</v>
      </c>
      <c r="P68" s="172">
        <v>0</v>
      </c>
      <c r="Q68" s="172">
        <v>1.1277815789473684</v>
      </c>
      <c r="R68" s="172">
        <v>166.50968736842105</v>
      </c>
      <c r="S68" s="172">
        <v>85.100633684210521</v>
      </c>
      <c r="T68" s="172">
        <v>4.8573421052631582</v>
      </c>
      <c r="U68" s="172">
        <v>0</v>
      </c>
      <c r="V68" s="172">
        <v>0</v>
      </c>
      <c r="W68" s="172">
        <v>0</v>
      </c>
      <c r="X68" s="172">
        <v>147.12405342368947</v>
      </c>
      <c r="Y68" s="172">
        <v>971.48546740901588</v>
      </c>
      <c r="Z68" s="172">
        <v>290.41281667343685</v>
      </c>
      <c r="AA68" s="219">
        <v>43.537124749526313</v>
      </c>
      <c r="AB68" s="172">
        <v>16.041692105263159</v>
      </c>
      <c r="AC68" s="172">
        <v>7.5490315789473685</v>
      </c>
      <c r="AD68" s="172">
        <v>0</v>
      </c>
      <c r="AE68" s="172">
        <v>44.350560526315796</v>
      </c>
      <c r="AF68" s="172">
        <v>19.816207894736841</v>
      </c>
      <c r="AG68" s="172">
        <v>0.94362894736842107</v>
      </c>
      <c r="AH68" s="172">
        <v>0</v>
      </c>
      <c r="AI68" s="172">
        <v>0</v>
      </c>
      <c r="AJ68" s="172">
        <v>0</v>
      </c>
      <c r="AK68" s="172">
        <v>19.816207894736841</v>
      </c>
      <c r="AL68" s="172">
        <v>11.323547368421053</v>
      </c>
      <c r="AM68" s="172">
        <v>0.94362894736842107</v>
      </c>
      <c r="AN68" s="172">
        <v>0</v>
      </c>
      <c r="AO68" s="172">
        <v>0</v>
      </c>
      <c r="AP68" s="172">
        <v>67.543966411349999</v>
      </c>
      <c r="AQ68" s="172">
        <v>19.816207894736841</v>
      </c>
      <c r="AR68" s="219">
        <v>3.749683250094737</v>
      </c>
      <c r="AS68" s="172">
        <v>16.877585579810528</v>
      </c>
      <c r="AT68" s="172">
        <v>6.9346926315789466</v>
      </c>
      <c r="AU68" s="172">
        <v>3.7998315789473684</v>
      </c>
      <c r="AV68" s="172">
        <v>110.44843916134737</v>
      </c>
      <c r="AW68" s="172">
        <v>46.041292948231579</v>
      </c>
      <c r="AX68" s="172">
        <v>1.8999157894736842</v>
      </c>
      <c r="AY68" s="172">
        <v>0</v>
      </c>
      <c r="AZ68" s="172">
        <v>0</v>
      </c>
      <c r="BA68" s="172">
        <v>0</v>
      </c>
      <c r="BB68" s="172">
        <v>56.617490526315791</v>
      </c>
      <c r="BC68" s="172">
        <v>25.078888421052632</v>
      </c>
      <c r="BD68" s="172">
        <v>1.8999157894736842</v>
      </c>
      <c r="BE68" s="172">
        <v>449.93712155463157</v>
      </c>
      <c r="BF68" s="172">
        <v>139.36382278629475</v>
      </c>
      <c r="BG68" s="219">
        <v>11.684482105263157</v>
      </c>
      <c r="BH68" s="242">
        <v>621.07000000000005</v>
      </c>
      <c r="BJ68" s="191">
        <v>383</v>
      </c>
      <c r="BK68" s="191" t="s">
        <v>140</v>
      </c>
      <c r="BL68" s="192">
        <v>7990.41</v>
      </c>
      <c r="BM68" s="192">
        <v>7066.37</v>
      </c>
      <c r="BN68" s="192">
        <v>82.87</v>
      </c>
      <c r="BO68" s="192">
        <v>920.79</v>
      </c>
      <c r="BP68" s="204">
        <v>33</v>
      </c>
      <c r="BQ68" s="205">
        <v>133</v>
      </c>
      <c r="BR68" s="204">
        <v>498</v>
      </c>
    </row>
    <row r="69" spans="1:70" ht="14.4" x14ac:dyDescent="0.3">
      <c r="A69" s="171">
        <v>382</v>
      </c>
      <c r="B69" s="224" t="s">
        <v>137</v>
      </c>
      <c r="C69" s="218">
        <v>35127</v>
      </c>
      <c r="D69" s="219">
        <v>26417</v>
      </c>
      <c r="E69" s="218">
        <v>23.683413157894741</v>
      </c>
      <c r="F69" s="172">
        <v>35.94433157894737</v>
      </c>
      <c r="G69" s="172">
        <v>22.343773684210525</v>
      </c>
      <c r="H69" s="172">
        <v>0</v>
      </c>
      <c r="I69" s="172">
        <v>0</v>
      </c>
      <c r="J69" s="172">
        <v>585.24495879898416</v>
      </c>
      <c r="K69" s="172">
        <v>230.59422022954737</v>
      </c>
      <c r="L69" s="172">
        <v>2.9144052631578941</v>
      </c>
      <c r="M69" s="172">
        <v>0</v>
      </c>
      <c r="N69" s="172">
        <v>0</v>
      </c>
      <c r="O69" s="172">
        <v>0</v>
      </c>
      <c r="P69" s="172">
        <v>0</v>
      </c>
      <c r="Q69" s="172">
        <v>41.427177418521055</v>
      </c>
      <c r="R69" s="172">
        <v>464.49143600507887</v>
      </c>
      <c r="S69" s="172">
        <v>218.15942541154209</v>
      </c>
      <c r="T69" s="172">
        <v>0</v>
      </c>
      <c r="U69" s="172">
        <v>0</v>
      </c>
      <c r="V69" s="172">
        <v>0</v>
      </c>
      <c r="W69" s="172">
        <v>0</v>
      </c>
      <c r="X69" s="172">
        <v>1016.8381581532499</v>
      </c>
      <c r="Y69" s="172">
        <v>3282.774278279458</v>
      </c>
      <c r="Z69" s="172">
        <v>1044.4785512416634</v>
      </c>
      <c r="AA69" s="219">
        <v>84.596152076094739</v>
      </c>
      <c r="AB69" s="172">
        <v>16.98532105263158</v>
      </c>
      <c r="AC69" s="172">
        <v>8.4926605263157899</v>
      </c>
      <c r="AD69" s="172">
        <v>0</v>
      </c>
      <c r="AE69" s="172">
        <v>167.49413815789475</v>
      </c>
      <c r="AF69" s="172">
        <v>80.14555161528159</v>
      </c>
      <c r="AG69" s="172">
        <v>0.94362894736842107</v>
      </c>
      <c r="AH69" s="172">
        <v>0</v>
      </c>
      <c r="AI69" s="172">
        <v>0</v>
      </c>
      <c r="AJ69" s="172">
        <v>0</v>
      </c>
      <c r="AK69" s="172">
        <v>112.16602785840266</v>
      </c>
      <c r="AL69" s="172">
        <v>61.147155789473686</v>
      </c>
      <c r="AM69" s="172">
        <v>0</v>
      </c>
      <c r="AN69" s="172">
        <v>0</v>
      </c>
      <c r="AO69" s="172">
        <v>0</v>
      </c>
      <c r="AP69" s="172">
        <v>725.68874539063165</v>
      </c>
      <c r="AQ69" s="172">
        <v>264.18299804153952</v>
      </c>
      <c r="AR69" s="219">
        <v>17.803133121560528</v>
      </c>
      <c r="AS69" s="172">
        <v>10.449536842105264</v>
      </c>
      <c r="AT69" s="172">
        <v>6.6497052631578946</v>
      </c>
      <c r="AU69" s="172">
        <v>0</v>
      </c>
      <c r="AV69" s="172">
        <v>127.46851937532632</v>
      </c>
      <c r="AW69" s="172">
        <v>65.262108318378949</v>
      </c>
      <c r="AX69" s="172">
        <v>0.56997473684210531</v>
      </c>
      <c r="AY69" s="172">
        <v>0</v>
      </c>
      <c r="AZ69" s="172">
        <v>0</v>
      </c>
      <c r="BA69" s="172">
        <v>0</v>
      </c>
      <c r="BB69" s="172">
        <v>76.914924527178954</v>
      </c>
      <c r="BC69" s="172">
        <v>42.083134736842105</v>
      </c>
      <c r="BD69" s="172">
        <v>0</v>
      </c>
      <c r="BE69" s="172">
        <v>1821.3782855645684</v>
      </c>
      <c r="BF69" s="172">
        <v>576.06280799873684</v>
      </c>
      <c r="BG69" s="219">
        <v>23.748947368421053</v>
      </c>
      <c r="BH69" s="242">
        <v>908.92</v>
      </c>
      <c r="BJ69" s="191">
        <v>384</v>
      </c>
      <c r="BK69" s="191" t="s">
        <v>201</v>
      </c>
      <c r="BL69" s="192">
        <v>2988.25</v>
      </c>
      <c r="BM69" s="192">
        <v>2887.16</v>
      </c>
      <c r="BN69" s="192">
        <v>69.31</v>
      </c>
      <c r="BO69" s="192">
        <v>426.23</v>
      </c>
      <c r="BP69" s="204">
        <v>18</v>
      </c>
      <c r="BQ69" s="205">
        <v>54</v>
      </c>
      <c r="BR69" s="204">
        <v>245</v>
      </c>
    </row>
    <row r="70" spans="1:70" ht="14.4" x14ac:dyDescent="0.3">
      <c r="A70" s="171">
        <v>340</v>
      </c>
      <c r="B70" s="224" t="s">
        <v>138</v>
      </c>
      <c r="C70" s="218">
        <v>13306</v>
      </c>
      <c r="D70" s="219">
        <v>5990</v>
      </c>
      <c r="E70" s="218">
        <v>0</v>
      </c>
      <c r="F70" s="172">
        <v>0</v>
      </c>
      <c r="G70" s="172">
        <v>0</v>
      </c>
      <c r="H70" s="172">
        <v>0</v>
      </c>
      <c r="I70" s="172">
        <v>63.155768421052635</v>
      </c>
      <c r="J70" s="172">
        <v>700.42873157894735</v>
      </c>
      <c r="K70" s="172">
        <v>285.61171578947369</v>
      </c>
      <c r="L70" s="172">
        <v>5.8288105263157881</v>
      </c>
      <c r="M70" s="172">
        <v>0</v>
      </c>
      <c r="N70" s="172">
        <v>0</v>
      </c>
      <c r="O70" s="172">
        <v>0</v>
      </c>
      <c r="P70" s="172">
        <v>0</v>
      </c>
      <c r="Q70" s="172">
        <v>0</v>
      </c>
      <c r="R70" s="172">
        <v>261.32500526315789</v>
      </c>
      <c r="S70" s="172">
        <v>108.80446315789472</v>
      </c>
      <c r="T70" s="172">
        <v>0.97146842105263165</v>
      </c>
      <c r="U70" s="172">
        <v>0</v>
      </c>
      <c r="V70" s="172">
        <v>0</v>
      </c>
      <c r="W70" s="172">
        <v>0</v>
      </c>
      <c r="X70" s="172">
        <v>434.91017031325788</v>
      </c>
      <c r="Y70" s="172">
        <v>818.10593932529991</v>
      </c>
      <c r="Z70" s="172">
        <v>197.12713409575264</v>
      </c>
      <c r="AA70" s="219">
        <v>12.629089473684211</v>
      </c>
      <c r="AB70" s="172">
        <v>0</v>
      </c>
      <c r="AC70" s="172">
        <v>0</v>
      </c>
      <c r="AD70" s="172">
        <v>0</v>
      </c>
      <c r="AE70" s="172">
        <v>130.22079473684209</v>
      </c>
      <c r="AF70" s="172">
        <v>66.997655263157895</v>
      </c>
      <c r="AG70" s="172">
        <v>0.94362894736842107</v>
      </c>
      <c r="AH70" s="172">
        <v>0</v>
      </c>
      <c r="AI70" s="172">
        <v>0</v>
      </c>
      <c r="AJ70" s="172">
        <v>0</v>
      </c>
      <c r="AK70" s="172">
        <v>46.23781842105263</v>
      </c>
      <c r="AL70" s="172">
        <v>28.30886842105263</v>
      </c>
      <c r="AM70" s="172">
        <v>0</v>
      </c>
      <c r="AN70" s="172">
        <v>0</v>
      </c>
      <c r="AO70" s="172">
        <v>0</v>
      </c>
      <c r="AP70" s="172">
        <v>182.12038684210529</v>
      </c>
      <c r="AQ70" s="172">
        <v>45.215554042613157</v>
      </c>
      <c r="AR70" s="219">
        <v>4.7181447368421052</v>
      </c>
      <c r="AS70" s="172">
        <v>0</v>
      </c>
      <c r="AT70" s="172">
        <v>0</v>
      </c>
      <c r="AU70" s="172">
        <v>0</v>
      </c>
      <c r="AV70" s="172">
        <v>330.58534736842108</v>
      </c>
      <c r="AW70" s="172">
        <v>137.74389473684209</v>
      </c>
      <c r="AX70" s="172">
        <v>1.8999157894736842</v>
      </c>
      <c r="AY70" s="172">
        <v>0</v>
      </c>
      <c r="AZ70" s="172">
        <v>0</v>
      </c>
      <c r="BA70" s="172">
        <v>0</v>
      </c>
      <c r="BB70" s="172">
        <v>119.31471157894737</v>
      </c>
      <c r="BC70" s="172">
        <v>51.107734736842104</v>
      </c>
      <c r="BD70" s="172">
        <v>0</v>
      </c>
      <c r="BE70" s="172">
        <v>555.20288967903173</v>
      </c>
      <c r="BF70" s="172">
        <v>149.77669410353684</v>
      </c>
      <c r="BG70" s="219">
        <v>6.6497052631578946</v>
      </c>
      <c r="BH70" s="242">
        <v>789</v>
      </c>
      <c r="BJ70" s="191">
        <v>390</v>
      </c>
      <c r="BK70" s="191" t="s">
        <v>119</v>
      </c>
      <c r="BL70" s="192">
        <v>1605.06</v>
      </c>
      <c r="BM70" s="192">
        <v>1590.02</v>
      </c>
      <c r="BN70" s="192">
        <v>11.47</v>
      </c>
      <c r="BO70" s="192">
        <v>165.21</v>
      </c>
      <c r="BP70" s="204">
        <v>12</v>
      </c>
      <c r="BQ70" s="205">
        <v>61</v>
      </c>
      <c r="BR70" s="204">
        <v>156</v>
      </c>
    </row>
    <row r="71" spans="1:70" ht="14.4" x14ac:dyDescent="0.3">
      <c r="A71" s="171">
        <v>208</v>
      </c>
      <c r="B71" s="224" t="s">
        <v>96</v>
      </c>
      <c r="C71" s="218">
        <v>17437.5</v>
      </c>
      <c r="D71" s="219">
        <v>10985.5</v>
      </c>
      <c r="E71" s="218">
        <v>99.244778947368431</v>
      </c>
      <c r="F71" s="172">
        <v>178.7501894736842</v>
      </c>
      <c r="G71" s="172">
        <v>49.544889473684208</v>
      </c>
      <c r="H71" s="172">
        <v>0</v>
      </c>
      <c r="I71" s="172">
        <v>29.32232105263158</v>
      </c>
      <c r="J71" s="172">
        <v>698.78759694533687</v>
      </c>
      <c r="K71" s="172">
        <v>320.05545215687891</v>
      </c>
      <c r="L71" s="172">
        <v>8.7432157894736839</v>
      </c>
      <c r="M71" s="172">
        <v>0</v>
      </c>
      <c r="N71" s="172">
        <v>37.887268421052632</v>
      </c>
      <c r="O71" s="172">
        <v>24.286710526315787</v>
      </c>
      <c r="P71" s="172">
        <v>0</v>
      </c>
      <c r="Q71" s="172">
        <v>14.66116052631579</v>
      </c>
      <c r="R71" s="172">
        <v>116.57621052631578</v>
      </c>
      <c r="S71" s="172">
        <v>58.288105263157888</v>
      </c>
      <c r="T71" s="172">
        <v>0.97146842105263165</v>
      </c>
      <c r="U71" s="172">
        <v>0</v>
      </c>
      <c r="V71" s="172">
        <v>0</v>
      </c>
      <c r="W71" s="172">
        <v>0</v>
      </c>
      <c r="X71" s="172">
        <v>315.71948470519999</v>
      </c>
      <c r="Y71" s="172">
        <v>1415.6201974679525</v>
      </c>
      <c r="Z71" s="172">
        <v>376.41333418515785</v>
      </c>
      <c r="AA71" s="219">
        <v>71.88866315789474</v>
      </c>
      <c r="AB71" s="172">
        <v>80.20846052631579</v>
      </c>
      <c r="AC71" s="172">
        <v>20.759836842105262</v>
      </c>
      <c r="AD71" s="172">
        <v>0</v>
      </c>
      <c r="AE71" s="172">
        <v>165.13506578947369</v>
      </c>
      <c r="AF71" s="172">
        <v>85.87023421052632</v>
      </c>
      <c r="AG71" s="172">
        <v>2.8308868421052633</v>
      </c>
      <c r="AH71" s="172">
        <v>1.8872578947368421</v>
      </c>
      <c r="AI71" s="172">
        <v>0.94362894736842107</v>
      </c>
      <c r="AJ71" s="172">
        <v>0</v>
      </c>
      <c r="AK71" s="172">
        <v>36.801528947368425</v>
      </c>
      <c r="AL71" s="172">
        <v>19.816207894736841</v>
      </c>
      <c r="AM71" s="172">
        <v>0</v>
      </c>
      <c r="AN71" s="172">
        <v>0</v>
      </c>
      <c r="AO71" s="172">
        <v>0</v>
      </c>
      <c r="AP71" s="172">
        <v>87.757492105263154</v>
      </c>
      <c r="AQ71" s="172">
        <v>30.007400526315791</v>
      </c>
      <c r="AR71" s="219">
        <v>1.8872578947368421</v>
      </c>
      <c r="AS71" s="172">
        <v>89.296042105263155</v>
      </c>
      <c r="AT71" s="172">
        <v>24.698905263157894</v>
      </c>
      <c r="AU71" s="172">
        <v>0</v>
      </c>
      <c r="AV71" s="172">
        <v>222.98678284124207</v>
      </c>
      <c r="AW71" s="172">
        <v>127.29435789473683</v>
      </c>
      <c r="AX71" s="172">
        <v>3.7998315789473684</v>
      </c>
      <c r="AY71" s="172">
        <v>16.149284210526318</v>
      </c>
      <c r="AZ71" s="172">
        <v>12.349452631578947</v>
      </c>
      <c r="BA71" s="172">
        <v>0</v>
      </c>
      <c r="BB71" s="172">
        <v>41.798147368421056</v>
      </c>
      <c r="BC71" s="172">
        <v>26.598821052631578</v>
      </c>
      <c r="BD71" s="172">
        <v>0</v>
      </c>
      <c r="BE71" s="172">
        <v>662.53979780368422</v>
      </c>
      <c r="BF71" s="172">
        <v>159.54292813187368</v>
      </c>
      <c r="BG71" s="219">
        <v>16.149284210526318</v>
      </c>
      <c r="BH71" s="242">
        <v>861.42</v>
      </c>
      <c r="BJ71" s="191">
        <v>391</v>
      </c>
      <c r="BK71" s="191" t="s">
        <v>151</v>
      </c>
      <c r="BL71" s="192">
        <v>2035.63</v>
      </c>
      <c r="BM71" s="192">
        <v>2031.27</v>
      </c>
      <c r="BN71" s="192">
        <v>80.7</v>
      </c>
      <c r="BO71" s="192">
        <v>684.97</v>
      </c>
      <c r="BP71" s="204">
        <v>25</v>
      </c>
      <c r="BQ71" s="205">
        <v>59</v>
      </c>
      <c r="BR71" s="204">
        <v>215</v>
      </c>
    </row>
    <row r="72" spans="1:70" ht="14.4" x14ac:dyDescent="0.3">
      <c r="A72" s="171">
        <v>888</v>
      </c>
      <c r="B72" s="224" t="s">
        <v>139</v>
      </c>
      <c r="C72" s="218">
        <v>94266</v>
      </c>
      <c r="D72" s="219">
        <v>69326.5</v>
      </c>
      <c r="E72" s="218">
        <v>345.77783210526326</v>
      </c>
      <c r="F72" s="172">
        <v>1132.9588555599262</v>
      </c>
      <c r="G72" s="172">
        <v>428.90330789473683</v>
      </c>
      <c r="H72" s="172">
        <v>9.7146842105263165</v>
      </c>
      <c r="I72" s="172">
        <v>156.16015634083948</v>
      </c>
      <c r="J72" s="172">
        <v>1410.3940451483843</v>
      </c>
      <c r="K72" s="172">
        <v>633.07358804312105</v>
      </c>
      <c r="L72" s="172">
        <v>5.8288105263157881</v>
      </c>
      <c r="M72" s="172">
        <v>0</v>
      </c>
      <c r="N72" s="172">
        <v>0</v>
      </c>
      <c r="O72" s="172">
        <v>0</v>
      </c>
      <c r="P72" s="172">
        <v>0</v>
      </c>
      <c r="Q72" s="172">
        <v>38.34457368421053</v>
      </c>
      <c r="R72" s="172">
        <v>284.59232094533684</v>
      </c>
      <c r="S72" s="172">
        <v>107.89775962206842</v>
      </c>
      <c r="T72" s="172">
        <v>0</v>
      </c>
      <c r="U72" s="172">
        <v>0</v>
      </c>
      <c r="V72" s="172">
        <v>0</v>
      </c>
      <c r="W72" s="172">
        <v>0</v>
      </c>
      <c r="X72" s="172">
        <v>2312.5101075335106</v>
      </c>
      <c r="Y72" s="172">
        <v>8988.742811218015</v>
      </c>
      <c r="Z72" s="172">
        <v>2941.9081879561422</v>
      </c>
      <c r="AA72" s="219">
        <v>212.48281095687895</v>
      </c>
      <c r="AB72" s="172">
        <v>383.77389289473689</v>
      </c>
      <c r="AC72" s="172">
        <v>148.90464789473685</v>
      </c>
      <c r="AD72" s="172">
        <v>6.6054026315789471</v>
      </c>
      <c r="AE72" s="172">
        <v>214.99012819422896</v>
      </c>
      <c r="AF72" s="172">
        <v>115.87763473684211</v>
      </c>
      <c r="AG72" s="172">
        <v>0.94362894736842107</v>
      </c>
      <c r="AH72" s="172">
        <v>0</v>
      </c>
      <c r="AI72" s="172">
        <v>0</v>
      </c>
      <c r="AJ72" s="172">
        <v>0</v>
      </c>
      <c r="AK72" s="172">
        <v>48.879979473684209</v>
      </c>
      <c r="AL72" s="172">
        <v>18.872578947368421</v>
      </c>
      <c r="AM72" s="172">
        <v>0</v>
      </c>
      <c r="AN72" s="172">
        <v>0</v>
      </c>
      <c r="AO72" s="172">
        <v>0</v>
      </c>
      <c r="AP72" s="172">
        <v>1453.283573129871</v>
      </c>
      <c r="AQ72" s="172">
        <v>530.12822597317631</v>
      </c>
      <c r="AR72" s="219">
        <v>26.421610526315789</v>
      </c>
      <c r="AS72" s="172">
        <v>242.41342083865266</v>
      </c>
      <c r="AT72" s="172">
        <v>113.97911632010528</v>
      </c>
      <c r="AU72" s="172">
        <v>1.8365849465052628</v>
      </c>
      <c r="AV72" s="172">
        <v>542.8230355449474</v>
      </c>
      <c r="AW72" s="172">
        <v>251.93263256583157</v>
      </c>
      <c r="AX72" s="172">
        <v>1.8999157894736842</v>
      </c>
      <c r="AY72" s="172">
        <v>0</v>
      </c>
      <c r="AZ72" s="172">
        <v>0</v>
      </c>
      <c r="BA72" s="172">
        <v>0</v>
      </c>
      <c r="BB72" s="172">
        <v>107.25847770094737</v>
      </c>
      <c r="BC72" s="172">
        <v>46.020392924589473</v>
      </c>
      <c r="BD72" s="172">
        <v>0</v>
      </c>
      <c r="BE72" s="172">
        <v>5666.3037910505682</v>
      </c>
      <c r="BF72" s="172">
        <v>1889.1698638685057</v>
      </c>
      <c r="BG72" s="219">
        <v>87.988900042105257</v>
      </c>
      <c r="BH72" s="242">
        <v>4636.92</v>
      </c>
      <c r="BJ72" s="191">
        <v>392</v>
      </c>
      <c r="BK72" s="191" t="s">
        <v>157</v>
      </c>
      <c r="BL72" s="192">
        <v>2327.6999999999998</v>
      </c>
      <c r="BM72" s="192">
        <v>2174.81</v>
      </c>
      <c r="BN72" s="192">
        <v>16.25</v>
      </c>
      <c r="BO72" s="192">
        <v>95.03</v>
      </c>
      <c r="BP72" s="204">
        <v>7</v>
      </c>
      <c r="BQ72" s="205">
        <v>36</v>
      </c>
      <c r="BR72" s="204">
        <v>169</v>
      </c>
    </row>
    <row r="73" spans="1:70" ht="14.4" x14ac:dyDescent="0.3">
      <c r="A73" s="171">
        <v>383</v>
      </c>
      <c r="B73" s="224" t="s">
        <v>140</v>
      </c>
      <c r="C73" s="218">
        <v>67069.5</v>
      </c>
      <c r="D73" s="219">
        <v>49326</v>
      </c>
      <c r="E73" s="218">
        <v>0</v>
      </c>
      <c r="F73" s="172">
        <v>0</v>
      </c>
      <c r="G73" s="172">
        <v>0</v>
      </c>
      <c r="H73" s="172">
        <v>0</v>
      </c>
      <c r="I73" s="172">
        <v>212.39886365916055</v>
      </c>
      <c r="J73" s="172">
        <v>2337.191112239705</v>
      </c>
      <c r="K73" s="172">
        <v>962.8547350336105</v>
      </c>
      <c r="L73" s="172">
        <v>18.457899999999999</v>
      </c>
      <c r="M73" s="172">
        <v>5.4133515789473678</v>
      </c>
      <c r="N73" s="172">
        <v>17.29213789473684</v>
      </c>
      <c r="O73" s="172">
        <v>1.9429368421052633</v>
      </c>
      <c r="P73" s="172">
        <v>0</v>
      </c>
      <c r="Q73" s="172">
        <v>51.426840000000006</v>
      </c>
      <c r="R73" s="172">
        <v>1202.8721970044317</v>
      </c>
      <c r="S73" s="172">
        <v>489.62008421052627</v>
      </c>
      <c r="T73" s="172">
        <v>4.8573421052631582</v>
      </c>
      <c r="U73" s="172">
        <v>0</v>
      </c>
      <c r="V73" s="172">
        <v>0</v>
      </c>
      <c r="W73" s="172">
        <v>0</v>
      </c>
      <c r="X73" s="172">
        <v>1291.9106433083948</v>
      </c>
      <c r="Y73" s="172">
        <v>4525.1400735394309</v>
      </c>
      <c r="Z73" s="172">
        <v>1353.9238827429367</v>
      </c>
      <c r="AA73" s="219">
        <v>109.58163789473684</v>
      </c>
      <c r="AB73" s="172">
        <v>0</v>
      </c>
      <c r="AC73" s="172">
        <v>0</v>
      </c>
      <c r="AD73" s="172">
        <v>0</v>
      </c>
      <c r="AE73" s="172">
        <v>455.96150736842105</v>
      </c>
      <c r="AF73" s="172">
        <v>204.67311868421055</v>
      </c>
      <c r="AG73" s="172">
        <v>4.7181447368421052</v>
      </c>
      <c r="AH73" s="172">
        <v>1.8872578947368421</v>
      </c>
      <c r="AI73" s="172">
        <v>0.94362894736842107</v>
      </c>
      <c r="AJ73" s="172">
        <v>0</v>
      </c>
      <c r="AK73" s="172">
        <v>187.40470894736842</v>
      </c>
      <c r="AL73" s="172">
        <v>114.93400578947367</v>
      </c>
      <c r="AM73" s="172">
        <v>0.94362894736842107</v>
      </c>
      <c r="AN73" s="172">
        <v>0</v>
      </c>
      <c r="AO73" s="172">
        <v>0</v>
      </c>
      <c r="AP73" s="172">
        <v>640.65234040678683</v>
      </c>
      <c r="AQ73" s="172">
        <v>180.5470431584026</v>
      </c>
      <c r="AR73" s="219">
        <v>11.323547368421053</v>
      </c>
      <c r="AS73" s="172">
        <v>0</v>
      </c>
      <c r="AT73" s="172">
        <v>0</v>
      </c>
      <c r="AU73" s="172">
        <v>0</v>
      </c>
      <c r="AV73" s="172">
        <v>636.40402802709468</v>
      </c>
      <c r="AW73" s="172">
        <v>316.05099157894739</v>
      </c>
      <c r="AX73" s="172">
        <v>6.7763659991368428</v>
      </c>
      <c r="AY73" s="172">
        <v>5.8897389473684214</v>
      </c>
      <c r="AZ73" s="172">
        <v>1.1399494736842106</v>
      </c>
      <c r="BA73" s="172">
        <v>0</v>
      </c>
      <c r="BB73" s="172">
        <v>327.64047789473682</v>
      </c>
      <c r="BC73" s="172">
        <v>156.99637695341053</v>
      </c>
      <c r="BD73" s="172">
        <v>3.7998315789473684</v>
      </c>
      <c r="BE73" s="172">
        <v>2790.2771247763576</v>
      </c>
      <c r="BF73" s="172">
        <v>841.96984937273692</v>
      </c>
      <c r="BG73" s="219">
        <v>54.337591578947375</v>
      </c>
      <c r="BH73" s="242">
        <v>2753</v>
      </c>
      <c r="BJ73" s="191">
        <v>393</v>
      </c>
      <c r="BK73" s="191" t="s">
        <v>183</v>
      </c>
      <c r="BL73" s="192">
        <v>907.13</v>
      </c>
      <c r="BM73" s="192">
        <v>917.08</v>
      </c>
      <c r="BN73" s="192">
        <v>12.68</v>
      </c>
      <c r="BO73" s="192">
        <v>197.89</v>
      </c>
      <c r="BP73" s="204">
        <v>9</v>
      </c>
      <c r="BQ73" s="205">
        <v>35</v>
      </c>
      <c r="BR73" s="204">
        <v>146</v>
      </c>
    </row>
    <row r="74" spans="1:70" ht="14.4" x14ac:dyDescent="0.3">
      <c r="A74" s="171">
        <v>856</v>
      </c>
      <c r="B74" s="224" t="s">
        <v>141</v>
      </c>
      <c r="C74" s="218">
        <v>31475</v>
      </c>
      <c r="D74" s="219">
        <v>22703</v>
      </c>
      <c r="E74" s="218">
        <v>0</v>
      </c>
      <c r="F74" s="172">
        <v>0</v>
      </c>
      <c r="G74" s="172">
        <v>0</v>
      </c>
      <c r="H74" s="172">
        <v>0</v>
      </c>
      <c r="I74" s="172">
        <v>1.1277815789473684</v>
      </c>
      <c r="J74" s="172">
        <v>800.4899789473684</v>
      </c>
      <c r="K74" s="172">
        <v>405.10233157894737</v>
      </c>
      <c r="L74" s="172">
        <v>0</v>
      </c>
      <c r="M74" s="172">
        <v>0</v>
      </c>
      <c r="N74" s="172">
        <v>0</v>
      </c>
      <c r="O74" s="172">
        <v>0</v>
      </c>
      <c r="P74" s="172">
        <v>0</v>
      </c>
      <c r="Q74" s="172">
        <v>1.1277815789473684</v>
      </c>
      <c r="R74" s="172">
        <v>655.4821256410894</v>
      </c>
      <c r="S74" s="172">
        <v>378.8726842105263</v>
      </c>
      <c r="T74" s="172">
        <v>2.9144052631578941</v>
      </c>
      <c r="U74" s="172">
        <v>0</v>
      </c>
      <c r="V74" s="172">
        <v>0</v>
      </c>
      <c r="W74" s="172">
        <v>0</v>
      </c>
      <c r="X74" s="172">
        <v>875.81637973051329</v>
      </c>
      <c r="Y74" s="172">
        <v>2226.5939576027686</v>
      </c>
      <c r="Z74" s="172">
        <v>715.62962049067369</v>
      </c>
      <c r="AA74" s="219">
        <v>135.21350868522632</v>
      </c>
      <c r="AB74" s="172">
        <v>0</v>
      </c>
      <c r="AC74" s="172">
        <v>0</v>
      </c>
      <c r="AD74" s="172">
        <v>0</v>
      </c>
      <c r="AE74" s="172">
        <v>167.96595263157894</v>
      </c>
      <c r="AF74" s="172">
        <v>87.757492105263154</v>
      </c>
      <c r="AG74" s="172">
        <v>0</v>
      </c>
      <c r="AH74" s="172">
        <v>0</v>
      </c>
      <c r="AI74" s="172">
        <v>0</v>
      </c>
      <c r="AJ74" s="172">
        <v>0</v>
      </c>
      <c r="AK74" s="172">
        <v>137.76982631578949</v>
      </c>
      <c r="AL74" s="172">
        <v>111.34821578947368</v>
      </c>
      <c r="AM74" s="172">
        <v>0</v>
      </c>
      <c r="AN74" s="172">
        <v>0</v>
      </c>
      <c r="AO74" s="172">
        <v>0</v>
      </c>
      <c r="AP74" s="172">
        <v>494.48798908795004</v>
      </c>
      <c r="AQ74" s="172">
        <v>156.06112983157894</v>
      </c>
      <c r="AR74" s="219">
        <v>29.194621774192107</v>
      </c>
      <c r="AS74" s="172">
        <v>0</v>
      </c>
      <c r="AT74" s="172">
        <v>0</v>
      </c>
      <c r="AU74" s="172">
        <v>0</v>
      </c>
      <c r="AV74" s="172">
        <v>142.11370105263157</v>
      </c>
      <c r="AW74" s="172">
        <v>103.73540210526316</v>
      </c>
      <c r="AX74" s="172">
        <v>0</v>
      </c>
      <c r="AY74" s="172">
        <v>0</v>
      </c>
      <c r="AZ74" s="172">
        <v>0</v>
      </c>
      <c r="BA74" s="172">
        <v>0</v>
      </c>
      <c r="BB74" s="172">
        <v>76.946589473684213</v>
      </c>
      <c r="BC74" s="172">
        <v>45.597978947368418</v>
      </c>
      <c r="BD74" s="172">
        <v>0</v>
      </c>
      <c r="BE74" s="172">
        <v>791.45044540913693</v>
      </c>
      <c r="BF74" s="172">
        <v>296.69781382553691</v>
      </c>
      <c r="BG74" s="219">
        <v>32.992037684210523</v>
      </c>
      <c r="BH74" s="242">
        <v>1490.42</v>
      </c>
      <c r="BJ74" s="191">
        <v>394</v>
      </c>
      <c r="BK74" s="191" t="s">
        <v>192</v>
      </c>
      <c r="BL74" s="192">
        <v>2068.3000000000002</v>
      </c>
      <c r="BM74" s="192">
        <v>1968.34</v>
      </c>
      <c r="BN74" s="192">
        <v>45.08</v>
      </c>
      <c r="BO74" s="192">
        <v>442</v>
      </c>
      <c r="BP74" s="204">
        <v>17</v>
      </c>
      <c r="BQ74" s="205">
        <v>85</v>
      </c>
      <c r="BR74" s="204">
        <v>316</v>
      </c>
    </row>
    <row r="75" spans="1:70" ht="14.4" x14ac:dyDescent="0.3">
      <c r="A75" s="171">
        <v>855</v>
      </c>
      <c r="B75" s="224" t="s">
        <v>142</v>
      </c>
      <c r="C75" s="218">
        <v>53496.5</v>
      </c>
      <c r="D75" s="219">
        <v>40021</v>
      </c>
      <c r="E75" s="218">
        <v>14.66116052631579</v>
      </c>
      <c r="F75" s="172">
        <v>41.773142105263155</v>
      </c>
      <c r="G75" s="172">
        <v>20.400836842105264</v>
      </c>
      <c r="H75" s="172">
        <v>9.7146842105263165</v>
      </c>
      <c r="I75" s="172">
        <v>0</v>
      </c>
      <c r="J75" s="172">
        <v>0</v>
      </c>
      <c r="K75" s="172">
        <v>0</v>
      </c>
      <c r="L75" s="172">
        <v>0</v>
      </c>
      <c r="M75" s="172">
        <v>0</v>
      </c>
      <c r="N75" s="172">
        <v>0</v>
      </c>
      <c r="O75" s="172">
        <v>0</v>
      </c>
      <c r="P75" s="172">
        <v>0</v>
      </c>
      <c r="Q75" s="172">
        <v>0</v>
      </c>
      <c r="R75" s="172">
        <v>0</v>
      </c>
      <c r="S75" s="172">
        <v>0</v>
      </c>
      <c r="T75" s="172">
        <v>0</v>
      </c>
      <c r="U75" s="172">
        <v>0</v>
      </c>
      <c r="V75" s="172">
        <v>0</v>
      </c>
      <c r="W75" s="172">
        <v>0</v>
      </c>
      <c r="X75" s="172">
        <v>736.06530890178692</v>
      </c>
      <c r="Y75" s="172">
        <v>6332.2986049341525</v>
      </c>
      <c r="Z75" s="172">
        <v>2068.3782197663522</v>
      </c>
      <c r="AA75" s="219">
        <v>97.320895244921047</v>
      </c>
      <c r="AB75" s="172">
        <v>11.323547368421053</v>
      </c>
      <c r="AC75" s="172">
        <v>9.4362894736842104</v>
      </c>
      <c r="AD75" s="172">
        <v>4.7181447368421052</v>
      </c>
      <c r="AE75" s="172">
        <v>0</v>
      </c>
      <c r="AF75" s="172">
        <v>0</v>
      </c>
      <c r="AG75" s="172">
        <v>0</v>
      </c>
      <c r="AH75" s="172">
        <v>0</v>
      </c>
      <c r="AI75" s="172">
        <v>0</v>
      </c>
      <c r="AJ75" s="172">
        <v>0</v>
      </c>
      <c r="AK75" s="172">
        <v>0</v>
      </c>
      <c r="AL75" s="172">
        <v>0</v>
      </c>
      <c r="AM75" s="172">
        <v>0</v>
      </c>
      <c r="AN75" s="172">
        <v>0</v>
      </c>
      <c r="AO75" s="172">
        <v>0</v>
      </c>
      <c r="AP75" s="172">
        <v>582.14404485588693</v>
      </c>
      <c r="AQ75" s="172">
        <v>285.46240547472632</v>
      </c>
      <c r="AR75" s="219">
        <v>5.3472310162973695</v>
      </c>
      <c r="AS75" s="172">
        <v>0</v>
      </c>
      <c r="AT75" s="172">
        <v>0</v>
      </c>
      <c r="AU75" s="172">
        <v>0</v>
      </c>
      <c r="AV75" s="172">
        <v>0</v>
      </c>
      <c r="AW75" s="172">
        <v>0</v>
      </c>
      <c r="AX75" s="172">
        <v>0</v>
      </c>
      <c r="AY75" s="172">
        <v>0</v>
      </c>
      <c r="AZ75" s="172">
        <v>0</v>
      </c>
      <c r="BA75" s="172">
        <v>0</v>
      </c>
      <c r="BB75" s="172">
        <v>0</v>
      </c>
      <c r="BC75" s="172">
        <v>0</v>
      </c>
      <c r="BD75" s="172">
        <v>0</v>
      </c>
      <c r="BE75" s="172">
        <v>3481.7610557307157</v>
      </c>
      <c r="BF75" s="172">
        <v>1142.9759473909264</v>
      </c>
      <c r="BG75" s="219">
        <v>11.879307069978948</v>
      </c>
      <c r="BH75" s="242">
        <v>1939.16</v>
      </c>
      <c r="BJ75" s="191">
        <v>800</v>
      </c>
      <c r="BK75" s="191" t="s">
        <v>74</v>
      </c>
      <c r="BL75" s="192">
        <v>1850.86</v>
      </c>
      <c r="BM75" s="192">
        <v>1633.63</v>
      </c>
      <c r="BN75" s="192">
        <v>7.03</v>
      </c>
      <c r="BO75" s="192">
        <v>100.66</v>
      </c>
      <c r="BP75" s="204">
        <v>8</v>
      </c>
      <c r="BQ75" s="205">
        <v>27</v>
      </c>
      <c r="BR75" s="204">
        <v>113</v>
      </c>
    </row>
    <row r="76" spans="1:70" ht="14.4" x14ac:dyDescent="0.3">
      <c r="A76" s="171">
        <v>209</v>
      </c>
      <c r="B76" s="224" t="s">
        <v>101</v>
      </c>
      <c r="C76" s="218">
        <v>21225.5</v>
      </c>
      <c r="D76" s="219">
        <v>11678.5</v>
      </c>
      <c r="E76" s="218">
        <v>37.21679210526316</v>
      </c>
      <c r="F76" s="172">
        <v>92.289500000000004</v>
      </c>
      <c r="G76" s="172">
        <v>37.887268421052632</v>
      </c>
      <c r="H76" s="172">
        <v>10.686152631578947</v>
      </c>
      <c r="I76" s="172">
        <v>22.55563157894737</v>
      </c>
      <c r="J76" s="172">
        <v>809.23319473684205</v>
      </c>
      <c r="K76" s="172">
        <v>340.98541578947368</v>
      </c>
      <c r="L76" s="172">
        <v>8.7432157894736839</v>
      </c>
      <c r="M76" s="172">
        <v>0</v>
      </c>
      <c r="N76" s="172">
        <v>0</v>
      </c>
      <c r="O76" s="172">
        <v>0</v>
      </c>
      <c r="P76" s="172">
        <v>0</v>
      </c>
      <c r="Q76" s="172">
        <v>0</v>
      </c>
      <c r="R76" s="172">
        <v>145.46120750286315</v>
      </c>
      <c r="S76" s="172">
        <v>63.145448339889469</v>
      </c>
      <c r="T76" s="172">
        <v>1.9429368421052633</v>
      </c>
      <c r="U76" s="172">
        <v>0</v>
      </c>
      <c r="V76" s="172">
        <v>0</v>
      </c>
      <c r="W76" s="172">
        <v>0</v>
      </c>
      <c r="X76" s="172">
        <v>418.34305891852102</v>
      </c>
      <c r="Y76" s="172">
        <v>1722.3694719198525</v>
      </c>
      <c r="Z76" s="172">
        <v>471.76902847469995</v>
      </c>
      <c r="AA76" s="219">
        <v>31.086989473684213</v>
      </c>
      <c r="AB76" s="172">
        <v>5.6617736842105266</v>
      </c>
      <c r="AC76" s="172">
        <v>9.4362894736842104</v>
      </c>
      <c r="AD76" s="172">
        <v>5.6617736842105266</v>
      </c>
      <c r="AE76" s="172">
        <v>55.674107894736842</v>
      </c>
      <c r="AF76" s="172">
        <v>30.196126315789474</v>
      </c>
      <c r="AG76" s="172">
        <v>0</v>
      </c>
      <c r="AH76" s="172">
        <v>0</v>
      </c>
      <c r="AI76" s="172">
        <v>0</v>
      </c>
      <c r="AJ76" s="172">
        <v>0</v>
      </c>
      <c r="AK76" s="172">
        <v>15.412607713065793</v>
      </c>
      <c r="AL76" s="172">
        <v>11.323547368421053</v>
      </c>
      <c r="AM76" s="172">
        <v>0</v>
      </c>
      <c r="AN76" s="172">
        <v>0</v>
      </c>
      <c r="AO76" s="172">
        <v>0</v>
      </c>
      <c r="AP76" s="172">
        <v>101.95973716366579</v>
      </c>
      <c r="AQ76" s="172">
        <v>38.649154426315789</v>
      </c>
      <c r="AR76" s="219">
        <v>4.7181447368421052</v>
      </c>
      <c r="AS76" s="172">
        <v>40.848189473684208</v>
      </c>
      <c r="AT76" s="172">
        <v>16.149284210526318</v>
      </c>
      <c r="AU76" s="172">
        <v>3.7998315789473684</v>
      </c>
      <c r="AV76" s="172">
        <v>274.53783157894736</v>
      </c>
      <c r="AW76" s="172">
        <v>123.49452631578949</v>
      </c>
      <c r="AX76" s="172">
        <v>0.94995789473684211</v>
      </c>
      <c r="AY76" s="172">
        <v>0</v>
      </c>
      <c r="AZ76" s="172">
        <v>0</v>
      </c>
      <c r="BA76" s="172">
        <v>0</v>
      </c>
      <c r="BB76" s="172">
        <v>23.748947368421053</v>
      </c>
      <c r="BC76" s="172">
        <v>15.199326315789474</v>
      </c>
      <c r="BD76" s="172">
        <v>0</v>
      </c>
      <c r="BE76" s="172">
        <v>836.52469262002103</v>
      </c>
      <c r="BF76" s="172">
        <v>227.8113045525474</v>
      </c>
      <c r="BG76" s="219">
        <v>8.5496210526315792</v>
      </c>
      <c r="BH76" s="242">
        <v>1094</v>
      </c>
      <c r="BJ76" s="191">
        <v>801</v>
      </c>
      <c r="BK76" s="191" t="s">
        <v>245</v>
      </c>
      <c r="BL76" s="192">
        <v>4053.62</v>
      </c>
      <c r="BM76" s="192">
        <v>3890.23</v>
      </c>
      <c r="BN76" s="192">
        <v>9.93</v>
      </c>
      <c r="BO76" s="192">
        <v>383.3</v>
      </c>
      <c r="BP76" s="204">
        <v>20</v>
      </c>
      <c r="BQ76" s="205">
        <v>67</v>
      </c>
      <c r="BR76" s="204">
        <v>254</v>
      </c>
    </row>
    <row r="77" spans="1:70" ht="14.4" x14ac:dyDescent="0.3">
      <c r="A77" s="171">
        <v>925</v>
      </c>
      <c r="B77" s="224" t="s">
        <v>143</v>
      </c>
      <c r="C77" s="218">
        <v>52957</v>
      </c>
      <c r="D77" s="219">
        <v>42767.5</v>
      </c>
      <c r="E77" s="218">
        <v>97.8162552381079</v>
      </c>
      <c r="F77" s="172">
        <v>226.09308353582628</v>
      </c>
      <c r="G77" s="172">
        <v>79.077529473684208</v>
      </c>
      <c r="H77" s="172">
        <v>0</v>
      </c>
      <c r="I77" s="172">
        <v>21.427849999999999</v>
      </c>
      <c r="J77" s="172">
        <v>204.6560133874421</v>
      </c>
      <c r="K77" s="172">
        <v>103.55853368421052</v>
      </c>
      <c r="L77" s="172">
        <v>1.9429368421052633</v>
      </c>
      <c r="M77" s="172">
        <v>0</v>
      </c>
      <c r="N77" s="172">
        <v>0</v>
      </c>
      <c r="O77" s="172">
        <v>0</v>
      </c>
      <c r="P77" s="172">
        <v>0</v>
      </c>
      <c r="Q77" s="172">
        <v>73.456174260626327</v>
      </c>
      <c r="R77" s="172">
        <v>620.91922798568942</v>
      </c>
      <c r="S77" s="172">
        <v>267.83384465567894</v>
      </c>
      <c r="T77" s="172">
        <v>0.97146842105263165</v>
      </c>
      <c r="U77" s="172">
        <v>0</v>
      </c>
      <c r="V77" s="172">
        <v>0</v>
      </c>
      <c r="W77" s="172">
        <v>0</v>
      </c>
      <c r="X77" s="172">
        <v>1043.9759369651395</v>
      </c>
      <c r="Y77" s="172">
        <v>5140.9522998073953</v>
      </c>
      <c r="Z77" s="172">
        <v>1739.2841710177686</v>
      </c>
      <c r="AA77" s="219">
        <v>129.37231970828944</v>
      </c>
      <c r="AB77" s="172">
        <v>55.674107894736842</v>
      </c>
      <c r="AC77" s="172">
        <v>23.401997894736844</v>
      </c>
      <c r="AD77" s="172">
        <v>0</v>
      </c>
      <c r="AE77" s="172">
        <v>32.64956157894737</v>
      </c>
      <c r="AF77" s="172">
        <v>23.968175263157892</v>
      </c>
      <c r="AG77" s="172">
        <v>1.8872578947368421</v>
      </c>
      <c r="AH77" s="172">
        <v>0</v>
      </c>
      <c r="AI77" s="172">
        <v>0</v>
      </c>
      <c r="AJ77" s="172">
        <v>0</v>
      </c>
      <c r="AK77" s="172">
        <v>170.16775413785791</v>
      </c>
      <c r="AL77" s="172">
        <v>89.42457022682369</v>
      </c>
      <c r="AM77" s="172">
        <v>0</v>
      </c>
      <c r="AN77" s="172">
        <v>0</v>
      </c>
      <c r="AO77" s="172">
        <v>0</v>
      </c>
      <c r="AP77" s="172">
        <v>941.83042267812107</v>
      </c>
      <c r="AQ77" s="172">
        <v>386.24371899271051</v>
      </c>
      <c r="AR77" s="219">
        <v>15.843033677489473</v>
      </c>
      <c r="AS77" s="172">
        <v>76.867425682484225</v>
      </c>
      <c r="AT77" s="172">
        <v>30.398652631578948</v>
      </c>
      <c r="AU77" s="172">
        <v>0</v>
      </c>
      <c r="AV77" s="172">
        <v>45.597978947368418</v>
      </c>
      <c r="AW77" s="172">
        <v>22.798989473684209</v>
      </c>
      <c r="AX77" s="172">
        <v>0</v>
      </c>
      <c r="AY77" s="172">
        <v>0</v>
      </c>
      <c r="AZ77" s="172">
        <v>0</v>
      </c>
      <c r="BA77" s="172">
        <v>0</v>
      </c>
      <c r="BB77" s="172">
        <v>175.48825163261054</v>
      </c>
      <c r="BC77" s="172">
        <v>90.720343425536839</v>
      </c>
      <c r="BD77" s="172">
        <v>0</v>
      </c>
      <c r="BE77" s="172">
        <v>2641.1281486002949</v>
      </c>
      <c r="BF77" s="172">
        <v>926.87432542667375</v>
      </c>
      <c r="BG77" s="219">
        <v>25.049304832294737</v>
      </c>
      <c r="BH77" s="242">
        <v>2842.93</v>
      </c>
      <c r="BJ77" s="191">
        <v>802</v>
      </c>
      <c r="BK77" s="191" t="s">
        <v>156</v>
      </c>
      <c r="BL77" s="192">
        <v>1916.11</v>
      </c>
      <c r="BM77" s="192">
        <v>1974.54</v>
      </c>
      <c r="BN77" s="192">
        <v>12.27</v>
      </c>
      <c r="BO77" s="192">
        <v>108.12</v>
      </c>
      <c r="BP77" s="204">
        <v>4</v>
      </c>
      <c r="BQ77" s="205">
        <v>33</v>
      </c>
      <c r="BR77" s="204">
        <v>97</v>
      </c>
    </row>
    <row r="78" spans="1:70" ht="14.4" x14ac:dyDescent="0.3">
      <c r="A78" s="171">
        <v>341</v>
      </c>
      <c r="B78" s="224" t="s">
        <v>144</v>
      </c>
      <c r="C78" s="218">
        <v>38627.5</v>
      </c>
      <c r="D78" s="219">
        <v>27590</v>
      </c>
      <c r="E78" s="218">
        <v>94.733652631578963</v>
      </c>
      <c r="F78" s="172">
        <v>277.83996842105262</v>
      </c>
      <c r="G78" s="172">
        <v>109.77593157894736</v>
      </c>
      <c r="H78" s="172">
        <v>0.97146842105263165</v>
      </c>
      <c r="I78" s="172">
        <v>227.58632263157898</v>
      </c>
      <c r="J78" s="172">
        <v>1552.4065368421052</v>
      </c>
      <c r="K78" s="172">
        <v>665.45586842105263</v>
      </c>
      <c r="L78" s="172">
        <v>20.077014358910525</v>
      </c>
      <c r="M78" s="172">
        <v>0</v>
      </c>
      <c r="N78" s="172">
        <v>0</v>
      </c>
      <c r="O78" s="172">
        <v>0</v>
      </c>
      <c r="P78" s="172">
        <v>0</v>
      </c>
      <c r="Q78" s="172">
        <v>99.019224887142101</v>
      </c>
      <c r="R78" s="172">
        <v>306.27161120101573</v>
      </c>
      <c r="S78" s="172">
        <v>152.9091294736842</v>
      </c>
      <c r="T78" s="172">
        <v>3.8858736842105266</v>
      </c>
      <c r="U78" s="172">
        <v>0</v>
      </c>
      <c r="V78" s="172">
        <v>0</v>
      </c>
      <c r="W78" s="172">
        <v>0</v>
      </c>
      <c r="X78" s="172">
        <v>998.82776377172888</v>
      </c>
      <c r="Y78" s="172">
        <v>2629.3965271312154</v>
      </c>
      <c r="Z78" s="172">
        <v>699.24197021229463</v>
      </c>
      <c r="AA78" s="219">
        <v>91.933294588457898</v>
      </c>
      <c r="AB78" s="172">
        <v>95.306523684210532</v>
      </c>
      <c r="AC78" s="172">
        <v>49.068705263157895</v>
      </c>
      <c r="AD78" s="172">
        <v>0</v>
      </c>
      <c r="AE78" s="172">
        <v>369.71382157894743</v>
      </c>
      <c r="AF78" s="172">
        <v>186.83853157894737</v>
      </c>
      <c r="AG78" s="172">
        <v>5.3472310162973695</v>
      </c>
      <c r="AH78" s="172">
        <v>0</v>
      </c>
      <c r="AI78" s="172">
        <v>0</v>
      </c>
      <c r="AJ78" s="172">
        <v>0</v>
      </c>
      <c r="AK78" s="172">
        <v>50.012334210526319</v>
      </c>
      <c r="AL78" s="172">
        <v>27.365239473684213</v>
      </c>
      <c r="AM78" s="172">
        <v>0.94362894736842107</v>
      </c>
      <c r="AN78" s="172">
        <v>0</v>
      </c>
      <c r="AO78" s="172">
        <v>0</v>
      </c>
      <c r="AP78" s="172">
        <v>520.48459007999998</v>
      </c>
      <c r="AQ78" s="172">
        <v>133.9124551865921</v>
      </c>
      <c r="AR78" s="219">
        <v>15.098063157894737</v>
      </c>
      <c r="AS78" s="172">
        <v>110.76509052631579</v>
      </c>
      <c r="AT78" s="172">
        <v>47.497894736842106</v>
      </c>
      <c r="AU78" s="172">
        <v>0</v>
      </c>
      <c r="AV78" s="172">
        <v>405.63202200258945</v>
      </c>
      <c r="AW78" s="172">
        <v>186.82505294823156</v>
      </c>
      <c r="AX78" s="172">
        <v>4.7497894736842108</v>
      </c>
      <c r="AY78" s="172">
        <v>0</v>
      </c>
      <c r="AZ78" s="172">
        <v>0</v>
      </c>
      <c r="BA78" s="172">
        <v>0</v>
      </c>
      <c r="BB78" s="172">
        <v>61.937254736842107</v>
      </c>
      <c r="BC78" s="172">
        <v>41.798147368421056</v>
      </c>
      <c r="BD78" s="172">
        <v>0</v>
      </c>
      <c r="BE78" s="172">
        <v>1647.6394307929265</v>
      </c>
      <c r="BF78" s="172">
        <v>449.77011040711579</v>
      </c>
      <c r="BG78" s="219">
        <v>38.948273684210527</v>
      </c>
      <c r="BH78" s="242">
        <v>2564</v>
      </c>
      <c r="BJ78" s="191">
        <v>803</v>
      </c>
      <c r="BK78" s="191" t="s">
        <v>182</v>
      </c>
      <c r="BL78" s="192">
        <v>3272.32</v>
      </c>
      <c r="BM78" s="192">
        <v>3240.74</v>
      </c>
      <c r="BN78" s="192">
        <v>23.25</v>
      </c>
      <c r="BO78" s="192">
        <v>174.43</v>
      </c>
      <c r="BP78" s="204">
        <v>13</v>
      </c>
      <c r="BQ78" s="205">
        <v>41</v>
      </c>
      <c r="BR78" s="204">
        <v>175</v>
      </c>
    </row>
    <row r="79" spans="1:70" ht="14.4" x14ac:dyDescent="0.3">
      <c r="A79" s="171">
        <v>821</v>
      </c>
      <c r="B79" s="224" t="s">
        <v>145</v>
      </c>
      <c r="C79" s="218">
        <v>21897.5</v>
      </c>
      <c r="D79" s="219">
        <v>15586</v>
      </c>
      <c r="E79" s="218">
        <v>139.39380315789475</v>
      </c>
      <c r="F79" s="172">
        <v>406.883356693721</v>
      </c>
      <c r="G79" s="172">
        <v>144.74879473684211</v>
      </c>
      <c r="H79" s="172">
        <v>0</v>
      </c>
      <c r="I79" s="172">
        <v>1.1277815789473684</v>
      </c>
      <c r="J79" s="172">
        <v>288.52612105263154</v>
      </c>
      <c r="K79" s="172">
        <v>151.54907368421053</v>
      </c>
      <c r="L79" s="172">
        <v>0</v>
      </c>
      <c r="M79" s="172">
        <v>0</v>
      </c>
      <c r="N79" s="172">
        <v>0</v>
      </c>
      <c r="O79" s="172">
        <v>0</v>
      </c>
      <c r="P79" s="172">
        <v>0</v>
      </c>
      <c r="Q79" s="172">
        <v>13.533378947368419</v>
      </c>
      <c r="R79" s="172">
        <v>128.39574330627894</v>
      </c>
      <c r="S79" s="172">
        <v>77.717473684210532</v>
      </c>
      <c r="T79" s="172">
        <v>1.9429368421052633</v>
      </c>
      <c r="U79" s="172">
        <v>0</v>
      </c>
      <c r="V79" s="172">
        <v>0</v>
      </c>
      <c r="W79" s="172">
        <v>0</v>
      </c>
      <c r="X79" s="172">
        <v>549.7371306578948</v>
      </c>
      <c r="Y79" s="172">
        <v>1977.8449403779318</v>
      </c>
      <c r="Z79" s="172">
        <v>701.40020097146839</v>
      </c>
      <c r="AA79" s="219">
        <v>47.601952631578946</v>
      </c>
      <c r="AB79" s="172">
        <v>76.371035825807894</v>
      </c>
      <c r="AC79" s="172">
        <v>31.139755263157895</v>
      </c>
      <c r="AD79" s="172">
        <v>0</v>
      </c>
      <c r="AE79" s="172">
        <v>24.534352631578948</v>
      </c>
      <c r="AF79" s="172">
        <v>12.267176315789474</v>
      </c>
      <c r="AG79" s="172">
        <v>0</v>
      </c>
      <c r="AH79" s="172">
        <v>0</v>
      </c>
      <c r="AI79" s="172">
        <v>0</v>
      </c>
      <c r="AJ79" s="172">
        <v>0</v>
      </c>
      <c r="AK79" s="172">
        <v>15.098063157894737</v>
      </c>
      <c r="AL79" s="172">
        <v>10.379918421052631</v>
      </c>
      <c r="AM79" s="172">
        <v>0</v>
      </c>
      <c r="AN79" s="172">
        <v>0</v>
      </c>
      <c r="AO79" s="172">
        <v>0</v>
      </c>
      <c r="AP79" s="172">
        <v>264.71937466417376</v>
      </c>
      <c r="AQ79" s="172">
        <v>115.18564048998158</v>
      </c>
      <c r="AR79" s="219">
        <v>4.7181447368421052</v>
      </c>
      <c r="AS79" s="172">
        <v>111.2400694736842</v>
      </c>
      <c r="AT79" s="172">
        <v>44.648021052631577</v>
      </c>
      <c r="AU79" s="172">
        <v>0</v>
      </c>
      <c r="AV79" s="172">
        <v>60.037338947368426</v>
      </c>
      <c r="AW79" s="172">
        <v>40.848189473684208</v>
      </c>
      <c r="AX79" s="172">
        <v>0</v>
      </c>
      <c r="AY79" s="172">
        <v>0</v>
      </c>
      <c r="AZ79" s="172">
        <v>0</v>
      </c>
      <c r="BA79" s="172">
        <v>0</v>
      </c>
      <c r="BB79" s="172">
        <v>36.383387368421054</v>
      </c>
      <c r="BC79" s="172">
        <v>25.838854736842105</v>
      </c>
      <c r="BD79" s="172">
        <v>0.94995789473684211</v>
      </c>
      <c r="BE79" s="172">
        <v>600.31005958067362</v>
      </c>
      <c r="BF79" s="172">
        <v>188.1074951561684</v>
      </c>
      <c r="BG79" s="219">
        <v>8.7396126315789466</v>
      </c>
      <c r="BH79" s="242">
        <v>965</v>
      </c>
      <c r="BJ79" s="191">
        <v>805</v>
      </c>
      <c r="BK79" s="191" t="s">
        <v>127</v>
      </c>
      <c r="BL79" s="192">
        <v>755.31</v>
      </c>
      <c r="BM79" s="192">
        <v>621.36</v>
      </c>
      <c r="BN79" s="192">
        <v>18.03</v>
      </c>
      <c r="BO79" s="192">
        <v>149.38999999999999</v>
      </c>
      <c r="BP79" s="204">
        <v>5</v>
      </c>
      <c r="BQ79" s="205">
        <v>22</v>
      </c>
      <c r="BR79" s="204">
        <v>85</v>
      </c>
    </row>
    <row r="80" spans="1:70" ht="14.4" x14ac:dyDescent="0.3">
      <c r="A80" s="171">
        <v>352</v>
      </c>
      <c r="B80" s="224" t="s">
        <v>146</v>
      </c>
      <c r="C80" s="218">
        <v>47392.5</v>
      </c>
      <c r="D80" s="219">
        <v>34548.5</v>
      </c>
      <c r="E80" s="218">
        <v>0</v>
      </c>
      <c r="F80" s="172">
        <v>68.002789473684203</v>
      </c>
      <c r="G80" s="172">
        <v>16.514963157894737</v>
      </c>
      <c r="H80" s="172">
        <v>0.97146842105263165</v>
      </c>
      <c r="I80" s="172">
        <v>2.2555631578947368</v>
      </c>
      <c r="J80" s="172">
        <v>2019.9419059378577</v>
      </c>
      <c r="K80" s="172">
        <v>985.06897894736835</v>
      </c>
      <c r="L80" s="172">
        <v>5.8288105263157881</v>
      </c>
      <c r="M80" s="172">
        <v>0</v>
      </c>
      <c r="N80" s="172">
        <v>0</v>
      </c>
      <c r="O80" s="172">
        <v>0</v>
      </c>
      <c r="P80" s="172">
        <v>0</v>
      </c>
      <c r="Q80" s="172">
        <v>40.149024210526314</v>
      </c>
      <c r="R80" s="172">
        <v>1377.5422210526317</v>
      </c>
      <c r="S80" s="172">
        <v>714.8064642105262</v>
      </c>
      <c r="T80" s="172">
        <v>2.9144052631578941</v>
      </c>
      <c r="U80" s="172">
        <v>0</v>
      </c>
      <c r="V80" s="172">
        <v>0</v>
      </c>
      <c r="W80" s="172">
        <v>0</v>
      </c>
      <c r="X80" s="172">
        <v>1696.5030336027316</v>
      </c>
      <c r="Y80" s="172">
        <v>1998.0472255897369</v>
      </c>
      <c r="Z80" s="172">
        <v>379.19650669372101</v>
      </c>
      <c r="AA80" s="219">
        <v>75.774536842105263</v>
      </c>
      <c r="AB80" s="172">
        <v>24.534352631578948</v>
      </c>
      <c r="AC80" s="172">
        <v>7.5490315789473685</v>
      </c>
      <c r="AD80" s="172">
        <v>0</v>
      </c>
      <c r="AE80" s="172">
        <v>667.1456657894737</v>
      </c>
      <c r="AF80" s="172">
        <v>368.95891842105266</v>
      </c>
      <c r="AG80" s="172">
        <v>1.8872578947368421</v>
      </c>
      <c r="AH80" s="172">
        <v>0</v>
      </c>
      <c r="AI80" s="172">
        <v>0</v>
      </c>
      <c r="AJ80" s="172">
        <v>0</v>
      </c>
      <c r="AK80" s="172">
        <v>550.13567631578951</v>
      </c>
      <c r="AL80" s="172">
        <v>290.44899000000004</v>
      </c>
      <c r="AM80" s="172">
        <v>0.94362894736842107</v>
      </c>
      <c r="AN80" s="172">
        <v>0</v>
      </c>
      <c r="AO80" s="172">
        <v>0</v>
      </c>
      <c r="AP80" s="172">
        <v>393.30454526315793</v>
      </c>
      <c r="AQ80" s="172">
        <v>84.926605263157896</v>
      </c>
      <c r="AR80" s="219">
        <v>13.210805263157894</v>
      </c>
      <c r="AS80" s="172">
        <v>7.5996631578947369</v>
      </c>
      <c r="AT80" s="172">
        <v>0</v>
      </c>
      <c r="AU80" s="172">
        <v>0</v>
      </c>
      <c r="AV80" s="172">
        <v>418.17146526315787</v>
      </c>
      <c r="AW80" s="172">
        <v>209.94069473684209</v>
      </c>
      <c r="AX80" s="172">
        <v>0.94995789473684211</v>
      </c>
      <c r="AY80" s="172">
        <v>0</v>
      </c>
      <c r="AZ80" s="172">
        <v>0</v>
      </c>
      <c r="BA80" s="172">
        <v>0</v>
      </c>
      <c r="BB80" s="172">
        <v>233.4996505263158</v>
      </c>
      <c r="BC80" s="172">
        <v>147.24347368421053</v>
      </c>
      <c r="BD80" s="172">
        <v>0.94995789473684211</v>
      </c>
      <c r="BE80" s="172">
        <v>839.85361012143164</v>
      </c>
      <c r="BF80" s="172">
        <v>167.66756842105264</v>
      </c>
      <c r="BG80" s="219">
        <v>23.273968421052633</v>
      </c>
      <c r="BH80" s="242">
        <v>2830.58</v>
      </c>
      <c r="BJ80" s="191">
        <v>806</v>
      </c>
      <c r="BK80" s="191" t="s">
        <v>149</v>
      </c>
      <c r="BL80" s="192">
        <v>1122.05</v>
      </c>
      <c r="BM80" s="192">
        <v>882.44</v>
      </c>
      <c r="BN80" s="192">
        <v>16.63</v>
      </c>
      <c r="BO80" s="192">
        <v>376.79</v>
      </c>
      <c r="BP80" s="204">
        <v>9</v>
      </c>
      <c r="BQ80" s="205">
        <v>35</v>
      </c>
      <c r="BR80" s="204">
        <v>131</v>
      </c>
    </row>
    <row r="81" spans="1:70" ht="14.4" x14ac:dyDescent="0.3">
      <c r="A81" s="171">
        <v>887</v>
      </c>
      <c r="B81" s="224" t="s">
        <v>147</v>
      </c>
      <c r="C81" s="218">
        <v>25318.5</v>
      </c>
      <c r="D81" s="219">
        <v>19148</v>
      </c>
      <c r="E81" s="218">
        <v>0</v>
      </c>
      <c r="F81" s="172">
        <v>0</v>
      </c>
      <c r="G81" s="172">
        <v>0</v>
      </c>
      <c r="H81" s="172">
        <v>0</v>
      </c>
      <c r="I81" s="172">
        <v>0</v>
      </c>
      <c r="J81" s="172">
        <v>166.96303962206844</v>
      </c>
      <c r="K81" s="172">
        <v>86.946423684210529</v>
      </c>
      <c r="L81" s="172">
        <v>0</v>
      </c>
      <c r="M81" s="172">
        <v>0</v>
      </c>
      <c r="N81" s="172">
        <v>0</v>
      </c>
      <c r="O81" s="172">
        <v>0</v>
      </c>
      <c r="P81" s="172">
        <v>0</v>
      </c>
      <c r="Q81" s="172">
        <v>86.951961992405273</v>
      </c>
      <c r="R81" s="172">
        <v>746.31442398097897</v>
      </c>
      <c r="S81" s="172">
        <v>304.19914555992631</v>
      </c>
      <c r="T81" s="172">
        <v>6.8002789473684198</v>
      </c>
      <c r="U81" s="172">
        <v>0</v>
      </c>
      <c r="V81" s="172">
        <v>1</v>
      </c>
      <c r="W81" s="172">
        <v>0</v>
      </c>
      <c r="X81" s="172">
        <v>510.57940164406841</v>
      </c>
      <c r="Y81" s="172">
        <v>2086.8876075926682</v>
      </c>
      <c r="Z81" s="172">
        <v>628.53443390421046</v>
      </c>
      <c r="AA81" s="219">
        <v>16.310402995410527</v>
      </c>
      <c r="AB81" s="172">
        <v>0</v>
      </c>
      <c r="AC81" s="172">
        <v>0</v>
      </c>
      <c r="AD81" s="172">
        <v>0</v>
      </c>
      <c r="AE81" s="172">
        <v>2.8308868421052633</v>
      </c>
      <c r="AF81" s="172">
        <v>4.7181447368421052</v>
      </c>
      <c r="AG81" s="172">
        <v>0</v>
      </c>
      <c r="AH81" s="172">
        <v>0</v>
      </c>
      <c r="AI81" s="172">
        <v>0</v>
      </c>
      <c r="AJ81" s="172">
        <v>0</v>
      </c>
      <c r="AK81" s="172">
        <v>88.449487295752633</v>
      </c>
      <c r="AL81" s="172">
        <v>43.406931578947372</v>
      </c>
      <c r="AM81" s="172">
        <v>0</v>
      </c>
      <c r="AN81" s="172">
        <v>0</v>
      </c>
      <c r="AO81" s="172">
        <v>0</v>
      </c>
      <c r="AP81" s="172">
        <v>208.47749089357893</v>
      </c>
      <c r="AQ81" s="172">
        <v>74.136099732671056</v>
      </c>
      <c r="AR81" s="219">
        <v>2.8209542038052633</v>
      </c>
      <c r="AS81" s="172">
        <v>0</v>
      </c>
      <c r="AT81" s="172">
        <v>0</v>
      </c>
      <c r="AU81" s="172">
        <v>0</v>
      </c>
      <c r="AV81" s="172">
        <v>44.410531578947371</v>
      </c>
      <c r="AW81" s="172">
        <v>22.086521052631578</v>
      </c>
      <c r="AX81" s="172">
        <v>0</v>
      </c>
      <c r="AY81" s="172">
        <v>0</v>
      </c>
      <c r="AZ81" s="172">
        <v>0</v>
      </c>
      <c r="BA81" s="172">
        <v>0</v>
      </c>
      <c r="BB81" s="172">
        <v>221.22935978602106</v>
      </c>
      <c r="BC81" s="172">
        <v>106.83859631147369</v>
      </c>
      <c r="BD81" s="172">
        <v>3.7998315789473684</v>
      </c>
      <c r="BE81" s="172">
        <v>1024.4167629745264</v>
      </c>
      <c r="BF81" s="172">
        <v>324.72466573313682</v>
      </c>
      <c r="BG81" s="219">
        <v>6.0638576798526316</v>
      </c>
      <c r="BH81" s="242">
        <v>1246.25</v>
      </c>
      <c r="BJ81" s="191">
        <v>807</v>
      </c>
      <c r="BK81" s="191" t="s">
        <v>169</v>
      </c>
      <c r="BL81" s="192">
        <v>941.52</v>
      </c>
      <c r="BM81" s="192">
        <v>893.63</v>
      </c>
      <c r="BN81" s="192">
        <v>2.39</v>
      </c>
      <c r="BO81" s="192">
        <v>187.96</v>
      </c>
      <c r="BP81" s="204">
        <v>6</v>
      </c>
      <c r="BQ81" s="205">
        <v>40</v>
      </c>
      <c r="BR81" s="204">
        <v>128</v>
      </c>
    </row>
    <row r="82" spans="1:70" ht="14.4" x14ac:dyDescent="0.3">
      <c r="A82" s="171">
        <v>315</v>
      </c>
      <c r="B82" s="224" t="s">
        <v>148</v>
      </c>
      <c r="C82" s="218">
        <v>14054</v>
      </c>
      <c r="D82" s="219">
        <v>9131</v>
      </c>
      <c r="E82" s="218">
        <v>0</v>
      </c>
      <c r="F82" s="172">
        <v>0</v>
      </c>
      <c r="G82" s="172">
        <v>0</v>
      </c>
      <c r="H82" s="172">
        <v>0</v>
      </c>
      <c r="I82" s="172">
        <v>7.8944710526315793</v>
      </c>
      <c r="J82" s="172">
        <v>921.7292378947368</v>
      </c>
      <c r="K82" s="172">
        <v>378.80791932529996</v>
      </c>
      <c r="L82" s="172">
        <v>12.629089473684211</v>
      </c>
      <c r="M82" s="172">
        <v>0</v>
      </c>
      <c r="N82" s="172">
        <v>0</v>
      </c>
      <c r="O82" s="172">
        <v>0</v>
      </c>
      <c r="P82" s="172">
        <v>0</v>
      </c>
      <c r="Q82" s="172">
        <v>7.8944710526315793</v>
      </c>
      <c r="R82" s="172">
        <v>103.94712105263157</v>
      </c>
      <c r="S82" s="172">
        <v>52.459294736842097</v>
      </c>
      <c r="T82" s="172">
        <v>1.9429368421052633</v>
      </c>
      <c r="U82" s="172">
        <v>0</v>
      </c>
      <c r="V82" s="172">
        <v>0</v>
      </c>
      <c r="W82" s="172">
        <v>0</v>
      </c>
      <c r="X82" s="172">
        <v>232.36247874620264</v>
      </c>
      <c r="Y82" s="172">
        <v>1032.9957896474791</v>
      </c>
      <c r="Z82" s="172">
        <v>240.45994543577368</v>
      </c>
      <c r="AA82" s="219">
        <v>47.576376782457885</v>
      </c>
      <c r="AB82" s="172">
        <v>0</v>
      </c>
      <c r="AC82" s="172">
        <v>0</v>
      </c>
      <c r="AD82" s="172">
        <v>0</v>
      </c>
      <c r="AE82" s="172">
        <v>87.757492105263154</v>
      </c>
      <c r="AF82" s="172">
        <v>50.955963157894743</v>
      </c>
      <c r="AG82" s="172">
        <v>0.94362894736842107</v>
      </c>
      <c r="AH82" s="172">
        <v>0</v>
      </c>
      <c r="AI82" s="172">
        <v>0</v>
      </c>
      <c r="AJ82" s="172">
        <v>0</v>
      </c>
      <c r="AK82" s="172">
        <v>11.323547368421053</v>
      </c>
      <c r="AL82" s="172">
        <v>8.4926605263157899</v>
      </c>
      <c r="AM82" s="172">
        <v>2.8308868421052633</v>
      </c>
      <c r="AN82" s="172">
        <v>0</v>
      </c>
      <c r="AO82" s="172">
        <v>0</v>
      </c>
      <c r="AP82" s="172">
        <v>17.879284921242107</v>
      </c>
      <c r="AQ82" s="172">
        <v>5.6121086054526321</v>
      </c>
      <c r="AR82" s="219">
        <v>0</v>
      </c>
      <c r="AS82" s="172">
        <v>0</v>
      </c>
      <c r="AT82" s="172">
        <v>0</v>
      </c>
      <c r="AU82" s="172">
        <v>0</v>
      </c>
      <c r="AV82" s="172">
        <v>287.26726736842102</v>
      </c>
      <c r="AW82" s="172">
        <v>135.43232989301052</v>
      </c>
      <c r="AX82" s="172">
        <v>3.7998315789473684</v>
      </c>
      <c r="AY82" s="172">
        <v>0</v>
      </c>
      <c r="AZ82" s="172">
        <v>0</v>
      </c>
      <c r="BA82" s="172">
        <v>0</v>
      </c>
      <c r="BB82" s="172">
        <v>37.998315789473686</v>
      </c>
      <c r="BC82" s="172">
        <v>16.149284210526318</v>
      </c>
      <c r="BD82" s="172">
        <v>0</v>
      </c>
      <c r="BE82" s="172">
        <v>438.15263168204211</v>
      </c>
      <c r="BF82" s="172">
        <v>90.808476719178941</v>
      </c>
      <c r="BG82" s="219">
        <v>8.2746319910526331</v>
      </c>
      <c r="BH82" s="242">
        <v>709</v>
      </c>
      <c r="BJ82" s="191">
        <v>808</v>
      </c>
      <c r="BK82" s="191" t="s">
        <v>189</v>
      </c>
      <c r="BL82" s="192">
        <v>1986.6</v>
      </c>
      <c r="BM82" s="192">
        <v>1692.33</v>
      </c>
      <c r="BN82" s="192">
        <v>17.68</v>
      </c>
      <c r="BO82" s="192">
        <v>187.58</v>
      </c>
      <c r="BP82" s="204">
        <v>8</v>
      </c>
      <c r="BQ82" s="205">
        <v>44</v>
      </c>
      <c r="BR82" s="204">
        <v>162</v>
      </c>
    </row>
    <row r="83" spans="1:70" ht="14.4" x14ac:dyDescent="0.3">
      <c r="A83" s="171">
        <v>806</v>
      </c>
      <c r="B83" s="224" t="s">
        <v>149</v>
      </c>
      <c r="C83" s="218">
        <v>13252.5</v>
      </c>
      <c r="D83" s="219">
        <v>8826.5</v>
      </c>
      <c r="E83" s="218">
        <v>0</v>
      </c>
      <c r="F83" s="172">
        <v>0</v>
      </c>
      <c r="G83" s="172">
        <v>0</v>
      </c>
      <c r="H83" s="172">
        <v>0</v>
      </c>
      <c r="I83" s="172">
        <v>82.328055263157893</v>
      </c>
      <c r="J83" s="172">
        <v>170.97844210526316</v>
      </c>
      <c r="K83" s="172">
        <v>80.631878947368421</v>
      </c>
      <c r="L83" s="172">
        <v>0</v>
      </c>
      <c r="M83" s="172">
        <v>0</v>
      </c>
      <c r="N83" s="172">
        <v>0</v>
      </c>
      <c r="O83" s="172">
        <v>0</v>
      </c>
      <c r="P83" s="172">
        <v>0</v>
      </c>
      <c r="Q83" s="172">
        <v>222.17297105263157</v>
      </c>
      <c r="R83" s="172">
        <v>1022.7619536842104</v>
      </c>
      <c r="S83" s="172">
        <v>393.44471052631576</v>
      </c>
      <c r="T83" s="172">
        <v>0</v>
      </c>
      <c r="U83" s="172">
        <v>0</v>
      </c>
      <c r="V83" s="172">
        <v>0</v>
      </c>
      <c r="W83" s="172">
        <v>0</v>
      </c>
      <c r="X83" s="172">
        <v>437.50406681705522</v>
      </c>
      <c r="Y83" s="172">
        <v>462.41896842105257</v>
      </c>
      <c r="Z83" s="172">
        <v>124.93083894736841</v>
      </c>
      <c r="AA83" s="219">
        <v>0</v>
      </c>
      <c r="AB83" s="172">
        <v>0</v>
      </c>
      <c r="AC83" s="172">
        <v>0</v>
      </c>
      <c r="AD83" s="172">
        <v>0</v>
      </c>
      <c r="AE83" s="172">
        <v>98.13741052631579</v>
      </c>
      <c r="AF83" s="172">
        <v>36.801528947368425</v>
      </c>
      <c r="AG83" s="172">
        <v>0</v>
      </c>
      <c r="AH83" s="172">
        <v>0</v>
      </c>
      <c r="AI83" s="172">
        <v>0</v>
      </c>
      <c r="AJ83" s="172">
        <v>0</v>
      </c>
      <c r="AK83" s="172">
        <v>188.72578947368419</v>
      </c>
      <c r="AL83" s="172">
        <v>117.00998947368421</v>
      </c>
      <c r="AM83" s="172">
        <v>0</v>
      </c>
      <c r="AN83" s="172">
        <v>0</v>
      </c>
      <c r="AO83" s="172">
        <v>0</v>
      </c>
      <c r="AP83" s="172">
        <v>86.813863157894744</v>
      </c>
      <c r="AQ83" s="172">
        <v>32.64956157894737</v>
      </c>
      <c r="AR83" s="219">
        <v>0</v>
      </c>
      <c r="AS83" s="172">
        <v>0</v>
      </c>
      <c r="AT83" s="172">
        <v>0</v>
      </c>
      <c r="AU83" s="172">
        <v>0</v>
      </c>
      <c r="AV83" s="172">
        <v>23.748947368421053</v>
      </c>
      <c r="AW83" s="172">
        <v>13.299410526315789</v>
      </c>
      <c r="AX83" s="172">
        <v>0</v>
      </c>
      <c r="AY83" s="172">
        <v>0</v>
      </c>
      <c r="AZ83" s="172">
        <v>0</v>
      </c>
      <c r="BA83" s="172">
        <v>0</v>
      </c>
      <c r="BB83" s="172">
        <v>234.63960000000003</v>
      </c>
      <c r="BC83" s="172">
        <v>98.795621052631574</v>
      </c>
      <c r="BD83" s="172">
        <v>0</v>
      </c>
      <c r="BE83" s="172">
        <v>333.30856031665263</v>
      </c>
      <c r="BF83" s="172">
        <v>81.284730842968415</v>
      </c>
      <c r="BG83" s="219">
        <v>0</v>
      </c>
      <c r="BH83" s="242">
        <v>801.77</v>
      </c>
      <c r="BJ83" s="191">
        <v>810</v>
      </c>
      <c r="BK83" s="191" t="s">
        <v>246</v>
      </c>
      <c r="BL83" s="192">
        <v>1716.36</v>
      </c>
      <c r="BM83" s="192">
        <v>1451.4</v>
      </c>
      <c r="BN83" s="192">
        <v>34.409999999999997</v>
      </c>
      <c r="BO83" s="192">
        <v>500.71</v>
      </c>
      <c r="BP83" s="204">
        <v>18</v>
      </c>
      <c r="BQ83" s="205">
        <v>71</v>
      </c>
      <c r="BR83" s="204">
        <v>238</v>
      </c>
    </row>
    <row r="84" spans="1:70" ht="14.4" x14ac:dyDescent="0.3">
      <c r="A84" s="171">
        <v>826</v>
      </c>
      <c r="B84" s="224" t="s">
        <v>150</v>
      </c>
      <c r="C84" s="218">
        <v>26512</v>
      </c>
      <c r="D84" s="219">
        <v>19303</v>
      </c>
      <c r="E84" s="218">
        <v>37.21679210526316</v>
      </c>
      <c r="F84" s="172">
        <v>49.998241727331582</v>
      </c>
      <c r="G84" s="172">
        <v>21.372305263157894</v>
      </c>
      <c r="H84" s="172">
        <v>0</v>
      </c>
      <c r="I84" s="172">
        <v>40.600136842105272</v>
      </c>
      <c r="J84" s="172">
        <v>479.90539999999999</v>
      </c>
      <c r="K84" s="172">
        <v>183.02465052631578</v>
      </c>
      <c r="L84" s="172">
        <v>1.9429368421052633</v>
      </c>
      <c r="M84" s="172">
        <v>0</v>
      </c>
      <c r="N84" s="172">
        <v>0</v>
      </c>
      <c r="O84" s="172">
        <v>0</v>
      </c>
      <c r="P84" s="172">
        <v>0</v>
      </c>
      <c r="Q84" s="172">
        <v>9.0222526315789473</v>
      </c>
      <c r="R84" s="172">
        <v>475.50141014838425</v>
      </c>
      <c r="S84" s="172">
        <v>219.13089383259472</v>
      </c>
      <c r="T84" s="172">
        <v>1.9429368421052633</v>
      </c>
      <c r="U84" s="172">
        <v>0</v>
      </c>
      <c r="V84" s="172">
        <v>0</v>
      </c>
      <c r="W84" s="172">
        <v>0</v>
      </c>
      <c r="X84" s="172">
        <v>520.41187850093957</v>
      </c>
      <c r="Y84" s="172">
        <v>2242.1188059747369</v>
      </c>
      <c r="Z84" s="172">
        <v>727.59469672654211</v>
      </c>
      <c r="AA84" s="219">
        <v>50.41617424234736</v>
      </c>
      <c r="AB84" s="172">
        <v>24.974713121560526</v>
      </c>
      <c r="AC84" s="172">
        <v>11.323547368421053</v>
      </c>
      <c r="AD84" s="172">
        <v>0</v>
      </c>
      <c r="AE84" s="172">
        <v>45.105463684210527</v>
      </c>
      <c r="AF84" s="172">
        <v>15.098063157894737</v>
      </c>
      <c r="AG84" s="172">
        <v>0</v>
      </c>
      <c r="AH84" s="172">
        <v>0</v>
      </c>
      <c r="AI84" s="172">
        <v>0</v>
      </c>
      <c r="AJ84" s="172">
        <v>0</v>
      </c>
      <c r="AK84" s="172">
        <v>64.795854700507903</v>
      </c>
      <c r="AL84" s="172">
        <v>38.562969963665793</v>
      </c>
      <c r="AM84" s="172">
        <v>0</v>
      </c>
      <c r="AN84" s="172">
        <v>0</v>
      </c>
      <c r="AO84" s="172">
        <v>0</v>
      </c>
      <c r="AP84" s="172">
        <v>202.4219229206816</v>
      </c>
      <c r="AQ84" s="172">
        <v>78.903937857139482</v>
      </c>
      <c r="AR84" s="219">
        <v>0.94362894736842107</v>
      </c>
      <c r="AS84" s="172">
        <v>7.5996631578947369</v>
      </c>
      <c r="AT84" s="172">
        <v>5.6997473684210522</v>
      </c>
      <c r="AU84" s="172">
        <v>0</v>
      </c>
      <c r="AV84" s="172">
        <v>188.91496126661053</v>
      </c>
      <c r="AW84" s="172">
        <v>78.466522105263152</v>
      </c>
      <c r="AX84" s="172">
        <v>0.94995789473684211</v>
      </c>
      <c r="AY84" s="172">
        <v>0</v>
      </c>
      <c r="AZ84" s="172">
        <v>0</v>
      </c>
      <c r="BA84" s="172">
        <v>0</v>
      </c>
      <c r="BB84" s="172">
        <v>177.61046041932633</v>
      </c>
      <c r="BC84" s="172">
        <v>87.997765999136831</v>
      </c>
      <c r="BD84" s="172">
        <v>0.94995789473684211</v>
      </c>
      <c r="BE84" s="172">
        <v>1030.3000897061054</v>
      </c>
      <c r="BF84" s="172">
        <v>334.65746917856842</v>
      </c>
      <c r="BG84" s="219">
        <v>9.4845791122105254</v>
      </c>
      <c r="BH84" s="242">
        <v>1179</v>
      </c>
      <c r="BJ84" s="191">
        <v>811</v>
      </c>
      <c r="BK84" s="191" t="s">
        <v>115</v>
      </c>
      <c r="BL84" s="192">
        <v>3562.74</v>
      </c>
      <c r="BM84" s="192">
        <v>3212.47</v>
      </c>
      <c r="BN84" s="192">
        <v>10.96</v>
      </c>
      <c r="BO84" s="192">
        <v>125.08</v>
      </c>
      <c r="BP84" s="204">
        <v>11</v>
      </c>
      <c r="BQ84" s="205">
        <v>44</v>
      </c>
      <c r="BR84" s="204">
        <v>155</v>
      </c>
    </row>
    <row r="85" spans="1:70" ht="14.4" x14ac:dyDescent="0.3">
      <c r="A85" s="171">
        <v>391</v>
      </c>
      <c r="B85" s="224" t="s">
        <v>151</v>
      </c>
      <c r="C85" s="218">
        <v>21814.5</v>
      </c>
      <c r="D85" s="219">
        <v>14997</v>
      </c>
      <c r="E85" s="218">
        <v>83.230280526315795</v>
      </c>
      <c r="F85" s="172">
        <v>127.65095052631578</v>
      </c>
      <c r="G85" s="172">
        <v>49.544889473684208</v>
      </c>
      <c r="H85" s="172">
        <v>0</v>
      </c>
      <c r="I85" s="172">
        <v>34.961228947368426</v>
      </c>
      <c r="J85" s="172">
        <v>433.85779684210524</v>
      </c>
      <c r="K85" s="172">
        <v>203.0369</v>
      </c>
      <c r="L85" s="172">
        <v>6.8002789473684198</v>
      </c>
      <c r="M85" s="172">
        <v>0</v>
      </c>
      <c r="N85" s="172">
        <v>0</v>
      </c>
      <c r="O85" s="172">
        <v>0</v>
      </c>
      <c r="P85" s="172">
        <v>0</v>
      </c>
      <c r="Q85" s="172">
        <v>122.02596684210526</v>
      </c>
      <c r="R85" s="172">
        <v>747.83639052631577</v>
      </c>
      <c r="S85" s="172">
        <v>306.78972736842104</v>
      </c>
      <c r="T85" s="172">
        <v>4.3392259378578943</v>
      </c>
      <c r="U85" s="172">
        <v>0</v>
      </c>
      <c r="V85" s="172">
        <v>0</v>
      </c>
      <c r="W85" s="172">
        <v>0</v>
      </c>
      <c r="X85" s="172">
        <v>665.81103623867375</v>
      </c>
      <c r="Y85" s="172">
        <v>1410.2116218368105</v>
      </c>
      <c r="Z85" s="172">
        <v>420.32600433955264</v>
      </c>
      <c r="AA85" s="219">
        <v>91.317197087573675</v>
      </c>
      <c r="AB85" s="172">
        <v>81.152089473684214</v>
      </c>
      <c r="AC85" s="172">
        <v>25.477981578947372</v>
      </c>
      <c r="AD85" s="172">
        <v>0</v>
      </c>
      <c r="AE85" s="172">
        <v>127.38990789473685</v>
      </c>
      <c r="AF85" s="172">
        <v>59.448623684210524</v>
      </c>
      <c r="AG85" s="172">
        <v>0.94362894736842107</v>
      </c>
      <c r="AH85" s="172">
        <v>0</v>
      </c>
      <c r="AI85" s="172">
        <v>0</v>
      </c>
      <c r="AJ85" s="172">
        <v>0</v>
      </c>
      <c r="AK85" s="172">
        <v>282.14505526315793</v>
      </c>
      <c r="AL85" s="172">
        <v>100.96829736842106</v>
      </c>
      <c r="AM85" s="172">
        <v>2.8308868421052633</v>
      </c>
      <c r="AN85" s="172">
        <v>0</v>
      </c>
      <c r="AO85" s="172">
        <v>0</v>
      </c>
      <c r="AP85" s="172">
        <v>393.65622916643946</v>
      </c>
      <c r="AQ85" s="172">
        <v>98.885196834689481</v>
      </c>
      <c r="AR85" s="219">
        <v>3.7745157894736843</v>
      </c>
      <c r="AS85" s="172">
        <v>25.268880000000003</v>
      </c>
      <c r="AT85" s="172">
        <v>15.199326315789474</v>
      </c>
      <c r="AU85" s="172">
        <v>0</v>
      </c>
      <c r="AV85" s="172">
        <v>121.21462736842105</v>
      </c>
      <c r="AW85" s="172">
        <v>68.016985263157892</v>
      </c>
      <c r="AX85" s="172">
        <v>3.7998315789473684</v>
      </c>
      <c r="AY85" s="172">
        <v>0</v>
      </c>
      <c r="AZ85" s="172">
        <v>0</v>
      </c>
      <c r="BA85" s="172">
        <v>0</v>
      </c>
      <c r="BB85" s="172">
        <v>190.18157527610526</v>
      </c>
      <c r="BC85" s="172">
        <v>108.61185421484211</v>
      </c>
      <c r="BD85" s="172">
        <v>0.94995789473684211</v>
      </c>
      <c r="BE85" s="172">
        <v>690.29709155898945</v>
      </c>
      <c r="BF85" s="172">
        <v>222.88633999320001</v>
      </c>
      <c r="BG85" s="219">
        <v>12.348769611852632</v>
      </c>
      <c r="BH85" s="242">
        <v>1054</v>
      </c>
      <c r="BJ85" s="191">
        <v>812</v>
      </c>
      <c r="BK85" s="191" t="s">
        <v>154</v>
      </c>
      <c r="BL85" s="192">
        <v>1101.9100000000001</v>
      </c>
      <c r="BM85" s="192">
        <v>1093.18</v>
      </c>
      <c r="BN85" s="192">
        <v>24.47</v>
      </c>
      <c r="BO85" s="192">
        <v>260.64999999999998</v>
      </c>
      <c r="BP85" s="204">
        <v>5</v>
      </c>
      <c r="BQ85" s="205">
        <v>29</v>
      </c>
      <c r="BR85" s="204">
        <v>114</v>
      </c>
    </row>
    <row r="86" spans="1:70" ht="14.4" x14ac:dyDescent="0.3">
      <c r="A86" s="171">
        <v>316</v>
      </c>
      <c r="B86" s="224" t="s">
        <v>152</v>
      </c>
      <c r="C86" s="218">
        <v>30472</v>
      </c>
      <c r="D86" s="219">
        <v>22554.5</v>
      </c>
      <c r="E86" s="218">
        <v>270.66757894736844</v>
      </c>
      <c r="F86" s="172">
        <v>570.25196315789469</v>
      </c>
      <c r="G86" s="172">
        <v>215.66598947368422</v>
      </c>
      <c r="H86" s="172">
        <v>4.8573421052631582</v>
      </c>
      <c r="I86" s="172">
        <v>89.094744736842102</v>
      </c>
      <c r="J86" s="172">
        <v>935.52408947368417</v>
      </c>
      <c r="K86" s="172">
        <v>397.3305842105263</v>
      </c>
      <c r="L86" s="172">
        <v>1.9429368421052633</v>
      </c>
      <c r="M86" s="172">
        <v>0</v>
      </c>
      <c r="N86" s="172">
        <v>0</v>
      </c>
      <c r="O86" s="172">
        <v>0</v>
      </c>
      <c r="P86" s="172">
        <v>0</v>
      </c>
      <c r="Q86" s="172">
        <v>106.01146842105264</v>
      </c>
      <c r="R86" s="172">
        <v>955.92492631578943</v>
      </c>
      <c r="S86" s="172">
        <v>424.5317</v>
      </c>
      <c r="T86" s="172">
        <v>1.9429368421052633</v>
      </c>
      <c r="U86" s="172">
        <v>0</v>
      </c>
      <c r="V86" s="172">
        <v>0</v>
      </c>
      <c r="W86" s="172">
        <v>0</v>
      </c>
      <c r="X86" s="172">
        <v>671.38028895975003</v>
      </c>
      <c r="Y86" s="172">
        <v>1435.8552056220526</v>
      </c>
      <c r="Z86" s="172">
        <v>413.04284827028414</v>
      </c>
      <c r="AA86" s="219">
        <v>63.048301497784216</v>
      </c>
      <c r="AB86" s="172">
        <v>87.757492105263154</v>
      </c>
      <c r="AC86" s="172">
        <v>30.196126315789474</v>
      </c>
      <c r="AD86" s="172">
        <v>0</v>
      </c>
      <c r="AE86" s="172">
        <v>51.899592105263167</v>
      </c>
      <c r="AF86" s="172">
        <v>26.421610526315789</v>
      </c>
      <c r="AG86" s="172">
        <v>0</v>
      </c>
      <c r="AH86" s="172">
        <v>0</v>
      </c>
      <c r="AI86" s="172">
        <v>0</v>
      </c>
      <c r="AJ86" s="172">
        <v>0</v>
      </c>
      <c r="AK86" s="172">
        <v>85.87023421052632</v>
      </c>
      <c r="AL86" s="172">
        <v>47.181447368421054</v>
      </c>
      <c r="AM86" s="172">
        <v>0</v>
      </c>
      <c r="AN86" s="172">
        <v>0</v>
      </c>
      <c r="AO86" s="172">
        <v>0</v>
      </c>
      <c r="AP86" s="172">
        <v>49.49582569537894</v>
      </c>
      <c r="AQ86" s="172">
        <v>19.220232611415788</v>
      </c>
      <c r="AR86" s="219">
        <v>1.8872578947368421</v>
      </c>
      <c r="AS86" s="172">
        <v>151.99326315789475</v>
      </c>
      <c r="AT86" s="172">
        <v>61.747263157894743</v>
      </c>
      <c r="AU86" s="172">
        <v>2.8498736842105261</v>
      </c>
      <c r="AV86" s="172">
        <v>160.54288421052632</v>
      </c>
      <c r="AW86" s="172">
        <v>78.846505263157894</v>
      </c>
      <c r="AX86" s="172">
        <v>0</v>
      </c>
      <c r="AY86" s="172">
        <v>0</v>
      </c>
      <c r="AZ86" s="172">
        <v>0</v>
      </c>
      <c r="BA86" s="172">
        <v>0</v>
      </c>
      <c r="BB86" s="172">
        <v>193.79141052631579</v>
      </c>
      <c r="BC86" s="172">
        <v>90.245999999999995</v>
      </c>
      <c r="BD86" s="172">
        <v>1.8999157894736842</v>
      </c>
      <c r="BE86" s="172">
        <v>636.41105866547366</v>
      </c>
      <c r="BF86" s="172">
        <v>152.19828022086313</v>
      </c>
      <c r="BG86" s="219">
        <v>13.216915232778948</v>
      </c>
      <c r="BH86" s="242">
        <v>559.5</v>
      </c>
      <c r="BJ86" s="191">
        <v>813</v>
      </c>
      <c r="BK86" s="191" t="s">
        <v>155</v>
      </c>
      <c r="BL86" s="192">
        <v>1316.62</v>
      </c>
      <c r="BM86" s="192">
        <v>1295.6500000000001</v>
      </c>
      <c r="BN86" s="192">
        <v>15.32</v>
      </c>
      <c r="BO86" s="192">
        <v>196.01</v>
      </c>
      <c r="BP86" s="204">
        <v>8</v>
      </c>
      <c r="BQ86" s="205">
        <v>29</v>
      </c>
      <c r="BR86" s="204">
        <v>101</v>
      </c>
    </row>
    <row r="87" spans="1:70" ht="14.4" x14ac:dyDescent="0.3">
      <c r="A87" s="171">
        <v>926</v>
      </c>
      <c r="B87" s="224" t="s">
        <v>153</v>
      </c>
      <c r="C87" s="218">
        <v>59780</v>
      </c>
      <c r="D87" s="219">
        <v>45413.5</v>
      </c>
      <c r="E87" s="218">
        <v>58.268715288207893</v>
      </c>
      <c r="F87" s="172">
        <v>107.37964248319473</v>
      </c>
      <c r="G87" s="172">
        <v>41.546465492705266</v>
      </c>
      <c r="H87" s="172">
        <v>0</v>
      </c>
      <c r="I87" s="172">
        <v>109.05647755642894</v>
      </c>
      <c r="J87" s="172">
        <v>707.57031749815258</v>
      </c>
      <c r="K87" s="172">
        <v>233.18480300951052</v>
      </c>
      <c r="L87" s="172">
        <v>3.8858736842105266</v>
      </c>
      <c r="M87" s="172">
        <v>0</v>
      </c>
      <c r="N87" s="172">
        <v>0</v>
      </c>
      <c r="O87" s="172">
        <v>0</v>
      </c>
      <c r="P87" s="172">
        <v>0</v>
      </c>
      <c r="Q87" s="172">
        <v>128.49567533704209</v>
      </c>
      <c r="R87" s="172">
        <v>989.57984003998422</v>
      </c>
      <c r="S87" s="172">
        <v>420.2572408903053</v>
      </c>
      <c r="T87" s="172">
        <v>15.543494736842106</v>
      </c>
      <c r="U87" s="172">
        <v>0</v>
      </c>
      <c r="V87" s="172">
        <v>0</v>
      </c>
      <c r="W87" s="172">
        <v>0</v>
      </c>
      <c r="X87" s="172">
        <v>933.64986155177371</v>
      </c>
      <c r="Y87" s="172">
        <v>5432.4872732545464</v>
      </c>
      <c r="Z87" s="172">
        <v>1817.5778459377475</v>
      </c>
      <c r="AA87" s="219">
        <v>141.77551265855789</v>
      </c>
      <c r="AB87" s="172">
        <v>20.571111052631579</v>
      </c>
      <c r="AC87" s="172">
        <v>13.022079473684212</v>
      </c>
      <c r="AD87" s="172">
        <v>0</v>
      </c>
      <c r="AE87" s="172">
        <v>120.24978282206844</v>
      </c>
      <c r="AF87" s="172">
        <v>54.384481352123686</v>
      </c>
      <c r="AG87" s="172">
        <v>0.94362894736842107</v>
      </c>
      <c r="AH87" s="172">
        <v>0</v>
      </c>
      <c r="AI87" s="172">
        <v>0</v>
      </c>
      <c r="AJ87" s="172">
        <v>0</v>
      </c>
      <c r="AK87" s="172">
        <v>114.39928240475527</v>
      </c>
      <c r="AL87" s="172">
        <v>49.729245526315793</v>
      </c>
      <c r="AM87" s="172">
        <v>1.6985321052631579</v>
      </c>
      <c r="AN87" s="172">
        <v>0</v>
      </c>
      <c r="AO87" s="172">
        <v>0</v>
      </c>
      <c r="AP87" s="172">
        <v>543.95527095130001</v>
      </c>
      <c r="AQ87" s="172">
        <v>227.44875549989212</v>
      </c>
      <c r="AR87" s="219">
        <v>15.756120733292104</v>
      </c>
      <c r="AS87" s="172">
        <v>27.447449788610527</v>
      </c>
      <c r="AT87" s="172">
        <v>10.417871895599999</v>
      </c>
      <c r="AU87" s="172">
        <v>0</v>
      </c>
      <c r="AV87" s="172">
        <v>161.1736543527158</v>
      </c>
      <c r="AW87" s="172">
        <v>71.752222555136854</v>
      </c>
      <c r="AX87" s="172">
        <v>0.56997473684210531</v>
      </c>
      <c r="AY87" s="172">
        <v>0</v>
      </c>
      <c r="AZ87" s="172">
        <v>0</v>
      </c>
      <c r="BA87" s="172">
        <v>0</v>
      </c>
      <c r="BB87" s="172">
        <v>232.2742029421895</v>
      </c>
      <c r="BC87" s="172">
        <v>125.10628757722105</v>
      </c>
      <c r="BD87" s="172">
        <v>4.3698063157894733</v>
      </c>
      <c r="BE87" s="172">
        <v>2620.0955744832631</v>
      </c>
      <c r="BF87" s="172">
        <v>892.54590407538944</v>
      </c>
      <c r="BG87" s="219">
        <v>34.017430785410525</v>
      </c>
      <c r="BH87" s="242">
        <v>2666</v>
      </c>
      <c r="BJ87" s="191">
        <v>815</v>
      </c>
      <c r="BK87" s="191" t="s">
        <v>158</v>
      </c>
      <c r="BL87" s="192">
        <v>6092.59</v>
      </c>
      <c r="BM87" s="192">
        <v>5722.17</v>
      </c>
      <c r="BN87" s="192">
        <v>64.92</v>
      </c>
      <c r="BO87" s="192">
        <v>398.83</v>
      </c>
      <c r="BP87" s="204">
        <v>19</v>
      </c>
      <c r="BQ87" s="205">
        <v>72</v>
      </c>
      <c r="BR87" s="204">
        <v>267</v>
      </c>
    </row>
    <row r="88" spans="1:70" ht="14.4" x14ac:dyDescent="0.3">
      <c r="A88" s="171">
        <v>812</v>
      </c>
      <c r="B88" s="224" t="s">
        <v>154</v>
      </c>
      <c r="C88" s="218">
        <v>12445</v>
      </c>
      <c r="D88" s="219">
        <v>8814</v>
      </c>
      <c r="E88" s="218">
        <v>3.3833447368421048</v>
      </c>
      <c r="F88" s="172">
        <v>52.718351363342109</v>
      </c>
      <c r="G88" s="172">
        <v>30.76316601902105</v>
      </c>
      <c r="H88" s="172">
        <v>0</v>
      </c>
      <c r="I88" s="172">
        <v>7.4433584210526309</v>
      </c>
      <c r="J88" s="172">
        <v>71.305782105263148</v>
      </c>
      <c r="K88" s="172">
        <v>39.830205263157893</v>
      </c>
      <c r="L88" s="172">
        <v>1.9429368421052633</v>
      </c>
      <c r="M88" s="172">
        <v>0</v>
      </c>
      <c r="N88" s="172">
        <v>0</v>
      </c>
      <c r="O88" s="172">
        <v>0</v>
      </c>
      <c r="P88" s="172">
        <v>0</v>
      </c>
      <c r="Q88" s="172">
        <v>50.674986365889474</v>
      </c>
      <c r="R88" s="172">
        <v>479.93778292834736</v>
      </c>
      <c r="S88" s="172">
        <v>215.4716957894737</v>
      </c>
      <c r="T88" s="172">
        <v>1.9429368421052633</v>
      </c>
      <c r="U88" s="172">
        <v>0</v>
      </c>
      <c r="V88" s="172">
        <v>0</v>
      </c>
      <c r="W88" s="172">
        <v>0</v>
      </c>
      <c r="X88" s="172">
        <v>395.24391330766849</v>
      </c>
      <c r="Y88" s="172">
        <v>762.01982461634213</v>
      </c>
      <c r="Z88" s="172">
        <v>226.61119873176312</v>
      </c>
      <c r="AA88" s="219">
        <v>11.657621052631576</v>
      </c>
      <c r="AB88" s="172">
        <v>0.94362894736842107</v>
      </c>
      <c r="AC88" s="172">
        <v>1.8872578947368421</v>
      </c>
      <c r="AD88" s="172">
        <v>0</v>
      </c>
      <c r="AE88" s="172">
        <v>29.629948947368419</v>
      </c>
      <c r="AF88" s="172">
        <v>20.571111052631579</v>
      </c>
      <c r="AG88" s="172">
        <v>0</v>
      </c>
      <c r="AH88" s="172">
        <v>0</v>
      </c>
      <c r="AI88" s="172">
        <v>0</v>
      </c>
      <c r="AJ88" s="172">
        <v>0</v>
      </c>
      <c r="AK88" s="172">
        <v>83.605524736842099</v>
      </c>
      <c r="AL88" s="172">
        <v>46.992721578947368</v>
      </c>
      <c r="AM88" s="172">
        <v>0</v>
      </c>
      <c r="AN88" s="172">
        <v>0</v>
      </c>
      <c r="AO88" s="172">
        <v>0</v>
      </c>
      <c r="AP88" s="172">
        <v>174.88589887470002</v>
      </c>
      <c r="AQ88" s="172">
        <v>62.782778983702627</v>
      </c>
      <c r="AR88" s="219">
        <v>4.7181447368421052</v>
      </c>
      <c r="AS88" s="172">
        <v>26.34550243054737</v>
      </c>
      <c r="AT88" s="172">
        <v>13.679393684210527</v>
      </c>
      <c r="AU88" s="172">
        <v>0</v>
      </c>
      <c r="AV88" s="172">
        <v>13.299410526315789</v>
      </c>
      <c r="AW88" s="172">
        <v>7.7896547368421043</v>
      </c>
      <c r="AX88" s="172">
        <v>0</v>
      </c>
      <c r="AY88" s="172">
        <v>0</v>
      </c>
      <c r="AZ88" s="172">
        <v>0</v>
      </c>
      <c r="BA88" s="172">
        <v>0</v>
      </c>
      <c r="BB88" s="172">
        <v>143.09532389387368</v>
      </c>
      <c r="BC88" s="172">
        <v>76.566606315789471</v>
      </c>
      <c r="BD88" s="172">
        <v>0.94995789473684211</v>
      </c>
      <c r="BE88" s="172">
        <v>392.64009669751579</v>
      </c>
      <c r="BF88" s="172">
        <v>123.68785319690525</v>
      </c>
      <c r="BG88" s="219">
        <v>4.3698063157894733</v>
      </c>
      <c r="BH88" s="242">
        <v>528.75</v>
      </c>
      <c r="BJ88" s="191">
        <v>816</v>
      </c>
      <c r="BK88" s="191" t="s">
        <v>215</v>
      </c>
      <c r="BL88" s="192">
        <v>1983.96</v>
      </c>
      <c r="BM88" s="192">
        <v>1806.81</v>
      </c>
      <c r="BN88" s="192">
        <v>11.48</v>
      </c>
      <c r="BO88" s="192">
        <v>89.31</v>
      </c>
      <c r="BP88" s="204">
        <v>4</v>
      </c>
      <c r="BQ88" s="205">
        <v>32</v>
      </c>
      <c r="BR88" s="204">
        <v>103</v>
      </c>
    </row>
    <row r="89" spans="1:70" ht="14.4" x14ac:dyDescent="0.3">
      <c r="A89" s="171">
        <v>813</v>
      </c>
      <c r="B89" s="224" t="s">
        <v>155</v>
      </c>
      <c r="C89" s="218">
        <v>12233</v>
      </c>
      <c r="D89" s="219">
        <v>9974</v>
      </c>
      <c r="E89" s="218">
        <v>0</v>
      </c>
      <c r="F89" s="172">
        <v>0</v>
      </c>
      <c r="G89" s="172">
        <v>0</v>
      </c>
      <c r="H89" s="172">
        <v>0</v>
      </c>
      <c r="I89" s="172">
        <v>6.9922457894736842</v>
      </c>
      <c r="J89" s="172">
        <v>288.16991466962099</v>
      </c>
      <c r="K89" s="172">
        <v>137.62469330627894</v>
      </c>
      <c r="L89" s="172">
        <v>0</v>
      </c>
      <c r="M89" s="172">
        <v>0</v>
      </c>
      <c r="N89" s="172">
        <v>0</v>
      </c>
      <c r="O89" s="172">
        <v>0</v>
      </c>
      <c r="P89" s="172">
        <v>0</v>
      </c>
      <c r="Q89" s="172">
        <v>0</v>
      </c>
      <c r="R89" s="172">
        <v>166.21824781357367</v>
      </c>
      <c r="S89" s="172">
        <v>61.202510526315784</v>
      </c>
      <c r="T89" s="172">
        <v>0</v>
      </c>
      <c r="U89" s="172">
        <v>0</v>
      </c>
      <c r="V89" s="172">
        <v>0</v>
      </c>
      <c r="W89" s="172">
        <v>0</v>
      </c>
      <c r="X89" s="172">
        <v>279.87293030163426</v>
      </c>
      <c r="Y89" s="172">
        <v>1006.5573202846105</v>
      </c>
      <c r="Z89" s="172">
        <v>304.71385478757895</v>
      </c>
      <c r="AA89" s="219">
        <v>6.994572631578948</v>
      </c>
      <c r="AB89" s="172">
        <v>0</v>
      </c>
      <c r="AC89" s="172">
        <v>0</v>
      </c>
      <c r="AD89" s="172">
        <v>0</v>
      </c>
      <c r="AE89" s="172">
        <v>79.076105789473687</v>
      </c>
      <c r="AF89" s="172">
        <v>51.899592105263167</v>
      </c>
      <c r="AG89" s="172">
        <v>0</v>
      </c>
      <c r="AH89" s="172">
        <v>0</v>
      </c>
      <c r="AI89" s="172">
        <v>0</v>
      </c>
      <c r="AJ89" s="172">
        <v>0</v>
      </c>
      <c r="AK89" s="172">
        <v>33.027013157894743</v>
      </c>
      <c r="AL89" s="172">
        <v>13.210805263157894</v>
      </c>
      <c r="AM89" s="172">
        <v>0</v>
      </c>
      <c r="AN89" s="172">
        <v>0</v>
      </c>
      <c r="AO89" s="172">
        <v>0</v>
      </c>
      <c r="AP89" s="172">
        <v>213.07141820304736</v>
      </c>
      <c r="AQ89" s="172">
        <v>62.526178907673682</v>
      </c>
      <c r="AR89" s="219">
        <v>1.6985321052631579</v>
      </c>
      <c r="AS89" s="172">
        <v>0</v>
      </c>
      <c r="AT89" s="172">
        <v>0</v>
      </c>
      <c r="AU89" s="172">
        <v>0</v>
      </c>
      <c r="AV89" s="172">
        <v>65.357102207936848</v>
      </c>
      <c r="AW89" s="172">
        <v>40.373210526315788</v>
      </c>
      <c r="AX89" s="172">
        <v>0</v>
      </c>
      <c r="AY89" s="172">
        <v>0</v>
      </c>
      <c r="AZ89" s="172">
        <v>0</v>
      </c>
      <c r="BA89" s="172">
        <v>0</v>
      </c>
      <c r="BB89" s="172">
        <v>43.064757578084219</v>
      </c>
      <c r="BC89" s="172">
        <v>26.123842105263158</v>
      </c>
      <c r="BD89" s="172">
        <v>0</v>
      </c>
      <c r="BE89" s="172">
        <v>540.55833307402099</v>
      </c>
      <c r="BF89" s="172">
        <v>182.02726305208424</v>
      </c>
      <c r="BG89" s="219">
        <v>1.8999157894736842</v>
      </c>
      <c r="BH89" s="242">
        <v>446.33</v>
      </c>
      <c r="BJ89" s="191">
        <v>821</v>
      </c>
      <c r="BK89" s="191" t="s">
        <v>145</v>
      </c>
      <c r="BL89" s="192">
        <v>985.63</v>
      </c>
      <c r="BM89" s="192">
        <v>1281.67</v>
      </c>
      <c r="BN89" s="192">
        <v>18.920000000000002</v>
      </c>
      <c r="BO89" s="192">
        <v>262.52999999999997</v>
      </c>
      <c r="BP89" s="204">
        <v>14</v>
      </c>
      <c r="BQ89" s="205">
        <v>44</v>
      </c>
      <c r="BR89" s="204">
        <v>142</v>
      </c>
    </row>
    <row r="90" spans="1:70" ht="14.4" x14ac:dyDescent="0.3">
      <c r="A90" s="171">
        <v>802</v>
      </c>
      <c r="B90" s="224" t="s">
        <v>156</v>
      </c>
      <c r="C90" s="218">
        <v>15926.5</v>
      </c>
      <c r="D90" s="219">
        <v>12576</v>
      </c>
      <c r="E90" s="218">
        <v>0</v>
      </c>
      <c r="F90" s="172">
        <v>0</v>
      </c>
      <c r="G90" s="172">
        <v>0</v>
      </c>
      <c r="H90" s="172">
        <v>0</v>
      </c>
      <c r="I90" s="172">
        <v>0</v>
      </c>
      <c r="J90" s="172">
        <v>2.9144052631578941</v>
      </c>
      <c r="K90" s="172">
        <v>4.8573421052631582</v>
      </c>
      <c r="L90" s="172">
        <v>0</v>
      </c>
      <c r="M90" s="172">
        <v>0</v>
      </c>
      <c r="N90" s="172">
        <v>0</v>
      </c>
      <c r="O90" s="172">
        <v>0</v>
      </c>
      <c r="P90" s="172">
        <v>0</v>
      </c>
      <c r="Q90" s="172">
        <v>99.921447894736843</v>
      </c>
      <c r="R90" s="172">
        <v>366.11406496638949</v>
      </c>
      <c r="S90" s="172">
        <v>134.12740699048948</v>
      </c>
      <c r="T90" s="172">
        <v>8.4193933062789466</v>
      </c>
      <c r="U90" s="172">
        <v>0</v>
      </c>
      <c r="V90" s="172">
        <v>0</v>
      </c>
      <c r="W90" s="172">
        <v>0</v>
      </c>
      <c r="X90" s="172">
        <v>200.06973890404475</v>
      </c>
      <c r="Y90" s="172">
        <v>1622.5755085439896</v>
      </c>
      <c r="Z90" s="172">
        <v>517.70763093281573</v>
      </c>
      <c r="AA90" s="219">
        <v>37.180402739715788</v>
      </c>
      <c r="AB90" s="172">
        <v>0</v>
      </c>
      <c r="AC90" s="172">
        <v>0</v>
      </c>
      <c r="AD90" s="172">
        <v>0</v>
      </c>
      <c r="AE90" s="172">
        <v>0</v>
      </c>
      <c r="AF90" s="172">
        <v>0</v>
      </c>
      <c r="AG90" s="172">
        <v>0</v>
      </c>
      <c r="AH90" s="172">
        <v>0</v>
      </c>
      <c r="AI90" s="172">
        <v>0</v>
      </c>
      <c r="AJ90" s="172">
        <v>0</v>
      </c>
      <c r="AK90" s="172">
        <v>36.549894246860532</v>
      </c>
      <c r="AL90" s="172">
        <v>16.607869473684211</v>
      </c>
      <c r="AM90" s="172">
        <v>0.94362894736842107</v>
      </c>
      <c r="AN90" s="172">
        <v>0</v>
      </c>
      <c r="AO90" s="172">
        <v>0</v>
      </c>
      <c r="AP90" s="172">
        <v>138.02485430599211</v>
      </c>
      <c r="AQ90" s="172">
        <v>51.026321075839483</v>
      </c>
      <c r="AR90" s="219">
        <v>0.37745157894736847</v>
      </c>
      <c r="AS90" s="172">
        <v>0</v>
      </c>
      <c r="AT90" s="172">
        <v>0</v>
      </c>
      <c r="AU90" s="172">
        <v>0</v>
      </c>
      <c r="AV90" s="172">
        <v>0.18999157894736846</v>
      </c>
      <c r="AW90" s="172">
        <v>2.6598821052631578</v>
      </c>
      <c r="AX90" s="172">
        <v>0</v>
      </c>
      <c r="AY90" s="172">
        <v>0</v>
      </c>
      <c r="AZ90" s="172">
        <v>0</v>
      </c>
      <c r="BA90" s="172">
        <v>0</v>
      </c>
      <c r="BB90" s="172">
        <v>96.800706623810527</v>
      </c>
      <c r="BC90" s="172">
        <v>46.547934942189478</v>
      </c>
      <c r="BD90" s="172">
        <v>4.5914628412421052</v>
      </c>
      <c r="BE90" s="172">
        <v>832.19859956671587</v>
      </c>
      <c r="BF90" s="172">
        <v>277.14497202189477</v>
      </c>
      <c r="BG90" s="219">
        <v>7.1838475882105266</v>
      </c>
      <c r="BH90" s="242">
        <v>555</v>
      </c>
      <c r="BJ90" s="191">
        <v>822</v>
      </c>
      <c r="BK90" s="191" t="s">
        <v>247</v>
      </c>
      <c r="BL90" s="192">
        <v>1478.25</v>
      </c>
      <c r="BM90" s="192">
        <v>1449.28</v>
      </c>
      <c r="BN90" s="192">
        <v>12.44</v>
      </c>
      <c r="BO90" s="192">
        <v>168.57</v>
      </c>
      <c r="BP90" s="204">
        <v>11</v>
      </c>
      <c r="BQ90" s="205">
        <v>21</v>
      </c>
      <c r="BR90" s="204">
        <v>116</v>
      </c>
    </row>
    <row r="91" spans="1:70" ht="14.4" x14ac:dyDescent="0.3">
      <c r="A91" s="171">
        <v>392</v>
      </c>
      <c r="B91" s="224" t="s">
        <v>157</v>
      </c>
      <c r="C91" s="218">
        <v>15344.5</v>
      </c>
      <c r="D91" s="219">
        <v>11103</v>
      </c>
      <c r="E91" s="218">
        <v>5.187795263157895</v>
      </c>
      <c r="F91" s="172">
        <v>44.68754736842105</v>
      </c>
      <c r="G91" s="172">
        <v>20.400836842105264</v>
      </c>
      <c r="H91" s="172">
        <v>0</v>
      </c>
      <c r="I91" s="172">
        <v>43.306812631578943</v>
      </c>
      <c r="J91" s="172">
        <v>816.61635473684214</v>
      </c>
      <c r="K91" s="172">
        <v>371.74858277996316</v>
      </c>
      <c r="L91" s="172">
        <v>14.572026315789472</v>
      </c>
      <c r="M91" s="172">
        <v>0</v>
      </c>
      <c r="N91" s="172">
        <v>0</v>
      </c>
      <c r="O91" s="172">
        <v>0</v>
      </c>
      <c r="P91" s="172">
        <v>0</v>
      </c>
      <c r="Q91" s="172">
        <v>37.21679210526316</v>
      </c>
      <c r="R91" s="172">
        <v>282.69731052631579</v>
      </c>
      <c r="S91" s="172">
        <v>114.63327368421054</v>
      </c>
      <c r="T91" s="172">
        <v>1.9429368421052633</v>
      </c>
      <c r="U91" s="172">
        <v>0</v>
      </c>
      <c r="V91" s="172">
        <v>0</v>
      </c>
      <c r="W91" s="172">
        <v>0</v>
      </c>
      <c r="X91" s="172">
        <v>262.32033291311052</v>
      </c>
      <c r="Y91" s="172">
        <v>944.14641767577882</v>
      </c>
      <c r="Z91" s="172">
        <v>246.63708470767369</v>
      </c>
      <c r="AA91" s="219">
        <v>9.3260968421052635</v>
      </c>
      <c r="AB91" s="172">
        <v>2.8308868421052633</v>
      </c>
      <c r="AC91" s="172">
        <v>4.7181447368421052</v>
      </c>
      <c r="AD91" s="172">
        <v>0</v>
      </c>
      <c r="AE91" s="172">
        <v>94.362894736842108</v>
      </c>
      <c r="AF91" s="172">
        <v>45.294189473684213</v>
      </c>
      <c r="AG91" s="172">
        <v>0.94362894736842107</v>
      </c>
      <c r="AH91" s="172">
        <v>0</v>
      </c>
      <c r="AI91" s="172">
        <v>0</v>
      </c>
      <c r="AJ91" s="172">
        <v>0</v>
      </c>
      <c r="AK91" s="172">
        <v>41.519673684210524</v>
      </c>
      <c r="AL91" s="172">
        <v>16.98532105263158</v>
      </c>
      <c r="AM91" s="172">
        <v>0</v>
      </c>
      <c r="AN91" s="172">
        <v>0</v>
      </c>
      <c r="AO91" s="172">
        <v>0</v>
      </c>
      <c r="AP91" s="172">
        <v>40.198593157894742</v>
      </c>
      <c r="AQ91" s="172">
        <v>12.833353684210527</v>
      </c>
      <c r="AR91" s="219">
        <v>0.94362894736842107</v>
      </c>
      <c r="AS91" s="172">
        <v>34.895120633305261</v>
      </c>
      <c r="AT91" s="172">
        <v>15.959292631578949</v>
      </c>
      <c r="AU91" s="172">
        <v>0</v>
      </c>
      <c r="AV91" s="172">
        <v>233.69977340621054</v>
      </c>
      <c r="AW91" s="172">
        <v>131.2683471544421</v>
      </c>
      <c r="AX91" s="172">
        <v>4.7497894736842108</v>
      </c>
      <c r="AY91" s="172">
        <v>0</v>
      </c>
      <c r="AZ91" s="172">
        <v>0</v>
      </c>
      <c r="BA91" s="172">
        <v>0</v>
      </c>
      <c r="BB91" s="172">
        <v>87.396126315789473</v>
      </c>
      <c r="BC91" s="172">
        <v>42.748105263157896</v>
      </c>
      <c r="BD91" s="172">
        <v>0.94995789473684211</v>
      </c>
      <c r="BE91" s="172">
        <v>774.79766071541042</v>
      </c>
      <c r="BF91" s="172">
        <v>234.72122513210525</v>
      </c>
      <c r="BG91" s="219">
        <v>6.0797305263157906</v>
      </c>
      <c r="BH91" s="242">
        <v>951</v>
      </c>
      <c r="BJ91" s="191">
        <v>823</v>
      </c>
      <c r="BK91" s="191" t="s">
        <v>97</v>
      </c>
      <c r="BL91" s="192">
        <v>3100.37</v>
      </c>
      <c r="BM91" s="192">
        <v>3215.27</v>
      </c>
      <c r="BN91" s="192">
        <v>21.5</v>
      </c>
      <c r="BO91" s="192">
        <v>252.15</v>
      </c>
      <c r="BP91" s="204">
        <v>10</v>
      </c>
      <c r="BQ91" s="205">
        <v>40</v>
      </c>
      <c r="BR91" s="204">
        <v>170</v>
      </c>
    </row>
    <row r="92" spans="1:70" ht="14.4" x14ac:dyDescent="0.3">
      <c r="A92" s="171">
        <v>815</v>
      </c>
      <c r="B92" s="224" t="s">
        <v>158</v>
      </c>
      <c r="C92" s="218">
        <v>40228</v>
      </c>
      <c r="D92" s="219">
        <v>31694</v>
      </c>
      <c r="E92" s="218">
        <v>16.390425238107898</v>
      </c>
      <c r="F92" s="172">
        <v>107.44440736842104</v>
      </c>
      <c r="G92" s="172">
        <v>29.92122736842105</v>
      </c>
      <c r="H92" s="172">
        <v>3.8858736842105266</v>
      </c>
      <c r="I92" s="172">
        <v>39.99865370926053</v>
      </c>
      <c r="J92" s="172">
        <v>479.55826421763686</v>
      </c>
      <c r="K92" s="172">
        <v>201.26040872834736</v>
      </c>
      <c r="L92" s="172">
        <v>3.2058457894736838</v>
      </c>
      <c r="M92" s="172">
        <v>0</v>
      </c>
      <c r="N92" s="172">
        <v>0</v>
      </c>
      <c r="O92" s="172">
        <v>0</v>
      </c>
      <c r="P92" s="172">
        <v>0</v>
      </c>
      <c r="Q92" s="172">
        <v>57.742415714323684</v>
      </c>
      <c r="R92" s="172">
        <v>723.44152156334212</v>
      </c>
      <c r="S92" s="172">
        <v>280.88390248319473</v>
      </c>
      <c r="T92" s="172">
        <v>7.7717473684210532</v>
      </c>
      <c r="U92" s="172">
        <v>0</v>
      </c>
      <c r="V92" s="172">
        <v>0</v>
      </c>
      <c r="W92" s="172">
        <v>0</v>
      </c>
      <c r="X92" s="172">
        <v>600.70759354190534</v>
      </c>
      <c r="Y92" s="172">
        <v>3854.8465653641624</v>
      </c>
      <c r="Z92" s="172">
        <v>1219.2265511741471</v>
      </c>
      <c r="AA92" s="219">
        <v>97.924016842105246</v>
      </c>
      <c r="AB92" s="172">
        <v>33.97064210526316</v>
      </c>
      <c r="AC92" s="172">
        <v>13.210805263157894</v>
      </c>
      <c r="AD92" s="172">
        <v>2.8308868421052633</v>
      </c>
      <c r="AE92" s="172">
        <v>65.094670848384212</v>
      </c>
      <c r="AF92" s="172">
        <v>23.842358384718423</v>
      </c>
      <c r="AG92" s="172">
        <v>1.2267176315789474</v>
      </c>
      <c r="AH92" s="172">
        <v>0</v>
      </c>
      <c r="AI92" s="172">
        <v>0</v>
      </c>
      <c r="AJ92" s="172">
        <v>0</v>
      </c>
      <c r="AK92" s="172">
        <v>90.43110714159738</v>
      </c>
      <c r="AL92" s="172">
        <v>40.009867368421055</v>
      </c>
      <c r="AM92" s="172">
        <v>2.8308868421052633</v>
      </c>
      <c r="AN92" s="172">
        <v>0</v>
      </c>
      <c r="AO92" s="172">
        <v>0</v>
      </c>
      <c r="AP92" s="172">
        <v>373.83873982359216</v>
      </c>
      <c r="AQ92" s="172">
        <v>136.74001384940001</v>
      </c>
      <c r="AR92" s="219">
        <v>9.4362894736842104</v>
      </c>
      <c r="AS92" s="172">
        <v>49.967785263157893</v>
      </c>
      <c r="AT92" s="172">
        <v>16.465936525452634</v>
      </c>
      <c r="AU92" s="172">
        <v>0.94995789473684211</v>
      </c>
      <c r="AV92" s="172">
        <v>208.54742189128422</v>
      </c>
      <c r="AW92" s="172">
        <v>108.62008370008422</v>
      </c>
      <c r="AX92" s="172">
        <v>0.18999157894736846</v>
      </c>
      <c r="AY92" s="172">
        <v>0</v>
      </c>
      <c r="AZ92" s="172">
        <v>0</v>
      </c>
      <c r="BA92" s="172">
        <v>0</v>
      </c>
      <c r="BB92" s="172">
        <v>283.20461378861052</v>
      </c>
      <c r="BC92" s="172">
        <v>113.10831841673686</v>
      </c>
      <c r="BD92" s="172">
        <v>4.4331371587578952</v>
      </c>
      <c r="BE92" s="172">
        <v>2435.0678029236001</v>
      </c>
      <c r="BF92" s="172">
        <v>768.61656493193675</v>
      </c>
      <c r="BG92" s="219">
        <v>26.891409034168426</v>
      </c>
      <c r="BH92" s="242">
        <v>1457.33</v>
      </c>
      <c r="BJ92" s="191">
        <v>825</v>
      </c>
      <c r="BK92" s="191" t="s">
        <v>91</v>
      </c>
      <c r="BL92" s="192">
        <v>4628.57</v>
      </c>
      <c r="BM92" s="192">
        <v>4756.51</v>
      </c>
      <c r="BN92" s="192">
        <v>2.2400000000000002</v>
      </c>
      <c r="BO92" s="192">
        <v>204.96</v>
      </c>
      <c r="BP92" s="204">
        <v>27</v>
      </c>
      <c r="BQ92" s="205">
        <v>68</v>
      </c>
      <c r="BR92" s="204">
        <v>269</v>
      </c>
    </row>
    <row r="93" spans="1:70" ht="14.4" x14ac:dyDescent="0.3">
      <c r="A93" s="171">
        <v>940</v>
      </c>
      <c r="B93" s="224" t="s">
        <v>216</v>
      </c>
      <c r="C93" s="218">
        <v>29091</v>
      </c>
      <c r="D93" s="219">
        <v>20952.5</v>
      </c>
      <c r="E93" s="218">
        <v>55.48685368421053</v>
      </c>
      <c r="F93" s="172">
        <v>228.78081995817365</v>
      </c>
      <c r="G93" s="172">
        <v>74.770687435642103</v>
      </c>
      <c r="H93" s="172">
        <v>8.7432157894736839</v>
      </c>
      <c r="I93" s="172">
        <v>0</v>
      </c>
      <c r="J93" s="172">
        <v>112.18841213887369</v>
      </c>
      <c r="K93" s="172">
        <v>63.388313502215787</v>
      </c>
      <c r="L93" s="172">
        <v>0.97146842105263165</v>
      </c>
      <c r="M93" s="172">
        <v>0</v>
      </c>
      <c r="N93" s="172">
        <v>0</v>
      </c>
      <c r="O93" s="172">
        <v>0</v>
      </c>
      <c r="P93" s="172">
        <v>0</v>
      </c>
      <c r="Q93" s="172">
        <v>97.891441052631578</v>
      </c>
      <c r="R93" s="172">
        <v>580.15964511375796</v>
      </c>
      <c r="S93" s="172">
        <v>215.73075435891053</v>
      </c>
      <c r="T93" s="172">
        <v>4.8573421052631582</v>
      </c>
      <c r="U93" s="172">
        <v>0</v>
      </c>
      <c r="V93" s="172">
        <v>0</v>
      </c>
      <c r="W93" s="172">
        <v>0</v>
      </c>
      <c r="X93" s="172">
        <v>382.79531701098688</v>
      </c>
      <c r="Y93" s="172">
        <v>2371.7447177996578</v>
      </c>
      <c r="Z93" s="172">
        <v>797.25144810286838</v>
      </c>
      <c r="AA93" s="219">
        <v>39.961015428989469</v>
      </c>
      <c r="AB93" s="172">
        <v>55.957197522576323</v>
      </c>
      <c r="AC93" s="172">
        <v>21.168743348384211</v>
      </c>
      <c r="AD93" s="172">
        <v>2.8308868421052633</v>
      </c>
      <c r="AE93" s="172">
        <v>9.3261991152815806</v>
      </c>
      <c r="AF93" s="172">
        <v>3.7745157894736843</v>
      </c>
      <c r="AG93" s="172">
        <v>0.94362894736842107</v>
      </c>
      <c r="AH93" s="172">
        <v>0</v>
      </c>
      <c r="AI93" s="172">
        <v>0</v>
      </c>
      <c r="AJ93" s="172">
        <v>0</v>
      </c>
      <c r="AK93" s="172">
        <v>35.490513167405268</v>
      </c>
      <c r="AL93" s="172">
        <v>21.672011805771056</v>
      </c>
      <c r="AM93" s="172">
        <v>0</v>
      </c>
      <c r="AN93" s="172">
        <v>0</v>
      </c>
      <c r="AO93" s="172">
        <v>0</v>
      </c>
      <c r="AP93" s="172">
        <v>260.26738047193686</v>
      </c>
      <c r="AQ93" s="172">
        <v>112.70076162303948</v>
      </c>
      <c r="AR93" s="219">
        <v>6.1137228812947368</v>
      </c>
      <c r="AS93" s="172">
        <v>74.001726649705276</v>
      </c>
      <c r="AT93" s="172">
        <v>28.688729371010524</v>
      </c>
      <c r="AU93" s="172">
        <v>0</v>
      </c>
      <c r="AV93" s="172">
        <v>54.559247154442104</v>
      </c>
      <c r="AW93" s="172">
        <v>32.361898314063154</v>
      </c>
      <c r="AX93" s="172">
        <v>0</v>
      </c>
      <c r="AY93" s="172">
        <v>0</v>
      </c>
      <c r="AZ93" s="172">
        <v>0</v>
      </c>
      <c r="BA93" s="172">
        <v>0</v>
      </c>
      <c r="BB93" s="172">
        <v>209.89826296755791</v>
      </c>
      <c r="BC93" s="172">
        <v>86.762820735978949</v>
      </c>
      <c r="BD93" s="172">
        <v>1.1399494736842106</v>
      </c>
      <c r="BE93" s="172">
        <v>1291.1642662964841</v>
      </c>
      <c r="BF93" s="172">
        <v>410.46229190911578</v>
      </c>
      <c r="BG93" s="219">
        <v>13.89063582126316</v>
      </c>
      <c r="BH93" s="242">
        <v>1313.58</v>
      </c>
      <c r="BJ93" s="191">
        <v>826</v>
      </c>
      <c r="BK93" s="191" t="s">
        <v>150</v>
      </c>
      <c r="BL93" s="192">
        <v>2344.23</v>
      </c>
      <c r="BM93" s="192">
        <v>2299.0300000000002</v>
      </c>
      <c r="BN93" s="192">
        <v>8.2100000000000009</v>
      </c>
      <c r="BO93" s="192">
        <v>181.23</v>
      </c>
      <c r="BP93" s="204">
        <v>11</v>
      </c>
      <c r="BQ93" s="205">
        <v>38</v>
      </c>
      <c r="BR93" s="204">
        <v>175</v>
      </c>
    </row>
    <row r="94" spans="1:70" ht="14.4" x14ac:dyDescent="0.3">
      <c r="A94" s="171">
        <v>929</v>
      </c>
      <c r="B94" s="224" t="s">
        <v>159</v>
      </c>
      <c r="C94" s="218">
        <v>21398.5</v>
      </c>
      <c r="D94" s="219">
        <v>16017</v>
      </c>
      <c r="E94" s="218">
        <v>0</v>
      </c>
      <c r="F94" s="172">
        <v>0</v>
      </c>
      <c r="G94" s="172">
        <v>0</v>
      </c>
      <c r="H94" s="172">
        <v>0</v>
      </c>
      <c r="I94" s="172">
        <v>99.695891578947382</v>
      </c>
      <c r="J94" s="172">
        <v>823.51442655281573</v>
      </c>
      <c r="K94" s="172">
        <v>307.90691605263157</v>
      </c>
      <c r="L94" s="172">
        <v>6.8002789473684198</v>
      </c>
      <c r="M94" s="172">
        <v>0</v>
      </c>
      <c r="N94" s="172">
        <v>0</v>
      </c>
      <c r="O94" s="172">
        <v>0</v>
      </c>
      <c r="P94" s="172">
        <v>0</v>
      </c>
      <c r="Q94" s="172">
        <v>110.82333686715528</v>
      </c>
      <c r="R94" s="172">
        <v>710.49444133139468</v>
      </c>
      <c r="S94" s="172">
        <v>250.41217699048943</v>
      </c>
      <c r="T94" s="172">
        <v>10.265183306278946</v>
      </c>
      <c r="U94" s="172">
        <v>0</v>
      </c>
      <c r="V94" s="172">
        <v>0</v>
      </c>
      <c r="W94" s="172">
        <v>0</v>
      </c>
      <c r="X94" s="172">
        <v>353.43792533459475</v>
      </c>
      <c r="Y94" s="172">
        <v>1265.936905632379</v>
      </c>
      <c r="Z94" s="172">
        <v>350.7981532221421</v>
      </c>
      <c r="AA94" s="219">
        <v>32.7129225694421</v>
      </c>
      <c r="AB94" s="172">
        <v>0</v>
      </c>
      <c r="AC94" s="172">
        <v>0</v>
      </c>
      <c r="AD94" s="172">
        <v>0</v>
      </c>
      <c r="AE94" s="172">
        <v>186.17799131578948</v>
      </c>
      <c r="AF94" s="172">
        <v>71.715800000000002</v>
      </c>
      <c r="AG94" s="172">
        <v>0</v>
      </c>
      <c r="AH94" s="172">
        <v>0</v>
      </c>
      <c r="AI94" s="172">
        <v>0</v>
      </c>
      <c r="AJ94" s="172">
        <v>0</v>
      </c>
      <c r="AK94" s="172">
        <v>166.55050921052631</v>
      </c>
      <c r="AL94" s="172">
        <v>50.389785789473684</v>
      </c>
      <c r="AM94" s="172">
        <v>1.8872578947368421</v>
      </c>
      <c r="AN94" s="172">
        <v>0</v>
      </c>
      <c r="AO94" s="172">
        <v>0</v>
      </c>
      <c r="AP94" s="172">
        <v>216.65295149286578</v>
      </c>
      <c r="AQ94" s="172">
        <v>51.704393964839468</v>
      </c>
      <c r="AR94" s="219">
        <v>4.5294189473684208</v>
      </c>
      <c r="AS94" s="172">
        <v>0</v>
      </c>
      <c r="AT94" s="172">
        <v>0</v>
      </c>
      <c r="AU94" s="172">
        <v>0</v>
      </c>
      <c r="AV94" s="172">
        <v>397.65174206488422</v>
      </c>
      <c r="AW94" s="172">
        <v>161.54034000000001</v>
      </c>
      <c r="AX94" s="172">
        <v>3.7998315789473684</v>
      </c>
      <c r="AY94" s="172">
        <v>0</v>
      </c>
      <c r="AZ94" s="172">
        <v>0</v>
      </c>
      <c r="BA94" s="172">
        <v>0</v>
      </c>
      <c r="BB94" s="172">
        <v>301.02075871837894</v>
      </c>
      <c r="BC94" s="172">
        <v>105.38199642277895</v>
      </c>
      <c r="BD94" s="172">
        <v>0.85496210526315797</v>
      </c>
      <c r="BE94" s="172">
        <v>741.16578744082108</v>
      </c>
      <c r="BF94" s="172">
        <v>234.33866093861056</v>
      </c>
      <c r="BG94" s="219">
        <v>8.3934612741473682</v>
      </c>
      <c r="BH94" s="242">
        <v>1457</v>
      </c>
      <c r="BJ94" s="191">
        <v>830</v>
      </c>
      <c r="BK94" s="191" t="s">
        <v>107</v>
      </c>
      <c r="BL94" s="192">
        <v>6948.5</v>
      </c>
      <c r="BM94" s="192">
        <v>6784.65</v>
      </c>
      <c r="BN94" s="192">
        <v>77.989999999999995</v>
      </c>
      <c r="BO94" s="192">
        <v>497.98</v>
      </c>
      <c r="BP94" s="204">
        <v>40</v>
      </c>
      <c r="BQ94" s="205">
        <v>150</v>
      </c>
      <c r="BR94" s="204">
        <v>461</v>
      </c>
    </row>
    <row r="95" spans="1:70" ht="14.4" x14ac:dyDescent="0.3">
      <c r="A95" s="171">
        <v>892</v>
      </c>
      <c r="B95" s="224" t="s">
        <v>160</v>
      </c>
      <c r="C95" s="218">
        <v>25344</v>
      </c>
      <c r="D95" s="219">
        <v>18041.5</v>
      </c>
      <c r="E95" s="218">
        <v>48.494607894736845</v>
      </c>
      <c r="F95" s="172">
        <v>38.858736842105266</v>
      </c>
      <c r="G95" s="172">
        <v>12.629089473684211</v>
      </c>
      <c r="H95" s="172">
        <v>0</v>
      </c>
      <c r="I95" s="172">
        <v>5.6389078947368425</v>
      </c>
      <c r="J95" s="172">
        <v>697.67623804312109</v>
      </c>
      <c r="K95" s="172">
        <v>283.99260143056313</v>
      </c>
      <c r="L95" s="172">
        <v>2.9144052631578941</v>
      </c>
      <c r="M95" s="172">
        <v>0</v>
      </c>
      <c r="N95" s="172">
        <v>0</v>
      </c>
      <c r="O95" s="172">
        <v>0</v>
      </c>
      <c r="P95" s="172">
        <v>0</v>
      </c>
      <c r="Q95" s="172">
        <v>68.794676315789474</v>
      </c>
      <c r="R95" s="172">
        <v>886.23825856943677</v>
      </c>
      <c r="S95" s="172">
        <v>385.67296315789474</v>
      </c>
      <c r="T95" s="172">
        <v>0.97146842105263165</v>
      </c>
      <c r="U95" s="172">
        <v>0</v>
      </c>
      <c r="V95" s="172">
        <v>0</v>
      </c>
      <c r="W95" s="172">
        <v>0</v>
      </c>
      <c r="X95" s="172">
        <v>755.01218152858155</v>
      </c>
      <c r="Y95" s="172">
        <v>1424.1584645075736</v>
      </c>
      <c r="Z95" s="172">
        <v>366.55446463157898</v>
      </c>
      <c r="AA95" s="219">
        <v>49.544889473684208</v>
      </c>
      <c r="AB95" s="172">
        <v>10.379918421052631</v>
      </c>
      <c r="AC95" s="172">
        <v>4.7181447368421052</v>
      </c>
      <c r="AD95" s="172">
        <v>0</v>
      </c>
      <c r="AE95" s="172">
        <v>103.48464154261316</v>
      </c>
      <c r="AF95" s="172">
        <v>54.101392667913167</v>
      </c>
      <c r="AG95" s="172">
        <v>0</v>
      </c>
      <c r="AH95" s="172">
        <v>0</v>
      </c>
      <c r="AI95" s="172">
        <v>0</v>
      </c>
      <c r="AJ95" s="172">
        <v>0</v>
      </c>
      <c r="AK95" s="172">
        <v>197.4700847005079</v>
      </c>
      <c r="AL95" s="172">
        <v>100.96829736842106</v>
      </c>
      <c r="AM95" s="172">
        <v>0</v>
      </c>
      <c r="AN95" s="172">
        <v>0</v>
      </c>
      <c r="AO95" s="172">
        <v>0</v>
      </c>
      <c r="AP95" s="172">
        <v>506.49095401662112</v>
      </c>
      <c r="AQ95" s="172">
        <v>113.12538332580789</v>
      </c>
      <c r="AR95" s="219">
        <v>13.210805263157894</v>
      </c>
      <c r="AS95" s="172">
        <v>4.7497894736842108</v>
      </c>
      <c r="AT95" s="172">
        <v>3.7998315789473684</v>
      </c>
      <c r="AU95" s="172">
        <v>0</v>
      </c>
      <c r="AV95" s="172">
        <v>149.14338947368421</v>
      </c>
      <c r="AW95" s="172">
        <v>89.296042105263155</v>
      </c>
      <c r="AX95" s="172">
        <v>1.8999157894736842</v>
      </c>
      <c r="AY95" s="172">
        <v>0</v>
      </c>
      <c r="AZ95" s="172">
        <v>0</v>
      </c>
      <c r="BA95" s="172">
        <v>0</v>
      </c>
      <c r="BB95" s="172">
        <v>195.69132631578947</v>
      </c>
      <c r="BC95" s="172">
        <v>74.096715789473691</v>
      </c>
      <c r="BD95" s="172">
        <v>0</v>
      </c>
      <c r="BE95" s="172">
        <v>636.48761862208426</v>
      </c>
      <c r="BF95" s="172">
        <v>167.07099581311581</v>
      </c>
      <c r="BG95" s="219">
        <v>20.899073684210528</v>
      </c>
      <c r="BH95" s="242">
        <v>1178.33</v>
      </c>
      <c r="BJ95" s="191">
        <v>831</v>
      </c>
      <c r="BK95" s="191" t="s">
        <v>105</v>
      </c>
      <c r="BL95" s="192">
        <v>1864.31</v>
      </c>
      <c r="BM95" s="192">
        <v>1900.08</v>
      </c>
      <c r="BN95" s="192">
        <v>37.72</v>
      </c>
      <c r="BO95" s="192">
        <v>436.77</v>
      </c>
      <c r="BP95" s="204">
        <v>17</v>
      </c>
      <c r="BQ95" s="205">
        <v>74</v>
      </c>
      <c r="BR95" s="204">
        <v>214</v>
      </c>
    </row>
    <row r="96" spans="1:70" ht="14.4" x14ac:dyDescent="0.3">
      <c r="A96" s="171">
        <v>891</v>
      </c>
      <c r="B96" s="224" t="s">
        <v>161</v>
      </c>
      <c r="C96" s="218">
        <v>64632</v>
      </c>
      <c r="D96" s="219">
        <v>47817</v>
      </c>
      <c r="E96" s="218">
        <v>0</v>
      </c>
      <c r="F96" s="172">
        <v>0</v>
      </c>
      <c r="G96" s="172">
        <v>0</v>
      </c>
      <c r="H96" s="172">
        <v>0</v>
      </c>
      <c r="I96" s="172">
        <v>23.570634999999999</v>
      </c>
      <c r="J96" s="172">
        <v>1627.358563430563</v>
      </c>
      <c r="K96" s="172">
        <v>642.60434122308425</v>
      </c>
      <c r="L96" s="172">
        <v>6.8002789473684198</v>
      </c>
      <c r="M96" s="172">
        <v>0</v>
      </c>
      <c r="N96" s="172">
        <v>0</v>
      </c>
      <c r="O96" s="172">
        <v>0</v>
      </c>
      <c r="P96" s="172">
        <v>0</v>
      </c>
      <c r="Q96" s="172">
        <v>157.43830842105262</v>
      </c>
      <c r="R96" s="172">
        <v>1941.3067171232683</v>
      </c>
      <c r="S96" s="172">
        <v>809.03890105263145</v>
      </c>
      <c r="T96" s="172">
        <v>10.686152631578947</v>
      </c>
      <c r="U96" s="172">
        <v>0</v>
      </c>
      <c r="V96" s="172">
        <v>0</v>
      </c>
      <c r="W96" s="172">
        <v>0</v>
      </c>
      <c r="X96" s="172">
        <v>1090.2114224233185</v>
      </c>
      <c r="Y96" s="172">
        <v>4360.2243725277422</v>
      </c>
      <c r="Z96" s="172">
        <v>1219.2619291396368</v>
      </c>
      <c r="AA96" s="219">
        <v>94.297200755863145</v>
      </c>
      <c r="AB96" s="172">
        <v>0</v>
      </c>
      <c r="AC96" s="172">
        <v>0</v>
      </c>
      <c r="AD96" s="172">
        <v>0</v>
      </c>
      <c r="AE96" s="172">
        <v>207.48261628896583</v>
      </c>
      <c r="AF96" s="172">
        <v>103.35882372054473</v>
      </c>
      <c r="AG96" s="172">
        <v>0</v>
      </c>
      <c r="AH96" s="172">
        <v>0</v>
      </c>
      <c r="AI96" s="172">
        <v>0</v>
      </c>
      <c r="AJ96" s="172">
        <v>0</v>
      </c>
      <c r="AK96" s="172">
        <v>369.83963845738691</v>
      </c>
      <c r="AL96" s="172">
        <v>167.39977526315789</v>
      </c>
      <c r="AM96" s="172">
        <v>0.94362894736842107</v>
      </c>
      <c r="AN96" s="172">
        <v>0</v>
      </c>
      <c r="AO96" s="172">
        <v>0</v>
      </c>
      <c r="AP96" s="172">
        <v>481.15298904451322</v>
      </c>
      <c r="AQ96" s="172">
        <v>137.89352569087106</v>
      </c>
      <c r="AR96" s="219">
        <v>8.4926605263157899</v>
      </c>
      <c r="AS96" s="172">
        <v>0</v>
      </c>
      <c r="AT96" s="172">
        <v>0</v>
      </c>
      <c r="AU96" s="172">
        <v>0</v>
      </c>
      <c r="AV96" s="172">
        <v>692.87332797170518</v>
      </c>
      <c r="AW96" s="172">
        <v>303.59008133753684</v>
      </c>
      <c r="AX96" s="172">
        <v>2.4698905263157895</v>
      </c>
      <c r="AY96" s="172">
        <v>0</v>
      </c>
      <c r="AZ96" s="172">
        <v>0</v>
      </c>
      <c r="BA96" s="172">
        <v>0</v>
      </c>
      <c r="BB96" s="172">
        <v>780.96038431320005</v>
      </c>
      <c r="BC96" s="172">
        <v>379.06486589646317</v>
      </c>
      <c r="BD96" s="172">
        <v>5.6997473684210522</v>
      </c>
      <c r="BE96" s="172">
        <v>2875.6612127223157</v>
      </c>
      <c r="BF96" s="172">
        <v>800.81006420999995</v>
      </c>
      <c r="BG96" s="219">
        <v>35.66648549387368</v>
      </c>
      <c r="BH96" s="242">
        <v>1303.0899999999999</v>
      </c>
      <c r="BJ96" s="193">
        <v>838</v>
      </c>
      <c r="BK96" s="193" t="s">
        <v>110</v>
      </c>
      <c r="BL96" s="192">
        <v>2466.16</v>
      </c>
      <c r="BM96" s="192">
        <v>2705.84</v>
      </c>
      <c r="BN96" s="192">
        <v>10.45</v>
      </c>
      <c r="BO96" s="192">
        <v>230.42</v>
      </c>
      <c r="BP96" s="204">
        <v>8</v>
      </c>
      <c r="BQ96" s="205">
        <v>57</v>
      </c>
      <c r="BR96" s="204">
        <v>192</v>
      </c>
    </row>
    <row r="97" spans="1:70" ht="14.4" x14ac:dyDescent="0.3">
      <c r="A97" s="171">
        <v>353</v>
      </c>
      <c r="B97" s="224" t="s">
        <v>162</v>
      </c>
      <c r="C97" s="218">
        <v>23223.5</v>
      </c>
      <c r="D97" s="219">
        <v>17699</v>
      </c>
      <c r="E97" s="218">
        <v>0</v>
      </c>
      <c r="F97" s="172">
        <v>0</v>
      </c>
      <c r="G97" s="172">
        <v>0</v>
      </c>
      <c r="H97" s="172">
        <v>0</v>
      </c>
      <c r="I97" s="172">
        <v>0</v>
      </c>
      <c r="J97" s="172">
        <v>675.12197823905785</v>
      </c>
      <c r="K97" s="172">
        <v>303.09814736842105</v>
      </c>
      <c r="L97" s="172">
        <v>0</v>
      </c>
      <c r="M97" s="172">
        <v>0</v>
      </c>
      <c r="N97" s="172">
        <v>0</v>
      </c>
      <c r="O97" s="172">
        <v>0</v>
      </c>
      <c r="P97" s="172">
        <v>0</v>
      </c>
      <c r="Q97" s="172">
        <v>161.04720947368423</v>
      </c>
      <c r="R97" s="172">
        <v>706.25754210526304</v>
      </c>
      <c r="S97" s="172">
        <v>319.61311052631584</v>
      </c>
      <c r="T97" s="172">
        <v>0</v>
      </c>
      <c r="U97" s="172">
        <v>0</v>
      </c>
      <c r="V97" s="172">
        <v>0</v>
      </c>
      <c r="W97" s="172">
        <v>0</v>
      </c>
      <c r="X97" s="172">
        <v>777.21977632892106</v>
      </c>
      <c r="Y97" s="172">
        <v>1408.7691369518104</v>
      </c>
      <c r="Z97" s="172">
        <v>398.47562197996319</v>
      </c>
      <c r="AA97" s="219">
        <v>38.858736842105266</v>
      </c>
      <c r="AB97" s="172">
        <v>0</v>
      </c>
      <c r="AC97" s="172">
        <v>0</v>
      </c>
      <c r="AD97" s="172">
        <v>0</v>
      </c>
      <c r="AE97" s="172">
        <v>73.60305789473685</v>
      </c>
      <c r="AF97" s="172">
        <v>51.899592105263167</v>
      </c>
      <c r="AG97" s="172">
        <v>0</v>
      </c>
      <c r="AH97" s="172">
        <v>0</v>
      </c>
      <c r="AI97" s="172">
        <v>0</v>
      </c>
      <c r="AJ97" s="172">
        <v>0</v>
      </c>
      <c r="AK97" s="172">
        <v>129.27716578947371</v>
      </c>
      <c r="AL97" s="172">
        <v>79.264831578947366</v>
      </c>
      <c r="AM97" s="172">
        <v>0</v>
      </c>
      <c r="AN97" s="172">
        <v>0</v>
      </c>
      <c r="AO97" s="172">
        <v>0</v>
      </c>
      <c r="AP97" s="172">
        <v>388.52349255891056</v>
      </c>
      <c r="AQ97" s="172">
        <v>85.87023421052632</v>
      </c>
      <c r="AR97" s="219">
        <v>8.4926605263157899</v>
      </c>
      <c r="AS97" s="172">
        <v>0</v>
      </c>
      <c r="AT97" s="172">
        <v>0</v>
      </c>
      <c r="AU97" s="172">
        <v>0</v>
      </c>
      <c r="AV97" s="172">
        <v>232.86634684642104</v>
      </c>
      <c r="AW97" s="172">
        <v>116.62316547713684</v>
      </c>
      <c r="AX97" s="172">
        <v>0</v>
      </c>
      <c r="AY97" s="172">
        <v>0</v>
      </c>
      <c r="AZ97" s="172">
        <v>0</v>
      </c>
      <c r="BA97" s="172">
        <v>0</v>
      </c>
      <c r="BB97" s="172">
        <v>110.19511578947369</v>
      </c>
      <c r="BC97" s="172">
        <v>67.447010526315793</v>
      </c>
      <c r="BD97" s="172">
        <v>0</v>
      </c>
      <c r="BE97" s="172">
        <v>719.61907996187369</v>
      </c>
      <c r="BF97" s="172">
        <v>213.13065429732632</v>
      </c>
      <c r="BG97" s="219">
        <v>10.639528421052631</v>
      </c>
      <c r="BH97" s="242">
        <v>1606.99</v>
      </c>
      <c r="BJ97" s="193">
        <v>839</v>
      </c>
      <c r="BK97" s="193" t="s">
        <v>248</v>
      </c>
      <c r="BL97" s="192">
        <v>2715.08</v>
      </c>
      <c r="BM97" s="192">
        <v>3111.43</v>
      </c>
      <c r="BN97" s="192">
        <v>36.35</v>
      </c>
      <c r="BO97" s="192">
        <v>272.74</v>
      </c>
      <c r="BP97" s="204">
        <v>14</v>
      </c>
      <c r="BQ97" s="205">
        <v>59</v>
      </c>
      <c r="BR97" s="204">
        <v>179</v>
      </c>
    </row>
    <row r="98" spans="1:70" ht="14.4" x14ac:dyDescent="0.3">
      <c r="A98" s="171">
        <v>931</v>
      </c>
      <c r="B98" s="224" t="s">
        <v>163</v>
      </c>
      <c r="C98" s="218">
        <v>51855</v>
      </c>
      <c r="D98" s="219">
        <v>36980</v>
      </c>
      <c r="E98" s="218">
        <v>20.300068421052636</v>
      </c>
      <c r="F98" s="172">
        <v>268.12528421052627</v>
      </c>
      <c r="G98" s="172">
        <v>101.80989052631578</v>
      </c>
      <c r="H98" s="172">
        <v>7.5774536842105267</v>
      </c>
      <c r="I98" s="172">
        <v>14.66116052631579</v>
      </c>
      <c r="J98" s="172">
        <v>745.56963217248415</v>
      </c>
      <c r="K98" s="172">
        <v>307.56690210526318</v>
      </c>
      <c r="L98" s="172">
        <v>9.7146842105263165</v>
      </c>
      <c r="M98" s="172">
        <v>0</v>
      </c>
      <c r="N98" s="172">
        <v>0</v>
      </c>
      <c r="O98" s="172">
        <v>0</v>
      </c>
      <c r="P98" s="172">
        <v>0</v>
      </c>
      <c r="Q98" s="172">
        <v>182.68783464083947</v>
      </c>
      <c r="R98" s="172">
        <v>1529.9170438662052</v>
      </c>
      <c r="S98" s="172">
        <v>611.57175300951053</v>
      </c>
      <c r="T98" s="172">
        <v>13.276735411542104</v>
      </c>
      <c r="U98" s="172">
        <v>0</v>
      </c>
      <c r="V98" s="172">
        <v>0</v>
      </c>
      <c r="W98" s="172">
        <v>0</v>
      </c>
      <c r="X98" s="172">
        <v>586.53890252545</v>
      </c>
      <c r="Y98" s="172">
        <v>4159.5752612748111</v>
      </c>
      <c r="Z98" s="172">
        <v>1292.3029908831945</v>
      </c>
      <c r="AA98" s="219">
        <v>156.79500315789474</v>
      </c>
      <c r="AB98" s="172">
        <v>54.730478947368425</v>
      </c>
      <c r="AC98" s="172">
        <v>9.247563684210526</v>
      </c>
      <c r="AD98" s="172">
        <v>1.8872578947368421</v>
      </c>
      <c r="AE98" s="172">
        <v>61.084246878439473</v>
      </c>
      <c r="AF98" s="172">
        <v>33.97064210526316</v>
      </c>
      <c r="AG98" s="172">
        <v>1.8872578947368421</v>
      </c>
      <c r="AH98" s="172">
        <v>0</v>
      </c>
      <c r="AI98" s="172">
        <v>0</v>
      </c>
      <c r="AJ98" s="172">
        <v>0</v>
      </c>
      <c r="AK98" s="172">
        <v>239.71320755891054</v>
      </c>
      <c r="AL98" s="172">
        <v>96.250152631578956</v>
      </c>
      <c r="AM98" s="172">
        <v>0.94362894736842107</v>
      </c>
      <c r="AN98" s="172">
        <v>0</v>
      </c>
      <c r="AO98" s="172">
        <v>0</v>
      </c>
      <c r="AP98" s="172">
        <v>270.21381273988948</v>
      </c>
      <c r="AQ98" s="172">
        <v>67.249289020036855</v>
      </c>
      <c r="AR98" s="219">
        <v>0.94362894736842107</v>
      </c>
      <c r="AS98" s="172">
        <v>112.28502315789474</v>
      </c>
      <c r="AT98" s="172">
        <v>51.867701052631581</v>
      </c>
      <c r="AU98" s="172">
        <v>2.8498736842105261</v>
      </c>
      <c r="AV98" s="172">
        <v>296.21270547713686</v>
      </c>
      <c r="AW98" s="172">
        <v>128.68762979033684</v>
      </c>
      <c r="AX98" s="172">
        <v>3.9898231578947372</v>
      </c>
      <c r="AY98" s="172">
        <v>0</v>
      </c>
      <c r="AZ98" s="172">
        <v>0</v>
      </c>
      <c r="BA98" s="172">
        <v>0</v>
      </c>
      <c r="BB98" s="172">
        <v>518.68714277722108</v>
      </c>
      <c r="BC98" s="172">
        <v>240.81115915616846</v>
      </c>
      <c r="BD98" s="172">
        <v>7.0296884210526311</v>
      </c>
      <c r="BE98" s="172">
        <v>2415.8364335212423</v>
      </c>
      <c r="BF98" s="172">
        <v>711.27359916107366</v>
      </c>
      <c r="BG98" s="219">
        <v>42.798769367557902</v>
      </c>
      <c r="BH98" s="242">
        <v>1613.88</v>
      </c>
      <c r="BJ98" s="193">
        <v>840</v>
      </c>
      <c r="BK98" s="193" t="s">
        <v>112</v>
      </c>
      <c r="BL98" s="192">
        <v>4145.59</v>
      </c>
      <c r="BM98" s="192">
        <v>3898.3</v>
      </c>
      <c r="BN98" s="192">
        <v>60.64</v>
      </c>
      <c r="BO98" s="192">
        <v>786</v>
      </c>
      <c r="BP98" s="204">
        <v>33</v>
      </c>
      <c r="BQ98" s="205">
        <v>128</v>
      </c>
      <c r="BR98" s="204">
        <v>469</v>
      </c>
    </row>
    <row r="99" spans="1:70" ht="14.4" x14ac:dyDescent="0.3">
      <c r="A99" s="171">
        <v>874</v>
      </c>
      <c r="B99" s="224" t="s">
        <v>164</v>
      </c>
      <c r="C99" s="218">
        <v>20676</v>
      </c>
      <c r="D99" s="219">
        <v>15895</v>
      </c>
      <c r="E99" s="218">
        <v>18.833952368421052</v>
      </c>
      <c r="F99" s="172">
        <v>52.200236167405265</v>
      </c>
      <c r="G99" s="172">
        <v>16.514963157894737</v>
      </c>
      <c r="H99" s="172">
        <v>0</v>
      </c>
      <c r="I99" s="172">
        <v>23.683413157894741</v>
      </c>
      <c r="J99" s="172">
        <v>56.150875708310522</v>
      </c>
      <c r="K99" s="172">
        <v>27.201115789473679</v>
      </c>
      <c r="L99" s="172">
        <v>0</v>
      </c>
      <c r="M99" s="172">
        <v>0</v>
      </c>
      <c r="N99" s="172">
        <v>0</v>
      </c>
      <c r="O99" s="172">
        <v>0</v>
      </c>
      <c r="P99" s="172">
        <v>0</v>
      </c>
      <c r="Q99" s="172">
        <v>30.45010263157895</v>
      </c>
      <c r="R99" s="172">
        <v>185.90667480406316</v>
      </c>
      <c r="S99" s="172">
        <v>73.216336019021043</v>
      </c>
      <c r="T99" s="172">
        <v>0</v>
      </c>
      <c r="U99" s="172">
        <v>0</v>
      </c>
      <c r="V99" s="172">
        <v>0</v>
      </c>
      <c r="W99" s="172">
        <v>0</v>
      </c>
      <c r="X99" s="172">
        <v>530.25224080661053</v>
      </c>
      <c r="Y99" s="172">
        <v>2086.7672455697052</v>
      </c>
      <c r="Z99" s="172">
        <v>741.26316900712629</v>
      </c>
      <c r="AA99" s="219">
        <v>19.429368421052633</v>
      </c>
      <c r="AB99" s="172">
        <v>20.696927931071052</v>
      </c>
      <c r="AC99" s="172">
        <v>8.4926605263157899</v>
      </c>
      <c r="AD99" s="172">
        <v>0</v>
      </c>
      <c r="AE99" s="172">
        <v>27.113605716805264</v>
      </c>
      <c r="AF99" s="172">
        <v>5.6617736842105266</v>
      </c>
      <c r="AG99" s="172">
        <v>0</v>
      </c>
      <c r="AH99" s="172">
        <v>0</v>
      </c>
      <c r="AI99" s="172">
        <v>0</v>
      </c>
      <c r="AJ99" s="172">
        <v>0</v>
      </c>
      <c r="AK99" s="172">
        <v>33.121376996260523</v>
      </c>
      <c r="AL99" s="172">
        <v>13.714073720544738</v>
      </c>
      <c r="AM99" s="172">
        <v>0</v>
      </c>
      <c r="AN99" s="172">
        <v>0</v>
      </c>
      <c r="AO99" s="172">
        <v>0</v>
      </c>
      <c r="AP99" s="172">
        <v>469.97122381269213</v>
      </c>
      <c r="AQ99" s="172">
        <v>202.4920977746105</v>
      </c>
      <c r="AR99" s="219">
        <v>0.94362894736842107</v>
      </c>
      <c r="AS99" s="172">
        <v>28.372076106126315</v>
      </c>
      <c r="AT99" s="172">
        <v>8.1696378947368427</v>
      </c>
      <c r="AU99" s="172">
        <v>0</v>
      </c>
      <c r="AV99" s="172">
        <v>3.7998315789473684</v>
      </c>
      <c r="AW99" s="172">
        <v>4.7497894736842108</v>
      </c>
      <c r="AX99" s="172">
        <v>0</v>
      </c>
      <c r="AY99" s="172">
        <v>0</v>
      </c>
      <c r="AZ99" s="172">
        <v>0</v>
      </c>
      <c r="BA99" s="172">
        <v>0</v>
      </c>
      <c r="BB99" s="172">
        <v>58.675732948231577</v>
      </c>
      <c r="BC99" s="172">
        <v>25.110553367557898</v>
      </c>
      <c r="BD99" s="172">
        <v>0</v>
      </c>
      <c r="BE99" s="172">
        <v>941.4951083854105</v>
      </c>
      <c r="BF99" s="172">
        <v>326.4156468332842</v>
      </c>
      <c r="BG99" s="219">
        <v>1.9315807359789474</v>
      </c>
      <c r="BH99" s="242">
        <v>899.5</v>
      </c>
      <c r="BJ99" s="191">
        <v>841</v>
      </c>
      <c r="BK99" s="191" t="s">
        <v>104</v>
      </c>
      <c r="BL99" s="192">
        <v>905.61</v>
      </c>
      <c r="BM99" s="192">
        <v>861.82</v>
      </c>
      <c r="BN99" s="192">
        <v>5.66</v>
      </c>
      <c r="BO99" s="192">
        <v>135.27000000000001</v>
      </c>
      <c r="BP99" s="204">
        <v>4</v>
      </c>
      <c r="BQ99" s="205">
        <v>19</v>
      </c>
      <c r="BR99" s="204">
        <v>89</v>
      </c>
    </row>
    <row r="100" spans="1:70" ht="14.4" x14ac:dyDescent="0.3">
      <c r="A100" s="171">
        <v>879</v>
      </c>
      <c r="B100" s="224" t="s">
        <v>165</v>
      </c>
      <c r="C100" s="218">
        <v>18556</v>
      </c>
      <c r="D100" s="219">
        <v>15174</v>
      </c>
      <c r="E100" s="218">
        <v>25.487863684210527</v>
      </c>
      <c r="F100" s="172">
        <v>77.328886315789461</v>
      </c>
      <c r="G100" s="172">
        <v>30.115521052631578</v>
      </c>
      <c r="H100" s="172">
        <v>0</v>
      </c>
      <c r="I100" s="172">
        <v>5.6389078947368425</v>
      </c>
      <c r="J100" s="172">
        <v>12.629089473684211</v>
      </c>
      <c r="K100" s="172">
        <v>9.7146842105263165</v>
      </c>
      <c r="L100" s="172">
        <v>0</v>
      </c>
      <c r="M100" s="172">
        <v>0</v>
      </c>
      <c r="N100" s="172">
        <v>0</v>
      </c>
      <c r="O100" s="172">
        <v>0</v>
      </c>
      <c r="P100" s="172">
        <v>0</v>
      </c>
      <c r="Q100" s="172">
        <v>112.32704526315788</v>
      </c>
      <c r="R100" s="172">
        <v>547.30911501394212</v>
      </c>
      <c r="S100" s="172">
        <v>214.33831272668419</v>
      </c>
      <c r="T100" s="172">
        <v>1.9429368421052633</v>
      </c>
      <c r="U100" s="172">
        <v>0</v>
      </c>
      <c r="V100" s="172">
        <v>0</v>
      </c>
      <c r="W100" s="172">
        <v>0</v>
      </c>
      <c r="X100" s="172">
        <v>306.06112266295793</v>
      </c>
      <c r="Y100" s="172">
        <v>1692.3465570659264</v>
      </c>
      <c r="Z100" s="172">
        <v>539.29450054025779</v>
      </c>
      <c r="AA100" s="219">
        <v>16.774021727331579</v>
      </c>
      <c r="AB100" s="172">
        <v>6.5110397368421058</v>
      </c>
      <c r="AC100" s="172">
        <v>4.7181447368421052</v>
      </c>
      <c r="AD100" s="172">
        <v>0</v>
      </c>
      <c r="AE100" s="172">
        <v>4.7181447368421052</v>
      </c>
      <c r="AF100" s="172">
        <v>2.8308868421052633</v>
      </c>
      <c r="AG100" s="172">
        <v>0</v>
      </c>
      <c r="AH100" s="172">
        <v>0</v>
      </c>
      <c r="AI100" s="172">
        <v>0</v>
      </c>
      <c r="AJ100" s="172">
        <v>0</v>
      </c>
      <c r="AK100" s="172">
        <v>96.077153362142099</v>
      </c>
      <c r="AL100" s="172">
        <v>51.52213958268684</v>
      </c>
      <c r="AM100" s="172">
        <v>0</v>
      </c>
      <c r="AN100" s="172">
        <v>0</v>
      </c>
      <c r="AO100" s="172">
        <v>0</v>
      </c>
      <c r="AP100" s="172">
        <v>202.33763420858685</v>
      </c>
      <c r="AQ100" s="172">
        <v>78.399839006278953</v>
      </c>
      <c r="AR100" s="219">
        <v>2.8308868421052633</v>
      </c>
      <c r="AS100" s="172">
        <v>22.830655370147369</v>
      </c>
      <c r="AT100" s="172">
        <v>10.987846632442105</v>
      </c>
      <c r="AU100" s="172">
        <v>0</v>
      </c>
      <c r="AV100" s="172">
        <v>1.8999157894736842</v>
      </c>
      <c r="AW100" s="172">
        <v>3.7998315789473684</v>
      </c>
      <c r="AX100" s="172">
        <v>0</v>
      </c>
      <c r="AY100" s="172">
        <v>0</v>
      </c>
      <c r="AZ100" s="172">
        <v>0</v>
      </c>
      <c r="BA100" s="172">
        <v>0</v>
      </c>
      <c r="BB100" s="172">
        <v>176.95435964987368</v>
      </c>
      <c r="BC100" s="172">
        <v>68.185446046421049</v>
      </c>
      <c r="BD100" s="172">
        <v>0</v>
      </c>
      <c r="BE100" s="172">
        <v>831.65758334633688</v>
      </c>
      <c r="BF100" s="172">
        <v>278.50391053926319</v>
      </c>
      <c r="BG100" s="219">
        <v>3.7998306289894739</v>
      </c>
      <c r="BH100" s="242">
        <v>924</v>
      </c>
      <c r="BJ100" s="191">
        <v>845</v>
      </c>
      <c r="BK100" s="191" t="s">
        <v>116</v>
      </c>
      <c r="BL100" s="192">
        <v>3547.77</v>
      </c>
      <c r="BM100" s="192">
        <v>3810.03</v>
      </c>
      <c r="BN100" s="192">
        <v>34.85</v>
      </c>
      <c r="BO100" s="192">
        <v>424.81</v>
      </c>
      <c r="BP100" s="204">
        <v>22</v>
      </c>
      <c r="BQ100" s="205">
        <v>82</v>
      </c>
      <c r="BR100" s="204">
        <v>307</v>
      </c>
    </row>
    <row r="101" spans="1:70" ht="14.4" x14ac:dyDescent="0.3">
      <c r="A101" s="171">
        <v>851</v>
      </c>
      <c r="B101" s="224" t="s">
        <v>166</v>
      </c>
      <c r="C101" s="218">
        <v>15257</v>
      </c>
      <c r="D101" s="219">
        <v>10878</v>
      </c>
      <c r="E101" s="218">
        <v>0</v>
      </c>
      <c r="F101" s="172">
        <v>0</v>
      </c>
      <c r="G101" s="172">
        <v>0</v>
      </c>
      <c r="H101" s="172">
        <v>0</v>
      </c>
      <c r="I101" s="172">
        <v>21.352664185476318</v>
      </c>
      <c r="J101" s="172">
        <v>74.090657597968416</v>
      </c>
      <c r="K101" s="172">
        <v>33.029926315789474</v>
      </c>
      <c r="L101" s="172">
        <v>0</v>
      </c>
      <c r="M101" s="172">
        <v>0</v>
      </c>
      <c r="N101" s="172">
        <v>0</v>
      </c>
      <c r="O101" s="172">
        <v>0</v>
      </c>
      <c r="P101" s="172">
        <v>0</v>
      </c>
      <c r="Q101" s="172">
        <v>45.11126315789474</v>
      </c>
      <c r="R101" s="172">
        <v>208.96285736842106</v>
      </c>
      <c r="S101" s="172">
        <v>83.934871578947366</v>
      </c>
      <c r="T101" s="172">
        <v>0.97146842105263165</v>
      </c>
      <c r="U101" s="172">
        <v>0</v>
      </c>
      <c r="V101" s="172">
        <v>0</v>
      </c>
      <c r="W101" s="172">
        <v>0</v>
      </c>
      <c r="X101" s="172">
        <v>354.11090530841841</v>
      </c>
      <c r="Y101" s="172">
        <v>1718.3323775182841</v>
      </c>
      <c r="Z101" s="172">
        <v>575.52050161614204</v>
      </c>
      <c r="AA101" s="219">
        <v>25.10138005833684</v>
      </c>
      <c r="AB101" s="172">
        <v>0</v>
      </c>
      <c r="AC101" s="172">
        <v>0</v>
      </c>
      <c r="AD101" s="172">
        <v>0</v>
      </c>
      <c r="AE101" s="172">
        <v>17.92895</v>
      </c>
      <c r="AF101" s="172">
        <v>8.4926605263157899</v>
      </c>
      <c r="AG101" s="172">
        <v>0</v>
      </c>
      <c r="AH101" s="172">
        <v>0</v>
      </c>
      <c r="AI101" s="172">
        <v>0</v>
      </c>
      <c r="AJ101" s="172">
        <v>0</v>
      </c>
      <c r="AK101" s="172">
        <v>36.990254736842104</v>
      </c>
      <c r="AL101" s="172">
        <v>14.154434210526315</v>
      </c>
      <c r="AM101" s="172">
        <v>0.94362894736842107</v>
      </c>
      <c r="AN101" s="172">
        <v>0</v>
      </c>
      <c r="AO101" s="172">
        <v>0</v>
      </c>
      <c r="AP101" s="172">
        <v>113.95488507013685</v>
      </c>
      <c r="AQ101" s="172">
        <v>44.594364050189476</v>
      </c>
      <c r="AR101" s="219">
        <v>0.94362894736842107</v>
      </c>
      <c r="AS101" s="172">
        <v>0</v>
      </c>
      <c r="AT101" s="172">
        <v>0</v>
      </c>
      <c r="AU101" s="172">
        <v>0</v>
      </c>
      <c r="AV101" s="172">
        <v>19.569133581536839</v>
      </c>
      <c r="AW101" s="172">
        <v>10.069554634168421</v>
      </c>
      <c r="AX101" s="172">
        <v>0</v>
      </c>
      <c r="AY101" s="172">
        <v>0</v>
      </c>
      <c r="AZ101" s="172">
        <v>0</v>
      </c>
      <c r="BA101" s="172">
        <v>0</v>
      </c>
      <c r="BB101" s="172">
        <v>28.087087787747365</v>
      </c>
      <c r="BC101" s="172">
        <v>16.180948207073687</v>
      </c>
      <c r="BD101" s="172">
        <v>0</v>
      </c>
      <c r="BE101" s="172">
        <v>857.2278260889475</v>
      </c>
      <c r="BF101" s="172">
        <v>306.33609327524215</v>
      </c>
      <c r="BG101" s="219">
        <v>8.0163118406526301</v>
      </c>
      <c r="BH101" s="242">
        <v>830</v>
      </c>
      <c r="BJ101" s="191">
        <v>846</v>
      </c>
      <c r="BK101" s="191" t="s">
        <v>88</v>
      </c>
      <c r="BL101" s="192">
        <v>2287.04</v>
      </c>
      <c r="BM101" s="192">
        <v>1901.74</v>
      </c>
      <c r="BN101" s="192">
        <v>17.79</v>
      </c>
      <c r="BO101" s="192">
        <v>260.61</v>
      </c>
      <c r="BP101" s="204">
        <v>8</v>
      </c>
      <c r="BQ101" s="205">
        <v>34</v>
      </c>
      <c r="BR101" s="204">
        <v>143</v>
      </c>
    </row>
    <row r="102" spans="1:70" ht="14.4" x14ac:dyDescent="0.3">
      <c r="A102" s="171">
        <v>870</v>
      </c>
      <c r="B102" s="224" t="s">
        <v>167</v>
      </c>
      <c r="C102" s="218">
        <v>12723</v>
      </c>
      <c r="D102" s="219">
        <v>8113.5</v>
      </c>
      <c r="E102" s="218">
        <v>67.66689473684211</v>
      </c>
      <c r="F102" s="172">
        <v>229.26654736842107</v>
      </c>
      <c r="G102" s="172">
        <v>74.803068421052629</v>
      </c>
      <c r="H102" s="172">
        <v>5.8288105263157881</v>
      </c>
      <c r="I102" s="172">
        <v>3.3833447368421048</v>
      </c>
      <c r="J102" s="172">
        <v>360.41478421052631</v>
      </c>
      <c r="K102" s="172">
        <v>152.52054210526316</v>
      </c>
      <c r="L102" s="172">
        <v>0.97146842105263165</v>
      </c>
      <c r="M102" s="172">
        <v>0</v>
      </c>
      <c r="N102" s="172">
        <v>0</v>
      </c>
      <c r="O102" s="172">
        <v>0</v>
      </c>
      <c r="P102" s="172">
        <v>0</v>
      </c>
      <c r="Q102" s="172">
        <v>0</v>
      </c>
      <c r="R102" s="172">
        <v>175.8357842105263</v>
      </c>
      <c r="S102" s="172">
        <v>80.631878947368421</v>
      </c>
      <c r="T102" s="172">
        <v>1.9429368421052633</v>
      </c>
      <c r="U102" s="172">
        <v>0</v>
      </c>
      <c r="V102" s="172">
        <v>0</v>
      </c>
      <c r="W102" s="172">
        <v>0</v>
      </c>
      <c r="X102" s="172">
        <v>161.26569685453683</v>
      </c>
      <c r="Y102" s="172">
        <v>1046.6513190542894</v>
      </c>
      <c r="Z102" s="172">
        <v>314.40577652153155</v>
      </c>
      <c r="AA102" s="219">
        <v>45.78464997155789</v>
      </c>
      <c r="AB102" s="172">
        <v>55.674107894736842</v>
      </c>
      <c r="AC102" s="172">
        <v>15.098063157894737</v>
      </c>
      <c r="AD102" s="172">
        <v>2.8308868421052633</v>
      </c>
      <c r="AE102" s="172">
        <v>39.632415789473683</v>
      </c>
      <c r="AF102" s="172">
        <v>25.477981578947372</v>
      </c>
      <c r="AG102" s="172">
        <v>0</v>
      </c>
      <c r="AH102" s="172">
        <v>0</v>
      </c>
      <c r="AI102" s="172">
        <v>0</v>
      </c>
      <c r="AJ102" s="172">
        <v>0</v>
      </c>
      <c r="AK102" s="172">
        <v>26.421610526315789</v>
      </c>
      <c r="AL102" s="172">
        <v>14.154434210526315</v>
      </c>
      <c r="AM102" s="172">
        <v>0</v>
      </c>
      <c r="AN102" s="172">
        <v>0</v>
      </c>
      <c r="AO102" s="172">
        <v>0</v>
      </c>
      <c r="AP102" s="172">
        <v>120.68097218231054</v>
      </c>
      <c r="AQ102" s="172">
        <v>38.088625620773684</v>
      </c>
      <c r="AR102" s="219">
        <v>4.7181447368421052</v>
      </c>
      <c r="AS102" s="172">
        <v>77.389903474547367</v>
      </c>
      <c r="AT102" s="172">
        <v>26.978804210526313</v>
      </c>
      <c r="AU102" s="172">
        <v>2.8498736842105261</v>
      </c>
      <c r="AV102" s="172">
        <v>65.547094736842112</v>
      </c>
      <c r="AW102" s="172">
        <v>24.698905263157894</v>
      </c>
      <c r="AX102" s="172">
        <v>0.94995789473684211</v>
      </c>
      <c r="AY102" s="172">
        <v>0</v>
      </c>
      <c r="AZ102" s="172">
        <v>0</v>
      </c>
      <c r="BA102" s="172">
        <v>0</v>
      </c>
      <c r="BB102" s="172">
        <v>22.798989473684209</v>
      </c>
      <c r="BC102" s="172">
        <v>16.149284210526318</v>
      </c>
      <c r="BD102" s="172">
        <v>0.94995789473684211</v>
      </c>
      <c r="BE102" s="172">
        <v>503.97734496391581</v>
      </c>
      <c r="BF102" s="172">
        <v>154.25124467671577</v>
      </c>
      <c r="BG102" s="219">
        <v>10.920631411642105</v>
      </c>
      <c r="BH102" s="242">
        <v>464.16</v>
      </c>
      <c r="BJ102" s="191">
        <v>850</v>
      </c>
      <c r="BK102" s="191" t="s">
        <v>123</v>
      </c>
      <c r="BL102" s="192">
        <v>12015.1</v>
      </c>
      <c r="BM102" s="192">
        <v>12862.65</v>
      </c>
      <c r="BN102" s="192">
        <v>56</v>
      </c>
      <c r="BO102" s="192">
        <v>602.26</v>
      </c>
      <c r="BP102" s="204">
        <v>55</v>
      </c>
      <c r="BQ102" s="205">
        <v>224</v>
      </c>
      <c r="BR102" s="204">
        <v>738</v>
      </c>
    </row>
    <row r="103" spans="1:70" ht="14.4" x14ac:dyDescent="0.3">
      <c r="A103" s="171">
        <v>317</v>
      </c>
      <c r="B103" s="224" t="s">
        <v>168</v>
      </c>
      <c r="C103" s="218">
        <v>28289</v>
      </c>
      <c r="D103" s="219">
        <v>19645</v>
      </c>
      <c r="E103" s="218">
        <v>0</v>
      </c>
      <c r="F103" s="172">
        <v>0</v>
      </c>
      <c r="G103" s="172">
        <v>0</v>
      </c>
      <c r="H103" s="172">
        <v>0</v>
      </c>
      <c r="I103" s="172">
        <v>0</v>
      </c>
      <c r="J103" s="172">
        <v>1193.7403957894737</v>
      </c>
      <c r="K103" s="172">
        <v>536.44486210526327</v>
      </c>
      <c r="L103" s="172">
        <v>8.7432157894736839</v>
      </c>
      <c r="M103" s="172">
        <v>0</v>
      </c>
      <c r="N103" s="172">
        <v>0</v>
      </c>
      <c r="O103" s="172">
        <v>0</v>
      </c>
      <c r="P103" s="172">
        <v>0</v>
      </c>
      <c r="Q103" s="172">
        <v>3.3833447368421048</v>
      </c>
      <c r="R103" s="172">
        <v>276.47991263157894</v>
      </c>
      <c r="S103" s="172">
        <v>122.40502105263157</v>
      </c>
      <c r="T103" s="172">
        <v>1.9429368421052633</v>
      </c>
      <c r="U103" s="172">
        <v>0</v>
      </c>
      <c r="V103" s="172">
        <v>0</v>
      </c>
      <c r="W103" s="172">
        <v>0</v>
      </c>
      <c r="X103" s="172">
        <v>554.23322590079999</v>
      </c>
      <c r="Y103" s="172">
        <v>2244.788402167258</v>
      </c>
      <c r="Z103" s="172">
        <v>686.7521485085158</v>
      </c>
      <c r="AA103" s="219">
        <v>57.9367406787579</v>
      </c>
      <c r="AB103" s="172">
        <v>0</v>
      </c>
      <c r="AC103" s="172">
        <v>0</v>
      </c>
      <c r="AD103" s="172">
        <v>0</v>
      </c>
      <c r="AE103" s="172">
        <v>107.5737</v>
      </c>
      <c r="AF103" s="172">
        <v>57.183914210526325</v>
      </c>
      <c r="AG103" s="172">
        <v>0.94362894736842107</v>
      </c>
      <c r="AH103" s="172">
        <v>0</v>
      </c>
      <c r="AI103" s="172">
        <v>0</v>
      </c>
      <c r="AJ103" s="172">
        <v>0</v>
      </c>
      <c r="AK103" s="172">
        <v>17.92895</v>
      </c>
      <c r="AL103" s="172">
        <v>7.5490315789473685</v>
      </c>
      <c r="AM103" s="172">
        <v>0</v>
      </c>
      <c r="AN103" s="172">
        <v>0</v>
      </c>
      <c r="AO103" s="172">
        <v>0</v>
      </c>
      <c r="AP103" s="172">
        <v>141.13217536097105</v>
      </c>
      <c r="AQ103" s="172">
        <v>54.50948765329737</v>
      </c>
      <c r="AR103" s="219">
        <v>7.5490315789473685</v>
      </c>
      <c r="AS103" s="172">
        <v>0</v>
      </c>
      <c r="AT103" s="172">
        <v>0</v>
      </c>
      <c r="AU103" s="172">
        <v>0</v>
      </c>
      <c r="AV103" s="172">
        <v>258.00856421052634</v>
      </c>
      <c r="AW103" s="172">
        <v>131.09418947368422</v>
      </c>
      <c r="AX103" s="172">
        <v>1.8999157894736842</v>
      </c>
      <c r="AY103" s="172">
        <v>0</v>
      </c>
      <c r="AZ103" s="172">
        <v>0</v>
      </c>
      <c r="BA103" s="172">
        <v>0</v>
      </c>
      <c r="BB103" s="172">
        <v>44.901343474547367</v>
      </c>
      <c r="BC103" s="172">
        <v>30.398652631578948</v>
      </c>
      <c r="BD103" s="172">
        <v>0</v>
      </c>
      <c r="BE103" s="172">
        <v>913.65661507913683</v>
      </c>
      <c r="BF103" s="172">
        <v>303.08386017492631</v>
      </c>
      <c r="BG103" s="219">
        <v>19.886068983915788</v>
      </c>
      <c r="BH103" s="242">
        <v>977.25</v>
      </c>
      <c r="BJ103" s="191">
        <v>851</v>
      </c>
      <c r="BK103" s="191" t="s">
        <v>166</v>
      </c>
      <c r="BL103" s="192">
        <v>1799.16</v>
      </c>
      <c r="BM103" s="192">
        <v>1685.78</v>
      </c>
      <c r="BN103" s="192">
        <v>7.78</v>
      </c>
      <c r="BO103" s="192">
        <v>85.82</v>
      </c>
      <c r="BP103" s="204">
        <v>11</v>
      </c>
      <c r="BQ103" s="205">
        <v>48</v>
      </c>
      <c r="BR103" s="204">
        <v>165</v>
      </c>
    </row>
    <row r="104" spans="1:70" ht="14.4" x14ac:dyDescent="0.3">
      <c r="A104" s="171">
        <v>807</v>
      </c>
      <c r="B104" s="224" t="s">
        <v>169</v>
      </c>
      <c r="C104" s="218">
        <v>9814.5</v>
      </c>
      <c r="D104" s="219">
        <v>8225</v>
      </c>
      <c r="E104" s="218">
        <v>0</v>
      </c>
      <c r="F104" s="172">
        <v>0</v>
      </c>
      <c r="G104" s="172">
        <v>0</v>
      </c>
      <c r="H104" s="172">
        <v>0</v>
      </c>
      <c r="I104" s="172">
        <v>32.705665789473684</v>
      </c>
      <c r="J104" s="172">
        <v>163.78957578947367</v>
      </c>
      <c r="K104" s="172">
        <v>42.744610526315789</v>
      </c>
      <c r="L104" s="172">
        <v>0</v>
      </c>
      <c r="M104" s="172">
        <v>0</v>
      </c>
      <c r="N104" s="172">
        <v>0</v>
      </c>
      <c r="O104" s="172">
        <v>0</v>
      </c>
      <c r="P104" s="172">
        <v>0</v>
      </c>
      <c r="Q104" s="172">
        <v>91.350307894736829</v>
      </c>
      <c r="R104" s="172">
        <v>858.45426172733153</v>
      </c>
      <c r="S104" s="172">
        <v>314.75576842105261</v>
      </c>
      <c r="T104" s="172">
        <v>3.8858736842105266</v>
      </c>
      <c r="U104" s="172">
        <v>0</v>
      </c>
      <c r="V104" s="172">
        <v>0</v>
      </c>
      <c r="W104" s="172">
        <v>0</v>
      </c>
      <c r="X104" s="172">
        <v>276.0809305263158</v>
      </c>
      <c r="Y104" s="172">
        <v>173.56902488522627</v>
      </c>
      <c r="Z104" s="172">
        <v>36.430065789473687</v>
      </c>
      <c r="AA104" s="219">
        <v>0.97146842105263165</v>
      </c>
      <c r="AB104" s="172">
        <v>0</v>
      </c>
      <c r="AC104" s="172">
        <v>0</v>
      </c>
      <c r="AD104" s="172">
        <v>0</v>
      </c>
      <c r="AE104" s="172">
        <v>33.027013157894743</v>
      </c>
      <c r="AF104" s="172">
        <v>7.5490315789473685</v>
      </c>
      <c r="AG104" s="172">
        <v>0</v>
      </c>
      <c r="AH104" s="172">
        <v>0</v>
      </c>
      <c r="AI104" s="172">
        <v>0</v>
      </c>
      <c r="AJ104" s="172">
        <v>0</v>
      </c>
      <c r="AK104" s="172">
        <v>203.82385263157897</v>
      </c>
      <c r="AL104" s="172">
        <v>93.419265789473684</v>
      </c>
      <c r="AM104" s="172">
        <v>3.7745157894736843</v>
      </c>
      <c r="AN104" s="172">
        <v>0</v>
      </c>
      <c r="AO104" s="172">
        <v>0</v>
      </c>
      <c r="AP104" s="172">
        <v>41.205131016297372</v>
      </c>
      <c r="AQ104" s="172">
        <v>8.4926605263157899</v>
      </c>
      <c r="AR104" s="219">
        <v>0.94362894736842107</v>
      </c>
      <c r="AS104" s="172">
        <v>0</v>
      </c>
      <c r="AT104" s="172">
        <v>0</v>
      </c>
      <c r="AU104" s="172">
        <v>0</v>
      </c>
      <c r="AV104" s="172">
        <v>29.25870315789474</v>
      </c>
      <c r="AW104" s="172">
        <v>8.9296042105263158</v>
      </c>
      <c r="AX104" s="172">
        <v>0</v>
      </c>
      <c r="AY104" s="172">
        <v>0</v>
      </c>
      <c r="AZ104" s="172">
        <v>0</v>
      </c>
      <c r="BA104" s="172">
        <v>0</v>
      </c>
      <c r="BB104" s="172">
        <v>170.97658715444211</v>
      </c>
      <c r="BC104" s="172">
        <v>95.249110945642116</v>
      </c>
      <c r="BD104" s="172">
        <v>0</v>
      </c>
      <c r="BE104" s="172">
        <v>344.48639662812627</v>
      </c>
      <c r="BF104" s="172">
        <v>89.201046315789469</v>
      </c>
      <c r="BG104" s="219">
        <v>0.94995789473684211</v>
      </c>
      <c r="BH104" s="242">
        <v>595.5</v>
      </c>
      <c r="BJ104" s="191">
        <v>852</v>
      </c>
      <c r="BK104" s="191" t="s">
        <v>184</v>
      </c>
      <c r="BL104" s="192">
        <v>1535.98</v>
      </c>
      <c r="BM104" s="192">
        <v>1687.05</v>
      </c>
      <c r="BN104" s="192">
        <v>20.260000000000002</v>
      </c>
      <c r="BO104" s="192">
        <v>216.15</v>
      </c>
      <c r="BP104" s="204">
        <v>13</v>
      </c>
      <c r="BQ104" s="205">
        <v>66</v>
      </c>
      <c r="BR104" s="204">
        <v>196</v>
      </c>
    </row>
    <row r="105" spans="1:70" ht="14.4" x14ac:dyDescent="0.3">
      <c r="A105" s="171">
        <v>318</v>
      </c>
      <c r="B105" s="224" t="s">
        <v>170</v>
      </c>
      <c r="C105" s="218">
        <v>15014</v>
      </c>
      <c r="D105" s="219">
        <v>10450.5</v>
      </c>
      <c r="E105" s="218">
        <v>16.916723684210528</v>
      </c>
      <c r="F105" s="172">
        <v>43.716078947368416</v>
      </c>
      <c r="G105" s="172">
        <v>15.543494736842106</v>
      </c>
      <c r="H105" s="172">
        <v>2.9144052631578941</v>
      </c>
      <c r="I105" s="172">
        <v>7.8944710526315793</v>
      </c>
      <c r="J105" s="172">
        <v>427.25181157894735</v>
      </c>
      <c r="K105" s="172">
        <v>186.58670172733156</v>
      </c>
      <c r="L105" s="172">
        <v>6.8002789473684198</v>
      </c>
      <c r="M105" s="172">
        <v>0</v>
      </c>
      <c r="N105" s="172">
        <v>0</v>
      </c>
      <c r="O105" s="172">
        <v>0</v>
      </c>
      <c r="P105" s="172">
        <v>0</v>
      </c>
      <c r="Q105" s="172">
        <v>0</v>
      </c>
      <c r="R105" s="172">
        <v>0</v>
      </c>
      <c r="S105" s="172">
        <v>0</v>
      </c>
      <c r="T105" s="172">
        <v>0</v>
      </c>
      <c r="U105" s="172">
        <v>0</v>
      </c>
      <c r="V105" s="172">
        <v>0</v>
      </c>
      <c r="W105" s="172">
        <v>0</v>
      </c>
      <c r="X105" s="172">
        <v>129.40502254087104</v>
      </c>
      <c r="Y105" s="172">
        <v>1490.1213043596895</v>
      </c>
      <c r="Z105" s="172">
        <v>461.9383509347</v>
      </c>
      <c r="AA105" s="219">
        <v>196.21446477235264</v>
      </c>
      <c r="AB105" s="172">
        <v>0</v>
      </c>
      <c r="AC105" s="172">
        <v>0</v>
      </c>
      <c r="AD105" s="172">
        <v>0</v>
      </c>
      <c r="AE105" s="172">
        <v>42.463302631578948</v>
      </c>
      <c r="AF105" s="172">
        <v>17.92895</v>
      </c>
      <c r="AG105" s="172">
        <v>0.94362894736842107</v>
      </c>
      <c r="AH105" s="172">
        <v>0</v>
      </c>
      <c r="AI105" s="172">
        <v>0</v>
      </c>
      <c r="AJ105" s="172">
        <v>0</v>
      </c>
      <c r="AK105" s="172">
        <v>0</v>
      </c>
      <c r="AL105" s="172">
        <v>0</v>
      </c>
      <c r="AM105" s="172">
        <v>0</v>
      </c>
      <c r="AN105" s="172">
        <v>0</v>
      </c>
      <c r="AO105" s="172">
        <v>0</v>
      </c>
      <c r="AP105" s="172">
        <v>67.370140522955268</v>
      </c>
      <c r="AQ105" s="172">
        <v>21.455142282942106</v>
      </c>
      <c r="AR105" s="219">
        <v>4.5939829835763151</v>
      </c>
      <c r="AS105" s="172">
        <v>0</v>
      </c>
      <c r="AT105" s="172">
        <v>0</v>
      </c>
      <c r="AU105" s="172">
        <v>0</v>
      </c>
      <c r="AV105" s="172">
        <v>91.005966315789465</v>
      </c>
      <c r="AW105" s="172">
        <v>49.71446284124211</v>
      </c>
      <c r="AX105" s="172">
        <v>0</v>
      </c>
      <c r="AY105" s="172">
        <v>0</v>
      </c>
      <c r="AZ105" s="172">
        <v>0</v>
      </c>
      <c r="BA105" s="172">
        <v>0</v>
      </c>
      <c r="BB105" s="172">
        <v>0</v>
      </c>
      <c r="BC105" s="172">
        <v>0</v>
      </c>
      <c r="BD105" s="172">
        <v>0</v>
      </c>
      <c r="BE105" s="172">
        <v>516.1905223356631</v>
      </c>
      <c r="BF105" s="172">
        <v>157.97963182231578</v>
      </c>
      <c r="BG105" s="219">
        <v>15.575776580273683</v>
      </c>
      <c r="BH105" s="242">
        <v>347.5</v>
      </c>
      <c r="BJ105" s="191">
        <v>855</v>
      </c>
      <c r="BK105" s="191" t="s">
        <v>142</v>
      </c>
      <c r="BL105" s="192">
        <v>7278.22</v>
      </c>
      <c r="BM105" s="192">
        <v>7259.17</v>
      </c>
      <c r="BN105" s="192">
        <v>56.78</v>
      </c>
      <c r="BO105" s="192">
        <v>404.14</v>
      </c>
      <c r="BP105" s="204">
        <v>35</v>
      </c>
      <c r="BQ105" s="205">
        <v>109</v>
      </c>
      <c r="BR105" s="204">
        <v>369</v>
      </c>
    </row>
    <row r="106" spans="1:70" ht="14.4" x14ac:dyDescent="0.3">
      <c r="A106" s="171">
        <v>354</v>
      </c>
      <c r="B106" s="224" t="s">
        <v>171</v>
      </c>
      <c r="C106" s="218">
        <v>20888</v>
      </c>
      <c r="D106" s="219">
        <v>14431</v>
      </c>
      <c r="E106" s="218">
        <v>25.938976315789478</v>
      </c>
      <c r="F106" s="172">
        <v>64.764561727331568</v>
      </c>
      <c r="G106" s="172">
        <v>26.229647368421048</v>
      </c>
      <c r="H106" s="172">
        <v>0</v>
      </c>
      <c r="I106" s="172">
        <v>40.600136842105272</v>
      </c>
      <c r="J106" s="172">
        <v>729.47045555586305</v>
      </c>
      <c r="K106" s="172">
        <v>335.35089894736842</v>
      </c>
      <c r="L106" s="172">
        <v>1.9429368421052633</v>
      </c>
      <c r="M106" s="172">
        <v>0</v>
      </c>
      <c r="N106" s="172">
        <v>0</v>
      </c>
      <c r="O106" s="172">
        <v>0</v>
      </c>
      <c r="P106" s="172">
        <v>0</v>
      </c>
      <c r="Q106" s="172">
        <v>0</v>
      </c>
      <c r="R106" s="172">
        <v>150.90142871782106</v>
      </c>
      <c r="S106" s="172">
        <v>71.629605559926318</v>
      </c>
      <c r="T106" s="172">
        <v>0</v>
      </c>
      <c r="U106" s="172">
        <v>0</v>
      </c>
      <c r="V106" s="172">
        <v>0</v>
      </c>
      <c r="W106" s="172">
        <v>0</v>
      </c>
      <c r="X106" s="172">
        <v>686.70620342105258</v>
      </c>
      <c r="Y106" s="172">
        <v>1545.4767310386894</v>
      </c>
      <c r="Z106" s="172">
        <v>469.60783570831052</v>
      </c>
      <c r="AA106" s="219">
        <v>18.457899999999999</v>
      </c>
      <c r="AB106" s="172">
        <v>14.78352048998158</v>
      </c>
      <c r="AC106" s="172">
        <v>6.6054026315789471</v>
      </c>
      <c r="AD106" s="172">
        <v>0</v>
      </c>
      <c r="AE106" s="172">
        <v>124.49611214159737</v>
      </c>
      <c r="AF106" s="172">
        <v>69.828542105263153</v>
      </c>
      <c r="AG106" s="172">
        <v>0.94362894736842107</v>
      </c>
      <c r="AH106" s="172">
        <v>0</v>
      </c>
      <c r="AI106" s="172">
        <v>0</v>
      </c>
      <c r="AJ106" s="172">
        <v>0</v>
      </c>
      <c r="AK106" s="172">
        <v>31.831750453647366</v>
      </c>
      <c r="AL106" s="172">
        <v>19.690391016297369</v>
      </c>
      <c r="AM106" s="172">
        <v>0</v>
      </c>
      <c r="AN106" s="172">
        <v>0</v>
      </c>
      <c r="AO106" s="172">
        <v>0</v>
      </c>
      <c r="AP106" s="172">
        <v>426.80337289473687</v>
      </c>
      <c r="AQ106" s="172">
        <v>127.38990789473685</v>
      </c>
      <c r="AR106" s="219">
        <v>2.8308868421052633</v>
      </c>
      <c r="AS106" s="172">
        <v>21.595709157031578</v>
      </c>
      <c r="AT106" s="172">
        <v>13.489402105263157</v>
      </c>
      <c r="AU106" s="172">
        <v>0</v>
      </c>
      <c r="AV106" s="172">
        <v>217.2712044245053</v>
      </c>
      <c r="AW106" s="172">
        <v>120.40716220793684</v>
      </c>
      <c r="AX106" s="172">
        <v>0.94995789473684211</v>
      </c>
      <c r="AY106" s="172">
        <v>0</v>
      </c>
      <c r="AZ106" s="172">
        <v>0</v>
      </c>
      <c r="BA106" s="172">
        <v>0</v>
      </c>
      <c r="BB106" s="172">
        <v>35.908408421052627</v>
      </c>
      <c r="BC106" s="172">
        <v>17.035911262294739</v>
      </c>
      <c r="BD106" s="172">
        <v>0</v>
      </c>
      <c r="BE106" s="172">
        <v>763.10117779206314</v>
      </c>
      <c r="BF106" s="172">
        <v>236.91949894736842</v>
      </c>
      <c r="BG106" s="219">
        <v>7.5996631578947369</v>
      </c>
      <c r="BH106" s="242">
        <v>914</v>
      </c>
      <c r="BJ106" s="191">
        <v>856</v>
      </c>
      <c r="BK106" s="191" t="s">
        <v>141</v>
      </c>
      <c r="BL106" s="192">
        <v>1622.4</v>
      </c>
      <c r="BM106" s="192">
        <v>1830.11</v>
      </c>
      <c r="BN106" s="192">
        <v>25.63</v>
      </c>
      <c r="BO106" s="192">
        <v>573.77</v>
      </c>
      <c r="BP106" s="204">
        <v>22</v>
      </c>
      <c r="BQ106" s="205">
        <v>50</v>
      </c>
      <c r="BR106" s="204">
        <v>193</v>
      </c>
    </row>
    <row r="107" spans="1:70" ht="14.4" x14ac:dyDescent="0.3">
      <c r="A107" s="171">
        <v>372</v>
      </c>
      <c r="B107" s="224" t="s">
        <v>172</v>
      </c>
      <c r="C107" s="218">
        <v>21973</v>
      </c>
      <c r="D107" s="219">
        <v>17358</v>
      </c>
      <c r="E107" s="218">
        <v>105.40998641598948</v>
      </c>
      <c r="F107" s="172">
        <v>202.09781353582633</v>
      </c>
      <c r="G107" s="172">
        <v>73.443012631578938</v>
      </c>
      <c r="H107" s="172">
        <v>0</v>
      </c>
      <c r="I107" s="172">
        <v>0</v>
      </c>
      <c r="J107" s="172">
        <v>167.41639090424738</v>
      </c>
      <c r="K107" s="172">
        <v>84.517752631578958</v>
      </c>
      <c r="L107" s="172">
        <v>0</v>
      </c>
      <c r="M107" s="172">
        <v>0</v>
      </c>
      <c r="N107" s="172">
        <v>0</v>
      </c>
      <c r="O107" s="172">
        <v>0</v>
      </c>
      <c r="P107" s="172">
        <v>0</v>
      </c>
      <c r="Q107" s="172">
        <v>154.43089050126579</v>
      </c>
      <c r="R107" s="172">
        <v>1111.0360512010157</v>
      </c>
      <c r="S107" s="172">
        <v>463.39043684210526</v>
      </c>
      <c r="T107" s="172">
        <v>2.9144052631578941</v>
      </c>
      <c r="U107" s="172">
        <v>0</v>
      </c>
      <c r="V107" s="172">
        <v>0</v>
      </c>
      <c r="W107" s="172">
        <v>0</v>
      </c>
      <c r="X107" s="172">
        <v>634.20103393656052</v>
      </c>
      <c r="Y107" s="172">
        <v>1197.5817480474157</v>
      </c>
      <c r="Z107" s="172">
        <v>320.26587998862635</v>
      </c>
      <c r="AA107" s="219">
        <v>15.527133265694737</v>
      </c>
      <c r="AB107" s="172">
        <v>63.223139473684213</v>
      </c>
      <c r="AC107" s="172">
        <v>22.647094736842106</v>
      </c>
      <c r="AD107" s="172">
        <v>0</v>
      </c>
      <c r="AE107" s="172">
        <v>57.875908457386842</v>
      </c>
      <c r="AF107" s="172">
        <v>19.816207894736841</v>
      </c>
      <c r="AG107" s="172">
        <v>0</v>
      </c>
      <c r="AH107" s="172">
        <v>0</v>
      </c>
      <c r="AI107" s="172">
        <v>0</v>
      </c>
      <c r="AJ107" s="172">
        <v>0</v>
      </c>
      <c r="AK107" s="172">
        <v>271.38768526315795</v>
      </c>
      <c r="AL107" s="172">
        <v>128.33353684210527</v>
      </c>
      <c r="AM107" s="172">
        <v>0</v>
      </c>
      <c r="AN107" s="172">
        <v>0</v>
      </c>
      <c r="AO107" s="172">
        <v>0</v>
      </c>
      <c r="AP107" s="172">
        <v>209.74435050057895</v>
      </c>
      <c r="AQ107" s="172">
        <v>74.58873683525789</v>
      </c>
      <c r="AR107" s="219">
        <v>6.6054026315789471</v>
      </c>
      <c r="AS107" s="172">
        <v>91.63927094564211</v>
      </c>
      <c r="AT107" s="172">
        <v>35.560089259705265</v>
      </c>
      <c r="AU107" s="172">
        <v>0</v>
      </c>
      <c r="AV107" s="172">
        <v>52.627667368421044</v>
      </c>
      <c r="AW107" s="172">
        <v>30.018669473684213</v>
      </c>
      <c r="AX107" s="172">
        <v>0</v>
      </c>
      <c r="AY107" s="172">
        <v>0</v>
      </c>
      <c r="AZ107" s="172">
        <v>0</v>
      </c>
      <c r="BA107" s="172">
        <v>0</v>
      </c>
      <c r="BB107" s="172">
        <v>432.87997873338952</v>
      </c>
      <c r="BC107" s="172">
        <v>207.70766006229476</v>
      </c>
      <c r="BD107" s="172">
        <v>2.8498736842105261</v>
      </c>
      <c r="BE107" s="172">
        <v>627.61182857633685</v>
      </c>
      <c r="BF107" s="172">
        <v>200.05534168825264</v>
      </c>
      <c r="BG107" s="219">
        <v>5.6837481775578951</v>
      </c>
      <c r="BH107" s="242">
        <v>1353.91</v>
      </c>
      <c r="BJ107" s="191">
        <v>857</v>
      </c>
      <c r="BK107" s="191" t="s">
        <v>173</v>
      </c>
      <c r="BL107" s="192">
        <v>320.27999999999997</v>
      </c>
      <c r="BM107" s="192">
        <v>281.19</v>
      </c>
      <c r="BN107" s="192">
        <v>1.93</v>
      </c>
      <c r="BO107" s="192">
        <v>5.75</v>
      </c>
      <c r="BP107" s="204">
        <v>2</v>
      </c>
      <c r="BQ107" s="205">
        <v>5</v>
      </c>
      <c r="BR107" s="204">
        <v>13</v>
      </c>
    </row>
    <row r="108" spans="1:70" ht="14.4" x14ac:dyDescent="0.3">
      <c r="A108" s="171">
        <v>857</v>
      </c>
      <c r="B108" s="224" t="s">
        <v>173</v>
      </c>
      <c r="C108" s="218">
        <v>2473.5</v>
      </c>
      <c r="D108" s="219">
        <v>2929</v>
      </c>
      <c r="E108" s="218">
        <v>0</v>
      </c>
      <c r="F108" s="172">
        <v>0</v>
      </c>
      <c r="G108" s="172">
        <v>0</v>
      </c>
      <c r="H108" s="172">
        <v>0</v>
      </c>
      <c r="I108" s="172">
        <v>0.97741107768157898</v>
      </c>
      <c r="J108" s="172">
        <v>11.884296693721051</v>
      </c>
      <c r="K108" s="172">
        <v>0.97146842105263165</v>
      </c>
      <c r="L108" s="172">
        <v>0</v>
      </c>
      <c r="M108" s="172">
        <v>0</v>
      </c>
      <c r="N108" s="172">
        <v>0</v>
      </c>
      <c r="O108" s="172">
        <v>0</v>
      </c>
      <c r="P108" s="172">
        <v>0</v>
      </c>
      <c r="Q108" s="172">
        <v>2.067599185476316</v>
      </c>
      <c r="R108" s="172">
        <v>20.886571052631577</v>
      </c>
      <c r="S108" s="172">
        <v>8.5165401483842107</v>
      </c>
      <c r="T108" s="172">
        <v>0</v>
      </c>
      <c r="U108" s="172">
        <v>0</v>
      </c>
      <c r="V108" s="172">
        <v>0</v>
      </c>
      <c r="W108" s="172">
        <v>0</v>
      </c>
      <c r="X108" s="172">
        <v>23.787624686915784</v>
      </c>
      <c r="Y108" s="172">
        <v>220.91522291146839</v>
      </c>
      <c r="Z108" s="172">
        <v>75.70480289590526</v>
      </c>
      <c r="AA108" s="219">
        <v>10.556623832594736</v>
      </c>
      <c r="AB108" s="172">
        <v>0</v>
      </c>
      <c r="AC108" s="172">
        <v>0</v>
      </c>
      <c r="AD108" s="172">
        <v>0</v>
      </c>
      <c r="AE108" s="172">
        <v>0.94362894736842107</v>
      </c>
      <c r="AF108" s="172">
        <v>0</v>
      </c>
      <c r="AG108" s="172">
        <v>0</v>
      </c>
      <c r="AH108" s="172">
        <v>0</v>
      </c>
      <c r="AI108" s="172">
        <v>0</v>
      </c>
      <c r="AJ108" s="172">
        <v>0</v>
      </c>
      <c r="AK108" s="172">
        <v>0</v>
      </c>
      <c r="AL108" s="172">
        <v>0.94362894736842107</v>
      </c>
      <c r="AM108" s="172">
        <v>0</v>
      </c>
      <c r="AN108" s="172">
        <v>0</v>
      </c>
      <c r="AO108" s="172">
        <v>0</v>
      </c>
      <c r="AP108" s="172">
        <v>12.746724772326317</v>
      </c>
      <c r="AQ108" s="172">
        <v>4.6361490430894738</v>
      </c>
      <c r="AR108" s="219">
        <v>0.94362894736842107</v>
      </c>
      <c r="AS108" s="172">
        <v>0</v>
      </c>
      <c r="AT108" s="172">
        <v>0</v>
      </c>
      <c r="AU108" s="172">
        <v>0</v>
      </c>
      <c r="AV108" s="172">
        <v>4.9714450491789464</v>
      </c>
      <c r="AW108" s="172">
        <v>0.94995789473684211</v>
      </c>
      <c r="AX108" s="172">
        <v>0</v>
      </c>
      <c r="AY108" s="172">
        <v>0</v>
      </c>
      <c r="AZ108" s="172">
        <v>0</v>
      </c>
      <c r="BA108" s="172">
        <v>0</v>
      </c>
      <c r="BB108" s="172">
        <v>5.4749227333894739</v>
      </c>
      <c r="BC108" s="172">
        <v>3.5306762088000001</v>
      </c>
      <c r="BD108" s="172">
        <v>0</v>
      </c>
      <c r="BE108" s="172">
        <v>125.24353749385264</v>
      </c>
      <c r="BF108" s="172">
        <v>48.384142755410537</v>
      </c>
      <c r="BG108" s="219">
        <v>0</v>
      </c>
      <c r="BH108" s="242">
        <v>0</v>
      </c>
      <c r="BJ108" s="191">
        <v>860</v>
      </c>
      <c r="BK108" s="191" t="s">
        <v>187</v>
      </c>
      <c r="BL108" s="192">
        <v>8790.9</v>
      </c>
      <c r="BM108" s="192">
        <v>8328.64</v>
      </c>
      <c r="BN108" s="192">
        <v>124.06</v>
      </c>
      <c r="BO108" s="192">
        <v>815.21</v>
      </c>
      <c r="BP108" s="204">
        <v>31</v>
      </c>
      <c r="BQ108" s="205">
        <v>126</v>
      </c>
      <c r="BR108" s="204">
        <v>462</v>
      </c>
    </row>
    <row r="109" spans="1:70" ht="14.4" x14ac:dyDescent="0.3">
      <c r="A109" s="171">
        <v>355</v>
      </c>
      <c r="B109" s="224" t="s">
        <v>174</v>
      </c>
      <c r="C109" s="218">
        <v>21360</v>
      </c>
      <c r="D109" s="219">
        <v>13419</v>
      </c>
      <c r="E109" s="218">
        <v>0</v>
      </c>
      <c r="F109" s="172">
        <v>0</v>
      </c>
      <c r="G109" s="172">
        <v>0</v>
      </c>
      <c r="H109" s="172">
        <v>0</v>
      </c>
      <c r="I109" s="172">
        <v>0</v>
      </c>
      <c r="J109" s="172">
        <v>1116.2172157894736</v>
      </c>
      <c r="K109" s="172">
        <v>592.59573684210523</v>
      </c>
      <c r="L109" s="172">
        <v>0.97146842105263165</v>
      </c>
      <c r="M109" s="172">
        <v>0</v>
      </c>
      <c r="N109" s="172">
        <v>0</v>
      </c>
      <c r="O109" s="172">
        <v>0</v>
      </c>
      <c r="P109" s="172">
        <v>0</v>
      </c>
      <c r="Q109" s="172">
        <v>0</v>
      </c>
      <c r="R109" s="172">
        <v>266.18234736842106</v>
      </c>
      <c r="S109" s="172">
        <v>150.57760526315789</v>
      </c>
      <c r="T109" s="172">
        <v>0</v>
      </c>
      <c r="U109" s="172">
        <v>0</v>
      </c>
      <c r="V109" s="172">
        <v>0</v>
      </c>
      <c r="W109" s="172">
        <v>0</v>
      </c>
      <c r="X109" s="172">
        <v>889.62643958820786</v>
      </c>
      <c r="Y109" s="172">
        <v>1735.4739329504159</v>
      </c>
      <c r="Z109" s="172">
        <v>348.75716315789475</v>
      </c>
      <c r="AA109" s="219">
        <v>340.01394736842104</v>
      </c>
      <c r="AB109" s="172">
        <v>0</v>
      </c>
      <c r="AC109" s="172">
        <v>0</v>
      </c>
      <c r="AD109" s="172">
        <v>0</v>
      </c>
      <c r="AE109" s="172">
        <v>321.7774710526316</v>
      </c>
      <c r="AF109" s="172">
        <v>172.68409736842105</v>
      </c>
      <c r="AG109" s="172">
        <v>0</v>
      </c>
      <c r="AH109" s="172">
        <v>0</v>
      </c>
      <c r="AI109" s="172">
        <v>0</v>
      </c>
      <c r="AJ109" s="172">
        <v>0</v>
      </c>
      <c r="AK109" s="172">
        <v>75.490315789473684</v>
      </c>
      <c r="AL109" s="172">
        <v>33.97064210526316</v>
      </c>
      <c r="AM109" s="172">
        <v>0</v>
      </c>
      <c r="AN109" s="172">
        <v>0</v>
      </c>
      <c r="AO109" s="172">
        <v>0</v>
      </c>
      <c r="AP109" s="172">
        <v>246.343773</v>
      </c>
      <c r="AQ109" s="172">
        <v>56.617736842105259</v>
      </c>
      <c r="AR109" s="219">
        <v>52.843221052631577</v>
      </c>
      <c r="AS109" s="172">
        <v>0</v>
      </c>
      <c r="AT109" s="172">
        <v>0</v>
      </c>
      <c r="AU109" s="172">
        <v>0</v>
      </c>
      <c r="AV109" s="172">
        <v>238.43943157894736</v>
      </c>
      <c r="AW109" s="172">
        <v>131.09418947368422</v>
      </c>
      <c r="AX109" s="172">
        <v>0.94995789473684211</v>
      </c>
      <c r="AY109" s="172">
        <v>0</v>
      </c>
      <c r="AZ109" s="172">
        <v>0</v>
      </c>
      <c r="BA109" s="172">
        <v>0</v>
      </c>
      <c r="BB109" s="172">
        <v>109.24515789473685</v>
      </c>
      <c r="BC109" s="172">
        <v>60.797305263157895</v>
      </c>
      <c r="BD109" s="172">
        <v>0</v>
      </c>
      <c r="BE109" s="172">
        <v>956.48157953564214</v>
      </c>
      <c r="BF109" s="172">
        <v>213.9406510956</v>
      </c>
      <c r="BG109" s="219">
        <v>192.49313442018948</v>
      </c>
      <c r="BH109" s="242">
        <v>1275.4100000000001</v>
      </c>
      <c r="BJ109" s="191">
        <v>861</v>
      </c>
      <c r="BK109" s="191" t="s">
        <v>190</v>
      </c>
      <c r="BL109" s="192">
        <v>1541.23</v>
      </c>
      <c r="BM109" s="192">
        <v>1752.58</v>
      </c>
      <c r="BN109" s="192">
        <v>30.39</v>
      </c>
      <c r="BO109" s="192">
        <v>512.62</v>
      </c>
      <c r="BP109" s="204">
        <v>18</v>
      </c>
      <c r="BQ109" s="205">
        <v>79</v>
      </c>
      <c r="BR109" s="204">
        <v>193</v>
      </c>
    </row>
    <row r="110" spans="1:70" ht="14.4" x14ac:dyDescent="0.3">
      <c r="A110" s="171">
        <v>333</v>
      </c>
      <c r="B110" s="224" t="s">
        <v>175</v>
      </c>
      <c r="C110" s="218">
        <v>32499</v>
      </c>
      <c r="D110" s="219">
        <v>23593</v>
      </c>
      <c r="E110" s="218">
        <v>0</v>
      </c>
      <c r="F110" s="172">
        <v>0</v>
      </c>
      <c r="G110" s="172">
        <v>0</v>
      </c>
      <c r="H110" s="172">
        <v>0</v>
      </c>
      <c r="I110" s="172">
        <v>14.66116052631579</v>
      </c>
      <c r="J110" s="172">
        <v>1437.1903821052631</v>
      </c>
      <c r="K110" s="172">
        <v>618.43679684210531</v>
      </c>
      <c r="L110" s="172">
        <v>2.9144052631578941</v>
      </c>
      <c r="M110" s="172">
        <v>0</v>
      </c>
      <c r="N110" s="172">
        <v>0</v>
      </c>
      <c r="O110" s="172">
        <v>0</v>
      </c>
      <c r="P110" s="172">
        <v>0</v>
      </c>
      <c r="Q110" s="172">
        <v>15.788942105263159</v>
      </c>
      <c r="R110" s="172">
        <v>525.56441578947374</v>
      </c>
      <c r="S110" s="172">
        <v>227.3236105263158</v>
      </c>
      <c r="T110" s="172">
        <v>0.97146842105263165</v>
      </c>
      <c r="U110" s="172">
        <v>0</v>
      </c>
      <c r="V110" s="172">
        <v>0</v>
      </c>
      <c r="W110" s="172">
        <v>0</v>
      </c>
      <c r="X110" s="172">
        <v>883.20334681705526</v>
      </c>
      <c r="Y110" s="172">
        <v>1872.1763792261313</v>
      </c>
      <c r="Z110" s="172">
        <v>570.0576694736842</v>
      </c>
      <c r="AA110" s="219">
        <v>12.629089473684211</v>
      </c>
      <c r="AB110" s="172">
        <v>0</v>
      </c>
      <c r="AC110" s="172">
        <v>0</v>
      </c>
      <c r="AD110" s="172">
        <v>0</v>
      </c>
      <c r="AE110" s="172">
        <v>178.91204842105265</v>
      </c>
      <c r="AF110" s="172">
        <v>89.644750000000002</v>
      </c>
      <c r="AG110" s="172">
        <v>0.94362894736842107</v>
      </c>
      <c r="AH110" s="172">
        <v>0</v>
      </c>
      <c r="AI110" s="172">
        <v>0</v>
      </c>
      <c r="AJ110" s="172">
        <v>0</v>
      </c>
      <c r="AK110" s="172">
        <v>78.321202631578956</v>
      </c>
      <c r="AL110" s="172">
        <v>36.801528947368425</v>
      </c>
      <c r="AM110" s="172">
        <v>0</v>
      </c>
      <c r="AN110" s="172">
        <v>0</v>
      </c>
      <c r="AO110" s="172">
        <v>0</v>
      </c>
      <c r="AP110" s="172">
        <v>348.85458946892891</v>
      </c>
      <c r="AQ110" s="172">
        <v>108.51732894736841</v>
      </c>
      <c r="AR110" s="219">
        <v>3.7745157894736843</v>
      </c>
      <c r="AS110" s="172">
        <v>0</v>
      </c>
      <c r="AT110" s="172">
        <v>0</v>
      </c>
      <c r="AU110" s="172">
        <v>0</v>
      </c>
      <c r="AV110" s="172">
        <v>236.72950736842103</v>
      </c>
      <c r="AW110" s="172">
        <v>106.20529263157894</v>
      </c>
      <c r="AX110" s="172">
        <v>0.94995789473684211</v>
      </c>
      <c r="AY110" s="172">
        <v>0</v>
      </c>
      <c r="AZ110" s="172">
        <v>0</v>
      </c>
      <c r="BA110" s="172">
        <v>0</v>
      </c>
      <c r="BB110" s="172">
        <v>79.796463157894749</v>
      </c>
      <c r="BC110" s="172">
        <v>40.404875472821047</v>
      </c>
      <c r="BD110" s="172">
        <v>0</v>
      </c>
      <c r="BE110" s="172">
        <v>873.961261257979</v>
      </c>
      <c r="BF110" s="172">
        <v>279.47761263157895</v>
      </c>
      <c r="BG110" s="219">
        <v>4.7497894736842108</v>
      </c>
      <c r="BH110" s="242">
        <v>1140</v>
      </c>
      <c r="BJ110" s="191">
        <v>865</v>
      </c>
      <c r="BK110" s="191" t="s">
        <v>209</v>
      </c>
      <c r="BL110" s="192">
        <v>4723.57</v>
      </c>
      <c r="BM110" s="192">
        <v>4766.83</v>
      </c>
      <c r="BN110" s="192">
        <v>16.510000000000002</v>
      </c>
      <c r="BO110" s="192">
        <v>204.44</v>
      </c>
      <c r="BP110" s="204">
        <v>15</v>
      </c>
      <c r="BQ110" s="205">
        <v>78</v>
      </c>
      <c r="BR110" s="204">
        <v>299</v>
      </c>
    </row>
    <row r="111" spans="1:70" ht="14.4" x14ac:dyDescent="0.3">
      <c r="A111" s="171">
        <v>343</v>
      </c>
      <c r="B111" s="224" t="s">
        <v>176</v>
      </c>
      <c r="C111" s="218">
        <v>20069</v>
      </c>
      <c r="D111" s="219">
        <v>15632.5</v>
      </c>
      <c r="E111" s="218">
        <v>46.239044736842104</v>
      </c>
      <c r="F111" s="172">
        <v>108.99875684210525</v>
      </c>
      <c r="G111" s="172">
        <v>46.436190526315784</v>
      </c>
      <c r="H111" s="172">
        <v>2.9144052631578941</v>
      </c>
      <c r="I111" s="172">
        <v>85.936956315789473</v>
      </c>
      <c r="J111" s="172">
        <v>727.98605180849472</v>
      </c>
      <c r="K111" s="172">
        <v>306.49828684210524</v>
      </c>
      <c r="L111" s="172">
        <v>6.8002789473684198</v>
      </c>
      <c r="M111" s="172">
        <v>0</v>
      </c>
      <c r="N111" s="172">
        <v>0</v>
      </c>
      <c r="O111" s="172">
        <v>0</v>
      </c>
      <c r="P111" s="172">
        <v>0</v>
      </c>
      <c r="Q111" s="172">
        <v>80.598790551365795</v>
      </c>
      <c r="R111" s="172">
        <v>347.13804782751578</v>
      </c>
      <c r="S111" s="172">
        <v>125.57848391375788</v>
      </c>
      <c r="T111" s="172">
        <v>6.8002789473684198</v>
      </c>
      <c r="U111" s="172">
        <v>0</v>
      </c>
      <c r="V111" s="172">
        <v>0</v>
      </c>
      <c r="W111" s="172">
        <v>0</v>
      </c>
      <c r="X111" s="172">
        <v>373.77163209680265</v>
      </c>
      <c r="Y111" s="172">
        <v>1344.7849548356423</v>
      </c>
      <c r="Z111" s="172">
        <v>357.15583018541048</v>
      </c>
      <c r="AA111" s="219">
        <v>4.8573421052631582</v>
      </c>
      <c r="AB111" s="172">
        <v>33.404464736842101</v>
      </c>
      <c r="AC111" s="172">
        <v>21.703465789473686</v>
      </c>
      <c r="AD111" s="172">
        <v>0.94362894736842107</v>
      </c>
      <c r="AE111" s="172">
        <v>128.89971421052633</v>
      </c>
      <c r="AF111" s="172">
        <v>66.054026315789486</v>
      </c>
      <c r="AG111" s="172">
        <v>2.8308868421052633</v>
      </c>
      <c r="AH111" s="172">
        <v>0</v>
      </c>
      <c r="AI111" s="172">
        <v>0</v>
      </c>
      <c r="AJ111" s="172">
        <v>0</v>
      </c>
      <c r="AK111" s="172">
        <v>95.80979214159737</v>
      </c>
      <c r="AL111" s="172">
        <v>33.71900740475526</v>
      </c>
      <c r="AM111" s="172">
        <v>3.7745157894736843</v>
      </c>
      <c r="AN111" s="172">
        <v>0</v>
      </c>
      <c r="AO111" s="172">
        <v>0</v>
      </c>
      <c r="AP111" s="172">
        <v>126.28900808522633</v>
      </c>
      <c r="AQ111" s="172">
        <v>37.053163647876318</v>
      </c>
      <c r="AR111" s="219">
        <v>0</v>
      </c>
      <c r="AS111" s="172">
        <v>31.142785999136841</v>
      </c>
      <c r="AT111" s="172">
        <v>8.6446168421052629</v>
      </c>
      <c r="AU111" s="172">
        <v>0</v>
      </c>
      <c r="AV111" s="172">
        <v>319.85082505781054</v>
      </c>
      <c r="AW111" s="172">
        <v>157.21803252890527</v>
      </c>
      <c r="AX111" s="172">
        <v>0.94995789473684211</v>
      </c>
      <c r="AY111" s="172">
        <v>0</v>
      </c>
      <c r="AZ111" s="172">
        <v>0</v>
      </c>
      <c r="BA111" s="172">
        <v>0</v>
      </c>
      <c r="BB111" s="172">
        <v>140.02379843399999</v>
      </c>
      <c r="BC111" s="172">
        <v>57.567450320968426</v>
      </c>
      <c r="BD111" s="172">
        <v>0.94995789473684211</v>
      </c>
      <c r="BE111" s="172">
        <v>859.22742286023163</v>
      </c>
      <c r="BF111" s="172">
        <v>236.80993935341053</v>
      </c>
      <c r="BG111" s="219">
        <v>3.4515133675578946</v>
      </c>
      <c r="BH111" s="242">
        <v>995</v>
      </c>
      <c r="BJ111" s="191">
        <v>866</v>
      </c>
      <c r="BK111" s="191" t="s">
        <v>195</v>
      </c>
      <c r="BL111" s="192">
        <v>2030.03</v>
      </c>
      <c r="BM111" s="192">
        <v>1849.72</v>
      </c>
      <c r="BN111" s="192">
        <v>37.369999999999997</v>
      </c>
      <c r="BO111" s="192">
        <v>238.56</v>
      </c>
      <c r="BP111" s="204">
        <v>10</v>
      </c>
      <c r="BQ111" s="205">
        <v>32</v>
      </c>
      <c r="BR111" s="204">
        <v>126</v>
      </c>
    </row>
    <row r="112" spans="1:70" ht="14.4" x14ac:dyDescent="0.3">
      <c r="A112" s="171">
        <v>373</v>
      </c>
      <c r="B112" s="224" t="s">
        <v>177</v>
      </c>
      <c r="C112" s="218">
        <v>43094</v>
      </c>
      <c r="D112" s="219">
        <v>30789</v>
      </c>
      <c r="E112" s="218">
        <v>9.6237357644236852</v>
      </c>
      <c r="F112" s="172">
        <v>92.030441430563144</v>
      </c>
      <c r="G112" s="172">
        <v>32.965161430563157</v>
      </c>
      <c r="H112" s="172">
        <v>0</v>
      </c>
      <c r="I112" s="172">
        <v>37.21679210526316</v>
      </c>
      <c r="J112" s="172">
        <v>671.80603010461573</v>
      </c>
      <c r="K112" s="172">
        <v>286.6641405599263</v>
      </c>
      <c r="L112" s="172">
        <v>5.8288105263157881</v>
      </c>
      <c r="M112" s="172">
        <v>0</v>
      </c>
      <c r="N112" s="172">
        <v>0</v>
      </c>
      <c r="O112" s="172">
        <v>0</v>
      </c>
      <c r="P112" s="172">
        <v>0</v>
      </c>
      <c r="Q112" s="172">
        <v>318.18477463664215</v>
      </c>
      <c r="R112" s="172">
        <v>1473.7175918224366</v>
      </c>
      <c r="S112" s="172">
        <v>588.32127384653688</v>
      </c>
      <c r="T112" s="172">
        <v>21.372305263157894</v>
      </c>
      <c r="U112" s="172">
        <v>0</v>
      </c>
      <c r="V112" s="172">
        <v>0</v>
      </c>
      <c r="W112" s="172">
        <v>0</v>
      </c>
      <c r="X112" s="172">
        <v>746.42181849156862</v>
      </c>
      <c r="Y112" s="172">
        <v>2972.4322930831736</v>
      </c>
      <c r="Z112" s="172">
        <v>954.67202640756307</v>
      </c>
      <c r="AA112" s="219">
        <v>62.215890037989482</v>
      </c>
      <c r="AB112" s="172">
        <v>34.914271052631577</v>
      </c>
      <c r="AC112" s="172">
        <v>9.3733805626500004</v>
      </c>
      <c r="AD112" s="172">
        <v>0</v>
      </c>
      <c r="AE112" s="172">
        <v>194.35925334584476</v>
      </c>
      <c r="AF112" s="172">
        <v>91.091648348384211</v>
      </c>
      <c r="AG112" s="172">
        <v>4.7181447368421052</v>
      </c>
      <c r="AH112" s="172">
        <v>0</v>
      </c>
      <c r="AI112" s="172">
        <v>0</v>
      </c>
      <c r="AJ112" s="172">
        <v>0</v>
      </c>
      <c r="AK112" s="172">
        <v>599.64474112530002</v>
      </c>
      <c r="AL112" s="172">
        <v>258.17687999999998</v>
      </c>
      <c r="AM112" s="172">
        <v>10.379918421052631</v>
      </c>
      <c r="AN112" s="172">
        <v>0</v>
      </c>
      <c r="AO112" s="172">
        <v>0</v>
      </c>
      <c r="AP112" s="172">
        <v>529.7363472512526</v>
      </c>
      <c r="AQ112" s="172">
        <v>180.73449504879738</v>
      </c>
      <c r="AR112" s="219">
        <v>16.859504174192104</v>
      </c>
      <c r="AS112" s="172">
        <v>30.082001266610533</v>
      </c>
      <c r="AT112" s="172">
        <v>8.2962986307157909</v>
      </c>
      <c r="AU112" s="172">
        <v>0</v>
      </c>
      <c r="AV112" s="172">
        <v>154.70064315789472</v>
      </c>
      <c r="AW112" s="172">
        <v>96.246566735115792</v>
      </c>
      <c r="AX112" s="172">
        <v>0.94995789473684211</v>
      </c>
      <c r="AY112" s="172">
        <v>0</v>
      </c>
      <c r="AZ112" s="172">
        <v>0</v>
      </c>
      <c r="BA112" s="172">
        <v>0</v>
      </c>
      <c r="BB112" s="172">
        <v>219.75692884901054</v>
      </c>
      <c r="BC112" s="172">
        <v>105.50865715875788</v>
      </c>
      <c r="BD112" s="172">
        <v>4.7497894736842108</v>
      </c>
      <c r="BE112" s="172">
        <v>1597.4182243122316</v>
      </c>
      <c r="BF112" s="172">
        <v>515.16385914075784</v>
      </c>
      <c r="BG112" s="219">
        <v>12.681120930947369</v>
      </c>
      <c r="BH112" s="242">
        <v>2031</v>
      </c>
      <c r="BJ112" s="191">
        <v>867</v>
      </c>
      <c r="BK112" s="191" t="s">
        <v>84</v>
      </c>
      <c r="BL112" s="192">
        <v>1136.99</v>
      </c>
      <c r="BM112" s="192">
        <v>1184.3900000000001</v>
      </c>
      <c r="BN112" s="192">
        <v>13.39</v>
      </c>
      <c r="BO112" s="192">
        <v>64.61</v>
      </c>
      <c r="BP112" s="204">
        <v>4</v>
      </c>
      <c r="BQ112" s="205">
        <v>14</v>
      </c>
      <c r="BR112" s="204">
        <v>66</v>
      </c>
    </row>
    <row r="113" spans="1:70" ht="14.4" x14ac:dyDescent="0.3">
      <c r="A113" s="171">
        <v>893</v>
      </c>
      <c r="B113" s="224" t="s">
        <v>178</v>
      </c>
      <c r="C113" s="218">
        <v>20325</v>
      </c>
      <c r="D113" s="219">
        <v>15318</v>
      </c>
      <c r="E113" s="218">
        <v>0</v>
      </c>
      <c r="F113" s="172">
        <v>0</v>
      </c>
      <c r="G113" s="172">
        <v>0</v>
      </c>
      <c r="H113" s="172">
        <v>0</v>
      </c>
      <c r="I113" s="172">
        <v>50.449430050100005</v>
      </c>
      <c r="J113" s="172">
        <v>342.46399364072101</v>
      </c>
      <c r="K113" s="172">
        <v>126.08559140101579</v>
      </c>
      <c r="L113" s="172">
        <v>12.078590377931578</v>
      </c>
      <c r="M113" s="172">
        <v>0</v>
      </c>
      <c r="N113" s="172">
        <v>0</v>
      </c>
      <c r="O113" s="172">
        <v>0</v>
      </c>
      <c r="P113" s="172">
        <v>0</v>
      </c>
      <c r="Q113" s="172">
        <v>110.24140382798159</v>
      </c>
      <c r="R113" s="172">
        <v>745.28726127534742</v>
      </c>
      <c r="S113" s="172">
        <v>327.46840320747896</v>
      </c>
      <c r="T113" s="172">
        <v>13.017676842105264</v>
      </c>
      <c r="U113" s="172">
        <v>0</v>
      </c>
      <c r="V113" s="172">
        <v>0</v>
      </c>
      <c r="W113" s="172">
        <v>0</v>
      </c>
      <c r="X113" s="172">
        <v>313.15486766675531</v>
      </c>
      <c r="Y113" s="172">
        <v>1559.3985224532789</v>
      </c>
      <c r="Z113" s="172">
        <v>494.07782929575262</v>
      </c>
      <c r="AA113" s="219">
        <v>50.483974966389468</v>
      </c>
      <c r="AB113" s="172">
        <v>0</v>
      </c>
      <c r="AC113" s="172">
        <v>0</v>
      </c>
      <c r="AD113" s="172">
        <v>0</v>
      </c>
      <c r="AE113" s="172">
        <v>45.48291620678684</v>
      </c>
      <c r="AF113" s="172">
        <v>20.004933684210528</v>
      </c>
      <c r="AG113" s="172">
        <v>0</v>
      </c>
      <c r="AH113" s="172">
        <v>0</v>
      </c>
      <c r="AI113" s="172">
        <v>0</v>
      </c>
      <c r="AJ113" s="172">
        <v>0</v>
      </c>
      <c r="AK113" s="172">
        <v>105.19386873836581</v>
      </c>
      <c r="AL113" s="172">
        <v>59.259897894736838</v>
      </c>
      <c r="AM113" s="172">
        <v>2.8308868421052633</v>
      </c>
      <c r="AN113" s="172">
        <v>0</v>
      </c>
      <c r="AO113" s="172">
        <v>0</v>
      </c>
      <c r="AP113" s="172">
        <v>129.83390686842105</v>
      </c>
      <c r="AQ113" s="172">
        <v>43.065967300507893</v>
      </c>
      <c r="AR113" s="219">
        <v>3.7745157894736843</v>
      </c>
      <c r="AS113" s="172">
        <v>0</v>
      </c>
      <c r="AT113" s="172">
        <v>0</v>
      </c>
      <c r="AU113" s="172">
        <v>0</v>
      </c>
      <c r="AV113" s="172">
        <v>130.65087452286318</v>
      </c>
      <c r="AW113" s="172">
        <v>61.196287578947377</v>
      </c>
      <c r="AX113" s="172">
        <v>5.6997473684210522</v>
      </c>
      <c r="AY113" s="172">
        <v>0</v>
      </c>
      <c r="AZ113" s="172">
        <v>0</v>
      </c>
      <c r="BA113" s="172">
        <v>0</v>
      </c>
      <c r="BB113" s="172">
        <v>241.52616206488423</v>
      </c>
      <c r="BC113" s="172">
        <v>131.76549241932634</v>
      </c>
      <c r="BD113" s="172">
        <v>5.224768421052632</v>
      </c>
      <c r="BE113" s="172">
        <v>1022.9564155019368</v>
      </c>
      <c r="BF113" s="172">
        <v>349.42807759654738</v>
      </c>
      <c r="BG113" s="219">
        <v>17.574221052631579</v>
      </c>
      <c r="BH113" s="242">
        <v>781.75</v>
      </c>
      <c r="BJ113" s="191">
        <v>868</v>
      </c>
      <c r="BK113" s="191" t="s">
        <v>210</v>
      </c>
      <c r="BL113" s="192">
        <v>1234.1600000000001</v>
      </c>
      <c r="BM113" s="192">
        <v>1263.93</v>
      </c>
      <c r="BN113" s="192">
        <v>2.37</v>
      </c>
      <c r="BO113" s="192">
        <v>37.619999999999997</v>
      </c>
      <c r="BP113" s="204">
        <v>3</v>
      </c>
      <c r="BQ113" s="205">
        <v>8</v>
      </c>
      <c r="BR113" s="204">
        <v>49</v>
      </c>
    </row>
    <row r="114" spans="1:70" ht="14.4" x14ac:dyDescent="0.3">
      <c r="A114" s="171">
        <v>871</v>
      </c>
      <c r="B114" s="224" t="s">
        <v>179</v>
      </c>
      <c r="C114" s="218">
        <v>16169</v>
      </c>
      <c r="D114" s="219">
        <v>12495</v>
      </c>
      <c r="E114" s="218">
        <v>75.561365789473683</v>
      </c>
      <c r="F114" s="172">
        <v>300.18374210526315</v>
      </c>
      <c r="G114" s="172">
        <v>124.34795789473685</v>
      </c>
      <c r="H114" s="172">
        <v>1.9429368421052633</v>
      </c>
      <c r="I114" s="172">
        <v>0</v>
      </c>
      <c r="J114" s="172">
        <v>229.26654736842107</v>
      </c>
      <c r="K114" s="172">
        <v>111.5245747368421</v>
      </c>
      <c r="L114" s="172">
        <v>1.9429368421052633</v>
      </c>
      <c r="M114" s="172">
        <v>0</v>
      </c>
      <c r="N114" s="172">
        <v>0</v>
      </c>
      <c r="O114" s="172">
        <v>0</v>
      </c>
      <c r="P114" s="172">
        <v>0</v>
      </c>
      <c r="Q114" s="172">
        <v>0</v>
      </c>
      <c r="R114" s="172">
        <v>456.59015789473676</v>
      </c>
      <c r="S114" s="172">
        <v>231.20948421052628</v>
      </c>
      <c r="T114" s="172">
        <v>2.9144052631578941</v>
      </c>
      <c r="U114" s="172">
        <v>0</v>
      </c>
      <c r="V114" s="172">
        <v>0</v>
      </c>
      <c r="W114" s="172">
        <v>0</v>
      </c>
      <c r="X114" s="172">
        <v>200.07769878642895</v>
      </c>
      <c r="Y114" s="172">
        <v>818.56480757664201</v>
      </c>
      <c r="Z114" s="172">
        <v>255.3655672070737</v>
      </c>
      <c r="AA114" s="219">
        <v>51.487826315789476</v>
      </c>
      <c r="AB114" s="172">
        <v>34.914271052631577</v>
      </c>
      <c r="AC114" s="172">
        <v>26.421610526315789</v>
      </c>
      <c r="AD114" s="172">
        <v>0.94362894736842107</v>
      </c>
      <c r="AE114" s="172">
        <v>20.759836842105262</v>
      </c>
      <c r="AF114" s="172">
        <v>11.323547368421053</v>
      </c>
      <c r="AG114" s="172">
        <v>0</v>
      </c>
      <c r="AH114" s="172">
        <v>0</v>
      </c>
      <c r="AI114" s="172">
        <v>0</v>
      </c>
      <c r="AJ114" s="172">
        <v>0</v>
      </c>
      <c r="AK114" s="172">
        <v>20.759836842105265</v>
      </c>
      <c r="AL114" s="172">
        <v>13.210805263157894</v>
      </c>
      <c r="AM114" s="172">
        <v>0</v>
      </c>
      <c r="AN114" s="172">
        <v>0</v>
      </c>
      <c r="AO114" s="172">
        <v>0</v>
      </c>
      <c r="AP114" s="172">
        <v>164.2841663151342</v>
      </c>
      <c r="AQ114" s="172">
        <v>62.851763921528949</v>
      </c>
      <c r="AR114" s="219">
        <v>9.4362894736842104</v>
      </c>
      <c r="AS114" s="172">
        <v>45.597978947368418</v>
      </c>
      <c r="AT114" s="172">
        <v>24.698905263157894</v>
      </c>
      <c r="AU114" s="172">
        <v>0</v>
      </c>
      <c r="AV114" s="172">
        <v>39.708239999999996</v>
      </c>
      <c r="AW114" s="172">
        <v>21.849031578947368</v>
      </c>
      <c r="AX114" s="172">
        <v>0</v>
      </c>
      <c r="AY114" s="172">
        <v>0</v>
      </c>
      <c r="AZ114" s="172">
        <v>0</v>
      </c>
      <c r="BA114" s="172">
        <v>0</v>
      </c>
      <c r="BB114" s="172">
        <v>85.496210526315792</v>
      </c>
      <c r="BC114" s="172">
        <v>58.897389473684214</v>
      </c>
      <c r="BD114" s="172">
        <v>0</v>
      </c>
      <c r="BE114" s="172">
        <v>324.59007854848426</v>
      </c>
      <c r="BF114" s="172">
        <v>111.24757604096841</v>
      </c>
      <c r="BG114" s="219">
        <v>16.149284210526318</v>
      </c>
      <c r="BH114" s="242">
        <v>593</v>
      </c>
      <c r="BJ114" s="191">
        <v>869</v>
      </c>
      <c r="BK114" s="191" t="s">
        <v>206</v>
      </c>
      <c r="BL114" s="192">
        <v>1466.35</v>
      </c>
      <c r="BM114" s="192">
        <v>1564.77</v>
      </c>
      <c r="BN114" s="192">
        <v>6.56</v>
      </c>
      <c r="BO114" s="192">
        <v>92.12</v>
      </c>
      <c r="BP114" s="204">
        <v>4</v>
      </c>
      <c r="BQ114" s="205">
        <v>29</v>
      </c>
      <c r="BR114" s="204">
        <v>90</v>
      </c>
    </row>
    <row r="115" spans="1:70" ht="14.4" x14ac:dyDescent="0.3">
      <c r="A115" s="171">
        <v>334</v>
      </c>
      <c r="B115" s="224" t="s">
        <v>180</v>
      </c>
      <c r="C115" s="218">
        <v>18389</v>
      </c>
      <c r="D115" s="219">
        <v>15883</v>
      </c>
      <c r="E115" s="218">
        <v>0</v>
      </c>
      <c r="F115" s="172">
        <v>0</v>
      </c>
      <c r="G115" s="172">
        <v>0</v>
      </c>
      <c r="H115" s="172">
        <v>0</v>
      </c>
      <c r="I115" s="172">
        <v>29.998989999999999</v>
      </c>
      <c r="J115" s="172">
        <v>447.65264842105267</v>
      </c>
      <c r="K115" s="172">
        <v>192.93362842105265</v>
      </c>
      <c r="L115" s="172">
        <v>1.9429368421052633</v>
      </c>
      <c r="M115" s="172">
        <v>0</v>
      </c>
      <c r="N115" s="172">
        <v>0</v>
      </c>
      <c r="O115" s="172">
        <v>0</v>
      </c>
      <c r="P115" s="172">
        <v>0</v>
      </c>
      <c r="Q115" s="172">
        <v>50.524614736842103</v>
      </c>
      <c r="R115" s="172">
        <v>735.01300736842109</v>
      </c>
      <c r="S115" s="172">
        <v>340.85588699048947</v>
      </c>
      <c r="T115" s="172">
        <v>0</v>
      </c>
      <c r="U115" s="172">
        <v>0</v>
      </c>
      <c r="V115" s="172">
        <v>0</v>
      </c>
      <c r="W115" s="172">
        <v>0</v>
      </c>
      <c r="X115" s="172">
        <v>340.44939007361313</v>
      </c>
      <c r="Y115" s="172">
        <v>1058.5368077397632</v>
      </c>
      <c r="Z115" s="172">
        <v>244.68766914266843</v>
      </c>
      <c r="AA115" s="219">
        <v>48.379127368421052</v>
      </c>
      <c r="AB115" s="172">
        <v>0</v>
      </c>
      <c r="AC115" s="172">
        <v>0</v>
      </c>
      <c r="AD115" s="172">
        <v>0</v>
      </c>
      <c r="AE115" s="172">
        <v>63.789316842105258</v>
      </c>
      <c r="AF115" s="172">
        <v>23.590723684210527</v>
      </c>
      <c r="AG115" s="172">
        <v>0.94362894736842107</v>
      </c>
      <c r="AH115" s="172">
        <v>0</v>
      </c>
      <c r="AI115" s="172">
        <v>0</v>
      </c>
      <c r="AJ115" s="172">
        <v>0</v>
      </c>
      <c r="AK115" s="172">
        <v>130.40952052631579</v>
      </c>
      <c r="AL115" s="172">
        <v>58.504994736842107</v>
      </c>
      <c r="AM115" s="172">
        <v>0</v>
      </c>
      <c r="AN115" s="172">
        <v>0</v>
      </c>
      <c r="AO115" s="172">
        <v>0</v>
      </c>
      <c r="AP115" s="172">
        <v>202.74089781376051</v>
      </c>
      <c r="AQ115" s="172">
        <v>54.007029773176328</v>
      </c>
      <c r="AR115" s="219">
        <v>4.7181447368421052</v>
      </c>
      <c r="AS115" s="172">
        <v>0</v>
      </c>
      <c r="AT115" s="172">
        <v>0</v>
      </c>
      <c r="AU115" s="172">
        <v>0</v>
      </c>
      <c r="AV115" s="172">
        <v>170.1691229439158</v>
      </c>
      <c r="AW115" s="172">
        <v>70.518540735978945</v>
      </c>
      <c r="AX115" s="172">
        <v>0.94995789473684211</v>
      </c>
      <c r="AY115" s="172">
        <v>0</v>
      </c>
      <c r="AZ115" s="172">
        <v>0</v>
      </c>
      <c r="BA115" s="172">
        <v>0</v>
      </c>
      <c r="BB115" s="172">
        <v>319.13835473684213</v>
      </c>
      <c r="BC115" s="172">
        <v>162.12614673511578</v>
      </c>
      <c r="BD115" s="172">
        <v>0</v>
      </c>
      <c r="BE115" s="172">
        <v>647.67294725147372</v>
      </c>
      <c r="BF115" s="172">
        <v>179.64109516490527</v>
      </c>
      <c r="BG115" s="219">
        <v>5.6997473684210522</v>
      </c>
      <c r="BH115" s="242">
        <v>1123.53</v>
      </c>
      <c r="BJ115" s="191">
        <v>870</v>
      </c>
      <c r="BK115" s="191" t="s">
        <v>167</v>
      </c>
      <c r="BL115" s="192">
        <v>1150.0999999999999</v>
      </c>
      <c r="BM115" s="192">
        <v>1219.78</v>
      </c>
      <c r="BN115" s="192">
        <v>17.12</v>
      </c>
      <c r="BO115" s="192">
        <v>142.49</v>
      </c>
      <c r="BP115" s="204">
        <v>6</v>
      </c>
      <c r="BQ115" s="205">
        <v>29</v>
      </c>
      <c r="BR115" s="204">
        <v>98</v>
      </c>
    </row>
    <row r="116" spans="1:70" ht="14.4" x14ac:dyDescent="0.3">
      <c r="A116" s="171">
        <v>933</v>
      </c>
      <c r="B116" s="224" t="s">
        <v>181</v>
      </c>
      <c r="C116" s="218">
        <v>38703.5</v>
      </c>
      <c r="D116" s="219">
        <v>27239</v>
      </c>
      <c r="E116" s="218">
        <v>0</v>
      </c>
      <c r="F116" s="172">
        <v>0</v>
      </c>
      <c r="G116" s="172">
        <v>0</v>
      </c>
      <c r="H116" s="172">
        <v>0</v>
      </c>
      <c r="I116" s="172">
        <v>36.352159185476317</v>
      </c>
      <c r="J116" s="172">
        <v>205.06079027709998</v>
      </c>
      <c r="K116" s="172">
        <v>76.713622334810537</v>
      </c>
      <c r="L116" s="172">
        <v>0</v>
      </c>
      <c r="M116" s="172">
        <v>0</v>
      </c>
      <c r="N116" s="172">
        <v>0</v>
      </c>
      <c r="O116" s="172">
        <v>0</v>
      </c>
      <c r="P116" s="172">
        <v>0</v>
      </c>
      <c r="Q116" s="172">
        <v>195.0904287269158</v>
      </c>
      <c r="R116" s="172">
        <v>805.29877094682104</v>
      </c>
      <c r="S116" s="172">
        <v>268.59483570009468</v>
      </c>
      <c r="T116" s="172">
        <v>6.087869095752632</v>
      </c>
      <c r="U116" s="172">
        <v>0</v>
      </c>
      <c r="V116" s="172">
        <v>0</v>
      </c>
      <c r="W116" s="172">
        <v>0</v>
      </c>
      <c r="X116" s="172">
        <v>582.22800593453167</v>
      </c>
      <c r="Y116" s="172">
        <v>3676.3113317365364</v>
      </c>
      <c r="Z116" s="172">
        <v>1288.1997054807578</v>
      </c>
      <c r="AA116" s="219">
        <v>132.83341105364735</v>
      </c>
      <c r="AB116" s="172">
        <v>0</v>
      </c>
      <c r="AC116" s="172">
        <v>0</v>
      </c>
      <c r="AD116" s="172">
        <v>0</v>
      </c>
      <c r="AE116" s="172">
        <v>11.700998947368422</v>
      </c>
      <c r="AF116" s="172">
        <v>7.0772171052631574</v>
      </c>
      <c r="AG116" s="172">
        <v>0</v>
      </c>
      <c r="AH116" s="172">
        <v>0</v>
      </c>
      <c r="AI116" s="172">
        <v>0</v>
      </c>
      <c r="AJ116" s="172">
        <v>0</v>
      </c>
      <c r="AK116" s="172">
        <v>72.21906845738684</v>
      </c>
      <c r="AL116" s="172">
        <v>26.421612413573683</v>
      </c>
      <c r="AM116" s="172">
        <v>0</v>
      </c>
      <c r="AN116" s="172">
        <v>0</v>
      </c>
      <c r="AO116" s="172">
        <v>0</v>
      </c>
      <c r="AP116" s="172">
        <v>205.85328238167105</v>
      </c>
      <c r="AQ116" s="172">
        <v>96.559662926315781</v>
      </c>
      <c r="AR116" s="219">
        <v>3.6015174636657896</v>
      </c>
      <c r="AS116" s="172">
        <v>0</v>
      </c>
      <c r="AT116" s="172">
        <v>0</v>
      </c>
      <c r="AU116" s="172">
        <v>0</v>
      </c>
      <c r="AV116" s="172">
        <v>84.421491811389473</v>
      </c>
      <c r="AW116" s="172">
        <v>24.540578630715789</v>
      </c>
      <c r="AX116" s="172">
        <v>0</v>
      </c>
      <c r="AY116" s="172">
        <v>0</v>
      </c>
      <c r="AZ116" s="172">
        <v>0</v>
      </c>
      <c r="BA116" s="172">
        <v>0</v>
      </c>
      <c r="BB116" s="172">
        <v>263.64499213547367</v>
      </c>
      <c r="BC116" s="172">
        <v>116.30651411216843</v>
      </c>
      <c r="BD116" s="172">
        <v>2.8182087377052634</v>
      </c>
      <c r="BE116" s="172">
        <v>2082.322106624842</v>
      </c>
      <c r="BF116" s="172">
        <v>754.09683754408422</v>
      </c>
      <c r="BG116" s="219">
        <v>44.897543642968422</v>
      </c>
      <c r="BH116" s="242">
        <v>1489.5</v>
      </c>
      <c r="BJ116" s="191">
        <v>871</v>
      </c>
      <c r="BK116" s="191" t="s">
        <v>179</v>
      </c>
      <c r="BL116" s="192">
        <v>550.88</v>
      </c>
      <c r="BM116" s="192">
        <v>859.95</v>
      </c>
      <c r="BN116" s="192">
        <v>14.63</v>
      </c>
      <c r="BO116" s="192">
        <v>194.2</v>
      </c>
      <c r="BP116" s="204">
        <v>5</v>
      </c>
      <c r="BQ116" s="205">
        <v>23</v>
      </c>
      <c r="BR116" s="204">
        <v>96</v>
      </c>
    </row>
    <row r="117" spans="1:70" ht="14.4" x14ac:dyDescent="0.3">
      <c r="A117" s="171">
        <v>803</v>
      </c>
      <c r="B117" s="224" t="s">
        <v>182</v>
      </c>
      <c r="C117" s="218">
        <v>23424</v>
      </c>
      <c r="D117" s="219">
        <v>14591</v>
      </c>
      <c r="E117" s="218">
        <v>0</v>
      </c>
      <c r="F117" s="172">
        <v>0</v>
      </c>
      <c r="G117" s="172">
        <v>0</v>
      </c>
      <c r="H117" s="172">
        <v>0</v>
      </c>
      <c r="I117" s="172">
        <v>0</v>
      </c>
      <c r="J117" s="172">
        <v>12.855765114773684</v>
      </c>
      <c r="K117" s="172">
        <v>7.026955559926316</v>
      </c>
      <c r="L117" s="172">
        <v>0.97146842105263165</v>
      </c>
      <c r="M117" s="172">
        <v>0</v>
      </c>
      <c r="N117" s="172">
        <v>0</v>
      </c>
      <c r="O117" s="172">
        <v>0</v>
      </c>
      <c r="P117" s="172">
        <v>0</v>
      </c>
      <c r="Q117" s="172">
        <v>1.1277815789473684</v>
      </c>
      <c r="R117" s="172">
        <v>75.126889932778937</v>
      </c>
      <c r="S117" s="172">
        <v>39.700675492705265</v>
      </c>
      <c r="T117" s="172">
        <v>0.58288105263157897</v>
      </c>
      <c r="U117" s="172">
        <v>0</v>
      </c>
      <c r="V117" s="172">
        <v>0</v>
      </c>
      <c r="W117" s="172">
        <v>0</v>
      </c>
      <c r="X117" s="172">
        <v>322.7327455766158</v>
      </c>
      <c r="Y117" s="172">
        <v>2833.606290670637</v>
      </c>
      <c r="Z117" s="172">
        <v>994.47926712871583</v>
      </c>
      <c r="AA117" s="219">
        <v>40.762814947368419</v>
      </c>
      <c r="AB117" s="172">
        <v>0</v>
      </c>
      <c r="AC117" s="172">
        <v>0</v>
      </c>
      <c r="AD117" s="172">
        <v>0</v>
      </c>
      <c r="AE117" s="172">
        <v>0</v>
      </c>
      <c r="AF117" s="172">
        <v>0</v>
      </c>
      <c r="AG117" s="172">
        <v>0</v>
      </c>
      <c r="AH117" s="172">
        <v>0</v>
      </c>
      <c r="AI117" s="172">
        <v>0</v>
      </c>
      <c r="AJ117" s="172">
        <v>0</v>
      </c>
      <c r="AK117" s="172">
        <v>2.6421610526315789</v>
      </c>
      <c r="AL117" s="172">
        <v>3.5857899999999998</v>
      </c>
      <c r="AM117" s="172">
        <v>0</v>
      </c>
      <c r="AN117" s="172">
        <v>0</v>
      </c>
      <c r="AO117" s="172">
        <v>0</v>
      </c>
      <c r="AP117" s="172">
        <v>208.36019121001843</v>
      </c>
      <c r="AQ117" s="172">
        <v>96.1362887010158</v>
      </c>
      <c r="AR117" s="219">
        <v>6.6054026315789471</v>
      </c>
      <c r="AS117" s="172">
        <v>0</v>
      </c>
      <c r="AT117" s="172">
        <v>0</v>
      </c>
      <c r="AU117" s="172">
        <v>0</v>
      </c>
      <c r="AV117" s="172">
        <v>3.8156654771368421</v>
      </c>
      <c r="AW117" s="172">
        <v>1.1874473684210527</v>
      </c>
      <c r="AX117" s="172">
        <v>0</v>
      </c>
      <c r="AY117" s="172">
        <v>0</v>
      </c>
      <c r="AZ117" s="172">
        <v>0</v>
      </c>
      <c r="BA117" s="172">
        <v>0</v>
      </c>
      <c r="BB117" s="172">
        <v>22.735660530631577</v>
      </c>
      <c r="BC117" s="172">
        <v>9.2462574754105269</v>
      </c>
      <c r="BD117" s="172">
        <v>0</v>
      </c>
      <c r="BE117" s="172">
        <v>1561.5952389549475</v>
      </c>
      <c r="BF117" s="172">
        <v>556.81338654650528</v>
      </c>
      <c r="BG117" s="219">
        <v>13.280412318378946</v>
      </c>
      <c r="BH117" s="242">
        <v>832.67</v>
      </c>
      <c r="BJ117" s="191">
        <v>872</v>
      </c>
      <c r="BK117" s="191" t="s">
        <v>212</v>
      </c>
      <c r="BL117" s="192">
        <v>1670.12</v>
      </c>
      <c r="BM117" s="192">
        <v>1562.08</v>
      </c>
      <c r="BN117" s="192">
        <v>3.17</v>
      </c>
      <c r="BO117" s="192">
        <v>39.93</v>
      </c>
      <c r="BP117" s="204">
        <v>9</v>
      </c>
      <c r="BQ117" s="205">
        <v>21</v>
      </c>
      <c r="BR117" s="204">
        <v>84</v>
      </c>
    </row>
    <row r="118" spans="1:70" ht="14.4" x14ac:dyDescent="0.3">
      <c r="A118" s="171">
        <v>393</v>
      </c>
      <c r="B118" s="224" t="s">
        <v>183</v>
      </c>
      <c r="C118" s="218">
        <v>11143</v>
      </c>
      <c r="D118" s="219">
        <v>8628</v>
      </c>
      <c r="E118" s="218">
        <v>55.261297368421054</v>
      </c>
      <c r="F118" s="172">
        <v>158.9322336842105</v>
      </c>
      <c r="G118" s="172">
        <v>57.316636842105268</v>
      </c>
      <c r="H118" s="172">
        <v>5.8288105263157881</v>
      </c>
      <c r="I118" s="172">
        <v>11.277815789473685</v>
      </c>
      <c r="J118" s="172">
        <v>370.12946842105259</v>
      </c>
      <c r="K118" s="172">
        <v>186.52193684210522</v>
      </c>
      <c r="L118" s="172">
        <v>1.9429368421052633</v>
      </c>
      <c r="M118" s="172">
        <v>0</v>
      </c>
      <c r="N118" s="172">
        <v>0</v>
      </c>
      <c r="O118" s="172">
        <v>0</v>
      </c>
      <c r="P118" s="172">
        <v>0</v>
      </c>
      <c r="Q118" s="172">
        <v>23.006744210526318</v>
      </c>
      <c r="R118" s="172">
        <v>341.37400315789472</v>
      </c>
      <c r="S118" s="172">
        <v>136.39416631578948</v>
      </c>
      <c r="T118" s="172">
        <v>0</v>
      </c>
      <c r="U118" s="172">
        <v>0</v>
      </c>
      <c r="V118" s="172">
        <v>0</v>
      </c>
      <c r="W118" s="172">
        <v>0</v>
      </c>
      <c r="X118" s="172">
        <v>324.67020666235265</v>
      </c>
      <c r="Y118" s="172">
        <v>498.65159102569464</v>
      </c>
      <c r="Z118" s="172">
        <v>136.36403427977365</v>
      </c>
      <c r="AA118" s="219">
        <v>30.826157974378948</v>
      </c>
      <c r="AB118" s="172">
        <v>16.041692105263159</v>
      </c>
      <c r="AC118" s="172">
        <v>7.5490315789473685</v>
      </c>
      <c r="AD118" s="172">
        <v>0.94362894736842107</v>
      </c>
      <c r="AE118" s="172">
        <v>84.926605263157896</v>
      </c>
      <c r="AF118" s="172">
        <v>58.504994736842107</v>
      </c>
      <c r="AG118" s="172">
        <v>0.94362894736842107</v>
      </c>
      <c r="AH118" s="172">
        <v>0</v>
      </c>
      <c r="AI118" s="172">
        <v>0</v>
      </c>
      <c r="AJ118" s="172">
        <v>0</v>
      </c>
      <c r="AK118" s="172">
        <v>74.54668684210526</v>
      </c>
      <c r="AL118" s="172">
        <v>33.97064210526316</v>
      </c>
      <c r="AM118" s="172">
        <v>0</v>
      </c>
      <c r="AN118" s="172">
        <v>0</v>
      </c>
      <c r="AO118" s="172">
        <v>0</v>
      </c>
      <c r="AP118" s="172">
        <v>124.17901223923684</v>
      </c>
      <c r="AQ118" s="172">
        <v>31.506413614205268</v>
      </c>
      <c r="AR118" s="219">
        <v>16.041692105263159</v>
      </c>
      <c r="AS118" s="172">
        <v>75.996631578947373</v>
      </c>
      <c r="AT118" s="172">
        <v>29.005380735978946</v>
      </c>
      <c r="AU118" s="172">
        <v>4.7497894736842108</v>
      </c>
      <c r="AV118" s="172">
        <v>111.14507368421053</v>
      </c>
      <c r="AW118" s="172">
        <v>75.996631578947373</v>
      </c>
      <c r="AX118" s="172">
        <v>0</v>
      </c>
      <c r="AY118" s="172">
        <v>0</v>
      </c>
      <c r="AZ118" s="172">
        <v>0</v>
      </c>
      <c r="BA118" s="172">
        <v>0</v>
      </c>
      <c r="BB118" s="172">
        <v>116.84482105263159</v>
      </c>
      <c r="BC118" s="172">
        <v>57.947431578947374</v>
      </c>
      <c r="BD118" s="172">
        <v>0</v>
      </c>
      <c r="BE118" s="172">
        <v>313.14260333829475</v>
      </c>
      <c r="BF118" s="172">
        <v>87.912340085494733</v>
      </c>
      <c r="BG118" s="219">
        <v>16.134285325326314</v>
      </c>
      <c r="BH118" s="242">
        <v>723</v>
      </c>
      <c r="BJ118" s="191">
        <v>873</v>
      </c>
      <c r="BK118" s="191" t="s">
        <v>95</v>
      </c>
      <c r="BL118" s="192">
        <v>5722.81</v>
      </c>
      <c r="BM118" s="192">
        <v>5536.35</v>
      </c>
      <c r="BN118" s="192">
        <v>25.25</v>
      </c>
      <c r="BO118" s="192">
        <v>569.23</v>
      </c>
      <c r="BP118" s="204">
        <v>25</v>
      </c>
      <c r="BQ118" s="205">
        <v>91</v>
      </c>
      <c r="BR118" s="204">
        <v>350</v>
      </c>
    </row>
    <row r="119" spans="1:70" ht="14.4" x14ac:dyDescent="0.3">
      <c r="A119" s="171">
        <v>852</v>
      </c>
      <c r="B119" s="224" t="s">
        <v>184</v>
      </c>
      <c r="C119" s="218">
        <v>18559</v>
      </c>
      <c r="D119" s="219">
        <v>13161.5</v>
      </c>
      <c r="E119" s="218">
        <v>6.0900205263157909</v>
      </c>
      <c r="F119" s="172">
        <v>31.724272757894738</v>
      </c>
      <c r="G119" s="172">
        <v>17.70792637894737</v>
      </c>
      <c r="H119" s="172">
        <v>0</v>
      </c>
      <c r="I119" s="172">
        <v>35.500308542105266</v>
      </c>
      <c r="J119" s="172">
        <v>240.5686119504158</v>
      </c>
      <c r="K119" s="172">
        <v>91.31803157894737</v>
      </c>
      <c r="L119" s="172">
        <v>2.9144052631578941</v>
      </c>
      <c r="M119" s="172">
        <v>0</v>
      </c>
      <c r="N119" s="172">
        <v>0</v>
      </c>
      <c r="O119" s="172">
        <v>0</v>
      </c>
      <c r="P119" s="172">
        <v>0</v>
      </c>
      <c r="Q119" s="172">
        <v>26.916387393471055</v>
      </c>
      <c r="R119" s="172">
        <v>82.47766797589999</v>
      </c>
      <c r="S119" s="172">
        <v>49.156302105263158</v>
      </c>
      <c r="T119" s="172">
        <v>0.97146842105263165</v>
      </c>
      <c r="U119" s="172">
        <v>0</v>
      </c>
      <c r="V119" s="172">
        <v>0</v>
      </c>
      <c r="W119" s="172">
        <v>0</v>
      </c>
      <c r="X119" s="172">
        <v>436.45252214506309</v>
      </c>
      <c r="Y119" s="172">
        <v>1800.6847503545791</v>
      </c>
      <c r="Z119" s="172">
        <v>607.41983492644727</v>
      </c>
      <c r="AA119" s="219">
        <v>16.274124478694738</v>
      </c>
      <c r="AB119" s="172">
        <v>3.4687800105263165</v>
      </c>
      <c r="AC119" s="172">
        <v>4.7181447368421052</v>
      </c>
      <c r="AD119" s="172">
        <v>0</v>
      </c>
      <c r="AE119" s="172">
        <v>46.25920765840263</v>
      </c>
      <c r="AF119" s="172">
        <v>20.759836842105262</v>
      </c>
      <c r="AG119" s="172">
        <v>0.94362894736842107</v>
      </c>
      <c r="AH119" s="172">
        <v>0</v>
      </c>
      <c r="AI119" s="172">
        <v>0</v>
      </c>
      <c r="AJ119" s="172">
        <v>0</v>
      </c>
      <c r="AK119" s="172">
        <v>21.546193983702633</v>
      </c>
      <c r="AL119" s="172">
        <v>12.267176315789474</v>
      </c>
      <c r="AM119" s="172">
        <v>0.94362894736842107</v>
      </c>
      <c r="AN119" s="172">
        <v>0</v>
      </c>
      <c r="AO119" s="172">
        <v>0</v>
      </c>
      <c r="AP119" s="172">
        <v>410.27877678840002</v>
      </c>
      <c r="AQ119" s="172">
        <v>153.63618650085789</v>
      </c>
      <c r="AR119" s="219">
        <v>4.7181447368421052</v>
      </c>
      <c r="AS119" s="172">
        <v>21.559610757031582</v>
      </c>
      <c r="AT119" s="172">
        <v>9.5869750736842114</v>
      </c>
      <c r="AU119" s="172">
        <v>0</v>
      </c>
      <c r="AV119" s="172">
        <v>39.882398630715791</v>
      </c>
      <c r="AW119" s="172">
        <v>21.263223893873686</v>
      </c>
      <c r="AX119" s="172">
        <v>0</v>
      </c>
      <c r="AY119" s="172">
        <v>0</v>
      </c>
      <c r="AZ119" s="172">
        <v>0</v>
      </c>
      <c r="BA119" s="172">
        <v>0</v>
      </c>
      <c r="BB119" s="172">
        <v>11.01951157894737</v>
      </c>
      <c r="BC119" s="172">
        <v>4.7497894736842108</v>
      </c>
      <c r="BD119" s="172">
        <v>0.37998315789473691</v>
      </c>
      <c r="BE119" s="172">
        <v>839.26373186677893</v>
      </c>
      <c r="BF119" s="172">
        <v>279.52769726166315</v>
      </c>
      <c r="BG119" s="219">
        <v>7.4241204385263169</v>
      </c>
      <c r="BH119" s="242">
        <v>1027.75</v>
      </c>
      <c r="BJ119" s="191">
        <v>874</v>
      </c>
      <c r="BK119" s="191" t="s">
        <v>164</v>
      </c>
      <c r="BL119" s="192">
        <v>1528.07</v>
      </c>
      <c r="BM119" s="192">
        <v>1724.18</v>
      </c>
      <c r="BN119" s="192">
        <v>18.78</v>
      </c>
      <c r="BO119" s="192">
        <v>183.24</v>
      </c>
      <c r="BP119" s="204">
        <v>17</v>
      </c>
      <c r="BQ119" s="205">
        <v>55</v>
      </c>
      <c r="BR119" s="204">
        <v>188</v>
      </c>
    </row>
    <row r="120" spans="1:70" ht="14.4" x14ac:dyDescent="0.3">
      <c r="A120" s="171">
        <v>882</v>
      </c>
      <c r="B120" s="224" t="s">
        <v>185</v>
      </c>
      <c r="C120" s="218">
        <v>14346.5</v>
      </c>
      <c r="D120" s="219">
        <v>12530</v>
      </c>
      <c r="E120" s="218">
        <v>0</v>
      </c>
      <c r="F120" s="172">
        <v>0</v>
      </c>
      <c r="G120" s="172">
        <v>0</v>
      </c>
      <c r="H120" s="172">
        <v>0</v>
      </c>
      <c r="I120" s="172">
        <v>0</v>
      </c>
      <c r="J120" s="172">
        <v>102.48991842105264</v>
      </c>
      <c r="K120" s="172">
        <v>38.955882712742103</v>
      </c>
      <c r="L120" s="172">
        <v>0.38858736842105268</v>
      </c>
      <c r="M120" s="172">
        <v>0</v>
      </c>
      <c r="N120" s="172">
        <v>0</v>
      </c>
      <c r="O120" s="172">
        <v>0</v>
      </c>
      <c r="P120" s="172">
        <v>0</v>
      </c>
      <c r="Q120" s="172">
        <v>51.20128368421053</v>
      </c>
      <c r="R120" s="172">
        <v>371.60286348827361</v>
      </c>
      <c r="S120" s="172">
        <v>156.56832751680525</v>
      </c>
      <c r="T120" s="172">
        <v>0</v>
      </c>
      <c r="U120" s="172">
        <v>0</v>
      </c>
      <c r="V120" s="172">
        <v>0</v>
      </c>
      <c r="W120" s="172">
        <v>0</v>
      </c>
      <c r="X120" s="172">
        <v>245.16768747261841</v>
      </c>
      <c r="Y120" s="172">
        <v>1142.0588567275895</v>
      </c>
      <c r="Z120" s="172">
        <v>372.11153698262626</v>
      </c>
      <c r="AA120" s="219">
        <v>21.57682462396842</v>
      </c>
      <c r="AB120" s="172">
        <v>0</v>
      </c>
      <c r="AC120" s="172">
        <v>0</v>
      </c>
      <c r="AD120" s="172">
        <v>0</v>
      </c>
      <c r="AE120" s="172">
        <v>23.401997894736844</v>
      </c>
      <c r="AF120" s="172">
        <v>11.5751811253</v>
      </c>
      <c r="AG120" s="172">
        <v>0.37745157894736847</v>
      </c>
      <c r="AH120" s="172">
        <v>0</v>
      </c>
      <c r="AI120" s="172">
        <v>0</v>
      </c>
      <c r="AJ120" s="172">
        <v>0</v>
      </c>
      <c r="AK120" s="172">
        <v>89.770566878439467</v>
      </c>
      <c r="AL120" s="172">
        <v>38.688786842105259</v>
      </c>
      <c r="AM120" s="172">
        <v>0</v>
      </c>
      <c r="AN120" s="172">
        <v>0</v>
      </c>
      <c r="AO120" s="172">
        <v>0</v>
      </c>
      <c r="AP120" s="172">
        <v>184.68391152003684</v>
      </c>
      <c r="AQ120" s="172">
        <v>64.652654289600008</v>
      </c>
      <c r="AR120" s="219">
        <v>1.8872578947368421</v>
      </c>
      <c r="AS120" s="172">
        <v>0</v>
      </c>
      <c r="AT120" s="172">
        <v>0</v>
      </c>
      <c r="AU120" s="172">
        <v>0</v>
      </c>
      <c r="AV120" s="172">
        <v>8.5496210526315792</v>
      </c>
      <c r="AW120" s="172">
        <v>3.7998315789473684</v>
      </c>
      <c r="AX120" s="172">
        <v>0</v>
      </c>
      <c r="AY120" s="172">
        <v>0</v>
      </c>
      <c r="AZ120" s="172">
        <v>0</v>
      </c>
      <c r="BA120" s="172">
        <v>0</v>
      </c>
      <c r="BB120" s="172">
        <v>83.469633050905259</v>
      </c>
      <c r="BC120" s="172">
        <v>45.112234127178951</v>
      </c>
      <c r="BD120" s="172">
        <v>0</v>
      </c>
      <c r="BE120" s="172">
        <v>507.01651010810525</v>
      </c>
      <c r="BF120" s="172">
        <v>160.98964750850527</v>
      </c>
      <c r="BG120" s="219">
        <v>8.6196177501473681</v>
      </c>
      <c r="BH120" s="242">
        <v>863</v>
      </c>
      <c r="BJ120" s="191">
        <v>876</v>
      </c>
      <c r="BK120" s="191" t="s">
        <v>122</v>
      </c>
      <c r="BL120" s="192">
        <v>1071.77</v>
      </c>
      <c r="BM120" s="192">
        <v>909.64</v>
      </c>
      <c r="BN120" s="192">
        <v>25.07</v>
      </c>
      <c r="BO120" s="192">
        <v>227.6</v>
      </c>
      <c r="BP120" s="204">
        <v>3</v>
      </c>
      <c r="BQ120" s="205">
        <v>34</v>
      </c>
      <c r="BR120" s="204">
        <v>101</v>
      </c>
    </row>
    <row r="121" spans="1:70" ht="14.4" x14ac:dyDescent="0.3">
      <c r="A121" s="171">
        <v>210</v>
      </c>
      <c r="B121" s="224" t="s">
        <v>106</v>
      </c>
      <c r="C121" s="218">
        <v>18592.5</v>
      </c>
      <c r="D121" s="219">
        <v>15649</v>
      </c>
      <c r="E121" s="218">
        <v>86.839181578947375</v>
      </c>
      <c r="F121" s="172">
        <v>198.17955789473683</v>
      </c>
      <c r="G121" s="172">
        <v>71.88866315789474</v>
      </c>
      <c r="H121" s="172">
        <v>5.8288105263157881</v>
      </c>
      <c r="I121" s="172">
        <v>38.34457368421053</v>
      </c>
      <c r="J121" s="172">
        <v>627.56859999999995</v>
      </c>
      <c r="K121" s="172">
        <v>252.58178947368421</v>
      </c>
      <c r="L121" s="172">
        <v>7.7717473684210532</v>
      </c>
      <c r="M121" s="172">
        <v>0</v>
      </c>
      <c r="N121" s="172">
        <v>0</v>
      </c>
      <c r="O121" s="172">
        <v>0</v>
      </c>
      <c r="P121" s="172">
        <v>0</v>
      </c>
      <c r="Q121" s="172">
        <v>7.8944710526315793</v>
      </c>
      <c r="R121" s="172">
        <v>287.55465263157896</v>
      </c>
      <c r="S121" s="172">
        <v>135.03411052631577</v>
      </c>
      <c r="T121" s="172">
        <v>1.9429368421052633</v>
      </c>
      <c r="U121" s="172">
        <v>0</v>
      </c>
      <c r="V121" s="172">
        <v>0</v>
      </c>
      <c r="W121" s="172">
        <v>0</v>
      </c>
      <c r="X121" s="172">
        <v>373.9731271926052</v>
      </c>
      <c r="Y121" s="172">
        <v>1232.1367146346263</v>
      </c>
      <c r="Z121" s="172">
        <v>312.71050292428419</v>
      </c>
      <c r="AA121" s="219">
        <v>50.516350122989472</v>
      </c>
      <c r="AB121" s="172">
        <v>90.588378947368426</v>
      </c>
      <c r="AC121" s="172">
        <v>37.745157894736842</v>
      </c>
      <c r="AD121" s="172">
        <v>1.8872578947368421</v>
      </c>
      <c r="AE121" s="172">
        <v>157.58603421052632</v>
      </c>
      <c r="AF121" s="172">
        <v>78.321202631578956</v>
      </c>
      <c r="AG121" s="172">
        <v>3.7745157894736843</v>
      </c>
      <c r="AH121" s="172">
        <v>0</v>
      </c>
      <c r="AI121" s="172">
        <v>0</v>
      </c>
      <c r="AJ121" s="172">
        <v>0</v>
      </c>
      <c r="AK121" s="172">
        <v>94.362894736842108</v>
      </c>
      <c r="AL121" s="172">
        <v>26.421610526315789</v>
      </c>
      <c r="AM121" s="172">
        <v>0.94362894736842107</v>
      </c>
      <c r="AN121" s="172">
        <v>0</v>
      </c>
      <c r="AO121" s="172">
        <v>0</v>
      </c>
      <c r="AP121" s="172">
        <v>156.58578846994476</v>
      </c>
      <c r="AQ121" s="172">
        <v>37.645762626823682</v>
      </c>
      <c r="AR121" s="219">
        <v>0</v>
      </c>
      <c r="AS121" s="172">
        <v>47.497894736842106</v>
      </c>
      <c r="AT121" s="172">
        <v>15.199326315789474</v>
      </c>
      <c r="AU121" s="172">
        <v>0</v>
      </c>
      <c r="AV121" s="172">
        <v>186.3817389473684</v>
      </c>
      <c r="AW121" s="172">
        <v>87.396126315789473</v>
      </c>
      <c r="AX121" s="172">
        <v>1.8999157894736842</v>
      </c>
      <c r="AY121" s="172">
        <v>0</v>
      </c>
      <c r="AZ121" s="172">
        <v>0</v>
      </c>
      <c r="BA121" s="172">
        <v>0</v>
      </c>
      <c r="BB121" s="172">
        <v>104.49536842105263</v>
      </c>
      <c r="BC121" s="172">
        <v>55.097557894736845</v>
      </c>
      <c r="BD121" s="172">
        <v>0</v>
      </c>
      <c r="BE121" s="172">
        <v>466.88150342381056</v>
      </c>
      <c r="BF121" s="172">
        <v>113.17165020966316</v>
      </c>
      <c r="BG121" s="219">
        <v>3.7998315789473684</v>
      </c>
      <c r="BH121" s="242">
        <v>846</v>
      </c>
      <c r="BJ121" s="191">
        <v>877</v>
      </c>
      <c r="BK121" s="191" t="s">
        <v>204</v>
      </c>
      <c r="BL121" s="192">
        <v>2212.4699999999998</v>
      </c>
      <c r="BM121" s="192">
        <v>2104.34</v>
      </c>
      <c r="BN121" s="192">
        <v>11.86</v>
      </c>
      <c r="BO121" s="192">
        <v>178.55</v>
      </c>
      <c r="BP121" s="204">
        <v>9</v>
      </c>
      <c r="BQ121" s="205">
        <v>35</v>
      </c>
      <c r="BR121" s="204">
        <v>105</v>
      </c>
    </row>
    <row r="122" spans="1:70" ht="14.4" x14ac:dyDescent="0.3">
      <c r="A122" s="171">
        <v>342</v>
      </c>
      <c r="B122" s="224" t="s">
        <v>186</v>
      </c>
      <c r="C122" s="218">
        <v>13787</v>
      </c>
      <c r="D122" s="219">
        <v>10156</v>
      </c>
      <c r="E122" s="218">
        <v>0</v>
      </c>
      <c r="F122" s="172">
        <v>40.801673684210527</v>
      </c>
      <c r="G122" s="172">
        <v>11.657621052631576</v>
      </c>
      <c r="H122" s="172">
        <v>0</v>
      </c>
      <c r="I122" s="172">
        <v>112.55260157894737</v>
      </c>
      <c r="J122" s="172">
        <v>509.24374631578951</v>
      </c>
      <c r="K122" s="172">
        <v>215.1802552631579</v>
      </c>
      <c r="L122" s="172">
        <v>0.97146842105263165</v>
      </c>
      <c r="M122" s="172">
        <v>0</v>
      </c>
      <c r="N122" s="172">
        <v>0</v>
      </c>
      <c r="O122" s="172">
        <v>0</v>
      </c>
      <c r="P122" s="172">
        <v>0</v>
      </c>
      <c r="Q122" s="172">
        <v>28.796023734310527</v>
      </c>
      <c r="R122" s="172">
        <v>135.95376859353681</v>
      </c>
      <c r="S122" s="172">
        <v>61.008216842105256</v>
      </c>
      <c r="T122" s="172">
        <v>0</v>
      </c>
      <c r="U122" s="172">
        <v>0</v>
      </c>
      <c r="V122" s="172">
        <v>0</v>
      </c>
      <c r="W122" s="172">
        <v>0</v>
      </c>
      <c r="X122" s="172">
        <v>399.11489952143165</v>
      </c>
      <c r="Y122" s="172">
        <v>1051.5114045863734</v>
      </c>
      <c r="Z122" s="172">
        <v>323.67453244008419</v>
      </c>
      <c r="AA122" s="219">
        <v>12.629089473684211</v>
      </c>
      <c r="AB122" s="172">
        <v>4.7181447368421052</v>
      </c>
      <c r="AC122" s="172">
        <v>2.8308868421052633</v>
      </c>
      <c r="AD122" s="172">
        <v>0</v>
      </c>
      <c r="AE122" s="172">
        <v>118.51979578947368</v>
      </c>
      <c r="AF122" s="172">
        <v>60.392252631578948</v>
      </c>
      <c r="AG122" s="172">
        <v>0.94362894736842107</v>
      </c>
      <c r="AH122" s="172">
        <v>0</v>
      </c>
      <c r="AI122" s="172">
        <v>0</v>
      </c>
      <c r="AJ122" s="172">
        <v>0</v>
      </c>
      <c r="AK122" s="172">
        <v>18.872578947368421</v>
      </c>
      <c r="AL122" s="172">
        <v>10.28555552631579</v>
      </c>
      <c r="AM122" s="172">
        <v>0</v>
      </c>
      <c r="AN122" s="172">
        <v>0</v>
      </c>
      <c r="AO122" s="172">
        <v>0</v>
      </c>
      <c r="AP122" s="172">
        <v>195.72768234185264</v>
      </c>
      <c r="AQ122" s="172">
        <v>77.720261029107888</v>
      </c>
      <c r="AR122" s="219">
        <v>1.8872578947368421</v>
      </c>
      <c r="AS122" s="172">
        <v>17.415894420189474</v>
      </c>
      <c r="AT122" s="172">
        <v>8.1854708429684209</v>
      </c>
      <c r="AU122" s="172">
        <v>0</v>
      </c>
      <c r="AV122" s="172">
        <v>144.93190884037895</v>
      </c>
      <c r="AW122" s="172">
        <v>88.441079999999999</v>
      </c>
      <c r="AX122" s="172">
        <v>0</v>
      </c>
      <c r="AY122" s="172">
        <v>0</v>
      </c>
      <c r="AZ122" s="172">
        <v>0</v>
      </c>
      <c r="BA122" s="172">
        <v>0</v>
      </c>
      <c r="BB122" s="172">
        <v>60.306493367557891</v>
      </c>
      <c r="BC122" s="172">
        <v>25.712193050905263</v>
      </c>
      <c r="BD122" s="172">
        <v>0</v>
      </c>
      <c r="BE122" s="172">
        <v>657.08143188644215</v>
      </c>
      <c r="BF122" s="172">
        <v>194.27905336237893</v>
      </c>
      <c r="BG122" s="219">
        <v>1.8999157894736842</v>
      </c>
      <c r="BH122" s="242">
        <v>575</v>
      </c>
      <c r="BJ122" s="191">
        <v>878</v>
      </c>
      <c r="BK122" s="191" t="s">
        <v>108</v>
      </c>
      <c r="BL122" s="192">
        <v>6880.65</v>
      </c>
      <c r="BM122" s="192">
        <v>6226.28</v>
      </c>
      <c r="BN122" s="192">
        <v>42.84</v>
      </c>
      <c r="BO122" s="192">
        <v>686.63</v>
      </c>
      <c r="BP122" s="204">
        <v>28</v>
      </c>
      <c r="BQ122" s="205">
        <v>84</v>
      </c>
      <c r="BR122" s="204">
        <v>397</v>
      </c>
    </row>
    <row r="123" spans="1:70" ht="14.4" x14ac:dyDescent="0.3">
      <c r="A123" s="171">
        <v>860</v>
      </c>
      <c r="B123" s="224" t="s">
        <v>187</v>
      </c>
      <c r="C123" s="218">
        <v>64834</v>
      </c>
      <c r="D123" s="219">
        <v>48122</v>
      </c>
      <c r="E123" s="218">
        <v>0</v>
      </c>
      <c r="F123" s="172">
        <v>20.206543157894735</v>
      </c>
      <c r="G123" s="172">
        <v>13.561699157894736</v>
      </c>
      <c r="H123" s="172">
        <v>2.9144052631578941</v>
      </c>
      <c r="I123" s="172">
        <v>0</v>
      </c>
      <c r="J123" s="172">
        <v>0</v>
      </c>
      <c r="K123" s="172">
        <v>0</v>
      </c>
      <c r="L123" s="172">
        <v>1.3276728611263158</v>
      </c>
      <c r="M123" s="172">
        <v>0</v>
      </c>
      <c r="N123" s="172">
        <v>0</v>
      </c>
      <c r="O123" s="172">
        <v>0</v>
      </c>
      <c r="P123" s="172">
        <v>0</v>
      </c>
      <c r="Q123" s="172">
        <v>197.62492723051318</v>
      </c>
      <c r="R123" s="172">
        <v>1431.6024967188368</v>
      </c>
      <c r="S123" s="172">
        <v>616.51264237045257</v>
      </c>
      <c r="T123" s="172">
        <v>13.989145263157896</v>
      </c>
      <c r="U123" s="172">
        <v>0</v>
      </c>
      <c r="V123" s="172">
        <v>0</v>
      </c>
      <c r="W123" s="172">
        <v>0</v>
      </c>
      <c r="X123" s="172">
        <v>1219.8523667204711</v>
      </c>
      <c r="Y123" s="172">
        <v>6752.3702059809411</v>
      </c>
      <c r="Z123" s="172">
        <v>2219.8237776614897</v>
      </c>
      <c r="AA123" s="219">
        <v>110.91537854762103</v>
      </c>
      <c r="AB123" s="172">
        <v>3.7745157894736843</v>
      </c>
      <c r="AC123" s="172">
        <v>2.8308868421052633</v>
      </c>
      <c r="AD123" s="172">
        <v>2.8308868421052633</v>
      </c>
      <c r="AE123" s="172">
        <v>0</v>
      </c>
      <c r="AF123" s="172">
        <v>0</v>
      </c>
      <c r="AG123" s="172">
        <v>0.78635714159736847</v>
      </c>
      <c r="AH123" s="172">
        <v>0</v>
      </c>
      <c r="AI123" s="172">
        <v>0</v>
      </c>
      <c r="AJ123" s="172">
        <v>0</v>
      </c>
      <c r="AK123" s="172">
        <v>210.56136331578946</v>
      </c>
      <c r="AL123" s="172">
        <v>120.73732381578948</v>
      </c>
      <c r="AM123" s="172">
        <v>1.8872578947368421</v>
      </c>
      <c r="AN123" s="172">
        <v>0</v>
      </c>
      <c r="AO123" s="172">
        <v>0</v>
      </c>
      <c r="AP123" s="172">
        <v>950.39407429740527</v>
      </c>
      <c r="AQ123" s="172">
        <v>335.69053441471056</v>
      </c>
      <c r="AR123" s="219">
        <v>19.134146286176318</v>
      </c>
      <c r="AS123" s="172">
        <v>2.0899073684210525</v>
      </c>
      <c r="AT123" s="172">
        <v>3.7998315789473684</v>
      </c>
      <c r="AU123" s="172">
        <v>0</v>
      </c>
      <c r="AV123" s="172">
        <v>0</v>
      </c>
      <c r="AW123" s="172">
        <v>0</v>
      </c>
      <c r="AX123" s="172">
        <v>0</v>
      </c>
      <c r="AY123" s="172">
        <v>0</v>
      </c>
      <c r="AZ123" s="172">
        <v>0</v>
      </c>
      <c r="BA123" s="172">
        <v>0</v>
      </c>
      <c r="BB123" s="172">
        <v>604.18018139412629</v>
      </c>
      <c r="BC123" s="172">
        <v>309.43294841242107</v>
      </c>
      <c r="BD123" s="172">
        <v>4.0531540008631577</v>
      </c>
      <c r="BE123" s="172">
        <v>3910.787086633768</v>
      </c>
      <c r="BF123" s="172">
        <v>1294.466597326295</v>
      </c>
      <c r="BG123" s="219">
        <v>37.98938428534737</v>
      </c>
      <c r="BH123" s="242">
        <v>3350.17</v>
      </c>
      <c r="BJ123" s="191">
        <v>879</v>
      </c>
      <c r="BK123" s="191" t="s">
        <v>165</v>
      </c>
      <c r="BL123" s="192">
        <v>2124.61</v>
      </c>
      <c r="BM123" s="192">
        <v>2047.14</v>
      </c>
      <c r="BN123" s="192">
        <v>8.92</v>
      </c>
      <c r="BO123" s="192">
        <v>235.53</v>
      </c>
      <c r="BP123" s="204">
        <v>7</v>
      </c>
      <c r="BQ123" s="205">
        <v>39</v>
      </c>
      <c r="BR123" s="204">
        <v>177</v>
      </c>
    </row>
    <row r="124" spans="1:70" ht="14.4" x14ac:dyDescent="0.3">
      <c r="A124" s="171">
        <v>356</v>
      </c>
      <c r="B124" s="224" t="s">
        <v>188</v>
      </c>
      <c r="C124" s="218">
        <v>23561</v>
      </c>
      <c r="D124" s="219">
        <v>15881</v>
      </c>
      <c r="E124" s="218">
        <v>58.644642105263159</v>
      </c>
      <c r="F124" s="172">
        <v>201.09396315789473</v>
      </c>
      <c r="G124" s="172">
        <v>73.831599999999995</v>
      </c>
      <c r="H124" s="172">
        <v>5.8288105263157881</v>
      </c>
      <c r="I124" s="172">
        <v>1.1277815789473684</v>
      </c>
      <c r="J124" s="172">
        <v>827.98253526315784</v>
      </c>
      <c r="K124" s="172">
        <v>355.16885473684209</v>
      </c>
      <c r="L124" s="172">
        <v>5.8288105263157881</v>
      </c>
      <c r="M124" s="172">
        <v>0</v>
      </c>
      <c r="N124" s="172">
        <v>0</v>
      </c>
      <c r="O124" s="172">
        <v>0</v>
      </c>
      <c r="P124" s="172">
        <v>0</v>
      </c>
      <c r="Q124" s="172">
        <v>16.916723684210528</v>
      </c>
      <c r="R124" s="172">
        <v>291.69958585669474</v>
      </c>
      <c r="S124" s="172">
        <v>118.38961856943683</v>
      </c>
      <c r="T124" s="172">
        <v>0</v>
      </c>
      <c r="U124" s="172">
        <v>0</v>
      </c>
      <c r="V124" s="172">
        <v>0</v>
      </c>
      <c r="W124" s="172">
        <v>0</v>
      </c>
      <c r="X124" s="172">
        <v>422.34142129493694</v>
      </c>
      <c r="Y124" s="172">
        <v>1774.9421049629739</v>
      </c>
      <c r="Z124" s="172">
        <v>505.21733320951051</v>
      </c>
      <c r="AA124" s="219">
        <v>99.478366315789486</v>
      </c>
      <c r="AB124" s="172">
        <v>38.688786842105259</v>
      </c>
      <c r="AC124" s="172">
        <v>20.759836842105262</v>
      </c>
      <c r="AD124" s="172">
        <v>0.94362894736842107</v>
      </c>
      <c r="AE124" s="172">
        <v>147.96101894736842</v>
      </c>
      <c r="AF124" s="172">
        <v>84.926605263157896</v>
      </c>
      <c r="AG124" s="172">
        <v>0</v>
      </c>
      <c r="AH124" s="172">
        <v>0</v>
      </c>
      <c r="AI124" s="172">
        <v>0</v>
      </c>
      <c r="AJ124" s="172">
        <v>0</v>
      </c>
      <c r="AK124" s="172">
        <v>48.125076315789478</v>
      </c>
      <c r="AL124" s="172">
        <v>28.30886842105263</v>
      </c>
      <c r="AM124" s="172">
        <v>0</v>
      </c>
      <c r="AN124" s="172">
        <v>0</v>
      </c>
      <c r="AO124" s="172">
        <v>0</v>
      </c>
      <c r="AP124" s="172">
        <v>153.54038268471845</v>
      </c>
      <c r="AQ124" s="172">
        <v>55.674107894736842</v>
      </c>
      <c r="AR124" s="219">
        <v>1.8872578947368421</v>
      </c>
      <c r="AS124" s="172">
        <v>75.44248979033685</v>
      </c>
      <c r="AT124" s="172">
        <v>25.173884210526317</v>
      </c>
      <c r="AU124" s="172">
        <v>0.94995789473684211</v>
      </c>
      <c r="AV124" s="172">
        <v>364.89465936669478</v>
      </c>
      <c r="AW124" s="172">
        <v>166.4642881044</v>
      </c>
      <c r="AX124" s="172">
        <v>4.7497894736842108</v>
      </c>
      <c r="AY124" s="172">
        <v>0</v>
      </c>
      <c r="AZ124" s="172">
        <v>0</v>
      </c>
      <c r="BA124" s="172">
        <v>0</v>
      </c>
      <c r="BB124" s="172">
        <v>98.563196754442103</v>
      </c>
      <c r="BC124" s="172">
        <v>42.526448737705266</v>
      </c>
      <c r="BD124" s="172">
        <v>0</v>
      </c>
      <c r="BE124" s="172">
        <v>1273.9929736847369</v>
      </c>
      <c r="BF124" s="172">
        <v>364.69264037084213</v>
      </c>
      <c r="BG124" s="219">
        <v>32.868543157894734</v>
      </c>
      <c r="BH124" s="242">
        <v>1101.5</v>
      </c>
      <c r="BJ124" s="191">
        <v>880</v>
      </c>
      <c r="BK124" s="191" t="s">
        <v>199</v>
      </c>
      <c r="BL124" s="192">
        <v>794.63</v>
      </c>
      <c r="BM124" s="192">
        <v>850.11</v>
      </c>
      <c r="BN124" s="192">
        <v>5.88</v>
      </c>
      <c r="BO124" s="192">
        <v>99.01</v>
      </c>
      <c r="BP124" s="204">
        <v>6</v>
      </c>
      <c r="BQ124" s="205">
        <v>24</v>
      </c>
      <c r="BR124" s="204">
        <v>99</v>
      </c>
    </row>
    <row r="125" spans="1:70" ht="14.4" x14ac:dyDescent="0.3">
      <c r="A125" s="171">
        <v>808</v>
      </c>
      <c r="B125" s="224" t="s">
        <v>189</v>
      </c>
      <c r="C125" s="218">
        <v>15894</v>
      </c>
      <c r="D125" s="219">
        <v>11892.5</v>
      </c>
      <c r="E125" s="218">
        <v>0</v>
      </c>
      <c r="F125" s="172">
        <v>0</v>
      </c>
      <c r="G125" s="172">
        <v>0</v>
      </c>
      <c r="H125" s="172">
        <v>0</v>
      </c>
      <c r="I125" s="172">
        <v>66.539113157894747</v>
      </c>
      <c r="J125" s="172">
        <v>336.7109547368421</v>
      </c>
      <c r="K125" s="172">
        <v>163.20669473684211</v>
      </c>
      <c r="L125" s="172">
        <v>0</v>
      </c>
      <c r="M125" s="172">
        <v>0</v>
      </c>
      <c r="N125" s="172">
        <v>0</v>
      </c>
      <c r="O125" s="172">
        <v>0</v>
      </c>
      <c r="P125" s="172">
        <v>0</v>
      </c>
      <c r="Q125" s="172">
        <v>71.726908421052627</v>
      </c>
      <c r="R125" s="172">
        <v>992.84072631578942</v>
      </c>
      <c r="S125" s="172">
        <v>380.62132736842102</v>
      </c>
      <c r="T125" s="172">
        <v>4.8573421052631582</v>
      </c>
      <c r="U125" s="172">
        <v>0</v>
      </c>
      <c r="V125" s="172">
        <v>0</v>
      </c>
      <c r="W125" s="172">
        <v>0</v>
      </c>
      <c r="X125" s="172">
        <v>309.53845107768154</v>
      </c>
      <c r="Y125" s="172">
        <v>604.09144713887372</v>
      </c>
      <c r="Z125" s="172">
        <v>146.49743789473683</v>
      </c>
      <c r="AA125" s="219">
        <v>44.68754736842105</v>
      </c>
      <c r="AB125" s="172">
        <v>0</v>
      </c>
      <c r="AC125" s="172">
        <v>0</v>
      </c>
      <c r="AD125" s="172">
        <v>0</v>
      </c>
      <c r="AE125" s="172">
        <v>81.152089473684214</v>
      </c>
      <c r="AF125" s="172">
        <v>35.857900000000001</v>
      </c>
      <c r="AG125" s="172">
        <v>0</v>
      </c>
      <c r="AH125" s="172">
        <v>0</v>
      </c>
      <c r="AI125" s="172">
        <v>0</v>
      </c>
      <c r="AJ125" s="172">
        <v>0</v>
      </c>
      <c r="AK125" s="172">
        <v>158.52966315789473</v>
      </c>
      <c r="AL125" s="172">
        <v>74.54668684210526</v>
      </c>
      <c r="AM125" s="172">
        <v>0.94362894736842107</v>
      </c>
      <c r="AN125" s="172">
        <v>0</v>
      </c>
      <c r="AO125" s="172">
        <v>0</v>
      </c>
      <c r="AP125" s="172">
        <v>122.04267687843949</v>
      </c>
      <c r="AQ125" s="172">
        <v>33.027013157894743</v>
      </c>
      <c r="AR125" s="219">
        <v>0.94362894736842107</v>
      </c>
      <c r="AS125" s="172">
        <v>0</v>
      </c>
      <c r="AT125" s="172">
        <v>0</v>
      </c>
      <c r="AU125" s="172">
        <v>0</v>
      </c>
      <c r="AV125" s="172">
        <v>72.212632948231573</v>
      </c>
      <c r="AW125" s="172">
        <v>52.78599400086317</v>
      </c>
      <c r="AX125" s="172">
        <v>0</v>
      </c>
      <c r="AY125" s="172">
        <v>0</v>
      </c>
      <c r="AZ125" s="172">
        <v>0</v>
      </c>
      <c r="BA125" s="172">
        <v>0</v>
      </c>
      <c r="BB125" s="172">
        <v>378.13074000000006</v>
      </c>
      <c r="BC125" s="172">
        <v>167.95255578947371</v>
      </c>
      <c r="BD125" s="172">
        <v>0.94995789473684211</v>
      </c>
      <c r="BE125" s="172">
        <v>449.61507347886317</v>
      </c>
      <c r="BF125" s="172">
        <v>113.83661978602105</v>
      </c>
      <c r="BG125" s="219">
        <v>0.94995789473684211</v>
      </c>
      <c r="BH125" s="242">
        <v>738.08</v>
      </c>
      <c r="BJ125" s="191">
        <v>881</v>
      </c>
      <c r="BK125" s="191" t="s">
        <v>118</v>
      </c>
      <c r="BL125" s="192">
        <v>12394.22</v>
      </c>
      <c r="BM125" s="192">
        <v>13632.95</v>
      </c>
      <c r="BN125" s="192">
        <v>134.25</v>
      </c>
      <c r="BO125" s="192">
        <v>1123.24</v>
      </c>
      <c r="BP125" s="204">
        <v>68</v>
      </c>
      <c r="BQ125" s="205">
        <v>254</v>
      </c>
      <c r="BR125" s="204">
        <v>953</v>
      </c>
    </row>
    <row r="126" spans="1:70" ht="14.4" x14ac:dyDescent="0.3">
      <c r="A126" s="171">
        <v>861</v>
      </c>
      <c r="B126" s="224" t="s">
        <v>190</v>
      </c>
      <c r="C126" s="218">
        <v>21779</v>
      </c>
      <c r="D126" s="219">
        <v>15192</v>
      </c>
      <c r="E126" s="218">
        <v>22.55563157894737</v>
      </c>
      <c r="F126" s="172">
        <v>27.201115789473679</v>
      </c>
      <c r="G126" s="172">
        <v>2.9144052631578941</v>
      </c>
      <c r="H126" s="172">
        <v>0</v>
      </c>
      <c r="I126" s="172">
        <v>12.405597368421054</v>
      </c>
      <c r="J126" s="172">
        <v>210.80864736842105</v>
      </c>
      <c r="K126" s="172">
        <v>94.232436842105258</v>
      </c>
      <c r="L126" s="172">
        <v>0</v>
      </c>
      <c r="M126" s="172">
        <v>0</v>
      </c>
      <c r="N126" s="172">
        <v>0</v>
      </c>
      <c r="O126" s="172">
        <v>0</v>
      </c>
      <c r="P126" s="172">
        <v>0</v>
      </c>
      <c r="Q126" s="172">
        <v>34.73567263157895</v>
      </c>
      <c r="R126" s="172">
        <v>1324.2733686506001</v>
      </c>
      <c r="S126" s="172">
        <v>770.37445789473679</v>
      </c>
      <c r="T126" s="172">
        <v>1.9429368421052633</v>
      </c>
      <c r="U126" s="172">
        <v>0</v>
      </c>
      <c r="V126" s="172">
        <v>0</v>
      </c>
      <c r="W126" s="172">
        <v>0</v>
      </c>
      <c r="X126" s="172">
        <v>561.41841932948944</v>
      </c>
      <c r="Y126" s="172">
        <v>932.64377595182623</v>
      </c>
      <c r="Z126" s="172">
        <v>173.43435313242105</v>
      </c>
      <c r="AA126" s="219">
        <v>41.593627370142102</v>
      </c>
      <c r="AB126" s="172">
        <v>10.379918421052631</v>
      </c>
      <c r="AC126" s="172">
        <v>1.8872578947368421</v>
      </c>
      <c r="AD126" s="172">
        <v>0</v>
      </c>
      <c r="AE126" s="172">
        <v>63.223139473684213</v>
      </c>
      <c r="AF126" s="172">
        <v>25.477981578947372</v>
      </c>
      <c r="AG126" s="172">
        <v>0</v>
      </c>
      <c r="AH126" s="172">
        <v>0</v>
      </c>
      <c r="AI126" s="172">
        <v>0</v>
      </c>
      <c r="AJ126" s="172">
        <v>0</v>
      </c>
      <c r="AK126" s="172">
        <v>415.19673684210522</v>
      </c>
      <c r="AL126" s="172">
        <v>270.82150789473684</v>
      </c>
      <c r="AM126" s="172">
        <v>0</v>
      </c>
      <c r="AN126" s="172">
        <v>0</v>
      </c>
      <c r="AO126" s="172">
        <v>0</v>
      </c>
      <c r="AP126" s="172">
        <v>236.48425084535788</v>
      </c>
      <c r="AQ126" s="172">
        <v>45.989367524613165</v>
      </c>
      <c r="AR126" s="219">
        <v>18.380352835923684</v>
      </c>
      <c r="AS126" s="172">
        <v>3.7998315789473684</v>
      </c>
      <c r="AT126" s="172">
        <v>0.94995789473684211</v>
      </c>
      <c r="AU126" s="172">
        <v>0</v>
      </c>
      <c r="AV126" s="172">
        <v>65.547094736842112</v>
      </c>
      <c r="AW126" s="172">
        <v>39.898231578947374</v>
      </c>
      <c r="AX126" s="172">
        <v>0</v>
      </c>
      <c r="AY126" s="172">
        <v>0</v>
      </c>
      <c r="AZ126" s="172">
        <v>0</v>
      </c>
      <c r="BA126" s="172">
        <v>0</v>
      </c>
      <c r="BB126" s="172">
        <v>392.5226021052631</v>
      </c>
      <c r="BC126" s="172">
        <v>251.73884210526313</v>
      </c>
      <c r="BD126" s="172">
        <v>0</v>
      </c>
      <c r="BE126" s="172">
        <v>438.49742269976844</v>
      </c>
      <c r="BF126" s="172">
        <v>82.874473030357905</v>
      </c>
      <c r="BG126" s="219">
        <v>8.5196232822315796</v>
      </c>
      <c r="BH126" s="242">
        <v>1026.75</v>
      </c>
      <c r="BJ126" s="191">
        <v>882</v>
      </c>
      <c r="BK126" s="191" t="s">
        <v>185</v>
      </c>
      <c r="BL126" s="192">
        <v>1147.53</v>
      </c>
      <c r="BM126" s="192">
        <v>1269.44</v>
      </c>
      <c r="BN126" s="192">
        <v>19.25</v>
      </c>
      <c r="BO126" s="192">
        <v>202.75</v>
      </c>
      <c r="BP126" s="204">
        <v>8</v>
      </c>
      <c r="BQ126" s="205">
        <v>40</v>
      </c>
      <c r="BR126" s="204">
        <v>128</v>
      </c>
    </row>
    <row r="127" spans="1:70" ht="14.4" x14ac:dyDescent="0.3">
      <c r="A127" s="171">
        <v>935</v>
      </c>
      <c r="B127" s="224" t="s">
        <v>191</v>
      </c>
      <c r="C127" s="218">
        <v>52333</v>
      </c>
      <c r="D127" s="219">
        <v>38850</v>
      </c>
      <c r="E127" s="218">
        <v>9.2478089473684211</v>
      </c>
      <c r="F127" s="172">
        <v>53.819350526315787</v>
      </c>
      <c r="G127" s="172">
        <v>16.320669473684212</v>
      </c>
      <c r="H127" s="172">
        <v>1.9429368421052633</v>
      </c>
      <c r="I127" s="172">
        <v>0</v>
      </c>
      <c r="J127" s="172">
        <v>300.39357928421055</v>
      </c>
      <c r="K127" s="172">
        <v>116.81907763157895</v>
      </c>
      <c r="L127" s="172">
        <v>0.97146842105263165</v>
      </c>
      <c r="M127" s="172">
        <v>0</v>
      </c>
      <c r="N127" s="172">
        <v>0</v>
      </c>
      <c r="O127" s="172">
        <v>0</v>
      </c>
      <c r="P127" s="172">
        <v>0</v>
      </c>
      <c r="Q127" s="172">
        <v>75.899700263157897</v>
      </c>
      <c r="R127" s="172">
        <v>1177.0091186726684</v>
      </c>
      <c r="S127" s="172">
        <v>478.6683962295474</v>
      </c>
      <c r="T127" s="172">
        <v>11.366180526315787</v>
      </c>
      <c r="U127" s="172">
        <v>0</v>
      </c>
      <c r="V127" s="172">
        <v>0</v>
      </c>
      <c r="W127" s="172">
        <v>0</v>
      </c>
      <c r="X127" s="172">
        <v>1001.3703033579843</v>
      </c>
      <c r="Y127" s="172">
        <v>4910.2532241338213</v>
      </c>
      <c r="Z127" s="172">
        <v>1589.2472365043475</v>
      </c>
      <c r="AA127" s="219">
        <v>127.65876113242105</v>
      </c>
      <c r="AB127" s="172">
        <v>8.3039347368421055</v>
      </c>
      <c r="AC127" s="172">
        <v>4.7181447368421052</v>
      </c>
      <c r="AD127" s="172">
        <v>0.94362894736842107</v>
      </c>
      <c r="AE127" s="172">
        <v>25.037621088965789</v>
      </c>
      <c r="AF127" s="172">
        <v>9.5199582215605254</v>
      </c>
      <c r="AG127" s="172">
        <v>0</v>
      </c>
      <c r="AH127" s="172">
        <v>0</v>
      </c>
      <c r="AI127" s="172">
        <v>0</v>
      </c>
      <c r="AJ127" s="172">
        <v>0</v>
      </c>
      <c r="AK127" s="172">
        <v>100.63802723684211</v>
      </c>
      <c r="AL127" s="172">
        <v>53.267854078947373</v>
      </c>
      <c r="AM127" s="172">
        <v>3.5857899999999998</v>
      </c>
      <c r="AN127" s="172">
        <v>0</v>
      </c>
      <c r="AO127" s="172">
        <v>0</v>
      </c>
      <c r="AP127" s="172">
        <v>710.69807381235</v>
      </c>
      <c r="AQ127" s="172">
        <v>263.37669352762367</v>
      </c>
      <c r="AR127" s="219">
        <v>6.9315330629657899</v>
      </c>
      <c r="AS127" s="172">
        <v>9.3095873684210524</v>
      </c>
      <c r="AT127" s="172">
        <v>3.2298568421052631</v>
      </c>
      <c r="AU127" s="172">
        <v>0.94995789473684211</v>
      </c>
      <c r="AV127" s="172">
        <v>69.234197662294733</v>
      </c>
      <c r="AW127" s="172">
        <v>37.370078235031585</v>
      </c>
      <c r="AX127" s="172">
        <v>0.94995789473684211</v>
      </c>
      <c r="AY127" s="172">
        <v>0</v>
      </c>
      <c r="AZ127" s="172">
        <v>0</v>
      </c>
      <c r="BA127" s="172">
        <v>0</v>
      </c>
      <c r="BB127" s="172">
        <v>307.2113141825684</v>
      </c>
      <c r="BC127" s="172">
        <v>143.95725204037893</v>
      </c>
      <c r="BD127" s="172">
        <v>1.7099242105263159</v>
      </c>
      <c r="BE127" s="172">
        <v>2146.0973664952426</v>
      </c>
      <c r="BF127" s="172">
        <v>748.20843708738948</v>
      </c>
      <c r="BG127" s="219">
        <v>39.296528248421055</v>
      </c>
      <c r="BH127" s="242">
        <v>2106.5</v>
      </c>
      <c r="BJ127" s="191">
        <v>883</v>
      </c>
      <c r="BK127" s="191" t="s">
        <v>198</v>
      </c>
      <c r="BL127" s="192">
        <v>1298.3499999999999</v>
      </c>
      <c r="BM127" s="192">
        <v>1522.22</v>
      </c>
      <c r="BN127" s="192">
        <v>67.260000000000005</v>
      </c>
      <c r="BO127" s="192">
        <v>643.24</v>
      </c>
      <c r="BP127" s="204">
        <v>11</v>
      </c>
      <c r="BQ127" s="205">
        <v>40</v>
      </c>
      <c r="BR127" s="204">
        <v>120</v>
      </c>
    </row>
    <row r="128" spans="1:70" ht="14.4" x14ac:dyDescent="0.3">
      <c r="A128" s="171">
        <v>394</v>
      </c>
      <c r="B128" s="224" t="s">
        <v>192</v>
      </c>
      <c r="C128" s="218">
        <v>20612.5</v>
      </c>
      <c r="D128" s="219">
        <v>14883.5</v>
      </c>
      <c r="E128" s="218">
        <v>146.61160526315791</v>
      </c>
      <c r="F128" s="172">
        <v>357.5003789473684</v>
      </c>
      <c r="G128" s="172">
        <v>133.09117368421053</v>
      </c>
      <c r="H128" s="172">
        <v>1.9429368421052633</v>
      </c>
      <c r="I128" s="172">
        <v>126.31153684210527</v>
      </c>
      <c r="J128" s="172">
        <v>575.83790657894735</v>
      </c>
      <c r="K128" s="172">
        <v>218.58039473684209</v>
      </c>
      <c r="L128" s="172">
        <v>0</v>
      </c>
      <c r="M128" s="172">
        <v>0</v>
      </c>
      <c r="N128" s="172">
        <v>0</v>
      </c>
      <c r="O128" s="172">
        <v>0</v>
      </c>
      <c r="P128" s="172">
        <v>0</v>
      </c>
      <c r="Q128" s="172">
        <v>160.14498421052633</v>
      </c>
      <c r="R128" s="172">
        <v>1071.1410810526313</v>
      </c>
      <c r="S128" s="172">
        <v>423.36593789473682</v>
      </c>
      <c r="T128" s="172">
        <v>2.9144052631578941</v>
      </c>
      <c r="U128" s="172">
        <v>0</v>
      </c>
      <c r="V128" s="172">
        <v>0</v>
      </c>
      <c r="W128" s="172">
        <v>0</v>
      </c>
      <c r="X128" s="172">
        <v>249.91639789473686</v>
      </c>
      <c r="Y128" s="172">
        <v>658.78188231135778</v>
      </c>
      <c r="Z128" s="172">
        <v>173.79570052631578</v>
      </c>
      <c r="AA128" s="219">
        <v>2.9144052631578941</v>
      </c>
      <c r="AB128" s="172">
        <v>127.38990789473685</v>
      </c>
      <c r="AC128" s="172">
        <v>45.294189473684213</v>
      </c>
      <c r="AD128" s="172">
        <v>1.8872578947368421</v>
      </c>
      <c r="AE128" s="172">
        <v>177.96841947368421</v>
      </c>
      <c r="AF128" s="172">
        <v>74.54668684210526</v>
      </c>
      <c r="AG128" s="172">
        <v>0</v>
      </c>
      <c r="AH128" s="172">
        <v>0</v>
      </c>
      <c r="AI128" s="172">
        <v>0</v>
      </c>
      <c r="AJ128" s="172">
        <v>0</v>
      </c>
      <c r="AK128" s="172">
        <v>239.49302684210528</v>
      </c>
      <c r="AL128" s="172">
        <v>101.91192631578949</v>
      </c>
      <c r="AM128" s="172">
        <v>0</v>
      </c>
      <c r="AN128" s="172">
        <v>0</v>
      </c>
      <c r="AO128" s="172">
        <v>0</v>
      </c>
      <c r="AP128" s="172">
        <v>175.32625842105264</v>
      </c>
      <c r="AQ128" s="172">
        <v>48.974342368421048</v>
      </c>
      <c r="AR128" s="219">
        <v>0.94362894736842107</v>
      </c>
      <c r="AS128" s="172">
        <v>157.59801473684212</v>
      </c>
      <c r="AT128" s="172">
        <v>77.896547368421054</v>
      </c>
      <c r="AU128" s="172">
        <v>0.94995789473684211</v>
      </c>
      <c r="AV128" s="172">
        <v>182.40774873770528</v>
      </c>
      <c r="AW128" s="172">
        <v>78.941501052631565</v>
      </c>
      <c r="AX128" s="172">
        <v>0</v>
      </c>
      <c r="AY128" s="172">
        <v>0</v>
      </c>
      <c r="AZ128" s="172">
        <v>0</v>
      </c>
      <c r="BA128" s="172">
        <v>0</v>
      </c>
      <c r="BB128" s="172">
        <v>438.69055293960002</v>
      </c>
      <c r="BC128" s="172">
        <v>201.89771567816845</v>
      </c>
      <c r="BD128" s="172">
        <v>0.18999157894736846</v>
      </c>
      <c r="BE128" s="172">
        <v>433.59244525452635</v>
      </c>
      <c r="BF128" s="172">
        <v>120.83464326056844</v>
      </c>
      <c r="BG128" s="219">
        <v>1.8999157894736842</v>
      </c>
      <c r="BH128" s="242">
        <v>1387.08</v>
      </c>
      <c r="BJ128" s="191">
        <v>884</v>
      </c>
      <c r="BK128" s="191" t="s">
        <v>129</v>
      </c>
      <c r="BL128" s="192">
        <v>1469.71</v>
      </c>
      <c r="BM128" s="192">
        <v>1401.39</v>
      </c>
      <c r="BN128" s="192">
        <v>19.32</v>
      </c>
      <c r="BO128" s="192">
        <v>153.12</v>
      </c>
      <c r="BP128" s="204">
        <v>4</v>
      </c>
      <c r="BQ128" s="205">
        <v>35</v>
      </c>
      <c r="BR128" s="204">
        <v>101</v>
      </c>
    </row>
    <row r="129" spans="1:70" ht="14.4" x14ac:dyDescent="0.3">
      <c r="A129" s="171">
        <v>936</v>
      </c>
      <c r="B129" s="224" t="s">
        <v>193</v>
      </c>
      <c r="C129" s="218">
        <v>85896.5</v>
      </c>
      <c r="D129" s="219">
        <v>60470.5</v>
      </c>
      <c r="E129" s="218">
        <v>44.660150526315796</v>
      </c>
      <c r="F129" s="172">
        <v>247.91874105263156</v>
      </c>
      <c r="G129" s="172">
        <v>88.403626315789467</v>
      </c>
      <c r="H129" s="172">
        <v>17.486431578947368</v>
      </c>
      <c r="I129" s="172">
        <v>47.592382631578957</v>
      </c>
      <c r="J129" s="172">
        <v>707.5528339809789</v>
      </c>
      <c r="K129" s="172">
        <v>296.88074947368426</v>
      </c>
      <c r="L129" s="172">
        <v>18.457899999999999</v>
      </c>
      <c r="M129" s="172">
        <v>0</v>
      </c>
      <c r="N129" s="172">
        <v>0</v>
      </c>
      <c r="O129" s="172">
        <v>0</v>
      </c>
      <c r="P129" s="172">
        <v>0</v>
      </c>
      <c r="Q129" s="172">
        <v>142.32603526315791</v>
      </c>
      <c r="R129" s="172">
        <v>1799.6776338998156</v>
      </c>
      <c r="S129" s="172">
        <v>743.69145924413681</v>
      </c>
      <c r="T129" s="172">
        <v>20.400836842105264</v>
      </c>
      <c r="U129" s="172">
        <v>0</v>
      </c>
      <c r="V129" s="172">
        <v>0</v>
      </c>
      <c r="W129" s="172">
        <v>0</v>
      </c>
      <c r="X129" s="172">
        <v>773.12059027934743</v>
      </c>
      <c r="Y129" s="172">
        <v>8999.2919149135632</v>
      </c>
      <c r="Z129" s="172">
        <v>2914.5075947269629</v>
      </c>
      <c r="AA129" s="219">
        <v>742.86699633896319</v>
      </c>
      <c r="AB129" s="172">
        <v>52.843221052631577</v>
      </c>
      <c r="AC129" s="172">
        <v>17.92895</v>
      </c>
      <c r="AD129" s="172">
        <v>4.7181447368421052</v>
      </c>
      <c r="AE129" s="172">
        <v>87.380040526315781</v>
      </c>
      <c r="AF129" s="172">
        <v>37.745157894736842</v>
      </c>
      <c r="AG129" s="172">
        <v>4.7181447368421052</v>
      </c>
      <c r="AH129" s="172">
        <v>0</v>
      </c>
      <c r="AI129" s="172">
        <v>0</v>
      </c>
      <c r="AJ129" s="172">
        <v>0</v>
      </c>
      <c r="AK129" s="172">
        <v>236.66214000000002</v>
      </c>
      <c r="AL129" s="172">
        <v>92.47563684210526</v>
      </c>
      <c r="AM129" s="172">
        <v>1.8872578947368421</v>
      </c>
      <c r="AN129" s="172">
        <v>0</v>
      </c>
      <c r="AO129" s="172">
        <v>0</v>
      </c>
      <c r="AP129" s="172">
        <v>448.19733027673158</v>
      </c>
      <c r="AQ129" s="172">
        <v>158.04212122054474</v>
      </c>
      <c r="AR129" s="219">
        <v>9.4362894736842104</v>
      </c>
      <c r="AS129" s="172">
        <v>83.40630315789474</v>
      </c>
      <c r="AT129" s="172">
        <v>37.998315789473686</v>
      </c>
      <c r="AU129" s="172">
        <v>8.5496210526315792</v>
      </c>
      <c r="AV129" s="172">
        <v>270.54800842105266</v>
      </c>
      <c r="AW129" s="172">
        <v>119.40970736842107</v>
      </c>
      <c r="AX129" s="172">
        <v>4.7497894736842108</v>
      </c>
      <c r="AY129" s="172">
        <v>0</v>
      </c>
      <c r="AZ129" s="172">
        <v>0</v>
      </c>
      <c r="BA129" s="172">
        <v>0</v>
      </c>
      <c r="BB129" s="172">
        <v>586.00622342381052</v>
      </c>
      <c r="BC129" s="172">
        <v>310.28791336755791</v>
      </c>
      <c r="BD129" s="172">
        <v>6.6497052631578946</v>
      </c>
      <c r="BE129" s="172">
        <v>4015.8032020236001</v>
      </c>
      <c r="BF129" s="172">
        <v>1215.4438881730737</v>
      </c>
      <c r="BG129" s="219">
        <v>69.427355450905267</v>
      </c>
      <c r="BH129" s="242">
        <v>3708.82</v>
      </c>
      <c r="BJ129" s="191">
        <v>885</v>
      </c>
      <c r="BK129" s="191" t="s">
        <v>214</v>
      </c>
      <c r="BL129" s="192">
        <v>5589.8</v>
      </c>
      <c r="BM129" s="192">
        <v>5330.87</v>
      </c>
      <c r="BN129" s="192">
        <v>34.090000000000003</v>
      </c>
      <c r="BO129" s="192">
        <v>386.62</v>
      </c>
      <c r="BP129" s="204">
        <v>29</v>
      </c>
      <c r="BQ129" s="205">
        <v>95</v>
      </c>
      <c r="BR129" s="204">
        <v>355</v>
      </c>
    </row>
    <row r="130" spans="1:70" ht="14.4" x14ac:dyDescent="0.3">
      <c r="A130" s="171">
        <v>319</v>
      </c>
      <c r="B130" s="224" t="s">
        <v>194</v>
      </c>
      <c r="C130" s="218">
        <v>17240</v>
      </c>
      <c r="D130" s="219">
        <v>17010.5</v>
      </c>
      <c r="E130" s="218">
        <v>1.1277815789473684</v>
      </c>
      <c r="F130" s="172">
        <v>82.574815789473675</v>
      </c>
      <c r="G130" s="172">
        <v>34.001394736842101</v>
      </c>
      <c r="H130" s="172">
        <v>2.9144052631578941</v>
      </c>
      <c r="I130" s="172">
        <v>0</v>
      </c>
      <c r="J130" s="172">
        <v>300.76662315789474</v>
      </c>
      <c r="K130" s="172">
        <v>109.77593157894736</v>
      </c>
      <c r="L130" s="172">
        <v>3.8858736842105266</v>
      </c>
      <c r="M130" s="172">
        <v>0</v>
      </c>
      <c r="N130" s="172">
        <v>0</v>
      </c>
      <c r="O130" s="172">
        <v>0</v>
      </c>
      <c r="P130" s="172">
        <v>0</v>
      </c>
      <c r="Q130" s="172">
        <v>1.1277815789473684</v>
      </c>
      <c r="R130" s="172">
        <v>428.22328000000005</v>
      </c>
      <c r="S130" s="172">
        <v>180.69312631578947</v>
      </c>
      <c r="T130" s="172">
        <v>9.7146842105263165</v>
      </c>
      <c r="U130" s="172">
        <v>0</v>
      </c>
      <c r="V130" s="172">
        <v>0</v>
      </c>
      <c r="W130" s="172">
        <v>0</v>
      </c>
      <c r="X130" s="172">
        <v>278.48235418694213</v>
      </c>
      <c r="Y130" s="172">
        <v>1240.3344878214789</v>
      </c>
      <c r="Z130" s="172">
        <v>300.32699483863155</v>
      </c>
      <c r="AA130" s="219">
        <v>40.476794243373682</v>
      </c>
      <c r="AB130" s="172">
        <v>0</v>
      </c>
      <c r="AC130" s="172">
        <v>0</v>
      </c>
      <c r="AD130" s="172">
        <v>0</v>
      </c>
      <c r="AE130" s="172">
        <v>12.267176315789474</v>
      </c>
      <c r="AF130" s="172">
        <v>5.6617736842105266</v>
      </c>
      <c r="AG130" s="172">
        <v>0</v>
      </c>
      <c r="AH130" s="172">
        <v>0</v>
      </c>
      <c r="AI130" s="172">
        <v>0</v>
      </c>
      <c r="AJ130" s="172">
        <v>0</v>
      </c>
      <c r="AK130" s="172">
        <v>45.294189473684213</v>
      </c>
      <c r="AL130" s="172">
        <v>17.92895</v>
      </c>
      <c r="AM130" s="172">
        <v>0.94362894736842107</v>
      </c>
      <c r="AN130" s="172">
        <v>0</v>
      </c>
      <c r="AO130" s="172">
        <v>0</v>
      </c>
      <c r="AP130" s="172">
        <v>121.73869624933421</v>
      </c>
      <c r="AQ130" s="172">
        <v>40.066632311378946</v>
      </c>
      <c r="AR130" s="219">
        <v>6.6054026315789471</v>
      </c>
      <c r="AS130" s="172">
        <v>29.448694736842107</v>
      </c>
      <c r="AT130" s="172">
        <v>7.5996631578947369</v>
      </c>
      <c r="AU130" s="172">
        <v>0.94995789473684211</v>
      </c>
      <c r="AV130" s="172">
        <v>85.496210526315792</v>
      </c>
      <c r="AW130" s="172">
        <v>39.898231578947374</v>
      </c>
      <c r="AX130" s="172">
        <v>0</v>
      </c>
      <c r="AY130" s="172">
        <v>0</v>
      </c>
      <c r="AZ130" s="172">
        <v>0</v>
      </c>
      <c r="BA130" s="172">
        <v>0</v>
      </c>
      <c r="BB130" s="172">
        <v>157.1230357894737</v>
      </c>
      <c r="BC130" s="172">
        <v>81.696378947368416</v>
      </c>
      <c r="BD130" s="172">
        <v>3.7998315789473684</v>
      </c>
      <c r="BE130" s="172">
        <v>631.83075402966301</v>
      </c>
      <c r="BF130" s="172">
        <v>149.07409574501051</v>
      </c>
      <c r="BG130" s="219">
        <v>8.2319351835157892</v>
      </c>
      <c r="BH130" s="242">
        <v>940.25</v>
      </c>
      <c r="BJ130" s="191">
        <v>886</v>
      </c>
      <c r="BK130" s="191" t="s">
        <v>134</v>
      </c>
      <c r="BL130" s="192">
        <v>11186.61</v>
      </c>
      <c r="BM130" s="192">
        <v>13022.54</v>
      </c>
      <c r="BN130" s="192">
        <v>84.65</v>
      </c>
      <c r="BO130" s="192">
        <v>1187.76</v>
      </c>
      <c r="BP130" s="204">
        <v>77</v>
      </c>
      <c r="BQ130" s="205">
        <v>308</v>
      </c>
      <c r="BR130" s="204">
        <v>1213</v>
      </c>
    </row>
    <row r="131" spans="1:70" ht="14.4" x14ac:dyDescent="0.3">
      <c r="A131" s="171">
        <v>866</v>
      </c>
      <c r="B131" s="224" t="s">
        <v>195</v>
      </c>
      <c r="C131" s="218">
        <v>19758.5</v>
      </c>
      <c r="D131" s="219">
        <v>13510</v>
      </c>
      <c r="E131" s="218">
        <v>0</v>
      </c>
      <c r="F131" s="172">
        <v>0</v>
      </c>
      <c r="G131" s="172">
        <v>0</v>
      </c>
      <c r="H131" s="172">
        <v>0</v>
      </c>
      <c r="I131" s="172">
        <v>31.051585764423685</v>
      </c>
      <c r="J131" s="172">
        <v>182.63606315789474</v>
      </c>
      <c r="K131" s="172">
        <v>87.691215492705268</v>
      </c>
      <c r="L131" s="172">
        <v>2.9144052631578941</v>
      </c>
      <c r="M131" s="172">
        <v>0</v>
      </c>
      <c r="N131" s="172">
        <v>0</v>
      </c>
      <c r="O131" s="172">
        <v>0</v>
      </c>
      <c r="P131" s="172">
        <v>0</v>
      </c>
      <c r="Q131" s="172">
        <v>125.97320236842106</v>
      </c>
      <c r="R131" s="172">
        <v>819.83256123702631</v>
      </c>
      <c r="S131" s="172">
        <v>316.63394232086841</v>
      </c>
      <c r="T131" s="172">
        <v>1.9429368421052633</v>
      </c>
      <c r="U131" s="172">
        <v>0</v>
      </c>
      <c r="V131" s="172">
        <v>0</v>
      </c>
      <c r="W131" s="172">
        <v>0</v>
      </c>
      <c r="X131" s="172">
        <v>294.76376129093944</v>
      </c>
      <c r="Y131" s="172">
        <v>1441.0438854902159</v>
      </c>
      <c r="Z131" s="172">
        <v>432.4841424376736</v>
      </c>
      <c r="AA131" s="219">
        <v>12.046208421052631</v>
      </c>
      <c r="AB131" s="172">
        <v>0</v>
      </c>
      <c r="AC131" s="172">
        <v>0</v>
      </c>
      <c r="AD131" s="172">
        <v>0</v>
      </c>
      <c r="AE131" s="172">
        <v>36.235351578947366</v>
      </c>
      <c r="AF131" s="172">
        <v>13.776982631578948</v>
      </c>
      <c r="AG131" s="172">
        <v>0</v>
      </c>
      <c r="AH131" s="172">
        <v>0</v>
      </c>
      <c r="AI131" s="172">
        <v>0</v>
      </c>
      <c r="AJ131" s="172">
        <v>0</v>
      </c>
      <c r="AK131" s="172">
        <v>157.39730842105266</v>
      </c>
      <c r="AL131" s="172">
        <v>64.921671578947368</v>
      </c>
      <c r="AM131" s="172">
        <v>0.94362894736842107</v>
      </c>
      <c r="AN131" s="172">
        <v>0</v>
      </c>
      <c r="AO131" s="172">
        <v>0</v>
      </c>
      <c r="AP131" s="172">
        <v>201.49497922036051</v>
      </c>
      <c r="AQ131" s="172">
        <v>71.086715607802631</v>
      </c>
      <c r="AR131" s="219">
        <v>3.7745157894736843</v>
      </c>
      <c r="AS131" s="172">
        <v>0</v>
      </c>
      <c r="AT131" s="172">
        <v>0</v>
      </c>
      <c r="AU131" s="172">
        <v>0</v>
      </c>
      <c r="AV131" s="172">
        <v>68.127815900778941</v>
      </c>
      <c r="AW131" s="172">
        <v>39.059104321831583</v>
      </c>
      <c r="AX131" s="172">
        <v>1.6465943175157896</v>
      </c>
      <c r="AY131" s="172">
        <v>0</v>
      </c>
      <c r="AZ131" s="172">
        <v>0</v>
      </c>
      <c r="BA131" s="172">
        <v>0</v>
      </c>
      <c r="BB131" s="172">
        <v>248.93203761208423</v>
      </c>
      <c r="BC131" s="172">
        <v>123.97520786039999</v>
      </c>
      <c r="BD131" s="172">
        <v>0</v>
      </c>
      <c r="BE131" s="172">
        <v>789.31050660827373</v>
      </c>
      <c r="BF131" s="172">
        <v>239.73960665090524</v>
      </c>
      <c r="BG131" s="219">
        <v>6.269722105263158</v>
      </c>
      <c r="BH131" s="242">
        <v>1064.33</v>
      </c>
      <c r="BJ131" s="191">
        <v>887</v>
      </c>
      <c r="BK131" s="191" t="s">
        <v>147</v>
      </c>
      <c r="BL131" s="192">
        <v>2240.96</v>
      </c>
      <c r="BM131" s="192">
        <v>2482.63</v>
      </c>
      <c r="BN131" s="192">
        <v>8.98</v>
      </c>
      <c r="BO131" s="192">
        <v>283.45999999999998</v>
      </c>
      <c r="BP131" s="204">
        <v>18</v>
      </c>
      <c r="BQ131" s="205">
        <v>58</v>
      </c>
      <c r="BR131" s="204">
        <v>181</v>
      </c>
    </row>
    <row r="132" spans="1:70" ht="14.4" x14ac:dyDescent="0.3">
      <c r="A132" s="171">
        <v>357</v>
      </c>
      <c r="B132" s="224" t="s">
        <v>196</v>
      </c>
      <c r="C132" s="218">
        <v>19312.5</v>
      </c>
      <c r="D132" s="219">
        <v>14743</v>
      </c>
      <c r="E132" s="218">
        <v>0</v>
      </c>
      <c r="F132" s="172">
        <v>0</v>
      </c>
      <c r="G132" s="172">
        <v>0</v>
      </c>
      <c r="H132" s="172">
        <v>0</v>
      </c>
      <c r="I132" s="172">
        <v>0</v>
      </c>
      <c r="J132" s="172">
        <v>309.25078037793156</v>
      </c>
      <c r="K132" s="172">
        <v>134.90458075586315</v>
      </c>
      <c r="L132" s="172">
        <v>0.97146842105263165</v>
      </c>
      <c r="M132" s="172">
        <v>0</v>
      </c>
      <c r="N132" s="172">
        <v>0</v>
      </c>
      <c r="O132" s="172">
        <v>0</v>
      </c>
      <c r="P132" s="172">
        <v>0</v>
      </c>
      <c r="Q132" s="172">
        <v>4.5111263157894737</v>
      </c>
      <c r="R132" s="172">
        <v>765.51711578947379</v>
      </c>
      <c r="S132" s="172">
        <v>310.86989473684213</v>
      </c>
      <c r="T132" s="172">
        <v>0</v>
      </c>
      <c r="U132" s="172">
        <v>0</v>
      </c>
      <c r="V132" s="172">
        <v>0</v>
      </c>
      <c r="W132" s="172">
        <v>0</v>
      </c>
      <c r="X132" s="172">
        <v>594.56644954883438</v>
      </c>
      <c r="Y132" s="172">
        <v>1277.8158087334264</v>
      </c>
      <c r="Z132" s="172">
        <v>370.19931214318422</v>
      </c>
      <c r="AA132" s="219">
        <v>14.572026315789472</v>
      </c>
      <c r="AB132" s="172">
        <v>0</v>
      </c>
      <c r="AC132" s="172">
        <v>0</v>
      </c>
      <c r="AD132" s="172">
        <v>0</v>
      </c>
      <c r="AE132" s="172">
        <v>42.777845299492114</v>
      </c>
      <c r="AF132" s="172">
        <v>25.918341125300003</v>
      </c>
      <c r="AG132" s="172">
        <v>0</v>
      </c>
      <c r="AH132" s="172">
        <v>0</v>
      </c>
      <c r="AI132" s="172">
        <v>0</v>
      </c>
      <c r="AJ132" s="172">
        <v>0</v>
      </c>
      <c r="AK132" s="172">
        <v>135.88256842105264</v>
      </c>
      <c r="AL132" s="172">
        <v>65.110397368421047</v>
      </c>
      <c r="AM132" s="172">
        <v>0</v>
      </c>
      <c r="AN132" s="172">
        <v>0</v>
      </c>
      <c r="AO132" s="172">
        <v>0</v>
      </c>
      <c r="AP132" s="172">
        <v>262.43516226740525</v>
      </c>
      <c r="AQ132" s="172">
        <v>88.279633141597373</v>
      </c>
      <c r="AR132" s="219">
        <v>3.7745157894736843</v>
      </c>
      <c r="AS132" s="172">
        <v>0</v>
      </c>
      <c r="AT132" s="172">
        <v>0</v>
      </c>
      <c r="AU132" s="172">
        <v>0</v>
      </c>
      <c r="AV132" s="172">
        <v>133.27909263157895</v>
      </c>
      <c r="AW132" s="172">
        <v>59.847347368421055</v>
      </c>
      <c r="AX132" s="172">
        <v>0</v>
      </c>
      <c r="AY132" s="172">
        <v>0</v>
      </c>
      <c r="AZ132" s="172">
        <v>0</v>
      </c>
      <c r="BA132" s="172">
        <v>0</v>
      </c>
      <c r="BB132" s="172">
        <v>325.64556631578949</v>
      </c>
      <c r="BC132" s="172">
        <v>134.1340547368421</v>
      </c>
      <c r="BD132" s="172">
        <v>0</v>
      </c>
      <c r="BE132" s="172">
        <v>741.8371483338949</v>
      </c>
      <c r="BF132" s="172">
        <v>222.10378842846316</v>
      </c>
      <c r="BG132" s="219">
        <v>6.6497052631578946</v>
      </c>
      <c r="BH132" s="242">
        <v>980.58</v>
      </c>
      <c r="BJ132" s="191">
        <v>888</v>
      </c>
      <c r="BK132" s="191" t="s">
        <v>139</v>
      </c>
      <c r="BL132" s="192">
        <v>11801.4</v>
      </c>
      <c r="BM132" s="192">
        <v>10701.71</v>
      </c>
      <c r="BN132" s="192">
        <v>193.75</v>
      </c>
      <c r="BO132" s="192">
        <v>1517.36</v>
      </c>
      <c r="BP132" s="204">
        <v>65</v>
      </c>
      <c r="BQ132" s="205">
        <v>249</v>
      </c>
      <c r="BR132" s="204">
        <v>817</v>
      </c>
    </row>
    <row r="133" spans="1:70" ht="14.4" x14ac:dyDescent="0.3">
      <c r="A133" s="171">
        <v>894</v>
      </c>
      <c r="B133" s="224" t="s">
        <v>197</v>
      </c>
      <c r="C133" s="218">
        <v>15867</v>
      </c>
      <c r="D133" s="219">
        <v>11652.5</v>
      </c>
      <c r="E133" s="218">
        <v>11.277815789473685</v>
      </c>
      <c r="F133" s="172">
        <v>63.291167631578951</v>
      </c>
      <c r="G133" s="172">
        <v>20.400836842105264</v>
      </c>
      <c r="H133" s="172">
        <v>4.8573421052631582</v>
      </c>
      <c r="I133" s="172">
        <v>97.891441052631578</v>
      </c>
      <c r="J133" s="172">
        <v>519.54131157894733</v>
      </c>
      <c r="K133" s="172">
        <v>192.15645368421053</v>
      </c>
      <c r="L133" s="172">
        <v>2.9144052631578941</v>
      </c>
      <c r="M133" s="172">
        <v>0</v>
      </c>
      <c r="N133" s="172">
        <v>0</v>
      </c>
      <c r="O133" s="172">
        <v>0</v>
      </c>
      <c r="P133" s="172">
        <v>0</v>
      </c>
      <c r="Q133" s="172">
        <v>23.157114711792104</v>
      </c>
      <c r="R133" s="172">
        <v>213.70038438744211</v>
      </c>
      <c r="S133" s="172">
        <v>77.069827746352615</v>
      </c>
      <c r="T133" s="172">
        <v>0</v>
      </c>
      <c r="U133" s="172">
        <v>0</v>
      </c>
      <c r="V133" s="172">
        <v>0</v>
      </c>
      <c r="W133" s="172">
        <v>0</v>
      </c>
      <c r="X133" s="172">
        <v>343.8833970145447</v>
      </c>
      <c r="Y133" s="172">
        <v>1151.4782835123738</v>
      </c>
      <c r="Z133" s="172">
        <v>371.8457296220684</v>
      </c>
      <c r="AA133" s="219">
        <v>23.315242105263152</v>
      </c>
      <c r="AB133" s="172">
        <v>6.6054026315789471</v>
      </c>
      <c r="AC133" s="172">
        <v>3.7745157894736843</v>
      </c>
      <c r="AD133" s="172">
        <v>0.94362894736842107</v>
      </c>
      <c r="AE133" s="172">
        <v>115.87763473684211</v>
      </c>
      <c r="AF133" s="172">
        <v>42.274576842105262</v>
      </c>
      <c r="AG133" s="172">
        <v>0</v>
      </c>
      <c r="AH133" s="172">
        <v>0</v>
      </c>
      <c r="AI133" s="172">
        <v>0</v>
      </c>
      <c r="AJ133" s="172">
        <v>0</v>
      </c>
      <c r="AK133" s="172">
        <v>22.647094736842106</v>
      </c>
      <c r="AL133" s="172">
        <v>11.323547368421053</v>
      </c>
      <c r="AM133" s="172">
        <v>0</v>
      </c>
      <c r="AN133" s="172">
        <v>0</v>
      </c>
      <c r="AO133" s="172">
        <v>0</v>
      </c>
      <c r="AP133" s="172">
        <v>222.78701995789476</v>
      </c>
      <c r="AQ133" s="172">
        <v>72.502157141597365</v>
      </c>
      <c r="AR133" s="219">
        <v>6.6054026315789471</v>
      </c>
      <c r="AS133" s="172">
        <v>29.797012948231579</v>
      </c>
      <c r="AT133" s="172">
        <v>13.299410526315789</v>
      </c>
      <c r="AU133" s="172">
        <v>1.8999157894736842</v>
      </c>
      <c r="AV133" s="172">
        <v>159.2287761061263</v>
      </c>
      <c r="AW133" s="172">
        <v>66.750374103536842</v>
      </c>
      <c r="AX133" s="172">
        <v>0.94995789473684211</v>
      </c>
      <c r="AY133" s="172">
        <v>0</v>
      </c>
      <c r="AZ133" s="172">
        <v>0</v>
      </c>
      <c r="BA133" s="172">
        <v>0</v>
      </c>
      <c r="BB133" s="172">
        <v>78.529852948231579</v>
      </c>
      <c r="BC133" s="172">
        <v>26.915473367557894</v>
      </c>
      <c r="BD133" s="172">
        <v>0</v>
      </c>
      <c r="BE133" s="172">
        <v>674.34914332458948</v>
      </c>
      <c r="BF133" s="172">
        <v>213.24908174823156</v>
      </c>
      <c r="BG133" s="219">
        <v>4.7497894736842108</v>
      </c>
      <c r="BH133" s="242">
        <v>774</v>
      </c>
      <c r="BJ133" s="191">
        <v>889</v>
      </c>
      <c r="BK133" s="191" t="s">
        <v>79</v>
      </c>
      <c r="BL133" s="192">
        <v>1177.48</v>
      </c>
      <c r="BM133" s="192">
        <v>1146.5999999999999</v>
      </c>
      <c r="BN133" s="192">
        <v>33.700000000000003</v>
      </c>
      <c r="BO133" s="192">
        <v>96.84</v>
      </c>
      <c r="BP133" s="204">
        <v>10</v>
      </c>
      <c r="BQ133" s="205">
        <v>41</v>
      </c>
      <c r="BR133" s="204">
        <v>128</v>
      </c>
    </row>
    <row r="134" spans="1:70" ht="14.4" x14ac:dyDescent="0.3">
      <c r="A134" s="171">
        <v>883</v>
      </c>
      <c r="B134" s="224" t="s">
        <v>198</v>
      </c>
      <c r="C134" s="218">
        <v>17201</v>
      </c>
      <c r="D134" s="219">
        <v>11136</v>
      </c>
      <c r="E134" s="218">
        <v>0</v>
      </c>
      <c r="F134" s="172">
        <v>0</v>
      </c>
      <c r="G134" s="172">
        <v>0</v>
      </c>
      <c r="H134" s="172">
        <v>0</v>
      </c>
      <c r="I134" s="172">
        <v>0</v>
      </c>
      <c r="J134" s="172">
        <v>0</v>
      </c>
      <c r="K134" s="172">
        <v>0</v>
      </c>
      <c r="L134" s="172">
        <v>0</v>
      </c>
      <c r="M134" s="172">
        <v>0</v>
      </c>
      <c r="N134" s="172">
        <v>0</v>
      </c>
      <c r="O134" s="172">
        <v>0</v>
      </c>
      <c r="P134" s="172">
        <v>0</v>
      </c>
      <c r="Q134" s="172">
        <v>55.787595814523691</v>
      </c>
      <c r="R134" s="172">
        <v>805.46066033037891</v>
      </c>
      <c r="S134" s="172">
        <v>360.02619684210526</v>
      </c>
      <c r="T134" s="172">
        <v>2.9144052631578941</v>
      </c>
      <c r="U134" s="172">
        <v>0</v>
      </c>
      <c r="V134" s="172">
        <v>0</v>
      </c>
      <c r="W134" s="172">
        <v>0</v>
      </c>
      <c r="X134" s="172">
        <v>293.42701870213688</v>
      </c>
      <c r="Y134" s="172">
        <v>1278.6478384061315</v>
      </c>
      <c r="Z134" s="172">
        <v>336.63073087463158</v>
      </c>
      <c r="AA134" s="219">
        <v>16.465537759036842</v>
      </c>
      <c r="AB134" s="172">
        <v>0</v>
      </c>
      <c r="AC134" s="172">
        <v>0</v>
      </c>
      <c r="AD134" s="172">
        <v>0</v>
      </c>
      <c r="AE134" s="172">
        <v>0</v>
      </c>
      <c r="AF134" s="172">
        <v>0</v>
      </c>
      <c r="AG134" s="172">
        <v>0</v>
      </c>
      <c r="AH134" s="172">
        <v>0</v>
      </c>
      <c r="AI134" s="172">
        <v>0</v>
      </c>
      <c r="AJ134" s="172">
        <v>0</v>
      </c>
      <c r="AK134" s="172">
        <v>27.176513684210526</v>
      </c>
      <c r="AL134" s="172">
        <v>14.909337368421053</v>
      </c>
      <c r="AM134" s="172">
        <v>0</v>
      </c>
      <c r="AN134" s="172">
        <v>0</v>
      </c>
      <c r="AO134" s="172">
        <v>0</v>
      </c>
      <c r="AP134" s="172">
        <v>109.37143770375789</v>
      </c>
      <c r="AQ134" s="172">
        <v>36.020140955807896</v>
      </c>
      <c r="AR134" s="219">
        <v>2.8159878846552635</v>
      </c>
      <c r="AS134" s="172">
        <v>0</v>
      </c>
      <c r="AT134" s="172">
        <v>0</v>
      </c>
      <c r="AU134" s="172">
        <v>0</v>
      </c>
      <c r="AV134" s="172">
        <v>0</v>
      </c>
      <c r="AW134" s="172">
        <v>0</v>
      </c>
      <c r="AX134" s="172">
        <v>0</v>
      </c>
      <c r="AY134" s="172">
        <v>0</v>
      </c>
      <c r="AZ134" s="172">
        <v>0</v>
      </c>
      <c r="BA134" s="172">
        <v>0</v>
      </c>
      <c r="BB134" s="172">
        <v>276.56440620448421</v>
      </c>
      <c r="BC134" s="172">
        <v>140.43544083865265</v>
      </c>
      <c r="BD134" s="172">
        <v>0</v>
      </c>
      <c r="BE134" s="172">
        <v>649.52017172639989</v>
      </c>
      <c r="BF134" s="172">
        <v>171.88058798614736</v>
      </c>
      <c r="BG134" s="219">
        <v>10.099552404568421</v>
      </c>
      <c r="BH134" s="242">
        <v>629.66999999999996</v>
      </c>
      <c r="BJ134" s="191">
        <v>890</v>
      </c>
      <c r="BK134" s="191" t="s">
        <v>80</v>
      </c>
      <c r="BL134" s="192">
        <v>915.38</v>
      </c>
      <c r="BM134" s="192">
        <v>980.65</v>
      </c>
      <c r="BN134" s="192">
        <v>22.56</v>
      </c>
      <c r="BO134" s="192">
        <v>225.49</v>
      </c>
      <c r="BP134" s="204">
        <v>7</v>
      </c>
      <c r="BQ134" s="205">
        <v>50</v>
      </c>
      <c r="BR134" s="204">
        <v>131</v>
      </c>
    </row>
    <row r="135" spans="1:70" ht="14.4" x14ac:dyDescent="0.3">
      <c r="A135" s="171">
        <v>880</v>
      </c>
      <c r="B135" s="224" t="s">
        <v>199</v>
      </c>
      <c r="C135" s="218">
        <v>8566</v>
      </c>
      <c r="D135" s="219">
        <v>8177</v>
      </c>
      <c r="E135" s="218">
        <v>0</v>
      </c>
      <c r="F135" s="172">
        <v>0</v>
      </c>
      <c r="G135" s="172">
        <v>0</v>
      </c>
      <c r="H135" s="172">
        <v>0</v>
      </c>
      <c r="I135" s="172">
        <v>8.871882130313157</v>
      </c>
      <c r="J135" s="172">
        <v>112.58153529335263</v>
      </c>
      <c r="K135" s="172">
        <v>39.76544329233684</v>
      </c>
      <c r="L135" s="172">
        <v>0</v>
      </c>
      <c r="M135" s="172">
        <v>0</v>
      </c>
      <c r="N135" s="172">
        <v>0</v>
      </c>
      <c r="O135" s="172">
        <v>0</v>
      </c>
      <c r="P135" s="172">
        <v>0</v>
      </c>
      <c r="Q135" s="172">
        <v>58.550659555163158</v>
      </c>
      <c r="R135" s="172">
        <v>332.68130761218947</v>
      </c>
      <c r="S135" s="172">
        <v>124.10314979556841</v>
      </c>
      <c r="T135" s="172">
        <v>5.8288105263157881</v>
      </c>
      <c r="U135" s="172">
        <v>0</v>
      </c>
      <c r="V135" s="172">
        <v>0</v>
      </c>
      <c r="W135" s="172">
        <v>0</v>
      </c>
      <c r="X135" s="172">
        <v>116.56464169035264</v>
      </c>
      <c r="Y135" s="172">
        <v>606.63181763055786</v>
      </c>
      <c r="Z135" s="172">
        <v>169.93285064368419</v>
      </c>
      <c r="AA135" s="219">
        <v>6.7576713138894728</v>
      </c>
      <c r="AB135" s="172">
        <v>0</v>
      </c>
      <c r="AC135" s="172">
        <v>0</v>
      </c>
      <c r="AD135" s="172">
        <v>0</v>
      </c>
      <c r="AE135" s="172">
        <v>11.8897266241</v>
      </c>
      <c r="AF135" s="172">
        <v>7.5175775952447363</v>
      </c>
      <c r="AG135" s="172">
        <v>0</v>
      </c>
      <c r="AH135" s="172">
        <v>0</v>
      </c>
      <c r="AI135" s="172">
        <v>0</v>
      </c>
      <c r="AJ135" s="172">
        <v>0</v>
      </c>
      <c r="AK135" s="172">
        <v>59.338534269436842</v>
      </c>
      <c r="AL135" s="172">
        <v>26.201430753139476</v>
      </c>
      <c r="AM135" s="172">
        <v>1.8872578947368421</v>
      </c>
      <c r="AN135" s="172">
        <v>0</v>
      </c>
      <c r="AO135" s="172">
        <v>0</v>
      </c>
      <c r="AP135" s="172">
        <v>72.422696035197376</v>
      </c>
      <c r="AQ135" s="172">
        <v>35.655103759292103</v>
      </c>
      <c r="AR135" s="219">
        <v>1.8872578947368421</v>
      </c>
      <c r="AS135" s="172">
        <v>0</v>
      </c>
      <c r="AT135" s="172">
        <v>0</v>
      </c>
      <c r="AU135" s="172">
        <v>0</v>
      </c>
      <c r="AV135" s="172">
        <v>44.648019152715783</v>
      </c>
      <c r="AW135" s="172">
        <v>17.211337136842104</v>
      </c>
      <c r="AX135" s="172">
        <v>0</v>
      </c>
      <c r="AY135" s="172">
        <v>0</v>
      </c>
      <c r="AZ135" s="172">
        <v>0</v>
      </c>
      <c r="BA135" s="172">
        <v>0</v>
      </c>
      <c r="BB135" s="172">
        <v>99.779140009831579</v>
      </c>
      <c r="BC135" s="172">
        <v>52.089357578084218</v>
      </c>
      <c r="BD135" s="172">
        <v>1.5199326315789476</v>
      </c>
      <c r="BE135" s="172">
        <v>300.17172435037895</v>
      </c>
      <c r="BF135" s="172">
        <v>91.65669792322106</v>
      </c>
      <c r="BG135" s="219">
        <v>1.8999157894736842</v>
      </c>
      <c r="BH135" s="242">
        <v>628.09</v>
      </c>
      <c r="BJ135" s="191">
        <v>891</v>
      </c>
      <c r="BK135" s="191" t="s">
        <v>161</v>
      </c>
      <c r="BL135" s="192">
        <v>8197.57</v>
      </c>
      <c r="BM135" s="192">
        <v>7529.78</v>
      </c>
      <c r="BN135" s="192">
        <v>59.89</v>
      </c>
      <c r="BO135" s="192">
        <v>749.01</v>
      </c>
      <c r="BP135" s="204">
        <v>37</v>
      </c>
      <c r="BQ135" s="205">
        <v>127</v>
      </c>
      <c r="BR135" s="204">
        <v>449</v>
      </c>
    </row>
    <row r="136" spans="1:70" ht="14.4" x14ac:dyDescent="0.3">
      <c r="A136" s="171">
        <v>211</v>
      </c>
      <c r="B136" s="224" t="s">
        <v>114</v>
      </c>
      <c r="C136" s="218">
        <v>21351.5</v>
      </c>
      <c r="D136" s="219">
        <v>14482.5</v>
      </c>
      <c r="E136" s="218">
        <v>65.411331578947369</v>
      </c>
      <c r="F136" s="172">
        <v>160.29228947368421</v>
      </c>
      <c r="G136" s="172">
        <v>63.145447368421053</v>
      </c>
      <c r="H136" s="172">
        <v>3.8858736842105266</v>
      </c>
      <c r="I136" s="172">
        <v>85.711399999999998</v>
      </c>
      <c r="J136" s="172">
        <v>1275.5917911042475</v>
      </c>
      <c r="K136" s="172">
        <v>543.05084736842105</v>
      </c>
      <c r="L136" s="172">
        <v>3.8858736842105266</v>
      </c>
      <c r="M136" s="172">
        <v>0</v>
      </c>
      <c r="N136" s="172">
        <v>0</v>
      </c>
      <c r="O136" s="172">
        <v>0</v>
      </c>
      <c r="P136" s="172">
        <v>0</v>
      </c>
      <c r="Q136" s="172">
        <v>40.600136842105272</v>
      </c>
      <c r="R136" s="172">
        <v>337.09954210526314</v>
      </c>
      <c r="S136" s="172">
        <v>144.74879473684211</v>
      </c>
      <c r="T136" s="172">
        <v>0</v>
      </c>
      <c r="U136" s="172">
        <v>0</v>
      </c>
      <c r="V136" s="172">
        <v>0</v>
      </c>
      <c r="W136" s="172">
        <v>0</v>
      </c>
      <c r="X136" s="172">
        <v>674.05659020795792</v>
      </c>
      <c r="Y136" s="172">
        <v>1109.3529569033631</v>
      </c>
      <c r="Z136" s="172">
        <v>240.44414935924738</v>
      </c>
      <c r="AA136" s="219">
        <v>117.70105438168422</v>
      </c>
      <c r="AB136" s="172">
        <v>35.857900000000001</v>
      </c>
      <c r="AC136" s="172">
        <v>16.98532105263158</v>
      </c>
      <c r="AD136" s="172">
        <v>2.8308868421052633</v>
      </c>
      <c r="AE136" s="172">
        <v>406.70407631578951</v>
      </c>
      <c r="AF136" s="172">
        <v>195.33119210526317</v>
      </c>
      <c r="AG136" s="172">
        <v>0</v>
      </c>
      <c r="AH136" s="172">
        <v>0</v>
      </c>
      <c r="AI136" s="172">
        <v>0</v>
      </c>
      <c r="AJ136" s="172">
        <v>0</v>
      </c>
      <c r="AK136" s="172">
        <v>67.941284210526319</v>
      </c>
      <c r="AL136" s="172">
        <v>38.688786842105259</v>
      </c>
      <c r="AM136" s="172">
        <v>0.94362894736842107</v>
      </c>
      <c r="AN136" s="172">
        <v>0</v>
      </c>
      <c r="AO136" s="172">
        <v>0</v>
      </c>
      <c r="AP136" s="172">
        <v>145.31885789473682</v>
      </c>
      <c r="AQ136" s="172">
        <v>23.590723684210527</v>
      </c>
      <c r="AR136" s="219">
        <v>12.267176315789474</v>
      </c>
      <c r="AS136" s="172">
        <v>42.748105263157896</v>
      </c>
      <c r="AT136" s="172">
        <v>24.698905263157894</v>
      </c>
      <c r="AU136" s="172">
        <v>0</v>
      </c>
      <c r="AV136" s="172">
        <v>281.18753684210526</v>
      </c>
      <c r="AW136" s="172">
        <v>131.09418947368422</v>
      </c>
      <c r="AX136" s="172">
        <v>0</v>
      </c>
      <c r="AY136" s="172">
        <v>0</v>
      </c>
      <c r="AZ136" s="172">
        <v>0</v>
      </c>
      <c r="BA136" s="172">
        <v>0</v>
      </c>
      <c r="BB136" s="172">
        <v>70.13855662812631</v>
      </c>
      <c r="BC136" s="172">
        <v>31.823589473684208</v>
      </c>
      <c r="BD136" s="172">
        <v>0</v>
      </c>
      <c r="BE136" s="172">
        <v>309.75137144886321</v>
      </c>
      <c r="BF136" s="172">
        <v>62.000052653431581</v>
      </c>
      <c r="BG136" s="219">
        <v>19.949115789473687</v>
      </c>
      <c r="BH136" s="242">
        <v>1137</v>
      </c>
      <c r="BJ136" s="191">
        <v>892</v>
      </c>
      <c r="BK136" s="191" t="s">
        <v>160</v>
      </c>
      <c r="BL136" s="192">
        <v>1614.71</v>
      </c>
      <c r="BM136" s="192">
        <v>1612.66</v>
      </c>
      <c r="BN136" s="192">
        <v>33.43</v>
      </c>
      <c r="BO136" s="192">
        <v>497.36</v>
      </c>
      <c r="BP136" s="204">
        <v>18</v>
      </c>
      <c r="BQ136" s="205">
        <v>67</v>
      </c>
      <c r="BR136" s="204">
        <v>197</v>
      </c>
    </row>
    <row r="137" spans="1:70" ht="14.4" x14ac:dyDescent="0.3">
      <c r="A137" s="171">
        <v>358</v>
      </c>
      <c r="B137" s="224" t="s">
        <v>200</v>
      </c>
      <c r="C137" s="218">
        <v>20201</v>
      </c>
      <c r="D137" s="219">
        <v>17421.5</v>
      </c>
      <c r="E137" s="218">
        <v>0</v>
      </c>
      <c r="F137" s="172">
        <v>0</v>
      </c>
      <c r="G137" s="172">
        <v>0</v>
      </c>
      <c r="H137" s="172">
        <v>0</v>
      </c>
      <c r="I137" s="172">
        <v>15.788942105263159</v>
      </c>
      <c r="J137" s="172">
        <v>726.46408526315781</v>
      </c>
      <c r="K137" s="172">
        <v>400.63357684210524</v>
      </c>
      <c r="L137" s="172">
        <v>0.97146842105263165</v>
      </c>
      <c r="M137" s="172">
        <v>0</v>
      </c>
      <c r="N137" s="172">
        <v>0</v>
      </c>
      <c r="O137" s="172">
        <v>0</v>
      </c>
      <c r="P137" s="172">
        <v>0</v>
      </c>
      <c r="Q137" s="172">
        <v>12.405597368421054</v>
      </c>
      <c r="R137" s="172">
        <v>252.58178947368421</v>
      </c>
      <c r="S137" s="172">
        <v>126.29089473684211</v>
      </c>
      <c r="T137" s="172">
        <v>0.97146842105263165</v>
      </c>
      <c r="U137" s="172">
        <v>0</v>
      </c>
      <c r="V137" s="172">
        <v>0</v>
      </c>
      <c r="W137" s="172">
        <v>0</v>
      </c>
      <c r="X137" s="172">
        <v>305.36565923557635</v>
      </c>
      <c r="Y137" s="172">
        <v>1450.7585570716524</v>
      </c>
      <c r="Z137" s="172">
        <v>326.8667417273316</v>
      </c>
      <c r="AA137" s="219">
        <v>66.059852631578948</v>
      </c>
      <c r="AB137" s="172">
        <v>0</v>
      </c>
      <c r="AC137" s="172">
        <v>0</v>
      </c>
      <c r="AD137" s="172">
        <v>0</v>
      </c>
      <c r="AE137" s="172">
        <v>64.921671578947368</v>
      </c>
      <c r="AF137" s="172">
        <v>35.857900000000001</v>
      </c>
      <c r="AG137" s="172">
        <v>0.94362894736842107</v>
      </c>
      <c r="AH137" s="172">
        <v>0</v>
      </c>
      <c r="AI137" s="172">
        <v>0</v>
      </c>
      <c r="AJ137" s="172">
        <v>0</v>
      </c>
      <c r="AK137" s="172">
        <v>35.857900000000001</v>
      </c>
      <c r="AL137" s="172">
        <v>17.92895</v>
      </c>
      <c r="AM137" s="172">
        <v>0</v>
      </c>
      <c r="AN137" s="172">
        <v>0</v>
      </c>
      <c r="AO137" s="172">
        <v>0</v>
      </c>
      <c r="AP137" s="172">
        <v>96.187243720544743</v>
      </c>
      <c r="AQ137" s="172">
        <v>22.647094736842106</v>
      </c>
      <c r="AR137" s="219">
        <v>3.7745157894736843</v>
      </c>
      <c r="AS137" s="172">
        <v>0</v>
      </c>
      <c r="AT137" s="172">
        <v>0</v>
      </c>
      <c r="AU137" s="172">
        <v>0</v>
      </c>
      <c r="AV137" s="172">
        <v>397.08240094995796</v>
      </c>
      <c r="AW137" s="172">
        <v>228.81319284555789</v>
      </c>
      <c r="AX137" s="172">
        <v>0.94995789473684211</v>
      </c>
      <c r="AY137" s="172">
        <v>0</v>
      </c>
      <c r="AZ137" s="172">
        <v>0</v>
      </c>
      <c r="BA137" s="172">
        <v>0</v>
      </c>
      <c r="BB137" s="172">
        <v>112.09503157894737</v>
      </c>
      <c r="BC137" s="172">
        <v>59.087381052631585</v>
      </c>
      <c r="BD137" s="172">
        <v>0.94995789473684211</v>
      </c>
      <c r="BE137" s="172">
        <v>955.77638684210524</v>
      </c>
      <c r="BF137" s="172">
        <v>212.71932252890528</v>
      </c>
      <c r="BG137" s="219">
        <v>20.392428840378948</v>
      </c>
      <c r="BH137" s="242">
        <v>983</v>
      </c>
      <c r="BJ137" s="191">
        <v>893</v>
      </c>
      <c r="BK137" s="191" t="s">
        <v>178</v>
      </c>
      <c r="BL137" s="192">
        <v>2753.55</v>
      </c>
      <c r="BM137" s="192">
        <v>2684.8</v>
      </c>
      <c r="BN137" s="192">
        <v>12.76</v>
      </c>
      <c r="BO137" s="192">
        <v>165.32</v>
      </c>
      <c r="BP137" s="204">
        <v>8</v>
      </c>
      <c r="BQ137" s="205">
        <v>30</v>
      </c>
      <c r="BR137" s="204">
        <v>150</v>
      </c>
    </row>
    <row r="138" spans="1:70" ht="14.4" x14ac:dyDescent="0.3">
      <c r="A138" s="171">
        <v>384</v>
      </c>
      <c r="B138" s="224" t="s">
        <v>201</v>
      </c>
      <c r="C138" s="218">
        <v>28720</v>
      </c>
      <c r="D138" s="219">
        <v>20623</v>
      </c>
      <c r="E138" s="218">
        <v>54.133515789473677</v>
      </c>
      <c r="F138" s="172">
        <v>109.77593157894736</v>
      </c>
      <c r="G138" s="172">
        <v>42.744610526315789</v>
      </c>
      <c r="H138" s="172">
        <v>2.9144052631578941</v>
      </c>
      <c r="I138" s="172">
        <v>37.21679210526316</v>
      </c>
      <c r="J138" s="172">
        <v>824.55001286112633</v>
      </c>
      <c r="K138" s="172">
        <v>331.67551041154206</v>
      </c>
      <c r="L138" s="172">
        <v>2.9144052631578941</v>
      </c>
      <c r="M138" s="172">
        <v>0</v>
      </c>
      <c r="N138" s="172">
        <v>0</v>
      </c>
      <c r="O138" s="172">
        <v>0</v>
      </c>
      <c r="P138" s="172">
        <v>0</v>
      </c>
      <c r="Q138" s="172">
        <v>43.532368947368425</v>
      </c>
      <c r="R138" s="172">
        <v>1246.7663801147737</v>
      </c>
      <c r="S138" s="172">
        <v>427.44610526315785</v>
      </c>
      <c r="T138" s="172">
        <v>6.8002789473684198</v>
      </c>
      <c r="U138" s="172">
        <v>0</v>
      </c>
      <c r="V138" s="172">
        <v>0</v>
      </c>
      <c r="W138" s="172">
        <v>0</v>
      </c>
      <c r="X138" s="172">
        <v>481.27777989453682</v>
      </c>
      <c r="Y138" s="172">
        <v>1349.3476185103423</v>
      </c>
      <c r="Z138" s="172">
        <v>417.24633578301052</v>
      </c>
      <c r="AA138" s="219">
        <v>36.623712475715791</v>
      </c>
      <c r="AB138" s="172">
        <v>35.669174210526322</v>
      </c>
      <c r="AC138" s="172">
        <v>11.323547368421053</v>
      </c>
      <c r="AD138" s="172">
        <v>2.8308868421052633</v>
      </c>
      <c r="AE138" s="172">
        <v>216.13821039473686</v>
      </c>
      <c r="AF138" s="172">
        <v>88.606758157894745</v>
      </c>
      <c r="AG138" s="172">
        <v>1.8872578947368421</v>
      </c>
      <c r="AH138" s="172">
        <v>0</v>
      </c>
      <c r="AI138" s="172">
        <v>0</v>
      </c>
      <c r="AJ138" s="172">
        <v>0</v>
      </c>
      <c r="AK138" s="172">
        <v>252.79819500000002</v>
      </c>
      <c r="AL138" s="172">
        <v>85.87023421052632</v>
      </c>
      <c r="AM138" s="172">
        <v>0.94362894736842107</v>
      </c>
      <c r="AN138" s="172">
        <v>0</v>
      </c>
      <c r="AO138" s="172">
        <v>0</v>
      </c>
      <c r="AP138" s="172">
        <v>200.98793247266843</v>
      </c>
      <c r="AQ138" s="172">
        <v>65.467718511034207</v>
      </c>
      <c r="AR138" s="219">
        <v>1.8872578947368421</v>
      </c>
      <c r="AS138" s="172">
        <v>45.21799578947369</v>
      </c>
      <c r="AT138" s="172">
        <v>20.329098947368422</v>
      </c>
      <c r="AU138" s="172">
        <v>0</v>
      </c>
      <c r="AV138" s="172">
        <v>184.83013661949474</v>
      </c>
      <c r="AW138" s="172">
        <v>94.204156311473668</v>
      </c>
      <c r="AX138" s="172">
        <v>1.8999157894736842</v>
      </c>
      <c r="AY138" s="172">
        <v>0</v>
      </c>
      <c r="AZ138" s="172">
        <v>0</v>
      </c>
      <c r="BA138" s="172">
        <v>0</v>
      </c>
      <c r="BB138" s="172">
        <v>394.7233363114737</v>
      </c>
      <c r="BC138" s="172">
        <v>148.22509557549475</v>
      </c>
      <c r="BD138" s="172">
        <v>1.8999157894736842</v>
      </c>
      <c r="BE138" s="172">
        <v>1039.234949083705</v>
      </c>
      <c r="BF138" s="172">
        <v>311.55326013322104</v>
      </c>
      <c r="BG138" s="219">
        <v>5.5097557894736848</v>
      </c>
      <c r="BH138" s="242">
        <v>950</v>
      </c>
      <c r="BJ138" s="191">
        <v>894</v>
      </c>
      <c r="BK138" s="191" t="s">
        <v>197</v>
      </c>
      <c r="BL138" s="192">
        <v>1655.9</v>
      </c>
      <c r="BM138" s="192">
        <v>1574.02</v>
      </c>
      <c r="BN138" s="192">
        <v>26.5</v>
      </c>
      <c r="BO138" s="192">
        <v>288.77999999999997</v>
      </c>
      <c r="BP138" s="204">
        <v>7</v>
      </c>
      <c r="BQ138" s="205">
        <v>37</v>
      </c>
      <c r="BR138" s="204">
        <v>164</v>
      </c>
    </row>
    <row r="139" spans="1:70" ht="14.4" x14ac:dyDescent="0.3">
      <c r="A139" s="171">
        <v>335</v>
      </c>
      <c r="B139" s="224" t="s">
        <v>202</v>
      </c>
      <c r="C139" s="218">
        <v>26258</v>
      </c>
      <c r="D139" s="219">
        <v>19339</v>
      </c>
      <c r="E139" s="218">
        <v>240.21747631578947</v>
      </c>
      <c r="F139" s="172">
        <v>490.39725894736841</v>
      </c>
      <c r="G139" s="172">
        <v>191.76786631578949</v>
      </c>
      <c r="H139" s="172">
        <v>8.7432157894736839</v>
      </c>
      <c r="I139" s="172">
        <v>112.55260157894737</v>
      </c>
      <c r="J139" s="172">
        <v>1088.8218063157894</v>
      </c>
      <c r="K139" s="172">
        <v>426.47463684210521</v>
      </c>
      <c r="L139" s="172">
        <v>2.9144052631578941</v>
      </c>
      <c r="M139" s="172">
        <v>0</v>
      </c>
      <c r="N139" s="172">
        <v>0</v>
      </c>
      <c r="O139" s="172">
        <v>0</v>
      </c>
      <c r="P139" s="172">
        <v>0</v>
      </c>
      <c r="Q139" s="172">
        <v>91.049565764423676</v>
      </c>
      <c r="R139" s="172">
        <v>664.77584052631573</v>
      </c>
      <c r="S139" s="172">
        <v>244.68051330627895</v>
      </c>
      <c r="T139" s="172">
        <v>0.97146842105263165</v>
      </c>
      <c r="U139" s="172">
        <v>0</v>
      </c>
      <c r="V139" s="172">
        <v>0</v>
      </c>
      <c r="W139" s="172">
        <v>0</v>
      </c>
      <c r="X139" s="172">
        <v>528.12206891578944</v>
      </c>
      <c r="Y139" s="172">
        <v>938.05120039288943</v>
      </c>
      <c r="Z139" s="172">
        <v>216.80325452428423</v>
      </c>
      <c r="AA139" s="219">
        <v>28.172584210526313</v>
      </c>
      <c r="AB139" s="172">
        <v>145.31885789473682</v>
      </c>
      <c r="AC139" s="172">
        <v>74.54668684210526</v>
      </c>
      <c r="AD139" s="172">
        <v>5.6617736842105266</v>
      </c>
      <c r="AE139" s="172">
        <v>186.83853157894737</v>
      </c>
      <c r="AF139" s="172">
        <v>97.19378157894738</v>
      </c>
      <c r="AG139" s="172">
        <v>0.94362894736842107</v>
      </c>
      <c r="AH139" s="172">
        <v>0</v>
      </c>
      <c r="AI139" s="172">
        <v>0</v>
      </c>
      <c r="AJ139" s="172">
        <v>0</v>
      </c>
      <c r="AK139" s="172">
        <v>150.98063157894737</v>
      </c>
      <c r="AL139" s="172">
        <v>65.928209437350006</v>
      </c>
      <c r="AM139" s="172">
        <v>0.94362894736842107</v>
      </c>
      <c r="AN139" s="172">
        <v>0</v>
      </c>
      <c r="AO139" s="172">
        <v>0</v>
      </c>
      <c r="AP139" s="172">
        <v>184.54614169372104</v>
      </c>
      <c r="AQ139" s="172">
        <v>48.125076315789478</v>
      </c>
      <c r="AR139" s="219">
        <v>2.8308868421052633</v>
      </c>
      <c r="AS139" s="172">
        <v>152.37324631578949</v>
      </c>
      <c r="AT139" s="172">
        <v>59.277372631578956</v>
      </c>
      <c r="AU139" s="172">
        <v>1.8999157894736842</v>
      </c>
      <c r="AV139" s="172">
        <v>302.08661052631578</v>
      </c>
      <c r="AW139" s="172">
        <v>113.23498105263158</v>
      </c>
      <c r="AX139" s="172">
        <v>0.94995789473684211</v>
      </c>
      <c r="AY139" s="172">
        <v>0</v>
      </c>
      <c r="AZ139" s="172">
        <v>0</v>
      </c>
      <c r="BA139" s="172">
        <v>0</v>
      </c>
      <c r="BB139" s="172">
        <v>161.96782105263159</v>
      </c>
      <c r="BC139" s="172">
        <v>61.747263157894743</v>
      </c>
      <c r="BD139" s="172">
        <v>0</v>
      </c>
      <c r="BE139" s="172">
        <v>504.09895667368426</v>
      </c>
      <c r="BF139" s="172">
        <v>119.25328065176841</v>
      </c>
      <c r="BG139" s="219">
        <v>6.6497052631578946</v>
      </c>
      <c r="BH139" s="242">
        <v>1302.5899999999999</v>
      </c>
      <c r="BJ139" s="191">
        <v>895</v>
      </c>
      <c r="BK139" s="191" t="s">
        <v>98</v>
      </c>
      <c r="BL139" s="192">
        <v>4188.63</v>
      </c>
      <c r="BM139" s="192">
        <v>4240.8900000000003</v>
      </c>
      <c r="BN139" s="192">
        <v>16.829999999999998</v>
      </c>
      <c r="BO139" s="192">
        <v>175.26</v>
      </c>
      <c r="BP139" s="204">
        <v>15</v>
      </c>
      <c r="BQ139" s="205">
        <v>60</v>
      </c>
      <c r="BR139" s="204">
        <v>230</v>
      </c>
    </row>
    <row r="140" spans="1:70" ht="14.4" x14ac:dyDescent="0.3">
      <c r="A140" s="171">
        <v>320</v>
      </c>
      <c r="B140" s="224" t="s">
        <v>203</v>
      </c>
      <c r="C140" s="218">
        <v>22324</v>
      </c>
      <c r="D140" s="219">
        <v>14168</v>
      </c>
      <c r="E140" s="218">
        <v>23.683413157894741</v>
      </c>
      <c r="F140" s="172">
        <v>131.14823684210523</v>
      </c>
      <c r="G140" s="172">
        <v>58.288105263157888</v>
      </c>
      <c r="H140" s="172">
        <v>1.9429368421052633</v>
      </c>
      <c r="I140" s="172">
        <v>76.689147368421061</v>
      </c>
      <c r="J140" s="172">
        <v>602.56947962206834</v>
      </c>
      <c r="K140" s="172">
        <v>251.02743999999996</v>
      </c>
      <c r="L140" s="172">
        <v>15.543494736842106</v>
      </c>
      <c r="M140" s="172">
        <v>0</v>
      </c>
      <c r="N140" s="172">
        <v>26.229647368421048</v>
      </c>
      <c r="O140" s="172">
        <v>9.7146842105263165</v>
      </c>
      <c r="P140" s="172">
        <v>0</v>
      </c>
      <c r="Q140" s="172">
        <v>67.44133842105262</v>
      </c>
      <c r="R140" s="172">
        <v>658.52605970323157</v>
      </c>
      <c r="S140" s="172">
        <v>266.57093376537364</v>
      </c>
      <c r="T140" s="172">
        <v>6.8002789473684198</v>
      </c>
      <c r="U140" s="172">
        <v>0</v>
      </c>
      <c r="V140" s="172">
        <v>0</v>
      </c>
      <c r="W140" s="172">
        <v>0</v>
      </c>
      <c r="X140" s="172">
        <v>314.2546103400868</v>
      </c>
      <c r="Y140" s="172">
        <v>1527.224654110121</v>
      </c>
      <c r="Z140" s="172">
        <v>414.94745291143158</v>
      </c>
      <c r="AA140" s="219">
        <v>55.955967084589467</v>
      </c>
      <c r="AB140" s="172">
        <v>24.534352631578948</v>
      </c>
      <c r="AC140" s="172">
        <v>14.154434210526315</v>
      </c>
      <c r="AD140" s="172">
        <v>0.94362894736842107</v>
      </c>
      <c r="AE140" s="172">
        <v>95.872701052631569</v>
      </c>
      <c r="AF140" s="172">
        <v>33.027013157894743</v>
      </c>
      <c r="AG140" s="172">
        <v>0.94362894736842107</v>
      </c>
      <c r="AH140" s="172">
        <v>7.5490315789473685</v>
      </c>
      <c r="AI140" s="172">
        <v>3.7745157894736843</v>
      </c>
      <c r="AJ140" s="172">
        <v>0</v>
      </c>
      <c r="AK140" s="172">
        <v>80.019734736842111</v>
      </c>
      <c r="AL140" s="172">
        <v>31.139755263157895</v>
      </c>
      <c r="AM140" s="172">
        <v>0.94362894736842107</v>
      </c>
      <c r="AN140" s="172">
        <v>0</v>
      </c>
      <c r="AO140" s="172">
        <v>0</v>
      </c>
      <c r="AP140" s="172">
        <v>168.87656777659475</v>
      </c>
      <c r="AQ140" s="172">
        <v>44.098479489315793</v>
      </c>
      <c r="AR140" s="219">
        <v>10.191192631578948</v>
      </c>
      <c r="AS140" s="172">
        <v>47.054580735978945</v>
      </c>
      <c r="AT140" s="172">
        <v>21.089065263157895</v>
      </c>
      <c r="AU140" s="172">
        <v>0.94995789473684211</v>
      </c>
      <c r="AV140" s="172">
        <v>194.06056589646317</v>
      </c>
      <c r="AW140" s="172">
        <v>76.360782738568417</v>
      </c>
      <c r="AX140" s="172">
        <v>9.1195967394315787</v>
      </c>
      <c r="AY140" s="172">
        <v>7.5996631578947369</v>
      </c>
      <c r="AZ140" s="172">
        <v>1.8999157894736842</v>
      </c>
      <c r="BA140" s="172">
        <v>0</v>
      </c>
      <c r="BB140" s="172">
        <v>201.26441199827372</v>
      </c>
      <c r="BC140" s="172">
        <v>108.35852989301051</v>
      </c>
      <c r="BD140" s="172">
        <v>3.7998315789473684</v>
      </c>
      <c r="BE140" s="172">
        <v>809.99044780515783</v>
      </c>
      <c r="BF140" s="172">
        <v>225.02731139829473</v>
      </c>
      <c r="BG140" s="219">
        <v>18.618724456799999</v>
      </c>
      <c r="BH140" s="242">
        <v>916.99</v>
      </c>
      <c r="BJ140" s="191">
        <v>896</v>
      </c>
      <c r="BK140" s="191" t="s">
        <v>99</v>
      </c>
      <c r="BL140" s="192">
        <v>3665.63</v>
      </c>
      <c r="BM140" s="192">
        <v>3287.13</v>
      </c>
      <c r="BN140" s="192">
        <v>28.75</v>
      </c>
      <c r="BO140" s="192">
        <v>227.44</v>
      </c>
      <c r="BP140" s="204">
        <v>11</v>
      </c>
      <c r="BQ140" s="205">
        <v>54</v>
      </c>
      <c r="BR140" s="204">
        <v>208</v>
      </c>
    </row>
    <row r="141" spans="1:70" ht="14.4" x14ac:dyDescent="0.3">
      <c r="A141" s="171">
        <v>212</v>
      </c>
      <c r="B141" s="224" t="s">
        <v>121</v>
      </c>
      <c r="C141" s="218">
        <v>16182</v>
      </c>
      <c r="D141" s="219">
        <v>9504.5</v>
      </c>
      <c r="E141" s="218">
        <v>21.427849999999999</v>
      </c>
      <c r="F141" s="172">
        <v>64.11691578947368</v>
      </c>
      <c r="G141" s="172">
        <v>21.372305263157894</v>
      </c>
      <c r="H141" s="172">
        <v>0.97146842105263165</v>
      </c>
      <c r="I141" s="172">
        <v>40.449766340839474</v>
      </c>
      <c r="J141" s="172">
        <v>687.47581962206834</v>
      </c>
      <c r="K141" s="172">
        <v>340.98541578947368</v>
      </c>
      <c r="L141" s="172">
        <v>15.543494736842106</v>
      </c>
      <c r="M141" s="172">
        <v>0</v>
      </c>
      <c r="N141" s="172">
        <v>0</v>
      </c>
      <c r="O141" s="172">
        <v>0</v>
      </c>
      <c r="P141" s="172">
        <v>0</v>
      </c>
      <c r="Q141" s="172">
        <v>28.194539473684209</v>
      </c>
      <c r="R141" s="172">
        <v>201.09396315789473</v>
      </c>
      <c r="S141" s="172">
        <v>104.91858947368419</v>
      </c>
      <c r="T141" s="172">
        <v>0</v>
      </c>
      <c r="U141" s="172">
        <v>0</v>
      </c>
      <c r="V141" s="172">
        <v>0</v>
      </c>
      <c r="W141" s="172">
        <v>0</v>
      </c>
      <c r="X141" s="172">
        <v>339.95145533422101</v>
      </c>
      <c r="Y141" s="172">
        <v>1975.0442017773789</v>
      </c>
      <c r="Z141" s="172">
        <v>534.48323809661042</v>
      </c>
      <c r="AA141" s="219">
        <v>398.29660463667369</v>
      </c>
      <c r="AB141" s="172">
        <v>21.703465789473686</v>
      </c>
      <c r="AC141" s="172">
        <v>6.6054026315789471</v>
      </c>
      <c r="AD141" s="172">
        <v>0.94362894736842107</v>
      </c>
      <c r="AE141" s="172">
        <v>152.86788947368422</v>
      </c>
      <c r="AF141" s="172">
        <v>69.828542105263153</v>
      </c>
      <c r="AG141" s="172">
        <v>4.7181447368421052</v>
      </c>
      <c r="AH141" s="172">
        <v>0</v>
      </c>
      <c r="AI141" s="172">
        <v>0</v>
      </c>
      <c r="AJ141" s="172">
        <v>0</v>
      </c>
      <c r="AK141" s="172">
        <v>79.264831578947366</v>
      </c>
      <c r="AL141" s="172">
        <v>33.027013157894743</v>
      </c>
      <c r="AM141" s="172">
        <v>0</v>
      </c>
      <c r="AN141" s="172">
        <v>0</v>
      </c>
      <c r="AO141" s="172">
        <v>0</v>
      </c>
      <c r="AP141" s="172">
        <v>55.752196964647368</v>
      </c>
      <c r="AQ141" s="172">
        <v>10.379918421052631</v>
      </c>
      <c r="AR141" s="219">
        <v>1.8872578947368421</v>
      </c>
      <c r="AS141" s="172">
        <v>9.4995789473684216</v>
      </c>
      <c r="AT141" s="172">
        <v>5.6997473684210522</v>
      </c>
      <c r="AU141" s="172">
        <v>0</v>
      </c>
      <c r="AV141" s="172">
        <v>184.73514557981051</v>
      </c>
      <c r="AW141" s="172">
        <v>115.89486315789475</v>
      </c>
      <c r="AX141" s="172">
        <v>3.7998315789473684</v>
      </c>
      <c r="AY141" s="172">
        <v>0</v>
      </c>
      <c r="AZ141" s="172">
        <v>0</v>
      </c>
      <c r="BA141" s="172">
        <v>0</v>
      </c>
      <c r="BB141" s="172">
        <v>26.598821052631578</v>
      </c>
      <c r="BC141" s="172">
        <v>18.999157894736843</v>
      </c>
      <c r="BD141" s="172">
        <v>0</v>
      </c>
      <c r="BE141" s="172">
        <v>502.89922159989476</v>
      </c>
      <c r="BF141" s="172">
        <v>128.99069485749476</v>
      </c>
      <c r="BG141" s="219">
        <v>18.049199999999999</v>
      </c>
      <c r="BH141" s="242">
        <v>1128.58</v>
      </c>
      <c r="BJ141" s="191">
        <v>908</v>
      </c>
      <c r="BK141" s="191" t="s">
        <v>100</v>
      </c>
      <c r="BL141" s="192">
        <v>4255.45</v>
      </c>
      <c r="BM141" s="192">
        <v>4398.41</v>
      </c>
      <c r="BN141" s="192">
        <v>28.32</v>
      </c>
      <c r="BO141" s="192">
        <v>332.83</v>
      </c>
      <c r="BP141" s="204">
        <v>27</v>
      </c>
      <c r="BQ141" s="205">
        <v>69</v>
      </c>
      <c r="BR141" s="204">
        <v>293</v>
      </c>
    </row>
    <row r="142" spans="1:70" ht="14.4" x14ac:dyDescent="0.3">
      <c r="A142" s="171">
        <v>877</v>
      </c>
      <c r="B142" s="224" t="s">
        <v>204</v>
      </c>
      <c r="C142" s="218">
        <v>16919</v>
      </c>
      <c r="D142" s="219">
        <v>13571</v>
      </c>
      <c r="E142" s="218">
        <v>20.300068421052636</v>
      </c>
      <c r="F142" s="172">
        <v>40.801673684210527</v>
      </c>
      <c r="G142" s="172">
        <v>25.258178947368421</v>
      </c>
      <c r="H142" s="172">
        <v>1.9429368421052633</v>
      </c>
      <c r="I142" s="172">
        <v>10.150034210526318</v>
      </c>
      <c r="J142" s="172">
        <v>213.49637601902103</v>
      </c>
      <c r="K142" s="172">
        <v>87.626450607478958</v>
      </c>
      <c r="L142" s="172">
        <v>1.9429368421052633</v>
      </c>
      <c r="M142" s="172">
        <v>0</v>
      </c>
      <c r="N142" s="172">
        <v>0</v>
      </c>
      <c r="O142" s="172">
        <v>0</v>
      </c>
      <c r="P142" s="172">
        <v>0</v>
      </c>
      <c r="Q142" s="172">
        <v>60.787427105263156</v>
      </c>
      <c r="R142" s="172">
        <v>202.40544552631579</v>
      </c>
      <c r="S142" s="172">
        <v>105.9872047368421</v>
      </c>
      <c r="T142" s="172">
        <v>0.97146842105263165</v>
      </c>
      <c r="U142" s="172">
        <v>0</v>
      </c>
      <c r="V142" s="172">
        <v>0</v>
      </c>
      <c r="W142" s="172">
        <v>0</v>
      </c>
      <c r="X142" s="172">
        <v>227.53112223441582</v>
      </c>
      <c r="Y142" s="172">
        <v>1515.3950899472422</v>
      </c>
      <c r="Z142" s="172">
        <v>460.12112113481049</v>
      </c>
      <c r="AA142" s="219">
        <v>7.7717473684210532</v>
      </c>
      <c r="AB142" s="172">
        <v>16.041692105263159</v>
      </c>
      <c r="AC142" s="172">
        <v>7.5490315789473685</v>
      </c>
      <c r="AD142" s="172">
        <v>0</v>
      </c>
      <c r="AE142" s="172">
        <v>12.644627894736843</v>
      </c>
      <c r="AF142" s="172">
        <v>5.6617736842105266</v>
      </c>
      <c r="AG142" s="172">
        <v>0</v>
      </c>
      <c r="AH142" s="172">
        <v>0</v>
      </c>
      <c r="AI142" s="172">
        <v>0</v>
      </c>
      <c r="AJ142" s="172">
        <v>0</v>
      </c>
      <c r="AK142" s="172">
        <v>20.759836842105262</v>
      </c>
      <c r="AL142" s="172">
        <v>25.477981578947372</v>
      </c>
      <c r="AM142" s="172">
        <v>0</v>
      </c>
      <c r="AN142" s="172">
        <v>0</v>
      </c>
      <c r="AO142" s="172">
        <v>0</v>
      </c>
      <c r="AP142" s="172">
        <v>120.93863195364736</v>
      </c>
      <c r="AQ142" s="172">
        <v>58.87741394261316</v>
      </c>
      <c r="AR142" s="219">
        <v>2.8308868421052633</v>
      </c>
      <c r="AS142" s="172">
        <v>12.349452631578947</v>
      </c>
      <c r="AT142" s="172">
        <v>7.5996631578947369</v>
      </c>
      <c r="AU142" s="172">
        <v>1.8999157894736842</v>
      </c>
      <c r="AV142" s="172">
        <v>85.968019464189467</v>
      </c>
      <c r="AW142" s="172">
        <v>37.651262922000001</v>
      </c>
      <c r="AX142" s="172">
        <v>0</v>
      </c>
      <c r="AY142" s="172">
        <v>0</v>
      </c>
      <c r="AZ142" s="172">
        <v>0</v>
      </c>
      <c r="BA142" s="172">
        <v>0</v>
      </c>
      <c r="BB142" s="172">
        <v>81.337928485073689</v>
      </c>
      <c r="BC142" s="172">
        <v>47.149577475410531</v>
      </c>
      <c r="BD142" s="172">
        <v>0</v>
      </c>
      <c r="BE142" s="172">
        <v>948.30741604149466</v>
      </c>
      <c r="BF142" s="172">
        <v>285.75967278997899</v>
      </c>
      <c r="BG142" s="219">
        <v>0.94995789473684211</v>
      </c>
      <c r="BH142" s="242">
        <v>443</v>
      </c>
      <c r="BJ142" s="191">
        <v>916</v>
      </c>
      <c r="BK142" s="191" t="s">
        <v>120</v>
      </c>
      <c r="BL142" s="192">
        <v>5983.6</v>
      </c>
      <c r="BM142" s="192">
        <v>5901.59</v>
      </c>
      <c r="BN142" s="192">
        <v>57.84</v>
      </c>
      <c r="BO142" s="192">
        <v>395.01</v>
      </c>
      <c r="BP142" s="204">
        <v>37</v>
      </c>
      <c r="BQ142" s="205">
        <v>83</v>
      </c>
      <c r="BR142" s="204">
        <v>303</v>
      </c>
    </row>
    <row r="143" spans="1:70" ht="14.4" x14ac:dyDescent="0.3">
      <c r="A143" s="171">
        <v>937</v>
      </c>
      <c r="B143" s="224" t="s">
        <v>205</v>
      </c>
      <c r="C143" s="218">
        <v>46099</v>
      </c>
      <c r="D143" s="219">
        <v>34756</v>
      </c>
      <c r="E143" s="218">
        <v>74.208027894736844</v>
      </c>
      <c r="F143" s="172">
        <v>278.87620172733159</v>
      </c>
      <c r="G143" s="172">
        <v>96.823019622068429</v>
      </c>
      <c r="H143" s="172">
        <v>2.720111578947368</v>
      </c>
      <c r="I143" s="172">
        <v>0</v>
      </c>
      <c r="J143" s="172">
        <v>367.38345166518945</v>
      </c>
      <c r="K143" s="172">
        <v>138.07804458845789</v>
      </c>
      <c r="L143" s="172">
        <v>1.9429368421052633</v>
      </c>
      <c r="M143" s="172">
        <v>0</v>
      </c>
      <c r="N143" s="172">
        <v>0</v>
      </c>
      <c r="O143" s="172">
        <v>0</v>
      </c>
      <c r="P143" s="172">
        <v>0</v>
      </c>
      <c r="Q143" s="172">
        <v>30.29973213031316</v>
      </c>
      <c r="R143" s="172">
        <v>614.33720107673162</v>
      </c>
      <c r="S143" s="172">
        <v>278.74667292834738</v>
      </c>
      <c r="T143" s="172">
        <v>2.720111578947368</v>
      </c>
      <c r="U143" s="172">
        <v>0</v>
      </c>
      <c r="V143" s="172">
        <v>0</v>
      </c>
      <c r="W143" s="172">
        <v>0</v>
      </c>
      <c r="X143" s="172">
        <v>688.75868920558946</v>
      </c>
      <c r="Y143" s="172">
        <v>4715.4359786753903</v>
      </c>
      <c r="Z143" s="172">
        <v>1528.7124288529103</v>
      </c>
      <c r="AA143" s="219">
        <v>148.11655225364734</v>
      </c>
      <c r="AB143" s="172">
        <v>59.96761960526316</v>
      </c>
      <c r="AC143" s="172">
        <v>25.289255789473685</v>
      </c>
      <c r="AD143" s="172">
        <v>0</v>
      </c>
      <c r="AE143" s="172">
        <v>34.725545263157898</v>
      </c>
      <c r="AF143" s="172">
        <v>12.833353684210527</v>
      </c>
      <c r="AG143" s="172">
        <v>0</v>
      </c>
      <c r="AH143" s="172">
        <v>0</v>
      </c>
      <c r="AI143" s="172">
        <v>0</v>
      </c>
      <c r="AJ143" s="172">
        <v>0</v>
      </c>
      <c r="AK143" s="172">
        <v>56.756136068928953</v>
      </c>
      <c r="AL143" s="172">
        <v>22.364006052631581</v>
      </c>
      <c r="AM143" s="172">
        <v>0</v>
      </c>
      <c r="AN143" s="172">
        <v>0</v>
      </c>
      <c r="AO143" s="172">
        <v>0</v>
      </c>
      <c r="AP143" s="172">
        <v>327.88904151629737</v>
      </c>
      <c r="AQ143" s="172">
        <v>119.40554914261315</v>
      </c>
      <c r="AR143" s="219">
        <v>2.8308868421052633</v>
      </c>
      <c r="AS143" s="172">
        <v>82.772998528042109</v>
      </c>
      <c r="AT143" s="172">
        <v>28.562067685073686</v>
      </c>
      <c r="AU143" s="172">
        <v>0</v>
      </c>
      <c r="AV143" s="172">
        <v>136.47411736755788</v>
      </c>
      <c r="AW143" s="172">
        <v>66.161400208799989</v>
      </c>
      <c r="AX143" s="172">
        <v>6.333084296842105E-2</v>
      </c>
      <c r="AY143" s="172">
        <v>0</v>
      </c>
      <c r="AZ143" s="172">
        <v>0</v>
      </c>
      <c r="BA143" s="172">
        <v>0</v>
      </c>
      <c r="BB143" s="172">
        <v>229.94491093408425</v>
      </c>
      <c r="BC143" s="172">
        <v>130.55588063330526</v>
      </c>
      <c r="BD143" s="172">
        <v>0.28498736842105266</v>
      </c>
      <c r="BE143" s="172">
        <v>2419.5762230114528</v>
      </c>
      <c r="BF143" s="172">
        <v>825.33101956048415</v>
      </c>
      <c r="BG143" s="219">
        <v>15.670506381536843</v>
      </c>
      <c r="BH143" s="242">
        <v>1833.5</v>
      </c>
      <c r="BJ143" s="191">
        <v>919</v>
      </c>
      <c r="BK143" s="191" t="s">
        <v>130</v>
      </c>
      <c r="BL143" s="192">
        <v>10489.78</v>
      </c>
      <c r="BM143" s="192">
        <v>10376.36</v>
      </c>
      <c r="BN143" s="192">
        <v>25.7</v>
      </c>
      <c r="BO143" s="192">
        <v>1320.79</v>
      </c>
      <c r="BP143" s="204">
        <v>41</v>
      </c>
      <c r="BQ143" s="205">
        <v>176</v>
      </c>
      <c r="BR143" s="204">
        <v>702</v>
      </c>
    </row>
    <row r="144" spans="1:70" ht="14.4" x14ac:dyDescent="0.3">
      <c r="A144" s="171">
        <v>869</v>
      </c>
      <c r="B144" s="224" t="s">
        <v>206</v>
      </c>
      <c r="C144" s="218">
        <v>12060.5</v>
      </c>
      <c r="D144" s="219">
        <v>10358</v>
      </c>
      <c r="E144" s="218">
        <v>35.637897894736845</v>
      </c>
      <c r="F144" s="172">
        <v>110.70400936297369</v>
      </c>
      <c r="G144" s="172">
        <v>34.454746990489475</v>
      </c>
      <c r="H144" s="172">
        <v>5.8288105263157881</v>
      </c>
      <c r="I144" s="172">
        <v>24.999158709260527</v>
      </c>
      <c r="J144" s="172">
        <v>279.57241914330524</v>
      </c>
      <c r="K144" s="172">
        <v>118.00103120101579</v>
      </c>
      <c r="L144" s="172">
        <v>5.8288105263157881</v>
      </c>
      <c r="M144" s="172">
        <v>0</v>
      </c>
      <c r="N144" s="172">
        <v>0</v>
      </c>
      <c r="O144" s="172">
        <v>0</v>
      </c>
      <c r="P144" s="172">
        <v>0</v>
      </c>
      <c r="Q144" s="172">
        <v>0</v>
      </c>
      <c r="R144" s="172">
        <v>34.972863157894736</v>
      </c>
      <c r="S144" s="172">
        <v>9.7146842105263165</v>
      </c>
      <c r="T144" s="172">
        <v>0.97146842105263165</v>
      </c>
      <c r="U144" s="172">
        <v>0</v>
      </c>
      <c r="V144" s="172">
        <v>0</v>
      </c>
      <c r="W144" s="172">
        <v>0</v>
      </c>
      <c r="X144" s="172">
        <v>109.73314875936052</v>
      </c>
      <c r="Y144" s="172">
        <v>1091.0788519283474</v>
      </c>
      <c r="Z144" s="172">
        <v>341.60068074192105</v>
      </c>
      <c r="AA144" s="219">
        <v>47.407658947368418</v>
      </c>
      <c r="AB144" s="172">
        <v>23.590723684210527</v>
      </c>
      <c r="AC144" s="172">
        <v>9.4362894736842104</v>
      </c>
      <c r="AD144" s="172">
        <v>1.8872578947368421</v>
      </c>
      <c r="AE144" s="172">
        <v>32.712470489981577</v>
      </c>
      <c r="AF144" s="172">
        <v>12.896262595244737</v>
      </c>
      <c r="AG144" s="172">
        <v>0</v>
      </c>
      <c r="AH144" s="172">
        <v>0</v>
      </c>
      <c r="AI144" s="172">
        <v>0</v>
      </c>
      <c r="AJ144" s="172">
        <v>0</v>
      </c>
      <c r="AK144" s="172">
        <v>5.6617736842105266</v>
      </c>
      <c r="AL144" s="172">
        <v>3.7745157894736843</v>
      </c>
      <c r="AM144" s="172">
        <v>0</v>
      </c>
      <c r="AN144" s="172">
        <v>0</v>
      </c>
      <c r="AO144" s="172">
        <v>0</v>
      </c>
      <c r="AP144" s="172">
        <v>80.554458121560529</v>
      </c>
      <c r="AQ144" s="172">
        <v>37.446342690489473</v>
      </c>
      <c r="AR144" s="219">
        <v>3.3027013157894736</v>
      </c>
      <c r="AS144" s="172">
        <v>27.833763465915791</v>
      </c>
      <c r="AT144" s="172">
        <v>9.3412523149263151</v>
      </c>
      <c r="AU144" s="172">
        <v>3.3881834745473687</v>
      </c>
      <c r="AV144" s="172">
        <v>121.21462641846315</v>
      </c>
      <c r="AW144" s="172">
        <v>53.846779683347371</v>
      </c>
      <c r="AX144" s="172">
        <v>1.8999157894736842</v>
      </c>
      <c r="AY144" s="172">
        <v>0</v>
      </c>
      <c r="AZ144" s="172">
        <v>0</v>
      </c>
      <c r="BA144" s="172">
        <v>0</v>
      </c>
      <c r="BB144" s="172">
        <v>16.339275789473685</v>
      </c>
      <c r="BC144" s="172">
        <v>5.6997473684210522</v>
      </c>
      <c r="BD144" s="172">
        <v>0</v>
      </c>
      <c r="BE144" s="172">
        <v>575.30400063157902</v>
      </c>
      <c r="BF144" s="172">
        <v>176.3280172614316</v>
      </c>
      <c r="BG144" s="219">
        <v>15.199326315789474</v>
      </c>
      <c r="BH144" s="242">
        <v>431</v>
      </c>
      <c r="BJ144" s="191">
        <v>921</v>
      </c>
      <c r="BK144" s="191" t="s">
        <v>133</v>
      </c>
      <c r="BL144" s="192">
        <v>851.02</v>
      </c>
      <c r="BM144" s="192">
        <v>874.32</v>
      </c>
      <c r="BN144" s="192">
        <v>11.34</v>
      </c>
      <c r="BO144" s="192">
        <v>104.87</v>
      </c>
      <c r="BP144" s="204">
        <v>2</v>
      </c>
      <c r="BQ144" s="205">
        <v>18</v>
      </c>
      <c r="BR144" s="204">
        <v>65</v>
      </c>
    </row>
    <row r="145" spans="1:70" ht="14.4" x14ac:dyDescent="0.3">
      <c r="A145" s="171">
        <v>941</v>
      </c>
      <c r="B145" s="224" t="s">
        <v>217</v>
      </c>
      <c r="C145" s="218">
        <v>35027</v>
      </c>
      <c r="D145" s="219">
        <v>25148</v>
      </c>
      <c r="E145" s="218">
        <v>46.502193396002639</v>
      </c>
      <c r="F145" s="172">
        <v>187.65532573370527</v>
      </c>
      <c r="G145" s="172">
        <v>57.154729000647365</v>
      </c>
      <c r="H145" s="172">
        <v>4.6306664641736841</v>
      </c>
      <c r="I145" s="172">
        <v>2.1352660802131576</v>
      </c>
      <c r="J145" s="172">
        <v>265.81966226251052</v>
      </c>
      <c r="K145" s="172">
        <v>132.8418288275158</v>
      </c>
      <c r="L145" s="172">
        <v>1.9429368421052633</v>
      </c>
      <c r="M145" s="172">
        <v>0</v>
      </c>
      <c r="N145" s="172">
        <v>0</v>
      </c>
      <c r="O145" s="172">
        <v>0</v>
      </c>
      <c r="P145" s="172">
        <v>0</v>
      </c>
      <c r="Q145" s="172">
        <v>45.336819473684216</v>
      </c>
      <c r="R145" s="172">
        <v>497.29986654940001</v>
      </c>
      <c r="S145" s="172">
        <v>218.77468842105262</v>
      </c>
      <c r="T145" s="172">
        <v>1.748643157894737</v>
      </c>
      <c r="U145" s="172">
        <v>0</v>
      </c>
      <c r="V145" s="172">
        <v>0</v>
      </c>
      <c r="W145" s="172">
        <v>0</v>
      </c>
      <c r="X145" s="172">
        <v>401.11780915553948</v>
      </c>
      <c r="Y145" s="172">
        <v>3252.0152235147943</v>
      </c>
      <c r="Z145" s="172">
        <v>982.32763689754734</v>
      </c>
      <c r="AA145" s="219">
        <v>39.417761544721053</v>
      </c>
      <c r="AB145" s="172">
        <v>25.572345417313159</v>
      </c>
      <c r="AC145" s="172">
        <v>12.770445716805263</v>
      </c>
      <c r="AD145" s="172">
        <v>1.8872578947368421</v>
      </c>
      <c r="AE145" s="172">
        <v>23.464905862142107</v>
      </c>
      <c r="AF145" s="172">
        <v>9.3356354047552639</v>
      </c>
      <c r="AG145" s="172">
        <v>0.94362894736842107</v>
      </c>
      <c r="AH145" s="172">
        <v>0</v>
      </c>
      <c r="AI145" s="172">
        <v>0</v>
      </c>
      <c r="AJ145" s="172">
        <v>0</v>
      </c>
      <c r="AK145" s="172">
        <v>29.252497368421054</v>
      </c>
      <c r="AL145" s="172">
        <v>16.98532105263158</v>
      </c>
      <c r="AM145" s="172">
        <v>0</v>
      </c>
      <c r="AN145" s="172">
        <v>0</v>
      </c>
      <c r="AO145" s="172">
        <v>0</v>
      </c>
      <c r="AP145" s="172">
        <v>350.80030989509999</v>
      </c>
      <c r="AQ145" s="172">
        <v>123.16221713417633</v>
      </c>
      <c r="AR145" s="219">
        <v>6.2130520951815793</v>
      </c>
      <c r="AS145" s="172">
        <v>74.761695815368427</v>
      </c>
      <c r="AT145" s="172">
        <v>27.07380379983158</v>
      </c>
      <c r="AU145" s="172">
        <v>1.6782592640210527</v>
      </c>
      <c r="AV145" s="172">
        <v>104.91334989473685</v>
      </c>
      <c r="AW145" s="172">
        <v>54.47691905349474</v>
      </c>
      <c r="AX145" s="172">
        <v>0</v>
      </c>
      <c r="AY145" s="172">
        <v>0</v>
      </c>
      <c r="AZ145" s="172">
        <v>0</v>
      </c>
      <c r="BA145" s="172">
        <v>0</v>
      </c>
      <c r="BB145" s="172">
        <v>154.0831705263158</v>
      </c>
      <c r="BC145" s="172">
        <v>67.911222650905259</v>
      </c>
      <c r="BD145" s="172">
        <v>0.69663547282105265</v>
      </c>
      <c r="BE145" s="172">
        <v>1815.3608447273682</v>
      </c>
      <c r="BF145" s="172">
        <v>549.37911580787363</v>
      </c>
      <c r="BG145" s="219">
        <v>12.791103256168423</v>
      </c>
      <c r="BH145" s="242">
        <v>1573.41</v>
      </c>
      <c r="BJ145" s="191">
        <v>925</v>
      </c>
      <c r="BK145" s="191" t="s">
        <v>143</v>
      </c>
      <c r="BL145" s="192">
        <v>5818.15</v>
      </c>
      <c r="BM145" s="192">
        <v>5661.86</v>
      </c>
      <c r="BN145" s="192">
        <v>135.65</v>
      </c>
      <c r="BO145" s="192">
        <v>876.02</v>
      </c>
      <c r="BP145" s="204">
        <v>27</v>
      </c>
      <c r="BQ145" s="205">
        <v>99</v>
      </c>
      <c r="BR145" s="204">
        <v>360</v>
      </c>
    </row>
    <row r="146" spans="1:70" ht="14.4" x14ac:dyDescent="0.3">
      <c r="A146" s="171">
        <v>938</v>
      </c>
      <c r="B146" s="224" t="s">
        <v>207</v>
      </c>
      <c r="C146" s="218">
        <v>62999</v>
      </c>
      <c r="D146" s="219">
        <v>45862</v>
      </c>
      <c r="E146" s="218">
        <v>53.607217343371055</v>
      </c>
      <c r="F146" s="172">
        <v>283.08589789473683</v>
      </c>
      <c r="G146" s="172">
        <v>115.02186105263158</v>
      </c>
      <c r="H146" s="172">
        <v>10.686152631578947</v>
      </c>
      <c r="I146" s="172">
        <v>4.2855699999999999</v>
      </c>
      <c r="J146" s="172">
        <v>138.33710315789472</v>
      </c>
      <c r="K146" s="172">
        <v>64.894090526315793</v>
      </c>
      <c r="L146" s="172">
        <v>0</v>
      </c>
      <c r="M146" s="172">
        <v>0</v>
      </c>
      <c r="N146" s="172">
        <v>0</v>
      </c>
      <c r="O146" s="172">
        <v>0</v>
      </c>
      <c r="P146" s="172">
        <v>0</v>
      </c>
      <c r="Q146" s="172">
        <v>54.494405894736843</v>
      </c>
      <c r="R146" s="172">
        <v>356.07556021560526</v>
      </c>
      <c r="S146" s="172">
        <v>128.35235169778423</v>
      </c>
      <c r="T146" s="172">
        <v>3.497286315789474</v>
      </c>
      <c r="U146" s="172">
        <v>0</v>
      </c>
      <c r="V146" s="172">
        <v>0</v>
      </c>
      <c r="W146" s="172">
        <v>0</v>
      </c>
      <c r="X146" s="172">
        <v>1082.7188228029659</v>
      </c>
      <c r="Y146" s="172">
        <v>7274.6065535959515</v>
      </c>
      <c r="Z146" s="172">
        <v>2367.0639235649578</v>
      </c>
      <c r="AA146" s="219">
        <v>250.78884152697896</v>
      </c>
      <c r="AB146" s="172">
        <v>60.392252631578948</v>
      </c>
      <c r="AC146" s="172">
        <v>22.269643157894738</v>
      </c>
      <c r="AD146" s="172">
        <v>2.8308868421052633</v>
      </c>
      <c r="AE146" s="172">
        <v>13.210805263157894</v>
      </c>
      <c r="AF146" s="172">
        <v>10.191192631578948</v>
      </c>
      <c r="AG146" s="172">
        <v>0</v>
      </c>
      <c r="AH146" s="172">
        <v>0</v>
      </c>
      <c r="AI146" s="172">
        <v>0</v>
      </c>
      <c r="AJ146" s="172">
        <v>0</v>
      </c>
      <c r="AK146" s="172">
        <v>17.677315299492101</v>
      </c>
      <c r="AL146" s="172">
        <v>15.915875226823683</v>
      </c>
      <c r="AM146" s="172">
        <v>0</v>
      </c>
      <c r="AN146" s="172">
        <v>0</v>
      </c>
      <c r="AO146" s="172">
        <v>0</v>
      </c>
      <c r="AP146" s="172">
        <v>746.98579962876317</v>
      </c>
      <c r="AQ146" s="172">
        <v>277.49231061777107</v>
      </c>
      <c r="AR146" s="219">
        <v>23.984730289410528</v>
      </c>
      <c r="AS146" s="172">
        <v>127.16769525884212</v>
      </c>
      <c r="AT146" s="172">
        <v>53.387633684210527</v>
      </c>
      <c r="AU146" s="172">
        <v>5.6997473684210522</v>
      </c>
      <c r="AV146" s="172">
        <v>21.089065263157895</v>
      </c>
      <c r="AW146" s="172">
        <v>7.0296884210526311</v>
      </c>
      <c r="AX146" s="172">
        <v>0</v>
      </c>
      <c r="AY146" s="172">
        <v>0</v>
      </c>
      <c r="AZ146" s="172">
        <v>0</v>
      </c>
      <c r="BA146" s="172">
        <v>0</v>
      </c>
      <c r="BB146" s="172">
        <v>93.8767400236421</v>
      </c>
      <c r="BC146" s="172">
        <v>49.364879285936837</v>
      </c>
      <c r="BD146" s="172">
        <v>0.82329715875789478</v>
      </c>
      <c r="BE146" s="172">
        <v>3469.5614209587156</v>
      </c>
      <c r="BF146" s="172">
        <v>1157.2162798124841</v>
      </c>
      <c r="BG146" s="219">
        <v>48.974498838884216</v>
      </c>
      <c r="BH146" s="242">
        <v>2398</v>
      </c>
      <c r="BJ146" s="191">
        <v>926</v>
      </c>
      <c r="BK146" s="191" t="s">
        <v>153</v>
      </c>
      <c r="BL146" s="192">
        <v>5383.66</v>
      </c>
      <c r="BM146" s="192">
        <v>6208.78</v>
      </c>
      <c r="BN146" s="192">
        <v>43.77</v>
      </c>
      <c r="BO146" s="192">
        <v>523.61</v>
      </c>
      <c r="BP146" s="204">
        <v>29</v>
      </c>
      <c r="BQ146" s="205">
        <v>128</v>
      </c>
      <c r="BR146" s="204">
        <v>499</v>
      </c>
    </row>
    <row r="147" spans="1:70" ht="14.4" x14ac:dyDescent="0.3">
      <c r="A147" s="171">
        <v>213</v>
      </c>
      <c r="B147" s="224" t="s">
        <v>126</v>
      </c>
      <c r="C147" s="218">
        <v>7209</v>
      </c>
      <c r="D147" s="219">
        <v>8540</v>
      </c>
      <c r="E147" s="218">
        <v>78.944710526315788</v>
      </c>
      <c r="F147" s="172">
        <v>125.31942631578946</v>
      </c>
      <c r="G147" s="172">
        <v>38.858736842105266</v>
      </c>
      <c r="H147" s="172">
        <v>1.9429368421052633</v>
      </c>
      <c r="I147" s="172">
        <v>30.45010263157895</v>
      </c>
      <c r="J147" s="172">
        <v>310.86989473684213</v>
      </c>
      <c r="K147" s="172">
        <v>143.77732631578948</v>
      </c>
      <c r="L147" s="172">
        <v>0.97146842105263165</v>
      </c>
      <c r="M147" s="172">
        <v>0</v>
      </c>
      <c r="N147" s="172">
        <v>0</v>
      </c>
      <c r="O147" s="172">
        <v>0</v>
      </c>
      <c r="P147" s="172">
        <v>0</v>
      </c>
      <c r="Q147" s="172">
        <v>13.533378947368419</v>
      </c>
      <c r="R147" s="172">
        <v>148.63466842105262</v>
      </c>
      <c r="S147" s="172">
        <v>63.145447368421053</v>
      </c>
      <c r="T147" s="172">
        <v>9.7146842105263165</v>
      </c>
      <c r="U147" s="172">
        <v>0</v>
      </c>
      <c r="V147" s="172">
        <v>0</v>
      </c>
      <c r="W147" s="172">
        <v>0</v>
      </c>
      <c r="X147" s="172">
        <v>165.78389210526316</v>
      </c>
      <c r="Y147" s="172">
        <v>661.03154670685262</v>
      </c>
      <c r="Z147" s="172">
        <v>145.52596655927891</v>
      </c>
      <c r="AA147" s="219">
        <v>72.916365999968406</v>
      </c>
      <c r="AB147" s="172">
        <v>42.463302631578948</v>
      </c>
      <c r="AC147" s="172">
        <v>16.98532105263158</v>
      </c>
      <c r="AD147" s="172">
        <v>0.94362894736842107</v>
      </c>
      <c r="AE147" s="172">
        <v>81.152089473684214</v>
      </c>
      <c r="AF147" s="172">
        <v>38.688786842105259</v>
      </c>
      <c r="AG147" s="172">
        <v>0</v>
      </c>
      <c r="AH147" s="172">
        <v>0</v>
      </c>
      <c r="AI147" s="172">
        <v>0</v>
      </c>
      <c r="AJ147" s="172">
        <v>0</v>
      </c>
      <c r="AK147" s="172">
        <v>70.772171052631592</v>
      </c>
      <c r="AL147" s="172">
        <v>27.365239473684213</v>
      </c>
      <c r="AM147" s="172">
        <v>4.7181447368421052</v>
      </c>
      <c r="AN147" s="172">
        <v>0</v>
      </c>
      <c r="AO147" s="172">
        <v>0</v>
      </c>
      <c r="AP147" s="172">
        <v>51.825095430755269</v>
      </c>
      <c r="AQ147" s="172">
        <v>10.379918421052631</v>
      </c>
      <c r="AR147" s="219">
        <v>1.8872578947368421</v>
      </c>
      <c r="AS147" s="172">
        <v>28.498736842105259</v>
      </c>
      <c r="AT147" s="172">
        <v>15.199326315789474</v>
      </c>
      <c r="AU147" s="172">
        <v>0</v>
      </c>
      <c r="AV147" s="172">
        <v>53.514297270063153</v>
      </c>
      <c r="AW147" s="172">
        <v>27.54877989732632</v>
      </c>
      <c r="AX147" s="172">
        <v>0</v>
      </c>
      <c r="AY147" s="172">
        <v>0</v>
      </c>
      <c r="AZ147" s="172">
        <v>0</v>
      </c>
      <c r="BA147" s="172">
        <v>0</v>
      </c>
      <c r="BB147" s="172">
        <v>19.949115789473687</v>
      </c>
      <c r="BC147" s="172">
        <v>8.5496210526315792</v>
      </c>
      <c r="BD147" s="172">
        <v>0</v>
      </c>
      <c r="BE147" s="172">
        <v>139.07356695138947</v>
      </c>
      <c r="BF147" s="172">
        <v>29.198705717178946</v>
      </c>
      <c r="BG147" s="219">
        <v>1.849917605557895</v>
      </c>
      <c r="BH147" s="242">
        <v>375.17</v>
      </c>
      <c r="BJ147" s="191">
        <v>929</v>
      </c>
      <c r="BK147" s="191" t="s">
        <v>159</v>
      </c>
      <c r="BL147" s="192">
        <v>2882.92</v>
      </c>
      <c r="BM147" s="192">
        <v>2699.09</v>
      </c>
      <c r="BN147" s="192">
        <v>44.55</v>
      </c>
      <c r="BO147" s="192">
        <v>387.59</v>
      </c>
      <c r="BP147" s="204">
        <v>17</v>
      </c>
      <c r="BQ147" s="205">
        <v>57</v>
      </c>
      <c r="BR147" s="204">
        <v>201</v>
      </c>
    </row>
    <row r="148" spans="1:70" ht="14.4" x14ac:dyDescent="0.3">
      <c r="A148" s="171">
        <v>943</v>
      </c>
      <c r="B148" s="224" t="s">
        <v>220</v>
      </c>
      <c r="C148" s="218">
        <v>14098</v>
      </c>
      <c r="D148" s="219">
        <v>12093</v>
      </c>
      <c r="E148" s="218">
        <v>28.194539473684209</v>
      </c>
      <c r="F148" s="172">
        <v>68.974257894736837</v>
      </c>
      <c r="G148" s="172">
        <v>32.835632631578946</v>
      </c>
      <c r="H148" s="172">
        <v>2.9144052631578941</v>
      </c>
      <c r="I148" s="172">
        <v>24.080392273684211</v>
      </c>
      <c r="J148" s="172">
        <v>623.69050097756315</v>
      </c>
      <c r="K148" s="172">
        <v>254.39519654533686</v>
      </c>
      <c r="L148" s="172">
        <v>6.8002789473684198</v>
      </c>
      <c r="M148" s="172">
        <v>0</v>
      </c>
      <c r="N148" s="172">
        <v>0</v>
      </c>
      <c r="O148" s="172">
        <v>0</v>
      </c>
      <c r="P148" s="172">
        <v>0</v>
      </c>
      <c r="Q148" s="172">
        <v>60.298722130313152</v>
      </c>
      <c r="R148" s="172">
        <v>296.23310645023156</v>
      </c>
      <c r="S148" s="172">
        <v>125.91849786112633</v>
      </c>
      <c r="T148" s="172">
        <v>0.97146842105263165</v>
      </c>
      <c r="U148" s="172">
        <v>0</v>
      </c>
      <c r="V148" s="172">
        <v>0</v>
      </c>
      <c r="W148" s="172">
        <v>0</v>
      </c>
      <c r="X148" s="172">
        <v>155.90472057989737</v>
      </c>
      <c r="Y148" s="172">
        <v>752.00519953081584</v>
      </c>
      <c r="Z148" s="172">
        <v>241.10562900742104</v>
      </c>
      <c r="AA148" s="219">
        <v>7.7717473684210532</v>
      </c>
      <c r="AB148" s="172">
        <v>14.154434210526315</v>
      </c>
      <c r="AC148" s="172">
        <v>10.757370000000002</v>
      </c>
      <c r="AD148" s="172">
        <v>0</v>
      </c>
      <c r="AE148" s="172">
        <v>72.156160489981588</v>
      </c>
      <c r="AF148" s="172">
        <v>29.755765825807899</v>
      </c>
      <c r="AG148" s="172">
        <v>0.94362894736842107</v>
      </c>
      <c r="AH148" s="172">
        <v>0</v>
      </c>
      <c r="AI148" s="172">
        <v>0</v>
      </c>
      <c r="AJ148" s="172">
        <v>0</v>
      </c>
      <c r="AK148" s="172">
        <v>43.218205789473686</v>
      </c>
      <c r="AL148" s="172">
        <v>13.965708421052632</v>
      </c>
      <c r="AM148" s="172">
        <v>0</v>
      </c>
      <c r="AN148" s="172">
        <v>0</v>
      </c>
      <c r="AO148" s="172">
        <v>0</v>
      </c>
      <c r="AP148" s="172">
        <v>85.160691296131574</v>
      </c>
      <c r="AQ148" s="172">
        <v>29.220497023557893</v>
      </c>
      <c r="AR148" s="219">
        <v>0</v>
      </c>
      <c r="AS148" s="172">
        <v>38.219972314926316</v>
      </c>
      <c r="AT148" s="172">
        <v>18.619174736842105</v>
      </c>
      <c r="AU148" s="172">
        <v>1.8999157894736842</v>
      </c>
      <c r="AV148" s="172">
        <v>332.09894568075788</v>
      </c>
      <c r="AW148" s="172">
        <v>147.03258208162106</v>
      </c>
      <c r="AX148" s="172">
        <v>4.7497894736842108</v>
      </c>
      <c r="AY148" s="172">
        <v>0</v>
      </c>
      <c r="AZ148" s="172">
        <v>0</v>
      </c>
      <c r="BA148" s="172">
        <v>0</v>
      </c>
      <c r="BB148" s="172">
        <v>143.38537833770528</v>
      </c>
      <c r="BC148" s="172">
        <v>63.251362841242099</v>
      </c>
      <c r="BD148" s="172">
        <v>0</v>
      </c>
      <c r="BE148" s="172">
        <v>527.17684618560008</v>
      </c>
      <c r="BF148" s="172">
        <v>170.1062575803158</v>
      </c>
      <c r="BG148" s="219">
        <v>5.6997473684210522</v>
      </c>
      <c r="BH148" s="242">
        <v>362.92</v>
      </c>
      <c r="BJ148" s="191">
        <v>931</v>
      </c>
      <c r="BK148" s="191" t="s">
        <v>163</v>
      </c>
      <c r="BL148" s="192">
        <v>6177.22</v>
      </c>
      <c r="BM148" s="192">
        <v>6231.01</v>
      </c>
      <c r="BN148" s="192">
        <v>21.55</v>
      </c>
      <c r="BO148" s="192">
        <v>493.06</v>
      </c>
      <c r="BP148" s="204">
        <v>22</v>
      </c>
      <c r="BQ148" s="205">
        <v>94</v>
      </c>
      <c r="BR148" s="204">
        <v>426</v>
      </c>
    </row>
    <row r="149" spans="1:70" ht="14.4" x14ac:dyDescent="0.3">
      <c r="A149" s="171">
        <v>359</v>
      </c>
      <c r="B149" s="224" t="s">
        <v>208</v>
      </c>
      <c r="C149" s="218">
        <v>25667</v>
      </c>
      <c r="D149" s="219">
        <v>19459.5</v>
      </c>
      <c r="E149" s="218">
        <v>45.11126315789474</v>
      </c>
      <c r="F149" s="172">
        <v>113.27321789473683</v>
      </c>
      <c r="G149" s="172">
        <v>28.172584210526313</v>
      </c>
      <c r="H149" s="172">
        <v>1.9429368421052633</v>
      </c>
      <c r="I149" s="172">
        <v>47.366826315789481</v>
      </c>
      <c r="J149" s="172">
        <v>540.07167819150516</v>
      </c>
      <c r="K149" s="172">
        <v>234.70677052631578</v>
      </c>
      <c r="L149" s="172">
        <v>0</v>
      </c>
      <c r="M149" s="172">
        <v>0</v>
      </c>
      <c r="N149" s="172">
        <v>0</v>
      </c>
      <c r="O149" s="172">
        <v>0</v>
      </c>
      <c r="P149" s="172">
        <v>0</v>
      </c>
      <c r="Q149" s="172">
        <v>101.04922947368421</v>
      </c>
      <c r="R149" s="172">
        <v>306.14208337349999</v>
      </c>
      <c r="S149" s="172">
        <v>143.00015255041578</v>
      </c>
      <c r="T149" s="172">
        <v>0</v>
      </c>
      <c r="U149" s="172">
        <v>0</v>
      </c>
      <c r="V149" s="172">
        <v>0</v>
      </c>
      <c r="W149" s="172">
        <v>0</v>
      </c>
      <c r="X149" s="172">
        <v>547.97762561084483</v>
      </c>
      <c r="Y149" s="172">
        <v>2385.314704554653</v>
      </c>
      <c r="Z149" s="172">
        <v>758.93966352531049</v>
      </c>
      <c r="AA149" s="219">
        <v>6.6984622565631575</v>
      </c>
      <c r="AB149" s="172">
        <v>35.480448421052635</v>
      </c>
      <c r="AC149" s="172">
        <v>5.6617736842105266</v>
      </c>
      <c r="AD149" s="172">
        <v>0.94362894736842107</v>
      </c>
      <c r="AE149" s="172">
        <v>60.392252631578948</v>
      </c>
      <c r="AF149" s="172">
        <v>30.951029473684208</v>
      </c>
      <c r="AG149" s="172">
        <v>0</v>
      </c>
      <c r="AH149" s="172">
        <v>0</v>
      </c>
      <c r="AI149" s="172">
        <v>0</v>
      </c>
      <c r="AJ149" s="172">
        <v>0</v>
      </c>
      <c r="AK149" s="172">
        <v>74.420869963665808</v>
      </c>
      <c r="AL149" s="172">
        <v>20.759836842105262</v>
      </c>
      <c r="AM149" s="172">
        <v>0</v>
      </c>
      <c r="AN149" s="172">
        <v>0</v>
      </c>
      <c r="AO149" s="172">
        <v>0</v>
      </c>
      <c r="AP149" s="172">
        <v>320.40697928374476</v>
      </c>
      <c r="AQ149" s="172">
        <v>110.78048332054738</v>
      </c>
      <c r="AR149" s="219">
        <v>1.8871257866842106</v>
      </c>
      <c r="AS149" s="172">
        <v>52.437675789473687</v>
      </c>
      <c r="AT149" s="172">
        <v>11.399494736842104</v>
      </c>
      <c r="AU149" s="172">
        <v>0</v>
      </c>
      <c r="AV149" s="172">
        <v>247.08404842105267</v>
      </c>
      <c r="AW149" s="172">
        <v>108.67518315789475</v>
      </c>
      <c r="AX149" s="172">
        <v>0</v>
      </c>
      <c r="AY149" s="172">
        <v>0</v>
      </c>
      <c r="AZ149" s="172">
        <v>0</v>
      </c>
      <c r="BA149" s="172">
        <v>0</v>
      </c>
      <c r="BB149" s="172">
        <v>121.62627167298949</v>
      </c>
      <c r="BC149" s="172">
        <v>59.994906228126311</v>
      </c>
      <c r="BD149" s="172">
        <v>0</v>
      </c>
      <c r="BE149" s="172">
        <v>1519.9801741217052</v>
      </c>
      <c r="BF149" s="172">
        <v>497.27687490082099</v>
      </c>
      <c r="BG149" s="219">
        <v>1.8998160438947367</v>
      </c>
      <c r="BH149" s="242">
        <v>1254</v>
      </c>
      <c r="BJ149" s="191">
        <v>933</v>
      </c>
      <c r="BK149" s="191" t="s">
        <v>181</v>
      </c>
      <c r="BL149" s="192">
        <v>4284.8</v>
      </c>
      <c r="BM149" s="192">
        <v>4531.67</v>
      </c>
      <c r="BN149" s="192">
        <v>2.57</v>
      </c>
      <c r="BO149" s="192">
        <v>342.29</v>
      </c>
      <c r="BP149" s="204">
        <v>16</v>
      </c>
      <c r="BQ149" s="205">
        <v>57</v>
      </c>
      <c r="BR149" s="204">
        <v>241</v>
      </c>
    </row>
    <row r="150" spans="1:70" ht="14.4" x14ac:dyDescent="0.3">
      <c r="A150" s="171">
        <v>865</v>
      </c>
      <c r="B150" s="224" t="s">
        <v>209</v>
      </c>
      <c r="C150" s="218">
        <v>35444</v>
      </c>
      <c r="D150" s="219">
        <v>27133</v>
      </c>
      <c r="E150" s="218">
        <v>0</v>
      </c>
      <c r="F150" s="172">
        <v>0</v>
      </c>
      <c r="G150" s="172">
        <v>0</v>
      </c>
      <c r="H150" s="172">
        <v>0</v>
      </c>
      <c r="I150" s="172">
        <v>17.367836315789475</v>
      </c>
      <c r="J150" s="172">
        <v>70.625754210526324</v>
      </c>
      <c r="K150" s="172">
        <v>27.29826263157895</v>
      </c>
      <c r="L150" s="172">
        <v>0.97146842105263165</v>
      </c>
      <c r="M150" s="172">
        <v>0</v>
      </c>
      <c r="N150" s="172">
        <v>0</v>
      </c>
      <c r="O150" s="172">
        <v>0</v>
      </c>
      <c r="P150" s="172">
        <v>0</v>
      </c>
      <c r="Q150" s="172">
        <v>47.172095653897372</v>
      </c>
      <c r="R150" s="172">
        <v>322.82089828116318</v>
      </c>
      <c r="S150" s="172">
        <v>134.92401206722101</v>
      </c>
      <c r="T150" s="172">
        <v>4.8573421052631582</v>
      </c>
      <c r="U150" s="172">
        <v>0</v>
      </c>
      <c r="V150" s="172">
        <v>0</v>
      </c>
      <c r="W150" s="172">
        <v>0</v>
      </c>
      <c r="X150" s="172">
        <v>565.16893704277118</v>
      </c>
      <c r="Y150" s="172">
        <v>4202.7479231312154</v>
      </c>
      <c r="Z150" s="172">
        <v>1444.4925818699894</v>
      </c>
      <c r="AA150" s="219">
        <v>140.94387545909473</v>
      </c>
      <c r="AB150" s="172">
        <v>0</v>
      </c>
      <c r="AC150" s="172">
        <v>0</v>
      </c>
      <c r="AD150" s="172">
        <v>0</v>
      </c>
      <c r="AE150" s="172">
        <v>17.347045167913159</v>
      </c>
      <c r="AF150" s="172">
        <v>4.5923278584026317</v>
      </c>
      <c r="AG150" s="172">
        <v>0</v>
      </c>
      <c r="AH150" s="172">
        <v>0</v>
      </c>
      <c r="AI150" s="172">
        <v>0</v>
      </c>
      <c r="AJ150" s="172">
        <v>0</v>
      </c>
      <c r="AK150" s="172">
        <v>35.153323404755255</v>
      </c>
      <c r="AL150" s="172">
        <v>14.406068911034211</v>
      </c>
      <c r="AM150" s="172">
        <v>1.8872578947368421</v>
      </c>
      <c r="AN150" s="172">
        <v>0</v>
      </c>
      <c r="AO150" s="172">
        <v>0</v>
      </c>
      <c r="AP150" s="172">
        <v>311.0043717017079</v>
      </c>
      <c r="AQ150" s="172">
        <v>130.91278898370263</v>
      </c>
      <c r="AR150" s="219">
        <v>13.210805263157894</v>
      </c>
      <c r="AS150" s="172">
        <v>0</v>
      </c>
      <c r="AT150" s="172">
        <v>0</v>
      </c>
      <c r="AU150" s="172">
        <v>0</v>
      </c>
      <c r="AV150" s="172">
        <v>26.155508001726314</v>
      </c>
      <c r="AW150" s="172">
        <v>11.71614705176842</v>
      </c>
      <c r="AX150" s="172">
        <v>0.71246842105263153</v>
      </c>
      <c r="AY150" s="172">
        <v>0</v>
      </c>
      <c r="AZ150" s="172">
        <v>0</v>
      </c>
      <c r="BA150" s="172">
        <v>0</v>
      </c>
      <c r="BB150" s="172">
        <v>118.34955625781052</v>
      </c>
      <c r="BC150" s="172">
        <v>56.031683791200003</v>
      </c>
      <c r="BD150" s="172">
        <v>1.8999157894736842</v>
      </c>
      <c r="BE150" s="172">
        <v>2344.3938877402106</v>
      </c>
      <c r="BF150" s="172">
        <v>832.43226735978942</v>
      </c>
      <c r="BG150" s="219">
        <v>39.154097261431581</v>
      </c>
      <c r="BH150" s="242">
        <v>1108.08</v>
      </c>
      <c r="BJ150" s="191">
        <v>935</v>
      </c>
      <c r="BK150" s="191" t="s">
        <v>191</v>
      </c>
      <c r="BL150" s="192">
        <v>4992.96</v>
      </c>
      <c r="BM150" s="192">
        <v>5377.6</v>
      </c>
      <c r="BN150" s="192">
        <v>51.61</v>
      </c>
      <c r="BO150" s="192">
        <v>580.17999999999995</v>
      </c>
      <c r="BP150" s="204">
        <v>26</v>
      </c>
      <c r="BQ150" s="205">
        <v>123</v>
      </c>
      <c r="BR150" s="204">
        <v>475</v>
      </c>
    </row>
    <row r="151" spans="1:70" ht="14.4" x14ac:dyDescent="0.3">
      <c r="A151" s="171">
        <v>868</v>
      </c>
      <c r="B151" s="224" t="s">
        <v>210</v>
      </c>
      <c r="C151" s="218">
        <v>10549</v>
      </c>
      <c r="D151" s="219">
        <v>9089.5</v>
      </c>
      <c r="E151" s="218">
        <v>6.7666894736842096</v>
      </c>
      <c r="F151" s="172">
        <v>175.44719684210526</v>
      </c>
      <c r="G151" s="172">
        <v>41.773142105263155</v>
      </c>
      <c r="H151" s="172">
        <v>4.8573421052631582</v>
      </c>
      <c r="I151" s="172">
        <v>0</v>
      </c>
      <c r="J151" s="172">
        <v>124.93083894736841</v>
      </c>
      <c r="K151" s="172">
        <v>54.402231578947358</v>
      </c>
      <c r="L151" s="172">
        <v>0</v>
      </c>
      <c r="M151" s="172">
        <v>0</v>
      </c>
      <c r="N151" s="172">
        <v>0</v>
      </c>
      <c r="O151" s="172">
        <v>0</v>
      </c>
      <c r="P151" s="172">
        <v>0</v>
      </c>
      <c r="Q151" s="172">
        <v>2.0300068421052635</v>
      </c>
      <c r="R151" s="172">
        <v>143.14587184210527</v>
      </c>
      <c r="S151" s="172">
        <v>49.933476842105257</v>
      </c>
      <c r="T151" s="172">
        <v>1.9429368421052633</v>
      </c>
      <c r="U151" s="172">
        <v>0</v>
      </c>
      <c r="V151" s="172">
        <v>0</v>
      </c>
      <c r="W151" s="172">
        <v>0</v>
      </c>
      <c r="X151" s="172">
        <v>107.81591894736842</v>
      </c>
      <c r="Y151" s="172">
        <v>1144.4383734210526</v>
      </c>
      <c r="Z151" s="172">
        <v>348.40095677488421</v>
      </c>
      <c r="AA151" s="219">
        <v>101.32415631578947</v>
      </c>
      <c r="AB151" s="172">
        <v>16.041692105263159</v>
      </c>
      <c r="AC151" s="172">
        <v>2.8308868421052633</v>
      </c>
      <c r="AD151" s="172">
        <v>0</v>
      </c>
      <c r="AE151" s="172">
        <v>12.267176315789474</v>
      </c>
      <c r="AF151" s="172">
        <v>11.323547368421053</v>
      </c>
      <c r="AG151" s="172">
        <v>0</v>
      </c>
      <c r="AH151" s="172">
        <v>0</v>
      </c>
      <c r="AI151" s="172">
        <v>0</v>
      </c>
      <c r="AJ151" s="172">
        <v>0</v>
      </c>
      <c r="AK151" s="172">
        <v>5.6617736842105266</v>
      </c>
      <c r="AL151" s="172">
        <v>3.7745157894736843</v>
      </c>
      <c r="AM151" s="172">
        <v>0</v>
      </c>
      <c r="AN151" s="172">
        <v>0</v>
      </c>
      <c r="AO151" s="172">
        <v>0</v>
      </c>
      <c r="AP151" s="172">
        <v>30.196126315789474</v>
      </c>
      <c r="AQ151" s="172">
        <v>15.035154246860525</v>
      </c>
      <c r="AR151" s="219">
        <v>2.8308868421052633</v>
      </c>
      <c r="AS151" s="172">
        <v>56.047515789473685</v>
      </c>
      <c r="AT151" s="172">
        <v>16.149284210526318</v>
      </c>
      <c r="AU151" s="172">
        <v>2.8498736842105261</v>
      </c>
      <c r="AV151" s="172">
        <v>53.029183221915787</v>
      </c>
      <c r="AW151" s="172">
        <v>27.12636402018947</v>
      </c>
      <c r="AX151" s="172">
        <v>0</v>
      </c>
      <c r="AY151" s="172">
        <v>0</v>
      </c>
      <c r="AZ151" s="172">
        <v>0</v>
      </c>
      <c r="BA151" s="172">
        <v>0</v>
      </c>
      <c r="BB151" s="172">
        <v>35.227604946505267</v>
      </c>
      <c r="BC151" s="172">
        <v>16.434271578947367</v>
      </c>
      <c r="BD151" s="172">
        <v>1.2824431578947368</v>
      </c>
      <c r="BE151" s="172">
        <v>491.09846179844214</v>
      </c>
      <c r="BF151" s="172">
        <v>154.54737980103158</v>
      </c>
      <c r="BG151" s="219">
        <v>12.602775053494735</v>
      </c>
      <c r="BH151" s="242">
        <v>453.5</v>
      </c>
      <c r="BJ151" s="191">
        <v>936</v>
      </c>
      <c r="BK151" s="191" t="s">
        <v>193</v>
      </c>
      <c r="BL151" s="192">
        <v>9679.4599999999991</v>
      </c>
      <c r="BM151" s="192">
        <v>10156.01</v>
      </c>
      <c r="BN151" s="192">
        <v>24.68</v>
      </c>
      <c r="BO151" s="192">
        <v>413.09</v>
      </c>
      <c r="BP151" s="204">
        <v>32</v>
      </c>
      <c r="BQ151" s="205">
        <v>141</v>
      </c>
      <c r="BR151" s="204">
        <v>574</v>
      </c>
    </row>
    <row r="152" spans="1:70" ht="14.4" x14ac:dyDescent="0.3">
      <c r="A152" s="171">
        <v>344</v>
      </c>
      <c r="B152" s="224" t="s">
        <v>211</v>
      </c>
      <c r="C152" s="218">
        <v>23557.5</v>
      </c>
      <c r="D152" s="219">
        <v>18809</v>
      </c>
      <c r="E152" s="218">
        <v>65.411331578947369</v>
      </c>
      <c r="F152" s="172">
        <v>129.01100631578947</v>
      </c>
      <c r="G152" s="172">
        <v>41.773142105263155</v>
      </c>
      <c r="H152" s="172">
        <v>0.97146842105263165</v>
      </c>
      <c r="I152" s="172">
        <v>196.3843652381079</v>
      </c>
      <c r="J152" s="172">
        <v>841.12974187571581</v>
      </c>
      <c r="K152" s="172">
        <v>335.60995751680525</v>
      </c>
      <c r="L152" s="172">
        <v>14.248203832594736</v>
      </c>
      <c r="M152" s="172">
        <v>0</v>
      </c>
      <c r="N152" s="172">
        <v>0</v>
      </c>
      <c r="O152" s="172">
        <v>0</v>
      </c>
      <c r="P152" s="172">
        <v>0</v>
      </c>
      <c r="Q152" s="172">
        <v>24.585638421052632</v>
      </c>
      <c r="R152" s="172">
        <v>371.68381692326841</v>
      </c>
      <c r="S152" s="172">
        <v>159.74179037793158</v>
      </c>
      <c r="T152" s="172">
        <v>5.8288105263157881</v>
      </c>
      <c r="U152" s="172">
        <v>0</v>
      </c>
      <c r="V152" s="172">
        <v>0</v>
      </c>
      <c r="W152" s="172">
        <v>0</v>
      </c>
      <c r="X152" s="172">
        <v>493.51196010186572</v>
      </c>
      <c r="Y152" s="172">
        <v>1574.7846373629736</v>
      </c>
      <c r="Z152" s="172">
        <v>455.27284574432105</v>
      </c>
      <c r="AA152" s="219">
        <v>34.325217220036841</v>
      </c>
      <c r="AB152" s="172">
        <v>83.039347368421048</v>
      </c>
      <c r="AC152" s="172">
        <v>24.534352631578948</v>
      </c>
      <c r="AD152" s="172">
        <v>0.94362894736842107</v>
      </c>
      <c r="AE152" s="172">
        <v>324.60835789473686</v>
      </c>
      <c r="AF152" s="172">
        <v>104.36536157894736</v>
      </c>
      <c r="AG152" s="172">
        <v>3.7745157894736843</v>
      </c>
      <c r="AH152" s="172">
        <v>0</v>
      </c>
      <c r="AI152" s="172">
        <v>0</v>
      </c>
      <c r="AJ152" s="172">
        <v>0</v>
      </c>
      <c r="AK152" s="172">
        <v>61.084247822068427</v>
      </c>
      <c r="AL152" s="172">
        <v>29.252497368421054</v>
      </c>
      <c r="AM152" s="172">
        <v>0.94362894736842107</v>
      </c>
      <c r="AN152" s="172">
        <v>0</v>
      </c>
      <c r="AO152" s="172">
        <v>0</v>
      </c>
      <c r="AP152" s="172">
        <v>253.83178386943686</v>
      </c>
      <c r="AQ152" s="172">
        <v>79.842332494736837</v>
      </c>
      <c r="AR152" s="219">
        <v>14.468976878439474</v>
      </c>
      <c r="AS152" s="172">
        <v>48.447852631578947</v>
      </c>
      <c r="AT152" s="172">
        <v>11.399494736842104</v>
      </c>
      <c r="AU152" s="172">
        <v>0</v>
      </c>
      <c r="AV152" s="172">
        <v>308.25563614477892</v>
      </c>
      <c r="AW152" s="172">
        <v>154.17816441587368</v>
      </c>
      <c r="AX152" s="172">
        <v>3.1665259991368422</v>
      </c>
      <c r="AY152" s="172">
        <v>0</v>
      </c>
      <c r="AZ152" s="172">
        <v>0</v>
      </c>
      <c r="BA152" s="172">
        <v>0</v>
      </c>
      <c r="BB152" s="172">
        <v>181.52112263589473</v>
      </c>
      <c r="BC152" s="172">
        <v>74.450100126315789</v>
      </c>
      <c r="BD152" s="172">
        <v>1.7099242105263159</v>
      </c>
      <c r="BE152" s="172">
        <v>1014.0540969320211</v>
      </c>
      <c r="BF152" s="172">
        <v>301.03912140448426</v>
      </c>
      <c r="BG152" s="219">
        <v>13.236079683347366</v>
      </c>
      <c r="BH152" s="242">
        <v>1537</v>
      </c>
      <c r="BJ152" s="191">
        <v>937</v>
      </c>
      <c r="BK152" s="191" t="s">
        <v>205</v>
      </c>
      <c r="BL152" s="192">
        <v>5810.26</v>
      </c>
      <c r="BM152" s="192">
        <v>5680.61</v>
      </c>
      <c r="BN152" s="192">
        <v>23.67</v>
      </c>
      <c r="BO152" s="192">
        <v>240.04</v>
      </c>
      <c r="BP152" s="204">
        <v>18</v>
      </c>
      <c r="BQ152" s="205">
        <v>101</v>
      </c>
      <c r="BR152" s="204">
        <v>380</v>
      </c>
    </row>
    <row r="153" spans="1:70" ht="14.4" x14ac:dyDescent="0.3">
      <c r="A153" s="171">
        <v>872</v>
      </c>
      <c r="B153" s="224" t="s">
        <v>212</v>
      </c>
      <c r="C153" s="218">
        <v>14981</v>
      </c>
      <c r="D153" s="219">
        <v>11245</v>
      </c>
      <c r="E153" s="218">
        <v>0</v>
      </c>
      <c r="F153" s="172">
        <v>65.088384210526314</v>
      </c>
      <c r="G153" s="172">
        <v>37.498681052631582</v>
      </c>
      <c r="H153" s="172">
        <v>0</v>
      </c>
      <c r="I153" s="172">
        <v>3.3833447368421048</v>
      </c>
      <c r="J153" s="172">
        <v>172.9213789473684</v>
      </c>
      <c r="K153" s="172">
        <v>65.088384210526314</v>
      </c>
      <c r="L153" s="172">
        <v>0.97146842105263165</v>
      </c>
      <c r="M153" s="172">
        <v>0</v>
      </c>
      <c r="N153" s="172">
        <v>0</v>
      </c>
      <c r="O153" s="172">
        <v>0</v>
      </c>
      <c r="P153" s="172">
        <v>0</v>
      </c>
      <c r="Q153" s="172">
        <v>2.2555631578947368</v>
      </c>
      <c r="R153" s="172">
        <v>271.03968947368423</v>
      </c>
      <c r="S153" s="172">
        <v>96.175373684210527</v>
      </c>
      <c r="T153" s="172">
        <v>0.97146842105263165</v>
      </c>
      <c r="U153" s="172">
        <v>0</v>
      </c>
      <c r="V153" s="172">
        <v>0</v>
      </c>
      <c r="W153" s="172">
        <v>0</v>
      </c>
      <c r="X153" s="172">
        <v>74.750847213189473</v>
      </c>
      <c r="Y153" s="172">
        <v>1348.1372446322473</v>
      </c>
      <c r="Z153" s="172">
        <v>396.2378804164</v>
      </c>
      <c r="AA153" s="219">
        <v>86.854624775763156</v>
      </c>
      <c r="AB153" s="172">
        <v>7.5490315789473685</v>
      </c>
      <c r="AC153" s="172">
        <v>5.2843221052631577</v>
      </c>
      <c r="AD153" s="172">
        <v>0</v>
      </c>
      <c r="AE153" s="172">
        <v>13.210805263157894</v>
      </c>
      <c r="AF153" s="172">
        <v>3.7745157894736843</v>
      </c>
      <c r="AG153" s="172">
        <v>0</v>
      </c>
      <c r="AH153" s="172">
        <v>0</v>
      </c>
      <c r="AI153" s="172">
        <v>0</v>
      </c>
      <c r="AJ153" s="172">
        <v>0</v>
      </c>
      <c r="AK153" s="172">
        <v>35.857900000000001</v>
      </c>
      <c r="AL153" s="172">
        <v>14.154434210526315</v>
      </c>
      <c r="AM153" s="172">
        <v>0</v>
      </c>
      <c r="AN153" s="172">
        <v>0</v>
      </c>
      <c r="AO153" s="172">
        <v>0</v>
      </c>
      <c r="AP153" s="172">
        <v>57.890676250413151</v>
      </c>
      <c r="AQ153" s="172">
        <v>12.833089468105261</v>
      </c>
      <c r="AR153" s="219">
        <v>0.94362894736842107</v>
      </c>
      <c r="AS153" s="172">
        <v>24.743874369978947</v>
      </c>
      <c r="AT153" s="172">
        <v>16.02895684383158</v>
      </c>
      <c r="AU153" s="172">
        <v>0</v>
      </c>
      <c r="AV153" s="172">
        <v>59.657355789473684</v>
      </c>
      <c r="AW153" s="172">
        <v>23.178972631578947</v>
      </c>
      <c r="AX153" s="172">
        <v>0.94995789473684211</v>
      </c>
      <c r="AY153" s="172">
        <v>0</v>
      </c>
      <c r="AZ153" s="172">
        <v>0</v>
      </c>
      <c r="BA153" s="172">
        <v>0</v>
      </c>
      <c r="BB153" s="172">
        <v>120.92963999999998</v>
      </c>
      <c r="BC153" s="172">
        <v>49.397810526315787</v>
      </c>
      <c r="BD153" s="172">
        <v>0.94995789473684211</v>
      </c>
      <c r="BE153" s="172">
        <v>601.74278132772622</v>
      </c>
      <c r="BF153" s="172">
        <v>174.98673656141051</v>
      </c>
      <c r="BG153" s="219">
        <v>11.194253483810526</v>
      </c>
      <c r="BH153" s="242">
        <v>545.83000000000004</v>
      </c>
      <c r="BJ153" s="191">
        <v>938</v>
      </c>
      <c r="BK153" s="191" t="s">
        <v>207</v>
      </c>
      <c r="BL153" s="192">
        <v>7335.34</v>
      </c>
      <c r="BM153" s="192">
        <v>7572.46</v>
      </c>
      <c r="BN153" s="192">
        <v>53.58</v>
      </c>
      <c r="BO153" s="192">
        <v>635.61</v>
      </c>
      <c r="BP153" s="204">
        <v>28</v>
      </c>
      <c r="BQ153" s="205">
        <v>145</v>
      </c>
      <c r="BR153" s="204">
        <v>526</v>
      </c>
    </row>
    <row r="154" spans="1:70" ht="14.4" x14ac:dyDescent="0.3">
      <c r="A154" s="171">
        <v>336</v>
      </c>
      <c r="B154" s="224" t="s">
        <v>213</v>
      </c>
      <c r="C154" s="218">
        <v>24575</v>
      </c>
      <c r="D154" s="219">
        <v>18479</v>
      </c>
      <c r="E154" s="218">
        <v>162.40054736842109</v>
      </c>
      <c r="F154" s="172">
        <v>356.52891052631577</v>
      </c>
      <c r="G154" s="172">
        <v>129.20529999999999</v>
      </c>
      <c r="H154" s="172">
        <v>13.60055789473684</v>
      </c>
      <c r="I154" s="172">
        <v>69.922457894736851</v>
      </c>
      <c r="J154" s="172">
        <v>580.93811578947361</v>
      </c>
      <c r="K154" s="172">
        <v>231.20948421052628</v>
      </c>
      <c r="L154" s="172">
        <v>3.8858736842105266</v>
      </c>
      <c r="M154" s="172">
        <v>0</v>
      </c>
      <c r="N154" s="172">
        <v>0</v>
      </c>
      <c r="O154" s="172">
        <v>0</v>
      </c>
      <c r="P154" s="172">
        <v>0</v>
      </c>
      <c r="Q154" s="172">
        <v>85.335472055163166</v>
      </c>
      <c r="R154" s="172">
        <v>916.74236699048936</v>
      </c>
      <c r="S154" s="172">
        <v>373.04387368421044</v>
      </c>
      <c r="T154" s="172">
        <v>1.9429368421052633</v>
      </c>
      <c r="U154" s="172">
        <v>0</v>
      </c>
      <c r="V154" s="172">
        <v>0</v>
      </c>
      <c r="W154" s="172">
        <v>0</v>
      </c>
      <c r="X154" s="172">
        <v>502.74484849894475</v>
      </c>
      <c r="Y154" s="172">
        <v>1070.5701364324896</v>
      </c>
      <c r="Z154" s="172">
        <v>294.79514180779472</v>
      </c>
      <c r="AA154" s="219">
        <v>40.034711023410523</v>
      </c>
      <c r="AB154" s="172">
        <v>106.63007105263159</v>
      </c>
      <c r="AC154" s="172">
        <v>36.801528947368425</v>
      </c>
      <c r="AD154" s="172">
        <v>6.6054026315789471</v>
      </c>
      <c r="AE154" s="172">
        <v>142.48797105263159</v>
      </c>
      <c r="AF154" s="172">
        <v>62.279510526315789</v>
      </c>
      <c r="AG154" s="172">
        <v>0.94362894736842107</v>
      </c>
      <c r="AH154" s="172">
        <v>0</v>
      </c>
      <c r="AI154" s="172">
        <v>0</v>
      </c>
      <c r="AJ154" s="172">
        <v>0</v>
      </c>
      <c r="AK154" s="172">
        <v>202.88022368421053</v>
      </c>
      <c r="AL154" s="172">
        <v>98.13741052631579</v>
      </c>
      <c r="AM154" s="172">
        <v>0</v>
      </c>
      <c r="AN154" s="172">
        <v>0</v>
      </c>
      <c r="AO154" s="172">
        <v>0</v>
      </c>
      <c r="AP154" s="172">
        <v>155.3273347096079</v>
      </c>
      <c r="AQ154" s="172">
        <v>59.61998387016579</v>
      </c>
      <c r="AR154" s="219">
        <v>0</v>
      </c>
      <c r="AS154" s="172">
        <v>70.296884210526315</v>
      </c>
      <c r="AT154" s="172">
        <v>25.648863157894738</v>
      </c>
      <c r="AU154" s="172">
        <v>1.8999157894736842</v>
      </c>
      <c r="AV154" s="172">
        <v>80.366437894736833</v>
      </c>
      <c r="AW154" s="172">
        <v>37.618332631578951</v>
      </c>
      <c r="AX154" s="172">
        <v>0</v>
      </c>
      <c r="AY154" s="172">
        <v>0</v>
      </c>
      <c r="AZ154" s="172">
        <v>0</v>
      </c>
      <c r="BA154" s="172">
        <v>0</v>
      </c>
      <c r="BB154" s="172">
        <v>175.93220210526317</v>
      </c>
      <c r="BC154" s="172">
        <v>63.647178947368417</v>
      </c>
      <c r="BD154" s="172">
        <v>0.94995789473684211</v>
      </c>
      <c r="BE154" s="172">
        <v>563.87748719229467</v>
      </c>
      <c r="BF154" s="172">
        <v>165.94946412309474</v>
      </c>
      <c r="BG154" s="219">
        <v>1.8999157894736842</v>
      </c>
      <c r="BH154" s="242">
        <v>1326</v>
      </c>
      <c r="BJ154" s="191">
        <v>940</v>
      </c>
      <c r="BK154" s="191" t="s">
        <v>216</v>
      </c>
      <c r="BL154" s="192">
        <v>2867.82</v>
      </c>
      <c r="BM154" s="192">
        <v>3205.18</v>
      </c>
      <c r="BN154" s="192">
        <v>48.16</v>
      </c>
      <c r="BO154" s="192">
        <v>288.49</v>
      </c>
      <c r="BP154" s="204">
        <v>15</v>
      </c>
      <c r="BQ154" s="205">
        <v>62</v>
      </c>
      <c r="BR154" s="204">
        <v>219</v>
      </c>
    </row>
    <row r="155" spans="1:70" ht="14.4" x14ac:dyDescent="0.3">
      <c r="A155" s="171">
        <v>885</v>
      </c>
      <c r="B155" s="224" t="s">
        <v>214</v>
      </c>
      <c r="C155" s="218">
        <v>41954</v>
      </c>
      <c r="D155" s="219">
        <v>31255.5</v>
      </c>
      <c r="E155" s="218">
        <v>12.405597368421054</v>
      </c>
      <c r="F155" s="172">
        <v>40.801673684210527</v>
      </c>
      <c r="G155" s="172">
        <v>7.7717473684210532</v>
      </c>
      <c r="H155" s="172">
        <v>5.8288105263157881</v>
      </c>
      <c r="I155" s="172">
        <v>82.252870576415788</v>
      </c>
      <c r="J155" s="172">
        <v>455.1608043483842</v>
      </c>
      <c r="K155" s="172">
        <v>212.50871710526314</v>
      </c>
      <c r="L155" s="172">
        <v>7.4479248852263158</v>
      </c>
      <c r="M155" s="172">
        <v>0</v>
      </c>
      <c r="N155" s="172">
        <v>0</v>
      </c>
      <c r="O155" s="172">
        <v>0</v>
      </c>
      <c r="P155" s="172">
        <v>0</v>
      </c>
      <c r="Q155" s="172">
        <v>123.51088188587632</v>
      </c>
      <c r="R155" s="172">
        <v>1015.6177885163474</v>
      </c>
      <c r="S155" s="172">
        <v>417.15825857008417</v>
      </c>
      <c r="T155" s="172">
        <v>5.310694358910526</v>
      </c>
      <c r="U155" s="172">
        <v>0</v>
      </c>
      <c r="V155" s="172">
        <v>0</v>
      </c>
      <c r="W155" s="172">
        <v>0</v>
      </c>
      <c r="X155" s="172">
        <v>649.22451233961851</v>
      </c>
      <c r="Y155" s="172">
        <v>3658.5865766101315</v>
      </c>
      <c r="Z155" s="172">
        <v>1185.4015459585157</v>
      </c>
      <c r="AA155" s="219">
        <v>122.98271252095788</v>
      </c>
      <c r="AB155" s="172">
        <v>4.6552358258078952</v>
      </c>
      <c r="AC155" s="172">
        <v>0.94362894736842107</v>
      </c>
      <c r="AD155" s="172">
        <v>0.94362894736842107</v>
      </c>
      <c r="AE155" s="172">
        <v>57.907362441089482</v>
      </c>
      <c r="AF155" s="172">
        <v>39.192055299492104</v>
      </c>
      <c r="AG155" s="172">
        <v>1.8872578947368421</v>
      </c>
      <c r="AH155" s="172">
        <v>0</v>
      </c>
      <c r="AI155" s="172">
        <v>0</v>
      </c>
      <c r="AJ155" s="172">
        <v>0</v>
      </c>
      <c r="AK155" s="172">
        <v>137.14074286722106</v>
      </c>
      <c r="AL155" s="172">
        <v>76.040766637857899</v>
      </c>
      <c r="AM155" s="172">
        <v>2.4534352631578948</v>
      </c>
      <c r="AN155" s="172">
        <v>0</v>
      </c>
      <c r="AO155" s="172">
        <v>0</v>
      </c>
      <c r="AP155" s="172">
        <v>340.52330553430522</v>
      </c>
      <c r="AQ155" s="172">
        <v>120.59866131648948</v>
      </c>
      <c r="AR155" s="219">
        <v>4.9068705263157897</v>
      </c>
      <c r="AS155" s="172">
        <v>11.589485365831578</v>
      </c>
      <c r="AT155" s="172">
        <v>1.8999157894736842</v>
      </c>
      <c r="AU155" s="172">
        <v>3.4198484210526319</v>
      </c>
      <c r="AV155" s="172">
        <v>190.07961154547368</v>
      </c>
      <c r="AW155" s="172">
        <v>95.502432417600005</v>
      </c>
      <c r="AX155" s="172">
        <v>0.94995789473684211</v>
      </c>
      <c r="AY155" s="172">
        <v>0</v>
      </c>
      <c r="AZ155" s="172">
        <v>0</v>
      </c>
      <c r="BA155" s="172">
        <v>0</v>
      </c>
      <c r="BB155" s="172">
        <v>390.43079197117891</v>
      </c>
      <c r="BC155" s="172">
        <v>194.30438588955789</v>
      </c>
      <c r="BD155" s="172">
        <v>1.6149284210526316</v>
      </c>
      <c r="BE155" s="172">
        <v>2333.0507644547997</v>
      </c>
      <c r="BF155" s="172">
        <v>747.38443980966315</v>
      </c>
      <c r="BG155" s="219">
        <v>52.353998748315796</v>
      </c>
      <c r="BH155" s="242">
        <v>2226.75</v>
      </c>
      <c r="BJ155" s="191">
        <v>941</v>
      </c>
      <c r="BK155" s="191" t="s">
        <v>217</v>
      </c>
      <c r="BL155" s="192">
        <v>3483.91</v>
      </c>
      <c r="BM155" s="192">
        <v>3954.4</v>
      </c>
      <c r="BN155" s="192">
        <v>70.59</v>
      </c>
      <c r="BO155" s="192">
        <v>283.79000000000002</v>
      </c>
      <c r="BP155" s="204">
        <v>21</v>
      </c>
      <c r="BQ155" s="205">
        <v>56</v>
      </c>
      <c r="BR155" s="204">
        <v>200</v>
      </c>
    </row>
    <row r="156" spans="1:70" ht="15" thickBot="1" x14ac:dyDescent="0.35">
      <c r="A156" s="171">
        <v>816</v>
      </c>
      <c r="B156" s="224" t="s">
        <v>215</v>
      </c>
      <c r="C156" s="220">
        <v>12182</v>
      </c>
      <c r="D156" s="222">
        <v>9698</v>
      </c>
      <c r="E156" s="220">
        <v>3.3081589223184218</v>
      </c>
      <c r="F156" s="221">
        <v>23.898123157894737</v>
      </c>
      <c r="G156" s="221">
        <v>13.568175937857895</v>
      </c>
      <c r="H156" s="221">
        <v>2.9144052631578941</v>
      </c>
      <c r="I156" s="221">
        <v>0</v>
      </c>
      <c r="J156" s="221">
        <v>101.03271578947368</v>
      </c>
      <c r="K156" s="221">
        <v>44.16943120101579</v>
      </c>
      <c r="L156" s="221">
        <v>0.97146842105263165</v>
      </c>
      <c r="M156" s="221">
        <v>0</v>
      </c>
      <c r="N156" s="221">
        <v>0</v>
      </c>
      <c r="O156" s="221">
        <v>0</v>
      </c>
      <c r="P156" s="221">
        <v>0</v>
      </c>
      <c r="Q156" s="221">
        <v>42.179031052631579</v>
      </c>
      <c r="R156" s="221">
        <v>307.3240408288105</v>
      </c>
      <c r="S156" s="221">
        <v>147.46890631578947</v>
      </c>
      <c r="T156" s="221">
        <v>2.9144052631578941</v>
      </c>
      <c r="U156" s="172">
        <v>0</v>
      </c>
      <c r="V156" s="172">
        <v>0</v>
      </c>
      <c r="W156" s="172">
        <v>0</v>
      </c>
      <c r="X156" s="221">
        <v>150.37087794483685</v>
      </c>
      <c r="Y156" s="221">
        <v>1167.0148730516789</v>
      </c>
      <c r="Z156" s="221">
        <v>360.66361807483156</v>
      </c>
      <c r="AA156" s="222">
        <v>60.105768337963156</v>
      </c>
      <c r="AB156" s="172">
        <v>4.6552358258078952</v>
      </c>
      <c r="AC156" s="172">
        <v>1.8872578947368421</v>
      </c>
      <c r="AD156" s="172">
        <v>2.8308868421052633</v>
      </c>
      <c r="AE156" s="172">
        <v>14.154434210526315</v>
      </c>
      <c r="AF156" s="172">
        <v>7.5490315789473685</v>
      </c>
      <c r="AG156" s="172">
        <v>0</v>
      </c>
      <c r="AH156" s="172">
        <v>0</v>
      </c>
      <c r="AI156" s="172">
        <v>0</v>
      </c>
      <c r="AJ156" s="172">
        <v>0</v>
      </c>
      <c r="AK156" s="172">
        <v>50.326877822068425</v>
      </c>
      <c r="AL156" s="172">
        <v>19.816207894736841</v>
      </c>
      <c r="AM156" s="172">
        <v>0</v>
      </c>
      <c r="AN156" s="172">
        <v>0</v>
      </c>
      <c r="AO156" s="172">
        <v>0</v>
      </c>
      <c r="AP156" s="172">
        <v>99.307840691184225</v>
      </c>
      <c r="AQ156" s="172">
        <v>31.70593263157895</v>
      </c>
      <c r="AR156" s="219">
        <v>0.94362894736842107</v>
      </c>
      <c r="AS156" s="172">
        <v>12.349452631578947</v>
      </c>
      <c r="AT156" s="172">
        <v>8.9296042105263158</v>
      </c>
      <c r="AU156" s="172">
        <v>0.94995789473684211</v>
      </c>
      <c r="AV156" s="172">
        <v>43.856388840378941</v>
      </c>
      <c r="AW156" s="172">
        <v>10.892850842968421</v>
      </c>
      <c r="AX156" s="172">
        <v>0.69663547282105265</v>
      </c>
      <c r="AY156" s="172">
        <v>0</v>
      </c>
      <c r="AZ156" s="172">
        <v>0</v>
      </c>
      <c r="BA156" s="172">
        <v>0</v>
      </c>
      <c r="BB156" s="172">
        <v>98.969780633305263</v>
      </c>
      <c r="BC156" s="172">
        <v>68.792784527178952</v>
      </c>
      <c r="BD156" s="172">
        <v>0.94995789473684211</v>
      </c>
      <c r="BE156" s="172">
        <v>737.52146396924206</v>
      </c>
      <c r="BF156" s="172">
        <v>234.38127984959999</v>
      </c>
      <c r="BG156" s="219">
        <v>10.652860130147369</v>
      </c>
      <c r="BH156" s="243">
        <v>548.5</v>
      </c>
      <c r="BJ156" s="191">
        <v>942</v>
      </c>
      <c r="BK156" s="191" t="s">
        <v>249</v>
      </c>
      <c r="BL156" s="192">
        <v>2557.9</v>
      </c>
      <c r="BM156" s="192">
        <v>2382.48</v>
      </c>
      <c r="BN156" s="192">
        <v>16.05</v>
      </c>
      <c r="BO156" s="192">
        <v>227.68</v>
      </c>
      <c r="BP156" s="204">
        <v>11</v>
      </c>
      <c r="BQ156" s="205">
        <v>36</v>
      </c>
      <c r="BR156" s="204">
        <v>162</v>
      </c>
    </row>
    <row r="157" spans="1:70" ht="14.4" x14ac:dyDescent="0.3">
      <c r="A157" s="175"/>
      <c r="B157" s="176"/>
      <c r="C157" s="225"/>
      <c r="D157" s="225"/>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J157" s="191">
        <v>943</v>
      </c>
      <c r="BK157" s="191" t="s">
        <v>250</v>
      </c>
      <c r="BL157" s="192">
        <v>1999.32</v>
      </c>
      <c r="BM157" s="192">
        <v>1920.23</v>
      </c>
      <c r="BN157" s="192">
        <v>10.6</v>
      </c>
      <c r="BO157" s="192">
        <v>147.49</v>
      </c>
      <c r="BP157" s="204">
        <v>12</v>
      </c>
      <c r="BQ157" s="205">
        <v>29</v>
      </c>
      <c r="BR157" s="204">
        <v>84</v>
      </c>
    </row>
    <row r="158" spans="1:70" x14ac:dyDescent="0.25">
      <c r="C158" s="177"/>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7"/>
      <c r="AK158" s="177"/>
      <c r="AL158" s="177"/>
      <c r="AM158" s="177"/>
      <c r="AN158" s="177"/>
      <c r="AO158" s="177"/>
      <c r="AP158" s="177"/>
      <c r="AQ158" s="177"/>
      <c r="AR158" s="177"/>
      <c r="AS158" s="177"/>
      <c r="AT158" s="177"/>
      <c r="AU158" s="177"/>
      <c r="AV158" s="177"/>
      <c r="AW158" s="177"/>
      <c r="AX158" s="177"/>
      <c r="AY158" s="177"/>
      <c r="AZ158" s="177"/>
      <c r="BA158" s="177"/>
      <c r="BB158" s="177"/>
      <c r="BC158" s="177"/>
      <c r="BD158" s="177"/>
      <c r="BE158" s="177"/>
      <c r="BF158" s="177"/>
      <c r="BG158" s="177"/>
    </row>
  </sheetData>
  <sheetProtection autoFilter="0"/>
  <mergeCells count="23">
    <mergeCell ref="Q3:T3"/>
    <mergeCell ref="X2:AA2"/>
    <mergeCell ref="AB2:AM2"/>
    <mergeCell ref="AP2:AR2"/>
    <mergeCell ref="AS2:BD2"/>
    <mergeCell ref="AB3:AD3"/>
    <mergeCell ref="AE3:AG3"/>
    <mergeCell ref="AH3:AJ3"/>
    <mergeCell ref="AK3:AM3"/>
    <mergeCell ref="AN3:AO3"/>
    <mergeCell ref="AP3:AR3"/>
    <mergeCell ref="AS3:AU3"/>
    <mergeCell ref="AV3:AX3"/>
    <mergeCell ref="AY3:BA3"/>
    <mergeCell ref="BB3:BD3"/>
    <mergeCell ref="BH1:BH2"/>
    <mergeCell ref="C1:D1"/>
    <mergeCell ref="E1:AA1"/>
    <mergeCell ref="AB1:AR1"/>
    <mergeCell ref="AS1:BG1"/>
    <mergeCell ref="E2:T2"/>
    <mergeCell ref="U2:W2"/>
    <mergeCell ref="BE2:BG2"/>
  </mergeCells>
  <pageMargins left="0.75" right="0.75" top="1" bottom="1" header="0.5" footer="0.5"/>
  <pageSetup paperSize="9" orientation="portrait" r:id="rId1"/>
  <headerFooter alignWithMargins="0">
    <oddHeader>&amp;C&amp;"Aptos"&amp;11&amp;K000000 OFFICIAL&amp;1#_x000D_</oddHeader>
    <oddFooter>&amp;C_x000D_&amp;1#&amp;"Aptos"&amp;11&amp;K000000 OFFICIAL</oddFooter>
  </headerFooter>
</worksheet>
</file>

<file path=docMetadata/LabelInfo.xml><?xml version="1.0" encoding="utf-8"?>
<clbl:labelList xmlns:clbl="http://schemas.microsoft.com/office/2020/mipLabelMetadata">
  <clbl:label id="{de278828-447b-4aaa-a336-d38da9839a3c}"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Schools&amp;Central School Services</vt:lpstr>
      <vt:lpstr>Early Years 3 &amp; 4 yrs</vt:lpstr>
      <vt:lpstr>Early Years 2 yrs and under 2s</vt:lpstr>
      <vt:lpstr>Early Years Pupil Premium&amp;DAF</vt:lpstr>
      <vt:lpstr>High Needs Pupil Numbers</vt:lpstr>
      <vt:lpstr>Source data</vt:lpstr>
      <vt:lpstr>'Early Years 2 yrs and under 2s'!Print_Area</vt:lpstr>
      <vt:lpstr>'Early Years 3 &amp; 4 yrs'!Print_Area</vt:lpstr>
      <vt:lpstr>'Early Years Pupil Premium&amp;DAF'!Print_Area</vt:lpstr>
      <vt:lpstr>'High Needs Pupil Numbers'!Print_Area</vt:lpstr>
      <vt:lpstr>'Schools&amp;Central School Services'!Print_Area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2025-12-16T15:10:06Z</dcterms:created>
  <dcterms:modified xsi:type="dcterms:W3CDTF">2025-12-17T10:20:29Z</dcterms:modified>
</cp:coreProperties>
</file>