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ca.local\wa\FC\Prog Man\43 - Programme Management\7 - Performance Management\Official Statistics KEEP\2025-26\Apr-Sep\Final Release\"/>
    </mc:Choice>
  </mc:AlternateContent>
  <xr:revisionPtr revIDLastSave="0" documentId="13_ncr:1_{03B62C1A-BBA3-4D83-8AC6-DC1095142C00}" xr6:coauthVersionLast="47" xr6:coauthVersionMax="47" xr10:uidLastSave="{00000000-0000-0000-0000-000000000000}"/>
  <bookViews>
    <workbookView xWindow="51480" yWindow="-120" windowWidth="29040" windowHeight="15720" xr2:uid="{38041C02-8F50-4AA4-8BAF-454C7A126D2C}"/>
  </bookViews>
  <sheets>
    <sheet name="Cover" sheetId="1" r:id="rId1"/>
    <sheet name="Notes" sheetId="2" r:id="rId2"/>
    <sheet name="Table 1" sheetId="3" r:id="rId3"/>
    <sheet name="Table 2" sheetId="4" r:id="rId4"/>
  </sheets>
  <definedNames>
    <definedName name="_xlnm._FilterDatabase" localSheetId="2" hidden="1">'Table 1'!$A$10:$V$10</definedName>
    <definedName name="_xlnm._FilterDatabase" localSheetId="3" hidden="1">'Table 2'!#REF!</definedName>
    <definedName name="_xlnm.Print_Titles" localSheetId="2">'Table 1'!$8:$10</definedName>
    <definedName name="_xlnm.Print_Titles" localSheetId="3">'Table 2'!$8:$10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4" i="4" l="1"/>
  <c r="R264" i="4"/>
  <c r="Q264" i="4"/>
  <c r="P264" i="4"/>
  <c r="O264" i="4"/>
  <c r="N264" i="4"/>
  <c r="K264" i="4"/>
  <c r="J264" i="4"/>
  <c r="I264" i="4"/>
  <c r="H264" i="4"/>
  <c r="G264" i="4"/>
  <c r="F264" i="4"/>
  <c r="E264" i="4"/>
  <c r="D264" i="4"/>
  <c r="U263" i="4"/>
  <c r="S263" i="4"/>
  <c r="J263" i="4"/>
  <c r="L263" i="4" s="1"/>
  <c r="S262" i="4"/>
  <c r="U262" i="4" s="1"/>
  <c r="L262" i="4"/>
  <c r="J262" i="4"/>
  <c r="U261" i="4"/>
  <c r="S261" i="4"/>
  <c r="L261" i="4"/>
  <c r="J261" i="4"/>
  <c r="U260" i="4"/>
  <c r="S260" i="4"/>
  <c r="J260" i="4"/>
  <c r="L260" i="4" s="1"/>
  <c r="S259" i="4"/>
  <c r="U259" i="4" s="1"/>
  <c r="L259" i="4"/>
  <c r="J259" i="4"/>
  <c r="U258" i="4"/>
  <c r="S258" i="4"/>
  <c r="L258" i="4"/>
  <c r="J258" i="4"/>
  <c r="U257" i="4"/>
  <c r="S257" i="4"/>
  <c r="J257" i="4"/>
  <c r="L257" i="4" s="1"/>
  <c r="S256" i="4"/>
  <c r="U256" i="4" s="1"/>
  <c r="L256" i="4"/>
  <c r="J256" i="4"/>
  <c r="U255" i="4"/>
  <c r="S255" i="4"/>
  <c r="L255" i="4"/>
  <c r="J255" i="4"/>
  <c r="T251" i="4"/>
  <c r="S251" i="4"/>
  <c r="R251" i="4"/>
  <c r="P251" i="4"/>
  <c r="O251" i="4"/>
  <c r="N251" i="4"/>
  <c r="K251" i="4"/>
  <c r="H251" i="4"/>
  <c r="F251" i="4"/>
  <c r="E251" i="4"/>
  <c r="D251" i="4"/>
  <c r="U250" i="4"/>
  <c r="S250" i="4"/>
  <c r="J250" i="4"/>
  <c r="L250" i="4" s="1"/>
  <c r="U249" i="4"/>
  <c r="U251" i="4" s="1"/>
  <c r="S249" i="4"/>
  <c r="L249" i="4"/>
  <c r="J249" i="4"/>
  <c r="U248" i="4"/>
  <c r="S248" i="4"/>
  <c r="J248" i="4"/>
  <c r="L248" i="4" s="1"/>
  <c r="U247" i="4"/>
  <c r="S247" i="4"/>
  <c r="J247" i="4"/>
  <c r="L247" i="4" s="1"/>
  <c r="U246" i="4"/>
  <c r="S246" i="4"/>
  <c r="L246" i="4"/>
  <c r="J246" i="4"/>
  <c r="U245" i="4"/>
  <c r="S245" i="4"/>
  <c r="J245" i="4"/>
  <c r="T242" i="4"/>
  <c r="R242" i="4"/>
  <c r="Q242" i="4"/>
  <c r="P242" i="4"/>
  <c r="O242" i="4"/>
  <c r="N242" i="4"/>
  <c r="K242" i="4"/>
  <c r="I242" i="4"/>
  <c r="H242" i="4"/>
  <c r="G242" i="4"/>
  <c r="F242" i="4"/>
  <c r="E242" i="4"/>
  <c r="D242" i="4"/>
  <c r="S241" i="4"/>
  <c r="U241" i="4" s="1"/>
  <c r="L241" i="4"/>
  <c r="J241" i="4"/>
  <c r="S240" i="4"/>
  <c r="U240" i="4" s="1"/>
  <c r="L240" i="4"/>
  <c r="J240" i="4"/>
  <c r="S239" i="4"/>
  <c r="U239" i="4" s="1"/>
  <c r="L239" i="4"/>
  <c r="J239" i="4"/>
  <c r="S238" i="4"/>
  <c r="U238" i="4" s="1"/>
  <c r="L238" i="4"/>
  <c r="J238" i="4"/>
  <c r="S237" i="4"/>
  <c r="U237" i="4" s="1"/>
  <c r="L237" i="4"/>
  <c r="J237" i="4"/>
  <c r="U236" i="4"/>
  <c r="S236" i="4"/>
  <c r="J236" i="4"/>
  <c r="L236" i="4" s="1"/>
  <c r="S235" i="4"/>
  <c r="U235" i="4" s="1"/>
  <c r="L235" i="4"/>
  <c r="J235" i="4"/>
  <c r="S234" i="4"/>
  <c r="U234" i="4" s="1"/>
  <c r="J234" i="4"/>
  <c r="L234" i="4" s="1"/>
  <c r="S233" i="4"/>
  <c r="U233" i="4" s="1"/>
  <c r="L233" i="4"/>
  <c r="J233" i="4"/>
  <c r="S232" i="4"/>
  <c r="U232" i="4" s="1"/>
  <c r="L232" i="4"/>
  <c r="J232" i="4"/>
  <c r="S231" i="4"/>
  <c r="U231" i="4" s="1"/>
  <c r="L231" i="4"/>
  <c r="J231" i="4"/>
  <c r="S230" i="4"/>
  <c r="U230" i="4" s="1"/>
  <c r="J230" i="4"/>
  <c r="L230" i="4" s="1"/>
  <c r="S229" i="4"/>
  <c r="U229" i="4" s="1"/>
  <c r="L229" i="4"/>
  <c r="J229" i="4"/>
  <c r="S228" i="4"/>
  <c r="U228" i="4" s="1"/>
  <c r="L228" i="4"/>
  <c r="J228" i="4"/>
  <c r="U227" i="4"/>
  <c r="S227" i="4"/>
  <c r="J227" i="4"/>
  <c r="L227" i="4" s="1"/>
  <c r="S226" i="4"/>
  <c r="U226" i="4" s="1"/>
  <c r="L226" i="4"/>
  <c r="J226" i="4"/>
  <c r="S225" i="4"/>
  <c r="U225" i="4" s="1"/>
  <c r="J225" i="4"/>
  <c r="L225" i="4" s="1"/>
  <c r="U224" i="4"/>
  <c r="S224" i="4"/>
  <c r="L224" i="4"/>
  <c r="J224" i="4"/>
  <c r="S223" i="4"/>
  <c r="U223" i="4" s="1"/>
  <c r="L223" i="4"/>
  <c r="J223" i="4"/>
  <c r="S222" i="4"/>
  <c r="U222" i="4" s="1"/>
  <c r="L222" i="4"/>
  <c r="J222" i="4"/>
  <c r="S221" i="4"/>
  <c r="U221" i="4" s="1"/>
  <c r="L221" i="4"/>
  <c r="J221" i="4"/>
  <c r="S220" i="4"/>
  <c r="U220" i="4" s="1"/>
  <c r="L220" i="4"/>
  <c r="J220" i="4"/>
  <c r="S219" i="4"/>
  <c r="U219" i="4" s="1"/>
  <c r="J219" i="4"/>
  <c r="L219" i="4" s="1"/>
  <c r="U218" i="4"/>
  <c r="S218" i="4"/>
  <c r="J218" i="4"/>
  <c r="L218" i="4" s="1"/>
  <c r="S217" i="4"/>
  <c r="U217" i="4" s="1"/>
  <c r="L217" i="4"/>
  <c r="J217" i="4"/>
  <c r="S216" i="4"/>
  <c r="U216" i="4" s="1"/>
  <c r="L216" i="4"/>
  <c r="J216" i="4"/>
  <c r="S215" i="4"/>
  <c r="U215" i="4" s="1"/>
  <c r="L215" i="4"/>
  <c r="J215" i="4"/>
  <c r="S214" i="4"/>
  <c r="U214" i="4" s="1"/>
  <c r="L214" i="4"/>
  <c r="J214" i="4"/>
  <c r="S213" i="4"/>
  <c r="U213" i="4" s="1"/>
  <c r="L213" i="4"/>
  <c r="J213" i="4"/>
  <c r="U212" i="4"/>
  <c r="S212" i="4"/>
  <c r="J212" i="4"/>
  <c r="L212" i="4" s="1"/>
  <c r="S211" i="4"/>
  <c r="U211" i="4" s="1"/>
  <c r="L211" i="4"/>
  <c r="J211" i="4"/>
  <c r="S210" i="4"/>
  <c r="U210" i="4" s="1"/>
  <c r="L210" i="4"/>
  <c r="J210" i="4"/>
  <c r="U209" i="4"/>
  <c r="S209" i="4"/>
  <c r="L209" i="4"/>
  <c r="J209" i="4"/>
  <c r="S208" i="4"/>
  <c r="U208" i="4" s="1"/>
  <c r="L208" i="4"/>
  <c r="J208" i="4"/>
  <c r="S207" i="4"/>
  <c r="U207" i="4" s="1"/>
  <c r="J207" i="4"/>
  <c r="L207" i="4" s="1"/>
  <c r="U206" i="4"/>
  <c r="S206" i="4"/>
  <c r="J206" i="4"/>
  <c r="L206" i="4" s="1"/>
  <c r="S205" i="4"/>
  <c r="U205" i="4" s="1"/>
  <c r="L205" i="4"/>
  <c r="J205" i="4"/>
  <c r="S204" i="4"/>
  <c r="U204" i="4" s="1"/>
  <c r="L204" i="4"/>
  <c r="J204" i="4"/>
  <c r="S203" i="4"/>
  <c r="U203" i="4" s="1"/>
  <c r="L203" i="4"/>
  <c r="J203" i="4"/>
  <c r="S202" i="4"/>
  <c r="U202" i="4" s="1"/>
  <c r="L202" i="4"/>
  <c r="J202" i="4"/>
  <c r="S201" i="4"/>
  <c r="U201" i="4" s="1"/>
  <c r="L201" i="4"/>
  <c r="J201" i="4"/>
  <c r="U200" i="4"/>
  <c r="S200" i="4"/>
  <c r="J200" i="4"/>
  <c r="L200" i="4" s="1"/>
  <c r="S199" i="4"/>
  <c r="U199" i="4" s="1"/>
  <c r="L199" i="4"/>
  <c r="J199" i="4"/>
  <c r="S198" i="4"/>
  <c r="U198" i="4" s="1"/>
  <c r="J198" i="4"/>
  <c r="L198" i="4" s="1"/>
  <c r="U197" i="4"/>
  <c r="S197" i="4"/>
  <c r="L197" i="4"/>
  <c r="J197" i="4"/>
  <c r="S196" i="4"/>
  <c r="U196" i="4" s="1"/>
  <c r="L196" i="4"/>
  <c r="J196" i="4"/>
  <c r="S195" i="4"/>
  <c r="U195" i="4" s="1"/>
  <c r="J195" i="4"/>
  <c r="L195" i="4" s="1"/>
  <c r="S194" i="4"/>
  <c r="U194" i="4" s="1"/>
  <c r="L194" i="4"/>
  <c r="J194" i="4"/>
  <c r="S193" i="4"/>
  <c r="U193" i="4" s="1"/>
  <c r="L193" i="4"/>
  <c r="J193" i="4"/>
  <c r="S192" i="4"/>
  <c r="U192" i="4" s="1"/>
  <c r="L192" i="4"/>
  <c r="J192" i="4"/>
  <c r="S191" i="4"/>
  <c r="U191" i="4" s="1"/>
  <c r="J191" i="4"/>
  <c r="L191" i="4" s="1"/>
  <c r="S190" i="4"/>
  <c r="U190" i="4" s="1"/>
  <c r="L190" i="4"/>
  <c r="J190" i="4"/>
  <c r="S189" i="4"/>
  <c r="U189" i="4" s="1"/>
  <c r="J189" i="4"/>
  <c r="L189" i="4" s="1"/>
  <c r="U188" i="4"/>
  <c r="S188" i="4"/>
  <c r="J188" i="4"/>
  <c r="L188" i="4" s="1"/>
  <c r="S187" i="4"/>
  <c r="U187" i="4" s="1"/>
  <c r="L187" i="4"/>
  <c r="J187" i="4"/>
  <c r="S186" i="4"/>
  <c r="U186" i="4" s="1"/>
  <c r="L186" i="4"/>
  <c r="J186" i="4"/>
  <c r="S185" i="4"/>
  <c r="U185" i="4" s="1"/>
  <c r="L185" i="4"/>
  <c r="J185" i="4"/>
  <c r="S184" i="4"/>
  <c r="U184" i="4" s="1"/>
  <c r="L184" i="4"/>
  <c r="J184" i="4"/>
  <c r="S183" i="4"/>
  <c r="U183" i="4" s="1"/>
  <c r="J183" i="4"/>
  <c r="L183" i="4" s="1"/>
  <c r="U182" i="4"/>
  <c r="S182" i="4"/>
  <c r="J182" i="4"/>
  <c r="L182" i="4" s="1"/>
  <c r="S181" i="4"/>
  <c r="U181" i="4" s="1"/>
  <c r="L181" i="4"/>
  <c r="J181" i="4"/>
  <c r="S180" i="4"/>
  <c r="U180" i="4" s="1"/>
  <c r="J180" i="4"/>
  <c r="L180" i="4" s="1"/>
  <c r="U179" i="4"/>
  <c r="S179" i="4"/>
  <c r="L179" i="4"/>
  <c r="J179" i="4"/>
  <c r="S178" i="4"/>
  <c r="U178" i="4" s="1"/>
  <c r="L178" i="4"/>
  <c r="J178" i="4"/>
  <c r="S177" i="4"/>
  <c r="U177" i="4" s="1"/>
  <c r="L177" i="4"/>
  <c r="J177" i="4"/>
  <c r="S176" i="4"/>
  <c r="U176" i="4" s="1"/>
  <c r="L176" i="4"/>
  <c r="J176" i="4"/>
  <c r="S175" i="4"/>
  <c r="U175" i="4" s="1"/>
  <c r="L175" i="4"/>
  <c r="J175" i="4"/>
  <c r="S174" i="4"/>
  <c r="U174" i="4" s="1"/>
  <c r="L174" i="4"/>
  <c r="J174" i="4"/>
  <c r="U173" i="4"/>
  <c r="S173" i="4"/>
  <c r="J173" i="4"/>
  <c r="L173" i="4" s="1"/>
  <c r="S172" i="4"/>
  <c r="U172" i="4" s="1"/>
  <c r="L172" i="4"/>
  <c r="J172" i="4"/>
  <c r="S171" i="4"/>
  <c r="U171" i="4" s="1"/>
  <c r="J171" i="4"/>
  <c r="L171" i="4" s="1"/>
  <c r="U170" i="4"/>
  <c r="S170" i="4"/>
  <c r="J170" i="4"/>
  <c r="L170" i="4" s="1"/>
  <c r="S169" i="4"/>
  <c r="U169" i="4" s="1"/>
  <c r="L169" i="4"/>
  <c r="J169" i="4"/>
  <c r="S168" i="4"/>
  <c r="U168" i="4" s="1"/>
  <c r="L168" i="4"/>
  <c r="J168" i="4"/>
  <c r="S167" i="4"/>
  <c r="U167" i="4" s="1"/>
  <c r="L167" i="4"/>
  <c r="J167" i="4"/>
  <c r="S166" i="4"/>
  <c r="U166" i="4" s="1"/>
  <c r="L166" i="4"/>
  <c r="J166" i="4"/>
  <c r="S165" i="4"/>
  <c r="U165" i="4" s="1"/>
  <c r="L165" i="4"/>
  <c r="J165" i="4"/>
  <c r="U164" i="4"/>
  <c r="S164" i="4"/>
  <c r="J164" i="4"/>
  <c r="L164" i="4" s="1"/>
  <c r="S163" i="4"/>
  <c r="U163" i="4" s="1"/>
  <c r="L163" i="4"/>
  <c r="J163" i="4"/>
  <c r="S162" i="4"/>
  <c r="U162" i="4" s="1"/>
  <c r="J162" i="4"/>
  <c r="L162" i="4" s="1"/>
  <c r="S161" i="4"/>
  <c r="U161" i="4" s="1"/>
  <c r="L161" i="4"/>
  <c r="J161" i="4"/>
  <c r="S160" i="4"/>
  <c r="U160" i="4" s="1"/>
  <c r="L160" i="4"/>
  <c r="J160" i="4"/>
  <c r="S159" i="4"/>
  <c r="U159" i="4" s="1"/>
  <c r="L159" i="4"/>
  <c r="J159" i="4"/>
  <c r="S158" i="4"/>
  <c r="U158" i="4" s="1"/>
  <c r="J158" i="4"/>
  <c r="L158" i="4" s="1"/>
  <c r="S157" i="4"/>
  <c r="U157" i="4" s="1"/>
  <c r="L157" i="4"/>
  <c r="J157" i="4"/>
  <c r="S156" i="4"/>
  <c r="U156" i="4" s="1"/>
  <c r="L156" i="4"/>
  <c r="J156" i="4"/>
  <c r="U155" i="4"/>
  <c r="S155" i="4"/>
  <c r="J155" i="4"/>
  <c r="L155" i="4" s="1"/>
  <c r="S154" i="4"/>
  <c r="U154" i="4" s="1"/>
  <c r="L154" i="4"/>
  <c r="J154" i="4"/>
  <c r="S153" i="4"/>
  <c r="U153" i="4" s="1"/>
  <c r="J153" i="4"/>
  <c r="L153" i="4" s="1"/>
  <c r="U152" i="4"/>
  <c r="S152" i="4"/>
  <c r="L152" i="4"/>
  <c r="J152" i="4"/>
  <c r="S151" i="4"/>
  <c r="U151" i="4" s="1"/>
  <c r="L151" i="4"/>
  <c r="J151" i="4"/>
  <c r="S150" i="4"/>
  <c r="U150" i="4" s="1"/>
  <c r="L150" i="4"/>
  <c r="J150" i="4"/>
  <c r="S149" i="4"/>
  <c r="U149" i="4" s="1"/>
  <c r="L149" i="4"/>
  <c r="J149" i="4"/>
  <c r="S148" i="4"/>
  <c r="U148" i="4" s="1"/>
  <c r="L148" i="4"/>
  <c r="J148" i="4"/>
  <c r="S147" i="4"/>
  <c r="U147" i="4" s="1"/>
  <c r="J147" i="4"/>
  <c r="L147" i="4" s="1"/>
  <c r="U146" i="4"/>
  <c r="S146" i="4"/>
  <c r="J146" i="4"/>
  <c r="L146" i="4" s="1"/>
  <c r="S145" i="4"/>
  <c r="U145" i="4" s="1"/>
  <c r="L145" i="4"/>
  <c r="J145" i="4"/>
  <c r="S144" i="4"/>
  <c r="U144" i="4" s="1"/>
  <c r="L144" i="4"/>
  <c r="J144" i="4"/>
  <c r="S143" i="4"/>
  <c r="U143" i="4" s="1"/>
  <c r="L143" i="4"/>
  <c r="J143" i="4"/>
  <c r="S142" i="4"/>
  <c r="U142" i="4" s="1"/>
  <c r="L142" i="4"/>
  <c r="J142" i="4"/>
  <c r="S141" i="4"/>
  <c r="U141" i="4" s="1"/>
  <c r="L141" i="4"/>
  <c r="J141" i="4"/>
  <c r="U140" i="4"/>
  <c r="S140" i="4"/>
  <c r="J140" i="4"/>
  <c r="L140" i="4" s="1"/>
  <c r="S139" i="4"/>
  <c r="U139" i="4" s="1"/>
  <c r="L139" i="4"/>
  <c r="J139" i="4"/>
  <c r="S138" i="4"/>
  <c r="U138" i="4" s="1"/>
  <c r="L138" i="4"/>
  <c r="J138" i="4"/>
  <c r="S137" i="4"/>
  <c r="U137" i="4" s="1"/>
  <c r="L137" i="4"/>
  <c r="J137" i="4"/>
  <c r="S136" i="4"/>
  <c r="U136" i="4" s="1"/>
  <c r="L136" i="4"/>
  <c r="J136" i="4"/>
  <c r="S135" i="4"/>
  <c r="U135" i="4" s="1"/>
  <c r="J135" i="4"/>
  <c r="L135" i="4" s="1"/>
  <c r="U134" i="4"/>
  <c r="S134" i="4"/>
  <c r="J134" i="4"/>
  <c r="L134" i="4" s="1"/>
  <c r="S133" i="4"/>
  <c r="U133" i="4" s="1"/>
  <c r="L133" i="4"/>
  <c r="J133" i="4"/>
  <c r="S132" i="4"/>
  <c r="U132" i="4" s="1"/>
  <c r="L132" i="4"/>
  <c r="J132" i="4"/>
  <c r="S131" i="4"/>
  <c r="U131" i="4" s="1"/>
  <c r="L131" i="4"/>
  <c r="J131" i="4"/>
  <c r="S130" i="4"/>
  <c r="U130" i="4" s="1"/>
  <c r="L130" i="4"/>
  <c r="J130" i="4"/>
  <c r="S129" i="4"/>
  <c r="U129" i="4" s="1"/>
  <c r="L129" i="4"/>
  <c r="J129" i="4"/>
  <c r="U128" i="4"/>
  <c r="S128" i="4"/>
  <c r="J128" i="4"/>
  <c r="L128" i="4" s="1"/>
  <c r="S127" i="4"/>
  <c r="U127" i="4" s="1"/>
  <c r="L127" i="4"/>
  <c r="J127" i="4"/>
  <c r="S126" i="4"/>
  <c r="U126" i="4" s="1"/>
  <c r="J126" i="4"/>
  <c r="L126" i="4" s="1"/>
  <c r="U125" i="4"/>
  <c r="S125" i="4"/>
  <c r="L125" i="4"/>
  <c r="J125" i="4"/>
  <c r="S124" i="4"/>
  <c r="U124" i="4" s="1"/>
  <c r="L124" i="4"/>
  <c r="J124" i="4"/>
  <c r="S123" i="4"/>
  <c r="U123" i="4" s="1"/>
  <c r="L123" i="4"/>
  <c r="J123" i="4"/>
  <c r="S122" i="4"/>
  <c r="U122" i="4" s="1"/>
  <c r="L122" i="4"/>
  <c r="J122" i="4"/>
  <c r="S121" i="4"/>
  <c r="U121" i="4" s="1"/>
  <c r="L121" i="4"/>
  <c r="J121" i="4"/>
  <c r="S120" i="4"/>
  <c r="U120" i="4" s="1"/>
  <c r="L120" i="4"/>
  <c r="J120" i="4"/>
  <c r="U119" i="4"/>
  <c r="S119" i="4"/>
  <c r="J119" i="4"/>
  <c r="L119" i="4" s="1"/>
  <c r="S118" i="4"/>
  <c r="U118" i="4" s="1"/>
  <c r="L118" i="4"/>
  <c r="J118" i="4"/>
  <c r="S117" i="4"/>
  <c r="U117" i="4" s="1"/>
  <c r="J117" i="4"/>
  <c r="L117" i="4" s="1"/>
  <c r="U116" i="4"/>
  <c r="S116" i="4"/>
  <c r="L116" i="4"/>
  <c r="J116" i="4"/>
  <c r="S115" i="4"/>
  <c r="U115" i="4" s="1"/>
  <c r="L115" i="4"/>
  <c r="J115" i="4"/>
  <c r="S114" i="4"/>
  <c r="U114" i="4" s="1"/>
  <c r="L114" i="4"/>
  <c r="J114" i="4"/>
  <c r="S113" i="4"/>
  <c r="U113" i="4" s="1"/>
  <c r="L113" i="4"/>
  <c r="J113" i="4"/>
  <c r="S112" i="4"/>
  <c r="U112" i="4" s="1"/>
  <c r="L112" i="4"/>
  <c r="J112" i="4"/>
  <c r="S111" i="4"/>
  <c r="U111" i="4" s="1"/>
  <c r="J111" i="4"/>
  <c r="L111" i="4" s="1"/>
  <c r="U110" i="4"/>
  <c r="S110" i="4"/>
  <c r="J110" i="4"/>
  <c r="L110" i="4" s="1"/>
  <c r="S109" i="4"/>
  <c r="U109" i="4" s="1"/>
  <c r="L109" i="4"/>
  <c r="J109" i="4"/>
  <c r="S108" i="4"/>
  <c r="U108" i="4" s="1"/>
  <c r="J108" i="4"/>
  <c r="L108" i="4" s="1"/>
  <c r="U107" i="4"/>
  <c r="S107" i="4"/>
  <c r="L107" i="4"/>
  <c r="J107" i="4"/>
  <c r="S106" i="4"/>
  <c r="U106" i="4" s="1"/>
  <c r="L106" i="4"/>
  <c r="J106" i="4"/>
  <c r="S105" i="4"/>
  <c r="U105" i="4" s="1"/>
  <c r="L105" i="4"/>
  <c r="J105" i="4"/>
  <c r="S104" i="4"/>
  <c r="U104" i="4" s="1"/>
  <c r="L104" i="4"/>
  <c r="J104" i="4"/>
  <c r="S103" i="4"/>
  <c r="U103" i="4" s="1"/>
  <c r="L103" i="4"/>
  <c r="J103" i="4"/>
  <c r="S102" i="4"/>
  <c r="U102" i="4" s="1"/>
  <c r="L102" i="4"/>
  <c r="J102" i="4"/>
  <c r="U101" i="4"/>
  <c r="S101" i="4"/>
  <c r="J101" i="4"/>
  <c r="L101" i="4" s="1"/>
  <c r="S100" i="4"/>
  <c r="U100" i="4" s="1"/>
  <c r="L100" i="4"/>
  <c r="J100" i="4"/>
  <c r="S99" i="4"/>
  <c r="U99" i="4" s="1"/>
  <c r="J99" i="4"/>
  <c r="L99" i="4" s="1"/>
  <c r="U98" i="4"/>
  <c r="S98" i="4"/>
  <c r="J98" i="4"/>
  <c r="L98" i="4" s="1"/>
  <c r="S97" i="4"/>
  <c r="U97" i="4" s="1"/>
  <c r="L97" i="4"/>
  <c r="J97" i="4"/>
  <c r="S96" i="4"/>
  <c r="U96" i="4" s="1"/>
  <c r="L96" i="4"/>
  <c r="J96" i="4"/>
  <c r="S95" i="4"/>
  <c r="U95" i="4" s="1"/>
  <c r="L95" i="4"/>
  <c r="J95" i="4"/>
  <c r="S94" i="4"/>
  <c r="U94" i="4" s="1"/>
  <c r="L94" i="4"/>
  <c r="J94" i="4"/>
  <c r="S93" i="4"/>
  <c r="U93" i="4" s="1"/>
  <c r="J93" i="4"/>
  <c r="L93" i="4" s="1"/>
  <c r="U92" i="4"/>
  <c r="S92" i="4"/>
  <c r="J92" i="4"/>
  <c r="L92" i="4" s="1"/>
  <c r="S91" i="4"/>
  <c r="U91" i="4" s="1"/>
  <c r="L91" i="4"/>
  <c r="J91" i="4"/>
  <c r="S90" i="4"/>
  <c r="U90" i="4" s="1"/>
  <c r="J90" i="4"/>
  <c r="L90" i="4" s="1"/>
  <c r="S89" i="4"/>
  <c r="U89" i="4" s="1"/>
  <c r="L89" i="4"/>
  <c r="J89" i="4"/>
  <c r="S88" i="4"/>
  <c r="U88" i="4" s="1"/>
  <c r="L88" i="4"/>
  <c r="J88" i="4"/>
  <c r="S87" i="4"/>
  <c r="U87" i="4" s="1"/>
  <c r="L87" i="4"/>
  <c r="J87" i="4"/>
  <c r="S86" i="4"/>
  <c r="U86" i="4" s="1"/>
  <c r="J86" i="4"/>
  <c r="L86" i="4" s="1"/>
  <c r="S85" i="4"/>
  <c r="U85" i="4" s="1"/>
  <c r="L85" i="4"/>
  <c r="J85" i="4"/>
  <c r="S84" i="4"/>
  <c r="U84" i="4" s="1"/>
  <c r="L84" i="4"/>
  <c r="J84" i="4"/>
  <c r="U83" i="4"/>
  <c r="S83" i="4"/>
  <c r="J83" i="4"/>
  <c r="L83" i="4" s="1"/>
  <c r="S82" i="4"/>
  <c r="U82" i="4" s="1"/>
  <c r="L82" i="4"/>
  <c r="J82" i="4"/>
  <c r="S81" i="4"/>
  <c r="U81" i="4" s="1"/>
  <c r="J81" i="4"/>
  <c r="L81" i="4" s="1"/>
  <c r="U80" i="4"/>
  <c r="S80" i="4"/>
  <c r="L80" i="4"/>
  <c r="J80" i="4"/>
  <c r="S79" i="4"/>
  <c r="U79" i="4" s="1"/>
  <c r="L79" i="4"/>
  <c r="J79" i="4"/>
  <c r="S78" i="4"/>
  <c r="U78" i="4" s="1"/>
  <c r="L78" i="4"/>
  <c r="J78" i="4"/>
  <c r="S77" i="4"/>
  <c r="U77" i="4" s="1"/>
  <c r="L77" i="4"/>
  <c r="J77" i="4"/>
  <c r="S76" i="4"/>
  <c r="U76" i="4" s="1"/>
  <c r="L76" i="4"/>
  <c r="J76" i="4"/>
  <c r="S75" i="4"/>
  <c r="U75" i="4" s="1"/>
  <c r="J75" i="4"/>
  <c r="L75" i="4" s="1"/>
  <c r="U74" i="4"/>
  <c r="S74" i="4"/>
  <c r="J74" i="4"/>
  <c r="L74" i="4" s="1"/>
  <c r="S73" i="4"/>
  <c r="U73" i="4" s="1"/>
  <c r="L73" i="4"/>
  <c r="J73" i="4"/>
  <c r="S72" i="4"/>
  <c r="U72" i="4" s="1"/>
  <c r="L72" i="4"/>
  <c r="J72" i="4"/>
  <c r="S71" i="4"/>
  <c r="U71" i="4" s="1"/>
  <c r="L71" i="4"/>
  <c r="J71" i="4"/>
  <c r="S70" i="4"/>
  <c r="U70" i="4" s="1"/>
  <c r="L70" i="4"/>
  <c r="J70" i="4"/>
  <c r="S69" i="4"/>
  <c r="U69" i="4" s="1"/>
  <c r="J69" i="4"/>
  <c r="L69" i="4" s="1"/>
  <c r="U68" i="4"/>
  <c r="S68" i="4"/>
  <c r="J68" i="4"/>
  <c r="L68" i="4" s="1"/>
  <c r="S67" i="4"/>
  <c r="U67" i="4" s="1"/>
  <c r="L67" i="4"/>
  <c r="J67" i="4"/>
  <c r="S66" i="4"/>
  <c r="U66" i="4" s="1"/>
  <c r="L66" i="4"/>
  <c r="J66" i="4"/>
  <c r="S65" i="4"/>
  <c r="U65" i="4" s="1"/>
  <c r="L65" i="4"/>
  <c r="J65" i="4"/>
  <c r="S64" i="4"/>
  <c r="U64" i="4" s="1"/>
  <c r="L64" i="4"/>
  <c r="J64" i="4"/>
  <c r="S63" i="4"/>
  <c r="U63" i="4" s="1"/>
  <c r="J63" i="4"/>
  <c r="L63" i="4" s="1"/>
  <c r="U62" i="4"/>
  <c r="S62" i="4"/>
  <c r="J62" i="4"/>
  <c r="L62" i="4" s="1"/>
  <c r="S61" i="4"/>
  <c r="U61" i="4" s="1"/>
  <c r="L61" i="4"/>
  <c r="J61" i="4"/>
  <c r="S60" i="4"/>
  <c r="U60" i="4" s="1"/>
  <c r="L60" i="4"/>
  <c r="J60" i="4"/>
  <c r="S59" i="4"/>
  <c r="U59" i="4" s="1"/>
  <c r="L59" i="4"/>
  <c r="J59" i="4"/>
  <c r="S58" i="4"/>
  <c r="U58" i="4" s="1"/>
  <c r="L58" i="4"/>
  <c r="J58" i="4"/>
  <c r="S57" i="4"/>
  <c r="U57" i="4" s="1"/>
  <c r="L57" i="4"/>
  <c r="J57" i="4"/>
  <c r="U56" i="4"/>
  <c r="S56" i="4"/>
  <c r="J56" i="4"/>
  <c r="L56" i="4" s="1"/>
  <c r="S55" i="4"/>
  <c r="U55" i="4" s="1"/>
  <c r="L55" i="4"/>
  <c r="J55" i="4"/>
  <c r="S54" i="4"/>
  <c r="U54" i="4" s="1"/>
  <c r="J54" i="4"/>
  <c r="L54" i="4" s="1"/>
  <c r="U53" i="4"/>
  <c r="S53" i="4"/>
  <c r="L53" i="4"/>
  <c r="J53" i="4"/>
  <c r="S52" i="4"/>
  <c r="U52" i="4" s="1"/>
  <c r="L52" i="4"/>
  <c r="J52" i="4"/>
  <c r="S51" i="4"/>
  <c r="U51" i="4" s="1"/>
  <c r="J51" i="4"/>
  <c r="L51" i="4" s="1"/>
  <c r="S50" i="4"/>
  <c r="U50" i="4" s="1"/>
  <c r="J50" i="4"/>
  <c r="L50" i="4" s="1"/>
  <c r="S49" i="4"/>
  <c r="U49" i="4" s="1"/>
  <c r="L49" i="4"/>
  <c r="J49" i="4"/>
  <c r="S48" i="4"/>
  <c r="U48" i="4" s="1"/>
  <c r="L48" i="4"/>
  <c r="J48" i="4"/>
  <c r="S47" i="4"/>
  <c r="U47" i="4" s="1"/>
  <c r="J47" i="4"/>
  <c r="L47" i="4" s="1"/>
  <c r="S46" i="4"/>
  <c r="U46" i="4" s="1"/>
  <c r="L46" i="4"/>
  <c r="J46" i="4"/>
  <c r="S45" i="4"/>
  <c r="U45" i="4" s="1"/>
  <c r="J45" i="4"/>
  <c r="L45" i="4" s="1"/>
  <c r="U44" i="4"/>
  <c r="S44" i="4"/>
  <c r="J44" i="4"/>
  <c r="L44" i="4" s="1"/>
  <c r="S43" i="4"/>
  <c r="U43" i="4" s="1"/>
  <c r="L43" i="4"/>
  <c r="J43" i="4"/>
  <c r="S42" i="4"/>
  <c r="U42" i="4" s="1"/>
  <c r="L42" i="4"/>
  <c r="J42" i="4"/>
  <c r="S41" i="4"/>
  <c r="U41" i="4" s="1"/>
  <c r="J41" i="4"/>
  <c r="L41" i="4" s="1"/>
  <c r="S40" i="4"/>
  <c r="U40" i="4" s="1"/>
  <c r="L40" i="4"/>
  <c r="J40" i="4"/>
  <c r="S39" i="4"/>
  <c r="U39" i="4" s="1"/>
  <c r="L39" i="4"/>
  <c r="J39" i="4"/>
  <c r="U38" i="4"/>
  <c r="S38" i="4"/>
  <c r="J38" i="4"/>
  <c r="L38" i="4" s="1"/>
  <c r="S37" i="4"/>
  <c r="U37" i="4" s="1"/>
  <c r="L37" i="4"/>
  <c r="J37" i="4"/>
  <c r="S36" i="4"/>
  <c r="U36" i="4" s="1"/>
  <c r="L36" i="4"/>
  <c r="J36" i="4"/>
  <c r="S35" i="4"/>
  <c r="U35" i="4" s="1"/>
  <c r="L35" i="4"/>
  <c r="J35" i="4"/>
  <c r="S34" i="4"/>
  <c r="U34" i="4" s="1"/>
  <c r="L34" i="4"/>
  <c r="J34" i="4"/>
  <c r="S33" i="4"/>
  <c r="U33" i="4" s="1"/>
  <c r="L33" i="4"/>
  <c r="J33" i="4"/>
  <c r="U32" i="4"/>
  <c r="S32" i="4"/>
  <c r="J32" i="4"/>
  <c r="L32" i="4" s="1"/>
  <c r="S31" i="4"/>
  <c r="U31" i="4" s="1"/>
  <c r="L31" i="4"/>
  <c r="J31" i="4"/>
  <c r="S30" i="4"/>
  <c r="U30" i="4" s="1"/>
  <c r="J30" i="4"/>
  <c r="L30" i="4" s="1"/>
  <c r="U29" i="4"/>
  <c r="S29" i="4"/>
  <c r="L29" i="4"/>
  <c r="J29" i="4"/>
  <c r="S28" i="4"/>
  <c r="U28" i="4" s="1"/>
  <c r="L28" i="4"/>
  <c r="J28" i="4"/>
  <c r="S27" i="4"/>
  <c r="U27" i="4" s="1"/>
  <c r="J27" i="4"/>
  <c r="L27" i="4" s="1"/>
  <c r="U26" i="4"/>
  <c r="S26" i="4"/>
  <c r="J26" i="4"/>
  <c r="L26" i="4" s="1"/>
  <c r="S25" i="4"/>
  <c r="U25" i="4" s="1"/>
  <c r="L25" i="4"/>
  <c r="J25" i="4"/>
  <c r="S24" i="4"/>
  <c r="U24" i="4" s="1"/>
  <c r="L24" i="4"/>
  <c r="J24" i="4"/>
  <c r="S23" i="4"/>
  <c r="U23" i="4" s="1"/>
  <c r="L23" i="4"/>
  <c r="J23" i="4"/>
  <c r="S22" i="4"/>
  <c r="U22" i="4" s="1"/>
  <c r="L22" i="4"/>
  <c r="J22" i="4"/>
  <c r="S21" i="4"/>
  <c r="U21" i="4" s="1"/>
  <c r="L21" i="4"/>
  <c r="J21" i="4"/>
  <c r="U20" i="4"/>
  <c r="S20" i="4"/>
  <c r="J20" i="4"/>
  <c r="L20" i="4" s="1"/>
  <c r="S19" i="4"/>
  <c r="U19" i="4" s="1"/>
  <c r="L19" i="4"/>
  <c r="J19" i="4"/>
  <c r="S18" i="4"/>
  <c r="U18" i="4" s="1"/>
  <c r="J18" i="4"/>
  <c r="L18" i="4" s="1"/>
  <c r="S17" i="4"/>
  <c r="U17" i="4" s="1"/>
  <c r="L17" i="4"/>
  <c r="J17" i="4"/>
  <c r="S16" i="4"/>
  <c r="U16" i="4" s="1"/>
  <c r="L16" i="4"/>
  <c r="J16" i="4"/>
  <c r="S15" i="4"/>
  <c r="U15" i="4" s="1"/>
  <c r="L15" i="4"/>
  <c r="J15" i="4"/>
  <c r="S14" i="4"/>
  <c r="U14" i="4" s="1"/>
  <c r="J14" i="4"/>
  <c r="L14" i="4" s="1"/>
  <c r="S13" i="4"/>
  <c r="L13" i="4"/>
  <c r="J13" i="4"/>
  <c r="S12" i="4"/>
  <c r="U12" i="4" s="1"/>
  <c r="L12" i="4"/>
  <c r="J12" i="4"/>
  <c r="U1" i="4"/>
  <c r="G696" i="3"/>
  <c r="T695" i="3"/>
  <c r="Q695" i="3"/>
  <c r="O695" i="3"/>
  <c r="O696" i="3" s="1"/>
  <c r="N695" i="3"/>
  <c r="S695" i="3" s="1"/>
  <c r="U695" i="3" s="1"/>
  <c r="J695" i="3"/>
  <c r="G695" i="3"/>
  <c r="E695" i="3"/>
  <c r="I695" i="3" s="1"/>
  <c r="K695" i="3" s="1"/>
  <c r="D695" i="3"/>
  <c r="Q694" i="3"/>
  <c r="O694" i="3"/>
  <c r="N694" i="3"/>
  <c r="G694" i="3"/>
  <c r="E694" i="3"/>
  <c r="D694" i="3"/>
  <c r="I694" i="3" s="1"/>
  <c r="K694" i="3" s="1"/>
  <c r="T693" i="3"/>
  <c r="Q693" i="3"/>
  <c r="O693" i="3"/>
  <c r="S693" i="3" s="1"/>
  <c r="N693" i="3"/>
  <c r="J693" i="3"/>
  <c r="G693" i="3"/>
  <c r="E693" i="3"/>
  <c r="D693" i="3"/>
  <c r="I693" i="3" s="1"/>
  <c r="K693" i="3" s="1"/>
  <c r="T692" i="3"/>
  <c r="T696" i="3" s="1"/>
  <c r="S692" i="3"/>
  <c r="Q692" i="3"/>
  <c r="O692" i="3"/>
  <c r="N692" i="3"/>
  <c r="J692" i="3"/>
  <c r="G692" i="3"/>
  <c r="E692" i="3"/>
  <c r="D692" i="3"/>
  <c r="T689" i="3"/>
  <c r="S689" i="3"/>
  <c r="Q689" i="3"/>
  <c r="O689" i="3"/>
  <c r="N689" i="3"/>
  <c r="J689" i="3"/>
  <c r="G689" i="3"/>
  <c r="E689" i="3"/>
  <c r="D689" i="3"/>
  <c r="S688" i="3"/>
  <c r="U688" i="3" s="1"/>
  <c r="I688" i="3"/>
  <c r="K688" i="3" s="1"/>
  <c r="U687" i="3"/>
  <c r="S687" i="3"/>
  <c r="I687" i="3"/>
  <c r="K687" i="3" s="1"/>
  <c r="S686" i="3"/>
  <c r="U686" i="3" s="1"/>
  <c r="K686" i="3"/>
  <c r="I686" i="3"/>
  <c r="U685" i="3"/>
  <c r="S685" i="3"/>
  <c r="I685" i="3"/>
  <c r="I689" i="3" s="1"/>
  <c r="U682" i="3"/>
  <c r="T682" i="3"/>
  <c r="Q682" i="3"/>
  <c r="O682" i="3"/>
  <c r="N682" i="3"/>
  <c r="J682" i="3"/>
  <c r="G682" i="3"/>
  <c r="E682" i="3"/>
  <c r="D682" i="3"/>
  <c r="U681" i="3"/>
  <c r="S681" i="3"/>
  <c r="I681" i="3"/>
  <c r="K681" i="3" s="1"/>
  <c r="S680" i="3"/>
  <c r="U680" i="3" s="1"/>
  <c r="K680" i="3"/>
  <c r="I680" i="3"/>
  <c r="I679" i="3"/>
  <c r="T676" i="3"/>
  <c r="O676" i="3"/>
  <c r="N676" i="3"/>
  <c r="T675" i="3"/>
  <c r="Q675" i="3"/>
  <c r="O675" i="3"/>
  <c r="N675" i="3"/>
  <c r="S675" i="3" s="1"/>
  <c r="J675" i="3"/>
  <c r="G675" i="3"/>
  <c r="E675" i="3"/>
  <c r="E676" i="3" s="1"/>
  <c r="D675" i="3"/>
  <c r="U674" i="3"/>
  <c r="S674" i="3"/>
  <c r="Q674" i="3"/>
  <c r="O674" i="3"/>
  <c r="N674" i="3"/>
  <c r="K674" i="3"/>
  <c r="I674" i="3"/>
  <c r="G674" i="3"/>
  <c r="E674" i="3"/>
  <c r="D674" i="3"/>
  <c r="S673" i="3"/>
  <c r="U673" i="3" s="1"/>
  <c r="N673" i="3"/>
  <c r="K673" i="3"/>
  <c r="I673" i="3"/>
  <c r="D673" i="3"/>
  <c r="T672" i="3"/>
  <c r="U672" i="3" s="1"/>
  <c r="S672" i="3"/>
  <c r="Q672" i="3"/>
  <c r="O672" i="3"/>
  <c r="N672" i="3"/>
  <c r="J672" i="3"/>
  <c r="J676" i="3" s="1"/>
  <c r="I672" i="3"/>
  <c r="G672" i="3"/>
  <c r="G676" i="3" s="1"/>
  <c r="E672" i="3"/>
  <c r="D672" i="3"/>
  <c r="T669" i="3"/>
  <c r="Q669" i="3"/>
  <c r="O669" i="3"/>
  <c r="N669" i="3"/>
  <c r="J669" i="3"/>
  <c r="G669" i="3"/>
  <c r="E669" i="3"/>
  <c r="D669" i="3"/>
  <c r="S668" i="3"/>
  <c r="U668" i="3" s="1"/>
  <c r="K668" i="3"/>
  <c r="I668" i="3"/>
  <c r="S667" i="3"/>
  <c r="U667" i="3" s="1"/>
  <c r="I667" i="3"/>
  <c r="S666" i="3"/>
  <c r="U666" i="3" s="1"/>
  <c r="K666" i="3"/>
  <c r="I666" i="3"/>
  <c r="S665" i="3"/>
  <c r="U665" i="3" s="1"/>
  <c r="K665" i="3"/>
  <c r="I665" i="3"/>
  <c r="T662" i="3"/>
  <c r="S662" i="3"/>
  <c r="Q662" i="3"/>
  <c r="O662" i="3"/>
  <c r="N662" i="3"/>
  <c r="J662" i="3"/>
  <c r="G662" i="3"/>
  <c r="E662" i="3"/>
  <c r="D662" i="3"/>
  <c r="S661" i="3"/>
  <c r="U661" i="3" s="1"/>
  <c r="I661" i="3"/>
  <c r="K661" i="3" s="1"/>
  <c r="U660" i="3"/>
  <c r="S660" i="3"/>
  <c r="K660" i="3"/>
  <c r="I660" i="3"/>
  <c r="U659" i="3"/>
  <c r="S659" i="3"/>
  <c r="K659" i="3"/>
  <c r="I659" i="3"/>
  <c r="S658" i="3"/>
  <c r="U658" i="3" s="1"/>
  <c r="I658" i="3"/>
  <c r="M655" i="3"/>
  <c r="C655" i="3"/>
  <c r="T654" i="3"/>
  <c r="Q654" i="3"/>
  <c r="O654" i="3"/>
  <c r="S654" i="3" s="1"/>
  <c r="U654" i="3" s="1"/>
  <c r="N654" i="3"/>
  <c r="M654" i="3"/>
  <c r="J654" i="3"/>
  <c r="G654" i="3"/>
  <c r="E654" i="3"/>
  <c r="D654" i="3"/>
  <c r="I654" i="3" s="1"/>
  <c r="K654" i="3" s="1"/>
  <c r="C654" i="3"/>
  <c r="T653" i="3"/>
  <c r="Q653" i="3"/>
  <c r="S653" i="3" s="1"/>
  <c r="U653" i="3" s="1"/>
  <c r="O653" i="3"/>
  <c r="N653" i="3"/>
  <c r="M653" i="3"/>
  <c r="J653" i="3"/>
  <c r="G653" i="3"/>
  <c r="D653" i="3"/>
  <c r="C653" i="3"/>
  <c r="T652" i="3"/>
  <c r="U652" i="3" s="1"/>
  <c r="S652" i="3"/>
  <c r="Q652" i="3"/>
  <c r="O652" i="3"/>
  <c r="N652" i="3"/>
  <c r="M652" i="3"/>
  <c r="J652" i="3"/>
  <c r="G652" i="3"/>
  <c r="E652" i="3"/>
  <c r="D652" i="3"/>
  <c r="C652" i="3"/>
  <c r="I652" i="3" s="1"/>
  <c r="K652" i="3" s="1"/>
  <c r="Q651" i="3"/>
  <c r="S651" i="3" s="1"/>
  <c r="U651" i="3" s="1"/>
  <c r="K651" i="3"/>
  <c r="J651" i="3"/>
  <c r="I651" i="3"/>
  <c r="G651" i="3"/>
  <c r="E651" i="3"/>
  <c r="D651" i="3"/>
  <c r="C651" i="3"/>
  <c r="T650" i="3"/>
  <c r="S650" i="3"/>
  <c r="U650" i="3" s="1"/>
  <c r="Q650" i="3"/>
  <c r="O650" i="3"/>
  <c r="N650" i="3"/>
  <c r="M650" i="3"/>
  <c r="K650" i="3"/>
  <c r="J650" i="3"/>
  <c r="I650" i="3"/>
  <c r="G650" i="3"/>
  <c r="E650" i="3"/>
  <c r="D650" i="3"/>
  <c r="C650" i="3"/>
  <c r="T649" i="3"/>
  <c r="Q649" i="3"/>
  <c r="O649" i="3"/>
  <c r="N649" i="3"/>
  <c r="K649" i="3"/>
  <c r="J649" i="3"/>
  <c r="I649" i="3"/>
  <c r="G649" i="3"/>
  <c r="E649" i="3"/>
  <c r="D649" i="3"/>
  <c r="C649" i="3"/>
  <c r="T648" i="3"/>
  <c r="Q648" i="3"/>
  <c r="O648" i="3"/>
  <c r="N648" i="3"/>
  <c r="M648" i="3"/>
  <c r="J648" i="3"/>
  <c r="G648" i="3"/>
  <c r="E648" i="3"/>
  <c r="D648" i="3"/>
  <c r="I648" i="3" s="1"/>
  <c r="K648" i="3" s="1"/>
  <c r="C648" i="3"/>
  <c r="Q647" i="3"/>
  <c r="S647" i="3" s="1"/>
  <c r="U647" i="3" s="1"/>
  <c r="T646" i="3"/>
  <c r="Q646" i="3"/>
  <c r="O646" i="3"/>
  <c r="N646" i="3"/>
  <c r="M646" i="3"/>
  <c r="J646" i="3"/>
  <c r="G646" i="3"/>
  <c r="E646" i="3"/>
  <c r="D646" i="3"/>
  <c r="C646" i="3"/>
  <c r="I646" i="3" s="1"/>
  <c r="K646" i="3" s="1"/>
  <c r="T645" i="3"/>
  <c r="Q645" i="3"/>
  <c r="O645" i="3"/>
  <c r="N645" i="3"/>
  <c r="J645" i="3"/>
  <c r="G645" i="3"/>
  <c r="E645" i="3"/>
  <c r="D645" i="3"/>
  <c r="C645" i="3"/>
  <c r="I645" i="3" s="1"/>
  <c r="K645" i="3" s="1"/>
  <c r="T644" i="3"/>
  <c r="Q644" i="3"/>
  <c r="O644" i="3"/>
  <c r="N644" i="3"/>
  <c r="M644" i="3"/>
  <c r="J644" i="3"/>
  <c r="G644" i="3"/>
  <c r="E644" i="3"/>
  <c r="D644" i="3"/>
  <c r="C644" i="3"/>
  <c r="T643" i="3"/>
  <c r="S643" i="3"/>
  <c r="Q643" i="3"/>
  <c r="O643" i="3"/>
  <c r="N643" i="3"/>
  <c r="M643" i="3"/>
  <c r="J643" i="3"/>
  <c r="G643" i="3"/>
  <c r="G655" i="3" s="1"/>
  <c r="E643" i="3"/>
  <c r="E655" i="3" s="1"/>
  <c r="D643" i="3"/>
  <c r="C643" i="3"/>
  <c r="T640" i="3"/>
  <c r="Q640" i="3"/>
  <c r="O640" i="3"/>
  <c r="N640" i="3"/>
  <c r="M640" i="3"/>
  <c r="J640" i="3"/>
  <c r="G640" i="3"/>
  <c r="E640" i="3"/>
  <c r="D640" i="3"/>
  <c r="C640" i="3"/>
  <c r="U639" i="3"/>
  <c r="S639" i="3"/>
  <c r="I639" i="3"/>
  <c r="K639" i="3" s="1"/>
  <c r="U638" i="3"/>
  <c r="S638" i="3"/>
  <c r="I638" i="3"/>
  <c r="K638" i="3" s="1"/>
  <c r="S637" i="3"/>
  <c r="U637" i="3" s="1"/>
  <c r="K637" i="3"/>
  <c r="I637" i="3"/>
  <c r="U636" i="3"/>
  <c r="S636" i="3"/>
  <c r="S635" i="3"/>
  <c r="U635" i="3" s="1"/>
  <c r="U634" i="3"/>
  <c r="S634" i="3"/>
  <c r="S633" i="3"/>
  <c r="U633" i="3" s="1"/>
  <c r="K633" i="3"/>
  <c r="I633" i="3"/>
  <c r="S632" i="3"/>
  <c r="U632" i="3" s="1"/>
  <c r="U631" i="3"/>
  <c r="S631" i="3"/>
  <c r="I631" i="3"/>
  <c r="K631" i="3" s="1"/>
  <c r="U630" i="3"/>
  <c r="S630" i="3"/>
  <c r="K630" i="3"/>
  <c r="I630" i="3"/>
  <c r="S629" i="3"/>
  <c r="U629" i="3" s="1"/>
  <c r="I629" i="3"/>
  <c r="U628" i="3"/>
  <c r="S628" i="3"/>
  <c r="I628" i="3"/>
  <c r="K628" i="3" s="1"/>
  <c r="T625" i="3"/>
  <c r="Q625" i="3"/>
  <c r="O625" i="3"/>
  <c r="N625" i="3"/>
  <c r="J625" i="3"/>
  <c r="I625" i="3"/>
  <c r="G625" i="3"/>
  <c r="E625" i="3"/>
  <c r="D625" i="3"/>
  <c r="S624" i="3"/>
  <c r="U624" i="3" s="1"/>
  <c r="K624" i="3"/>
  <c r="K625" i="3" s="1"/>
  <c r="I624" i="3"/>
  <c r="S623" i="3"/>
  <c r="U623" i="3" s="1"/>
  <c r="K623" i="3"/>
  <c r="I623" i="3"/>
  <c r="U622" i="3"/>
  <c r="S622" i="3"/>
  <c r="S621" i="3"/>
  <c r="U621" i="3" s="1"/>
  <c r="S620" i="3"/>
  <c r="U620" i="3" s="1"/>
  <c r="S619" i="3"/>
  <c r="U619" i="3" s="1"/>
  <c r="U625" i="3" s="1"/>
  <c r="U618" i="3"/>
  <c r="S618" i="3"/>
  <c r="I618" i="3"/>
  <c r="K618" i="3" s="1"/>
  <c r="O615" i="3"/>
  <c r="J615" i="3"/>
  <c r="M614" i="3"/>
  <c r="S614" i="3" s="1"/>
  <c r="U614" i="3" s="1"/>
  <c r="C614" i="3"/>
  <c r="I614" i="3" s="1"/>
  <c r="K614" i="3" s="1"/>
  <c r="T613" i="3"/>
  <c r="Q613" i="3"/>
  <c r="S613" i="3" s="1"/>
  <c r="U613" i="3" s="1"/>
  <c r="O613" i="3"/>
  <c r="N613" i="3"/>
  <c r="M613" i="3"/>
  <c r="J613" i="3"/>
  <c r="G613" i="3"/>
  <c r="E613" i="3"/>
  <c r="D613" i="3"/>
  <c r="C613" i="3"/>
  <c r="T612" i="3"/>
  <c r="S612" i="3"/>
  <c r="U612" i="3" s="1"/>
  <c r="Q612" i="3"/>
  <c r="O612" i="3"/>
  <c r="N612" i="3"/>
  <c r="J612" i="3"/>
  <c r="I612" i="3"/>
  <c r="K612" i="3" s="1"/>
  <c r="G612" i="3"/>
  <c r="E612" i="3"/>
  <c r="D612" i="3"/>
  <c r="U611" i="3"/>
  <c r="S611" i="3"/>
  <c r="Q611" i="3"/>
  <c r="O611" i="3"/>
  <c r="N611" i="3"/>
  <c r="G611" i="3"/>
  <c r="E611" i="3"/>
  <c r="D611" i="3"/>
  <c r="I611" i="3" s="1"/>
  <c r="K611" i="3" s="1"/>
  <c r="S610" i="3"/>
  <c r="U610" i="3" s="1"/>
  <c r="Q610" i="3"/>
  <c r="T609" i="3"/>
  <c r="U609" i="3" s="1"/>
  <c r="Q609" i="3"/>
  <c r="O609" i="3"/>
  <c r="N609" i="3"/>
  <c r="S609" i="3" s="1"/>
  <c r="M608" i="3"/>
  <c r="S608" i="3" s="1"/>
  <c r="U608" i="3" s="1"/>
  <c r="K608" i="3"/>
  <c r="C608" i="3"/>
  <c r="I608" i="3" s="1"/>
  <c r="T607" i="3"/>
  <c r="Q607" i="3"/>
  <c r="O607" i="3"/>
  <c r="N607" i="3"/>
  <c r="S607" i="3" s="1"/>
  <c r="K607" i="3"/>
  <c r="J607" i="3"/>
  <c r="G607" i="3"/>
  <c r="E607" i="3"/>
  <c r="D607" i="3"/>
  <c r="I607" i="3" s="1"/>
  <c r="U606" i="3"/>
  <c r="S606" i="3"/>
  <c r="Q606" i="3"/>
  <c r="N605" i="3"/>
  <c r="M605" i="3"/>
  <c r="K605" i="3"/>
  <c r="I605" i="3"/>
  <c r="C605" i="3"/>
  <c r="T604" i="3"/>
  <c r="S604" i="3"/>
  <c r="U604" i="3" s="1"/>
  <c r="Q604" i="3"/>
  <c r="O604" i="3"/>
  <c r="N604" i="3"/>
  <c r="J604" i="3"/>
  <c r="G604" i="3"/>
  <c r="E604" i="3"/>
  <c r="E615" i="3" s="1"/>
  <c r="D604" i="3"/>
  <c r="I604" i="3" s="1"/>
  <c r="K604" i="3" s="1"/>
  <c r="Q603" i="3"/>
  <c r="N603" i="3"/>
  <c r="M603" i="3"/>
  <c r="G603" i="3"/>
  <c r="D603" i="3"/>
  <c r="C603" i="3"/>
  <c r="T602" i="3"/>
  <c r="Q602" i="3"/>
  <c r="O602" i="3"/>
  <c r="N602" i="3"/>
  <c r="J602" i="3"/>
  <c r="G602" i="3"/>
  <c r="G615" i="3" s="1"/>
  <c r="E602" i="3"/>
  <c r="D602" i="3"/>
  <c r="T599" i="3"/>
  <c r="Q599" i="3"/>
  <c r="O599" i="3"/>
  <c r="N599" i="3"/>
  <c r="M599" i="3"/>
  <c r="J599" i="3"/>
  <c r="G599" i="3"/>
  <c r="E599" i="3"/>
  <c r="D599" i="3"/>
  <c r="C599" i="3"/>
  <c r="S598" i="3"/>
  <c r="U598" i="3" s="1"/>
  <c r="K598" i="3"/>
  <c r="I598" i="3"/>
  <c r="S597" i="3"/>
  <c r="U597" i="3" s="1"/>
  <c r="I597" i="3"/>
  <c r="K597" i="3" s="1"/>
  <c r="S596" i="3"/>
  <c r="U596" i="3" s="1"/>
  <c r="K596" i="3"/>
  <c r="I596" i="3"/>
  <c r="S595" i="3"/>
  <c r="U595" i="3" s="1"/>
  <c r="K595" i="3"/>
  <c r="I595" i="3"/>
  <c r="S594" i="3"/>
  <c r="U594" i="3" s="1"/>
  <c r="S593" i="3"/>
  <c r="U593" i="3" s="1"/>
  <c r="U592" i="3"/>
  <c r="S592" i="3"/>
  <c r="I592" i="3"/>
  <c r="K592" i="3" s="1"/>
  <c r="U591" i="3"/>
  <c r="S591" i="3"/>
  <c r="I591" i="3"/>
  <c r="K591" i="3" s="1"/>
  <c r="S590" i="3"/>
  <c r="U590" i="3" s="1"/>
  <c r="S589" i="3"/>
  <c r="U589" i="3" s="1"/>
  <c r="I589" i="3"/>
  <c r="K589" i="3" s="1"/>
  <c r="U588" i="3"/>
  <c r="S588" i="3"/>
  <c r="I588" i="3"/>
  <c r="K588" i="3" s="1"/>
  <c r="U587" i="3"/>
  <c r="S587" i="3"/>
  <c r="I587" i="3"/>
  <c r="K587" i="3" s="1"/>
  <c r="S586" i="3"/>
  <c r="U586" i="3" s="1"/>
  <c r="I586" i="3"/>
  <c r="I599" i="3" s="1"/>
  <c r="T583" i="3"/>
  <c r="Q583" i="3"/>
  <c r="O583" i="3"/>
  <c r="N583" i="3"/>
  <c r="M583" i="3"/>
  <c r="J583" i="3"/>
  <c r="G583" i="3"/>
  <c r="E583" i="3"/>
  <c r="D583" i="3"/>
  <c r="C583" i="3"/>
  <c r="S582" i="3"/>
  <c r="U582" i="3" s="1"/>
  <c r="K582" i="3"/>
  <c r="I582" i="3"/>
  <c r="S581" i="3"/>
  <c r="U581" i="3" s="1"/>
  <c r="I581" i="3"/>
  <c r="K581" i="3" s="1"/>
  <c r="S580" i="3"/>
  <c r="U580" i="3" s="1"/>
  <c r="K580" i="3"/>
  <c r="I580" i="3"/>
  <c r="S579" i="3"/>
  <c r="U579" i="3" s="1"/>
  <c r="U578" i="3"/>
  <c r="S578" i="3"/>
  <c r="S577" i="3"/>
  <c r="U577" i="3" s="1"/>
  <c r="I577" i="3"/>
  <c r="K577" i="3" s="1"/>
  <c r="S576" i="3"/>
  <c r="U576" i="3" s="1"/>
  <c r="I576" i="3"/>
  <c r="K576" i="3" s="1"/>
  <c r="S575" i="3"/>
  <c r="U575" i="3" s="1"/>
  <c r="U574" i="3"/>
  <c r="S574" i="3"/>
  <c r="I574" i="3"/>
  <c r="K574" i="3" s="1"/>
  <c r="S573" i="3"/>
  <c r="U573" i="3" s="1"/>
  <c r="K573" i="3"/>
  <c r="I573" i="3"/>
  <c r="S572" i="3"/>
  <c r="U572" i="3" s="1"/>
  <c r="I572" i="3"/>
  <c r="S571" i="3"/>
  <c r="I571" i="3"/>
  <c r="K571" i="3" s="1"/>
  <c r="M567" i="3"/>
  <c r="S567" i="3" s="1"/>
  <c r="U567" i="3" s="1"/>
  <c r="I567" i="3"/>
  <c r="K567" i="3" s="1"/>
  <c r="C567" i="3"/>
  <c r="T566" i="3"/>
  <c r="Q566" i="3"/>
  <c r="O566" i="3"/>
  <c r="N566" i="3"/>
  <c r="M566" i="3"/>
  <c r="J566" i="3"/>
  <c r="G566" i="3"/>
  <c r="I566" i="3" s="1"/>
  <c r="K566" i="3" s="1"/>
  <c r="E566" i="3"/>
  <c r="D566" i="3"/>
  <c r="C566" i="3"/>
  <c r="T565" i="3"/>
  <c r="Q565" i="3"/>
  <c r="Q568" i="3" s="1"/>
  <c r="O565" i="3"/>
  <c r="N565" i="3"/>
  <c r="M565" i="3"/>
  <c r="J565" i="3"/>
  <c r="G565" i="3"/>
  <c r="I565" i="3" s="1"/>
  <c r="K565" i="3" s="1"/>
  <c r="E565" i="3"/>
  <c r="D565" i="3"/>
  <c r="C565" i="3"/>
  <c r="T564" i="3"/>
  <c r="Q564" i="3"/>
  <c r="O564" i="3"/>
  <c r="N564" i="3"/>
  <c r="S564" i="3" s="1"/>
  <c r="U564" i="3" s="1"/>
  <c r="J564" i="3"/>
  <c r="G564" i="3"/>
  <c r="I564" i="3" s="1"/>
  <c r="K564" i="3" s="1"/>
  <c r="E564" i="3"/>
  <c r="D564" i="3"/>
  <c r="Q563" i="3"/>
  <c r="O563" i="3"/>
  <c r="N563" i="3"/>
  <c r="G563" i="3"/>
  <c r="E563" i="3"/>
  <c r="Q562" i="3"/>
  <c r="S562" i="3" s="1"/>
  <c r="U562" i="3" s="1"/>
  <c r="U561" i="3"/>
  <c r="T561" i="3"/>
  <c r="Q561" i="3"/>
  <c r="O561" i="3"/>
  <c r="N561" i="3"/>
  <c r="S561" i="3" s="1"/>
  <c r="M560" i="3"/>
  <c r="S560" i="3" s="1"/>
  <c r="U560" i="3" s="1"/>
  <c r="C560" i="3"/>
  <c r="I560" i="3" s="1"/>
  <c r="K560" i="3" s="1"/>
  <c r="T559" i="3"/>
  <c r="S559" i="3"/>
  <c r="U559" i="3" s="1"/>
  <c r="Q559" i="3"/>
  <c r="O559" i="3"/>
  <c r="N559" i="3"/>
  <c r="J559" i="3"/>
  <c r="I559" i="3"/>
  <c r="K559" i="3" s="1"/>
  <c r="G559" i="3"/>
  <c r="E559" i="3"/>
  <c r="D559" i="3"/>
  <c r="Q558" i="3"/>
  <c r="S558" i="3" s="1"/>
  <c r="U558" i="3" s="1"/>
  <c r="N557" i="3"/>
  <c r="M557" i="3"/>
  <c r="S557" i="3" s="1"/>
  <c r="U557" i="3" s="1"/>
  <c r="I557" i="3"/>
  <c r="K557" i="3" s="1"/>
  <c r="D557" i="3"/>
  <c r="C557" i="3"/>
  <c r="N556" i="3"/>
  <c r="M556" i="3"/>
  <c r="S556" i="3" s="1"/>
  <c r="U556" i="3" s="1"/>
  <c r="K556" i="3"/>
  <c r="I556" i="3"/>
  <c r="D556" i="3"/>
  <c r="C556" i="3"/>
  <c r="T555" i="3"/>
  <c r="Q555" i="3"/>
  <c r="O555" i="3"/>
  <c r="N555" i="3"/>
  <c r="S555" i="3" s="1"/>
  <c r="U555" i="3" s="1"/>
  <c r="J555" i="3"/>
  <c r="G555" i="3"/>
  <c r="I555" i="3" s="1"/>
  <c r="K555" i="3" s="1"/>
  <c r="E555" i="3"/>
  <c r="D555" i="3"/>
  <c r="Q554" i="3"/>
  <c r="O554" i="3"/>
  <c r="N554" i="3"/>
  <c r="M554" i="3"/>
  <c r="S554" i="3" s="1"/>
  <c r="U554" i="3" s="1"/>
  <c r="K554" i="3"/>
  <c r="I554" i="3"/>
  <c r="G554" i="3"/>
  <c r="E554" i="3"/>
  <c r="D554" i="3"/>
  <c r="C554" i="3"/>
  <c r="T553" i="3"/>
  <c r="U553" i="3" s="1"/>
  <c r="J553" i="3"/>
  <c r="K553" i="3" s="1"/>
  <c r="Q552" i="3"/>
  <c r="N552" i="3"/>
  <c r="M552" i="3"/>
  <c r="I552" i="3"/>
  <c r="K552" i="3" s="1"/>
  <c r="G552" i="3"/>
  <c r="D552" i="3"/>
  <c r="C552" i="3"/>
  <c r="Q551" i="3"/>
  <c r="N551" i="3"/>
  <c r="M551" i="3"/>
  <c r="G551" i="3"/>
  <c r="D551" i="3"/>
  <c r="C551" i="3"/>
  <c r="U550" i="3"/>
  <c r="T550" i="3"/>
  <c r="T568" i="3" s="1"/>
  <c r="Q550" i="3"/>
  <c r="O550" i="3"/>
  <c r="N550" i="3"/>
  <c r="S550" i="3" s="1"/>
  <c r="J550" i="3"/>
  <c r="G550" i="3"/>
  <c r="E550" i="3"/>
  <c r="E568" i="3" s="1"/>
  <c r="D550" i="3"/>
  <c r="T547" i="3"/>
  <c r="Q547" i="3"/>
  <c r="O547" i="3"/>
  <c r="N547" i="3"/>
  <c r="M547" i="3"/>
  <c r="J547" i="3"/>
  <c r="G547" i="3"/>
  <c r="E547" i="3"/>
  <c r="C547" i="3"/>
  <c r="S546" i="3"/>
  <c r="U546" i="3" s="1"/>
  <c r="I546" i="3"/>
  <c r="K546" i="3" s="1"/>
  <c r="U545" i="3"/>
  <c r="S545" i="3"/>
  <c r="I545" i="3"/>
  <c r="K545" i="3" s="1"/>
  <c r="S544" i="3"/>
  <c r="U544" i="3" s="1"/>
  <c r="I544" i="3"/>
  <c r="K544" i="3" s="1"/>
  <c r="S543" i="3"/>
  <c r="U543" i="3" s="1"/>
  <c r="I543" i="3"/>
  <c r="K543" i="3" s="1"/>
  <c r="S542" i="3"/>
  <c r="U542" i="3" s="1"/>
  <c r="G542" i="3"/>
  <c r="D542" i="3"/>
  <c r="S541" i="3"/>
  <c r="U541" i="3" s="1"/>
  <c r="S539" i="3"/>
  <c r="U539" i="3" s="1"/>
  <c r="I539" i="3"/>
  <c r="K539" i="3" s="1"/>
  <c r="S538" i="3"/>
  <c r="U538" i="3" s="1"/>
  <c r="K538" i="3"/>
  <c r="I538" i="3"/>
  <c r="U537" i="3"/>
  <c r="S537" i="3"/>
  <c r="S536" i="3"/>
  <c r="U536" i="3" s="1"/>
  <c r="I536" i="3"/>
  <c r="K536" i="3" s="1"/>
  <c r="S535" i="3"/>
  <c r="U535" i="3" s="1"/>
  <c r="I535" i="3"/>
  <c r="U534" i="3"/>
  <c r="S534" i="3"/>
  <c r="I534" i="3"/>
  <c r="K534" i="3" s="1"/>
  <c r="U533" i="3"/>
  <c r="S533" i="3"/>
  <c r="I533" i="3"/>
  <c r="K533" i="3" s="1"/>
  <c r="U532" i="3"/>
  <c r="K532" i="3"/>
  <c r="S531" i="3"/>
  <c r="U531" i="3" s="1"/>
  <c r="K531" i="3"/>
  <c r="I531" i="3"/>
  <c r="S530" i="3"/>
  <c r="U530" i="3" s="1"/>
  <c r="K530" i="3"/>
  <c r="I530" i="3"/>
  <c r="S529" i="3"/>
  <c r="I529" i="3"/>
  <c r="K529" i="3" s="1"/>
  <c r="T526" i="3"/>
  <c r="Q526" i="3"/>
  <c r="O526" i="3"/>
  <c r="N526" i="3"/>
  <c r="M526" i="3"/>
  <c r="J526" i="3"/>
  <c r="G526" i="3"/>
  <c r="E526" i="3"/>
  <c r="D526" i="3"/>
  <c r="C526" i="3"/>
  <c r="S525" i="3"/>
  <c r="U525" i="3" s="1"/>
  <c r="I525" i="3"/>
  <c r="K525" i="3" s="1"/>
  <c r="U524" i="3"/>
  <c r="S524" i="3"/>
  <c r="I524" i="3"/>
  <c r="K524" i="3" s="1"/>
  <c r="S523" i="3"/>
  <c r="U523" i="3" s="1"/>
  <c r="K523" i="3"/>
  <c r="I523" i="3"/>
  <c r="S522" i="3"/>
  <c r="U522" i="3" s="1"/>
  <c r="I522" i="3"/>
  <c r="K522" i="3" s="1"/>
  <c r="S521" i="3"/>
  <c r="U521" i="3" s="1"/>
  <c r="S520" i="3"/>
  <c r="U520" i="3" s="1"/>
  <c r="S519" i="3"/>
  <c r="U519" i="3" s="1"/>
  <c r="K519" i="3"/>
  <c r="I519" i="3"/>
  <c r="U518" i="3"/>
  <c r="S518" i="3"/>
  <c r="I518" i="3"/>
  <c r="K518" i="3" s="1"/>
  <c r="S517" i="3"/>
  <c r="U517" i="3" s="1"/>
  <c r="S516" i="3"/>
  <c r="U516" i="3" s="1"/>
  <c r="I516" i="3"/>
  <c r="K516" i="3" s="1"/>
  <c r="S515" i="3"/>
  <c r="U515" i="3" s="1"/>
  <c r="I515" i="3"/>
  <c r="K515" i="3" s="1"/>
  <c r="U514" i="3"/>
  <c r="S514" i="3"/>
  <c r="I514" i="3"/>
  <c r="K514" i="3" s="1"/>
  <c r="U513" i="3"/>
  <c r="K513" i="3"/>
  <c r="S512" i="3"/>
  <c r="U512" i="3" s="1"/>
  <c r="K512" i="3"/>
  <c r="I512" i="3"/>
  <c r="S511" i="3"/>
  <c r="U511" i="3" s="1"/>
  <c r="K511" i="3"/>
  <c r="I511" i="3"/>
  <c r="M507" i="3"/>
  <c r="S507" i="3" s="1"/>
  <c r="U507" i="3" s="1"/>
  <c r="C507" i="3"/>
  <c r="I507" i="3" s="1"/>
  <c r="K507" i="3" s="1"/>
  <c r="S506" i="3"/>
  <c r="U506" i="3" s="1"/>
  <c r="M506" i="3"/>
  <c r="K506" i="3"/>
  <c r="I506" i="3"/>
  <c r="C506" i="3"/>
  <c r="M505" i="3"/>
  <c r="S505" i="3" s="1"/>
  <c r="U505" i="3" s="1"/>
  <c r="K505" i="3"/>
  <c r="I505" i="3"/>
  <c r="C505" i="3"/>
  <c r="T504" i="3"/>
  <c r="Q504" i="3"/>
  <c r="O504" i="3"/>
  <c r="N504" i="3"/>
  <c r="J504" i="3"/>
  <c r="G504" i="3"/>
  <c r="E504" i="3"/>
  <c r="D504" i="3"/>
  <c r="Q503" i="3"/>
  <c r="O503" i="3"/>
  <c r="N503" i="3"/>
  <c r="G503" i="3"/>
  <c r="E503" i="3"/>
  <c r="D503" i="3"/>
  <c r="I503" i="3" s="1"/>
  <c r="K503" i="3" s="1"/>
  <c r="Q502" i="3"/>
  <c r="S502" i="3" s="1"/>
  <c r="U502" i="3" s="1"/>
  <c r="M501" i="3"/>
  <c r="S501" i="3" s="1"/>
  <c r="U501" i="3" s="1"/>
  <c r="K501" i="3"/>
  <c r="I501" i="3"/>
  <c r="C501" i="3"/>
  <c r="T500" i="3"/>
  <c r="Q500" i="3"/>
  <c r="O500" i="3"/>
  <c r="N500" i="3"/>
  <c r="S500" i="3" s="1"/>
  <c r="U500" i="3" s="1"/>
  <c r="K500" i="3"/>
  <c r="J500" i="3"/>
  <c r="G500" i="3"/>
  <c r="E500" i="3"/>
  <c r="I500" i="3" s="1"/>
  <c r="D500" i="3"/>
  <c r="Q499" i="3"/>
  <c r="N499" i="3"/>
  <c r="M499" i="3"/>
  <c r="G499" i="3"/>
  <c r="D499" i="3"/>
  <c r="I499" i="3" s="1"/>
  <c r="K499" i="3" s="1"/>
  <c r="C499" i="3"/>
  <c r="N498" i="3"/>
  <c r="M498" i="3"/>
  <c r="S498" i="3" s="1"/>
  <c r="U498" i="3" s="1"/>
  <c r="D498" i="3"/>
  <c r="C498" i="3"/>
  <c r="I498" i="3" s="1"/>
  <c r="K498" i="3" s="1"/>
  <c r="T497" i="3"/>
  <c r="Q497" i="3"/>
  <c r="S497" i="3" s="1"/>
  <c r="U497" i="3" s="1"/>
  <c r="O497" i="3"/>
  <c r="N497" i="3"/>
  <c r="J497" i="3"/>
  <c r="I497" i="3"/>
  <c r="K497" i="3" s="1"/>
  <c r="G497" i="3"/>
  <c r="E497" i="3"/>
  <c r="D497" i="3"/>
  <c r="Q496" i="3"/>
  <c r="N496" i="3"/>
  <c r="M496" i="3"/>
  <c r="S496" i="3" s="1"/>
  <c r="U496" i="3" s="1"/>
  <c r="G496" i="3"/>
  <c r="D496" i="3"/>
  <c r="C496" i="3"/>
  <c r="U495" i="3"/>
  <c r="T495" i="3"/>
  <c r="Q495" i="3"/>
  <c r="O495" i="3"/>
  <c r="N495" i="3"/>
  <c r="S495" i="3" s="1"/>
  <c r="J495" i="3"/>
  <c r="G495" i="3"/>
  <c r="E495" i="3"/>
  <c r="D495" i="3"/>
  <c r="T494" i="3"/>
  <c r="U494" i="3" s="1"/>
  <c r="J494" i="3"/>
  <c r="K494" i="3" s="1"/>
  <c r="U493" i="3"/>
  <c r="T493" i="3"/>
  <c r="Q493" i="3"/>
  <c r="O493" i="3"/>
  <c r="N493" i="3"/>
  <c r="S493" i="3" s="1"/>
  <c r="M493" i="3"/>
  <c r="J493" i="3"/>
  <c r="G493" i="3"/>
  <c r="E493" i="3"/>
  <c r="E508" i="3" s="1"/>
  <c r="D493" i="3"/>
  <c r="C493" i="3"/>
  <c r="Q492" i="3"/>
  <c r="N492" i="3"/>
  <c r="M492" i="3"/>
  <c r="D492" i="3"/>
  <c r="S491" i="3"/>
  <c r="U491" i="3" s="1"/>
  <c r="Q491" i="3"/>
  <c r="N491" i="3"/>
  <c r="M491" i="3"/>
  <c r="I491" i="3"/>
  <c r="K491" i="3" s="1"/>
  <c r="G491" i="3"/>
  <c r="D491" i="3"/>
  <c r="C491" i="3"/>
  <c r="T490" i="3"/>
  <c r="Q490" i="3"/>
  <c r="O490" i="3"/>
  <c r="N490" i="3"/>
  <c r="J490" i="3"/>
  <c r="G490" i="3"/>
  <c r="E490" i="3"/>
  <c r="D490" i="3"/>
  <c r="T487" i="3"/>
  <c r="Q487" i="3"/>
  <c r="O487" i="3"/>
  <c r="N487" i="3"/>
  <c r="M487" i="3"/>
  <c r="J487" i="3"/>
  <c r="E487" i="3"/>
  <c r="D487" i="3"/>
  <c r="C487" i="3"/>
  <c r="S486" i="3"/>
  <c r="U486" i="3" s="1"/>
  <c r="K486" i="3"/>
  <c r="I486" i="3"/>
  <c r="S485" i="3"/>
  <c r="U485" i="3" s="1"/>
  <c r="I485" i="3"/>
  <c r="K485" i="3" s="1"/>
  <c r="U484" i="3"/>
  <c r="S484" i="3"/>
  <c r="I484" i="3"/>
  <c r="K484" i="3" s="1"/>
  <c r="U483" i="3"/>
  <c r="S483" i="3"/>
  <c r="K483" i="3"/>
  <c r="I483" i="3"/>
  <c r="S482" i="3"/>
  <c r="U482" i="3" s="1"/>
  <c r="K482" i="3"/>
  <c r="I482" i="3"/>
  <c r="S481" i="3"/>
  <c r="U481" i="3" s="1"/>
  <c r="U480" i="3"/>
  <c r="S480" i="3"/>
  <c r="I480" i="3"/>
  <c r="K480" i="3" s="1"/>
  <c r="U479" i="3"/>
  <c r="S479" i="3"/>
  <c r="I479" i="3"/>
  <c r="K479" i="3" s="1"/>
  <c r="S478" i="3"/>
  <c r="U478" i="3" s="1"/>
  <c r="K478" i="3"/>
  <c r="I478" i="3"/>
  <c r="U477" i="3"/>
  <c r="S477" i="3"/>
  <c r="I477" i="3"/>
  <c r="K477" i="3" s="1"/>
  <c r="U476" i="3"/>
  <c r="S476" i="3"/>
  <c r="I476" i="3"/>
  <c r="K476" i="3" s="1"/>
  <c r="U475" i="3"/>
  <c r="S475" i="3"/>
  <c r="I475" i="3"/>
  <c r="K475" i="3" s="1"/>
  <c r="U474" i="3"/>
  <c r="S474" i="3"/>
  <c r="K474" i="3"/>
  <c r="I474" i="3"/>
  <c r="U473" i="3"/>
  <c r="K473" i="3"/>
  <c r="S472" i="3"/>
  <c r="U472" i="3" s="1"/>
  <c r="I472" i="3"/>
  <c r="K472" i="3" s="1"/>
  <c r="U471" i="3"/>
  <c r="S471" i="3"/>
  <c r="I471" i="3"/>
  <c r="K471" i="3" s="1"/>
  <c r="G471" i="3"/>
  <c r="C471" i="3"/>
  <c r="C492" i="3" s="1"/>
  <c r="U470" i="3"/>
  <c r="S470" i="3"/>
  <c r="I470" i="3"/>
  <c r="K470" i="3" s="1"/>
  <c r="S469" i="3"/>
  <c r="I469" i="3"/>
  <c r="K469" i="3" s="1"/>
  <c r="T466" i="3"/>
  <c r="Q466" i="3"/>
  <c r="O466" i="3"/>
  <c r="N466" i="3"/>
  <c r="M466" i="3"/>
  <c r="J466" i="3"/>
  <c r="G466" i="3"/>
  <c r="E466" i="3"/>
  <c r="I466" i="3" s="1"/>
  <c r="K466" i="3" s="1"/>
  <c r="D466" i="3"/>
  <c r="C466" i="3"/>
  <c r="S465" i="3"/>
  <c r="U465" i="3" s="1"/>
  <c r="K465" i="3"/>
  <c r="I465" i="3"/>
  <c r="S464" i="3"/>
  <c r="U464" i="3" s="1"/>
  <c r="K464" i="3"/>
  <c r="I464" i="3"/>
  <c r="U463" i="3"/>
  <c r="S463" i="3"/>
  <c r="K463" i="3"/>
  <c r="I463" i="3"/>
  <c r="S462" i="3"/>
  <c r="U462" i="3" s="1"/>
  <c r="K462" i="3"/>
  <c r="I462" i="3"/>
  <c r="S461" i="3"/>
  <c r="U461" i="3" s="1"/>
  <c r="K461" i="3"/>
  <c r="I461" i="3"/>
  <c r="U460" i="3"/>
  <c r="S460" i="3"/>
  <c r="U459" i="3"/>
  <c r="S459" i="3"/>
  <c r="K459" i="3"/>
  <c r="I459" i="3"/>
  <c r="U458" i="3"/>
  <c r="S458" i="3"/>
  <c r="I458" i="3"/>
  <c r="K458" i="3" s="1"/>
  <c r="U457" i="3"/>
  <c r="S457" i="3"/>
  <c r="I457" i="3"/>
  <c r="K457" i="3" s="1"/>
  <c r="U456" i="3"/>
  <c r="S456" i="3"/>
  <c r="K456" i="3"/>
  <c r="I456" i="3"/>
  <c r="U455" i="3"/>
  <c r="S455" i="3"/>
  <c r="I455" i="3"/>
  <c r="K455" i="3" s="1"/>
  <c r="U454" i="3"/>
  <c r="S454" i="3"/>
  <c r="K454" i="3"/>
  <c r="I454" i="3"/>
  <c r="U453" i="3"/>
  <c r="K453" i="3"/>
  <c r="U452" i="3"/>
  <c r="S452" i="3"/>
  <c r="K452" i="3"/>
  <c r="I452" i="3"/>
  <c r="S451" i="3"/>
  <c r="U451" i="3" s="1"/>
  <c r="K451" i="3"/>
  <c r="I451" i="3"/>
  <c r="S450" i="3"/>
  <c r="K450" i="3"/>
  <c r="I450" i="3"/>
  <c r="C447" i="3"/>
  <c r="M446" i="3"/>
  <c r="S446" i="3" s="1"/>
  <c r="U446" i="3" s="1"/>
  <c r="T445" i="3"/>
  <c r="Q445" i="3"/>
  <c r="O445" i="3"/>
  <c r="N445" i="3"/>
  <c r="S445" i="3" s="1"/>
  <c r="U445" i="3" s="1"/>
  <c r="J445" i="3"/>
  <c r="G445" i="3"/>
  <c r="E445" i="3"/>
  <c r="D445" i="3"/>
  <c r="M444" i="3"/>
  <c r="S444" i="3" s="1"/>
  <c r="U444" i="3" s="1"/>
  <c r="K444" i="3"/>
  <c r="C444" i="3"/>
  <c r="I444" i="3" s="1"/>
  <c r="M443" i="3"/>
  <c r="S443" i="3" s="1"/>
  <c r="U443" i="3" s="1"/>
  <c r="K443" i="3"/>
  <c r="C443" i="3"/>
  <c r="I443" i="3" s="1"/>
  <c r="Q442" i="3"/>
  <c r="O442" i="3"/>
  <c r="N442" i="3"/>
  <c r="S442" i="3" s="1"/>
  <c r="U442" i="3" s="1"/>
  <c r="G442" i="3"/>
  <c r="E442" i="3"/>
  <c r="E447" i="3" s="1"/>
  <c r="D442" i="3"/>
  <c r="M441" i="3"/>
  <c r="S441" i="3" s="1"/>
  <c r="U441" i="3" s="1"/>
  <c r="K441" i="3"/>
  <c r="I441" i="3"/>
  <c r="C441" i="3"/>
  <c r="S440" i="3"/>
  <c r="U440" i="3" s="1"/>
  <c r="M440" i="3"/>
  <c r="T439" i="3"/>
  <c r="S439" i="3"/>
  <c r="U439" i="3" s="1"/>
  <c r="Q439" i="3"/>
  <c r="O439" i="3"/>
  <c r="N439" i="3"/>
  <c r="U438" i="3"/>
  <c r="Q438" i="3"/>
  <c r="N438" i="3"/>
  <c r="M438" i="3"/>
  <c r="S438" i="3" s="1"/>
  <c r="S437" i="3"/>
  <c r="U437" i="3" s="1"/>
  <c r="N437" i="3"/>
  <c r="M437" i="3"/>
  <c r="Q436" i="3"/>
  <c r="N436" i="3"/>
  <c r="S436" i="3" s="1"/>
  <c r="U436" i="3" s="1"/>
  <c r="M436" i="3"/>
  <c r="G436" i="3"/>
  <c r="D436" i="3"/>
  <c r="C436" i="3"/>
  <c r="T435" i="3"/>
  <c r="Q435" i="3"/>
  <c r="O435" i="3"/>
  <c r="N435" i="3"/>
  <c r="K435" i="3"/>
  <c r="J435" i="3"/>
  <c r="G435" i="3"/>
  <c r="E435" i="3"/>
  <c r="D435" i="3"/>
  <c r="I435" i="3" s="1"/>
  <c r="T434" i="3"/>
  <c r="U434" i="3" s="1"/>
  <c r="J434" i="3"/>
  <c r="Q433" i="3"/>
  <c r="N433" i="3"/>
  <c r="M433" i="3"/>
  <c r="S433" i="3" s="1"/>
  <c r="U433" i="3" s="1"/>
  <c r="G433" i="3"/>
  <c r="D433" i="3"/>
  <c r="D447" i="3" s="1"/>
  <c r="C433" i="3"/>
  <c r="Q432" i="3"/>
  <c r="N432" i="3"/>
  <c r="S432" i="3" s="1"/>
  <c r="U432" i="3" s="1"/>
  <c r="M432" i="3"/>
  <c r="G432" i="3"/>
  <c r="D432" i="3"/>
  <c r="C432" i="3"/>
  <c r="Q431" i="3"/>
  <c r="N431" i="3"/>
  <c r="S431" i="3" s="1"/>
  <c r="M431" i="3"/>
  <c r="K431" i="3"/>
  <c r="I431" i="3"/>
  <c r="G431" i="3"/>
  <c r="D431" i="3"/>
  <c r="C431" i="3"/>
  <c r="T428" i="3"/>
  <c r="Q428" i="3"/>
  <c r="O428" i="3"/>
  <c r="N428" i="3"/>
  <c r="M428" i="3"/>
  <c r="K428" i="3"/>
  <c r="J428" i="3"/>
  <c r="I428" i="3"/>
  <c r="G428" i="3"/>
  <c r="E428" i="3"/>
  <c r="D428" i="3"/>
  <c r="C428" i="3"/>
  <c r="S427" i="3"/>
  <c r="U427" i="3" s="1"/>
  <c r="S426" i="3"/>
  <c r="U426" i="3" s="1"/>
  <c r="I426" i="3"/>
  <c r="K426" i="3" s="1"/>
  <c r="U425" i="3"/>
  <c r="S425" i="3"/>
  <c r="K425" i="3"/>
  <c r="I425" i="3"/>
  <c r="U424" i="3"/>
  <c r="S424" i="3"/>
  <c r="I424" i="3"/>
  <c r="K424" i="3" s="1"/>
  <c r="S423" i="3"/>
  <c r="U423" i="3" s="1"/>
  <c r="I423" i="3"/>
  <c r="K423" i="3" s="1"/>
  <c r="S422" i="3"/>
  <c r="U422" i="3" s="1"/>
  <c r="I422" i="3"/>
  <c r="K422" i="3" s="1"/>
  <c r="S421" i="3"/>
  <c r="U421" i="3" s="1"/>
  <c r="U420" i="3"/>
  <c r="S420" i="3"/>
  <c r="S419" i="3"/>
  <c r="U419" i="3" s="1"/>
  <c r="U418" i="3"/>
  <c r="S418" i="3"/>
  <c r="U417" i="3"/>
  <c r="S417" i="3"/>
  <c r="I417" i="3"/>
  <c r="K417" i="3" s="1"/>
  <c r="S416" i="3"/>
  <c r="U416" i="3" s="1"/>
  <c r="K416" i="3"/>
  <c r="I416" i="3"/>
  <c r="U415" i="3"/>
  <c r="K415" i="3"/>
  <c r="U414" i="3"/>
  <c r="S414" i="3"/>
  <c r="K414" i="3"/>
  <c r="I414" i="3"/>
  <c r="S413" i="3"/>
  <c r="U413" i="3" s="1"/>
  <c r="I413" i="3"/>
  <c r="K413" i="3" s="1"/>
  <c r="U412" i="3"/>
  <c r="S412" i="3"/>
  <c r="I412" i="3"/>
  <c r="K412" i="3" s="1"/>
  <c r="T409" i="3"/>
  <c r="Q409" i="3"/>
  <c r="O409" i="3"/>
  <c r="N409" i="3"/>
  <c r="M409" i="3"/>
  <c r="J409" i="3"/>
  <c r="I409" i="3"/>
  <c r="K409" i="3" s="1"/>
  <c r="G409" i="3"/>
  <c r="E409" i="3"/>
  <c r="D409" i="3"/>
  <c r="C409" i="3"/>
  <c r="S408" i="3"/>
  <c r="U408" i="3" s="1"/>
  <c r="S407" i="3"/>
  <c r="U407" i="3" s="1"/>
  <c r="K407" i="3"/>
  <c r="I407" i="3"/>
  <c r="S406" i="3"/>
  <c r="U406" i="3" s="1"/>
  <c r="I406" i="3"/>
  <c r="K406" i="3" s="1"/>
  <c r="S405" i="3"/>
  <c r="U405" i="3" s="1"/>
  <c r="K405" i="3"/>
  <c r="I405" i="3"/>
  <c r="U404" i="3"/>
  <c r="S404" i="3"/>
  <c r="I404" i="3"/>
  <c r="K404" i="3" s="1"/>
  <c r="U403" i="3"/>
  <c r="S403" i="3"/>
  <c r="S402" i="3"/>
  <c r="U402" i="3" s="1"/>
  <c r="U401" i="3"/>
  <c r="S401" i="3"/>
  <c r="S400" i="3"/>
  <c r="U400" i="3" s="1"/>
  <c r="S399" i="3"/>
  <c r="U399" i="3" s="1"/>
  <c r="I399" i="3"/>
  <c r="K399" i="3" s="1"/>
  <c r="U398" i="3"/>
  <c r="S398" i="3"/>
  <c r="I398" i="3"/>
  <c r="K398" i="3" s="1"/>
  <c r="U397" i="3"/>
  <c r="K397" i="3"/>
  <c r="S396" i="3"/>
  <c r="U396" i="3" s="1"/>
  <c r="K396" i="3"/>
  <c r="I396" i="3"/>
  <c r="S395" i="3"/>
  <c r="U395" i="3" s="1"/>
  <c r="I395" i="3"/>
  <c r="K395" i="3" s="1"/>
  <c r="S394" i="3"/>
  <c r="I394" i="3"/>
  <c r="K394" i="3" s="1"/>
  <c r="F391" i="3"/>
  <c r="U390" i="3"/>
  <c r="T390" i="3"/>
  <c r="Q390" i="3"/>
  <c r="O390" i="3"/>
  <c r="N390" i="3"/>
  <c r="S390" i="3" s="1"/>
  <c r="J390" i="3"/>
  <c r="I390" i="3"/>
  <c r="K390" i="3" s="1"/>
  <c r="G390" i="3"/>
  <c r="E390" i="3"/>
  <c r="D390" i="3"/>
  <c r="T389" i="3"/>
  <c r="Q389" i="3"/>
  <c r="O389" i="3"/>
  <c r="N389" i="3"/>
  <c r="S389" i="3" s="1"/>
  <c r="U389" i="3" s="1"/>
  <c r="J389" i="3"/>
  <c r="I389" i="3"/>
  <c r="K389" i="3" s="1"/>
  <c r="G389" i="3"/>
  <c r="E389" i="3"/>
  <c r="D389" i="3"/>
  <c r="U388" i="3"/>
  <c r="M388" i="3"/>
  <c r="S388" i="3" s="1"/>
  <c r="C388" i="3"/>
  <c r="I388" i="3" s="1"/>
  <c r="K388" i="3" s="1"/>
  <c r="Q387" i="3"/>
  <c r="P387" i="3"/>
  <c r="N387" i="3"/>
  <c r="M387" i="3"/>
  <c r="I387" i="3"/>
  <c r="K387" i="3" s="1"/>
  <c r="G387" i="3"/>
  <c r="F387" i="3"/>
  <c r="D387" i="3"/>
  <c r="C387" i="3"/>
  <c r="S386" i="3"/>
  <c r="U386" i="3" s="1"/>
  <c r="M386" i="3"/>
  <c r="K386" i="3"/>
  <c r="I386" i="3"/>
  <c r="G386" i="3"/>
  <c r="C386" i="3"/>
  <c r="M385" i="3"/>
  <c r="S385" i="3" s="1"/>
  <c r="U385" i="3" s="1"/>
  <c r="I385" i="3"/>
  <c r="K385" i="3" s="1"/>
  <c r="C385" i="3"/>
  <c r="Q384" i="3"/>
  <c r="S384" i="3" s="1"/>
  <c r="U384" i="3" s="1"/>
  <c r="O384" i="3"/>
  <c r="N384" i="3"/>
  <c r="G384" i="3"/>
  <c r="I384" i="3" s="1"/>
  <c r="K384" i="3" s="1"/>
  <c r="E384" i="3"/>
  <c r="D384" i="3"/>
  <c r="U383" i="3"/>
  <c r="S383" i="3"/>
  <c r="M383" i="3"/>
  <c r="C383" i="3"/>
  <c r="I383" i="3" s="1"/>
  <c r="K383" i="3" s="1"/>
  <c r="T382" i="3"/>
  <c r="Q382" i="3"/>
  <c r="S382" i="3" s="1"/>
  <c r="U382" i="3" s="1"/>
  <c r="O382" i="3"/>
  <c r="N382" i="3"/>
  <c r="J382" i="3"/>
  <c r="J391" i="3" s="1"/>
  <c r="G382" i="3"/>
  <c r="E382" i="3"/>
  <c r="E391" i="3" s="1"/>
  <c r="D382" i="3"/>
  <c r="Q381" i="3"/>
  <c r="N381" i="3"/>
  <c r="M381" i="3"/>
  <c r="S381" i="3" s="1"/>
  <c r="U381" i="3" s="1"/>
  <c r="N380" i="3"/>
  <c r="M380" i="3"/>
  <c r="S380" i="3" s="1"/>
  <c r="U380" i="3" s="1"/>
  <c r="Q379" i="3"/>
  <c r="N379" i="3"/>
  <c r="S379" i="3" s="1"/>
  <c r="U379" i="3" s="1"/>
  <c r="M379" i="3"/>
  <c r="G379" i="3"/>
  <c r="D379" i="3"/>
  <c r="C379" i="3"/>
  <c r="I379" i="3" s="1"/>
  <c r="K379" i="3" s="1"/>
  <c r="T378" i="3"/>
  <c r="Q378" i="3"/>
  <c r="O378" i="3"/>
  <c r="O391" i="3" s="1"/>
  <c r="N378" i="3"/>
  <c r="S378" i="3" s="1"/>
  <c r="U378" i="3" s="1"/>
  <c r="J378" i="3"/>
  <c r="G378" i="3"/>
  <c r="E378" i="3"/>
  <c r="D378" i="3"/>
  <c r="T377" i="3"/>
  <c r="T391" i="3" s="1"/>
  <c r="K377" i="3"/>
  <c r="J377" i="3"/>
  <c r="U376" i="3"/>
  <c r="S376" i="3"/>
  <c r="Q376" i="3"/>
  <c r="N376" i="3"/>
  <c r="M376" i="3"/>
  <c r="G376" i="3"/>
  <c r="D376" i="3"/>
  <c r="C376" i="3"/>
  <c r="Q375" i="3"/>
  <c r="N375" i="3"/>
  <c r="N391" i="3" s="1"/>
  <c r="M375" i="3"/>
  <c r="S375" i="3" s="1"/>
  <c r="U375" i="3" s="1"/>
  <c r="G375" i="3"/>
  <c r="D375" i="3"/>
  <c r="C375" i="3"/>
  <c r="I375" i="3" s="1"/>
  <c r="K375" i="3" s="1"/>
  <c r="S374" i="3"/>
  <c r="U374" i="3" s="1"/>
  <c r="Q374" i="3"/>
  <c r="N374" i="3"/>
  <c r="M374" i="3"/>
  <c r="K374" i="3"/>
  <c r="I374" i="3"/>
  <c r="G374" i="3"/>
  <c r="D374" i="3"/>
  <c r="D391" i="3" s="1"/>
  <c r="C374" i="3"/>
  <c r="C391" i="3" s="1"/>
  <c r="T371" i="3"/>
  <c r="Q371" i="3"/>
  <c r="S371" i="3" s="1"/>
  <c r="U371" i="3" s="1"/>
  <c r="P371" i="3"/>
  <c r="O371" i="3"/>
  <c r="N371" i="3"/>
  <c r="M371" i="3"/>
  <c r="J371" i="3"/>
  <c r="G371" i="3"/>
  <c r="F371" i="3"/>
  <c r="E371" i="3"/>
  <c r="D371" i="3"/>
  <c r="C371" i="3"/>
  <c r="U370" i="3"/>
  <c r="S370" i="3"/>
  <c r="I370" i="3"/>
  <c r="K370" i="3" s="1"/>
  <c r="U369" i="3"/>
  <c r="S369" i="3"/>
  <c r="I369" i="3"/>
  <c r="K369" i="3" s="1"/>
  <c r="U368" i="3"/>
  <c r="S368" i="3"/>
  <c r="K368" i="3"/>
  <c r="I368" i="3"/>
  <c r="S367" i="3"/>
  <c r="U367" i="3" s="1"/>
  <c r="K367" i="3"/>
  <c r="I367" i="3"/>
  <c r="U366" i="3"/>
  <c r="S366" i="3"/>
  <c r="I366" i="3"/>
  <c r="K366" i="3" s="1"/>
  <c r="U365" i="3"/>
  <c r="S365" i="3"/>
  <c r="I365" i="3"/>
  <c r="K365" i="3" s="1"/>
  <c r="S364" i="3"/>
  <c r="U364" i="3" s="1"/>
  <c r="K364" i="3"/>
  <c r="I364" i="3"/>
  <c r="U363" i="3"/>
  <c r="S363" i="3"/>
  <c r="I363" i="3"/>
  <c r="K363" i="3" s="1"/>
  <c r="U362" i="3"/>
  <c r="S362" i="3"/>
  <c r="I362" i="3"/>
  <c r="K362" i="3" s="1"/>
  <c r="U361" i="3"/>
  <c r="S361" i="3"/>
  <c r="S360" i="3"/>
  <c r="U360" i="3" s="1"/>
  <c r="K360" i="3"/>
  <c r="I360" i="3"/>
  <c r="U359" i="3"/>
  <c r="K359" i="3"/>
  <c r="U358" i="3"/>
  <c r="S358" i="3"/>
  <c r="I358" i="3"/>
  <c r="K358" i="3" s="1"/>
  <c r="U357" i="3"/>
  <c r="S357" i="3"/>
  <c r="I357" i="3"/>
  <c r="K357" i="3" s="1"/>
  <c r="U356" i="3"/>
  <c r="S356" i="3"/>
  <c r="I356" i="3"/>
  <c r="K356" i="3" s="1"/>
  <c r="T353" i="3"/>
  <c r="Q353" i="3"/>
  <c r="P353" i="3"/>
  <c r="O353" i="3"/>
  <c r="N353" i="3"/>
  <c r="M353" i="3"/>
  <c r="K353" i="3"/>
  <c r="J353" i="3"/>
  <c r="G353" i="3"/>
  <c r="F353" i="3"/>
  <c r="E353" i="3"/>
  <c r="D353" i="3"/>
  <c r="C353" i="3"/>
  <c r="I353" i="3" s="1"/>
  <c r="S352" i="3"/>
  <c r="U352" i="3" s="1"/>
  <c r="U353" i="3" s="1"/>
  <c r="K352" i="3"/>
  <c r="I352" i="3"/>
  <c r="U351" i="3"/>
  <c r="S351" i="3"/>
  <c r="I351" i="3"/>
  <c r="K351" i="3" s="1"/>
  <c r="U350" i="3"/>
  <c r="S350" i="3"/>
  <c r="K350" i="3"/>
  <c r="I350" i="3"/>
  <c r="U349" i="3"/>
  <c r="S349" i="3"/>
  <c r="I349" i="3"/>
  <c r="K349" i="3" s="1"/>
  <c r="U348" i="3"/>
  <c r="S348" i="3"/>
  <c r="I348" i="3"/>
  <c r="K348" i="3" s="1"/>
  <c r="U347" i="3"/>
  <c r="S347" i="3"/>
  <c r="I347" i="3"/>
  <c r="K347" i="3" s="1"/>
  <c r="S346" i="3"/>
  <c r="U346" i="3" s="1"/>
  <c r="K346" i="3"/>
  <c r="I346" i="3"/>
  <c r="U345" i="3"/>
  <c r="S345" i="3"/>
  <c r="S344" i="3"/>
  <c r="U344" i="3" s="1"/>
  <c r="U343" i="3"/>
  <c r="S343" i="3"/>
  <c r="I343" i="3"/>
  <c r="K343" i="3" s="1"/>
  <c r="U342" i="3"/>
  <c r="S342" i="3"/>
  <c r="I342" i="3"/>
  <c r="K342" i="3" s="1"/>
  <c r="U341" i="3"/>
  <c r="K341" i="3"/>
  <c r="S340" i="3"/>
  <c r="U340" i="3" s="1"/>
  <c r="K340" i="3"/>
  <c r="I340" i="3"/>
  <c r="U339" i="3"/>
  <c r="S339" i="3"/>
  <c r="I339" i="3"/>
  <c r="K339" i="3" s="1"/>
  <c r="S338" i="3"/>
  <c r="U338" i="3" s="1"/>
  <c r="K338" i="3"/>
  <c r="I338" i="3"/>
  <c r="P335" i="3"/>
  <c r="J335" i="3"/>
  <c r="T334" i="3"/>
  <c r="Q334" i="3"/>
  <c r="O334" i="3"/>
  <c r="N334" i="3"/>
  <c r="S334" i="3" s="1"/>
  <c r="U334" i="3" s="1"/>
  <c r="K334" i="3"/>
  <c r="J334" i="3"/>
  <c r="G334" i="3"/>
  <c r="E334" i="3"/>
  <c r="D334" i="3"/>
  <c r="I334" i="3" s="1"/>
  <c r="T333" i="3"/>
  <c r="Q333" i="3"/>
  <c r="O333" i="3"/>
  <c r="N333" i="3"/>
  <c r="S333" i="3" s="1"/>
  <c r="U333" i="3" s="1"/>
  <c r="K333" i="3"/>
  <c r="J333" i="3"/>
  <c r="G333" i="3"/>
  <c r="E333" i="3"/>
  <c r="D333" i="3"/>
  <c r="I333" i="3" s="1"/>
  <c r="M332" i="3"/>
  <c r="S332" i="3" s="1"/>
  <c r="U332" i="3" s="1"/>
  <c r="C332" i="3"/>
  <c r="I332" i="3" s="1"/>
  <c r="K332" i="3" s="1"/>
  <c r="U331" i="3"/>
  <c r="Q331" i="3"/>
  <c r="P331" i="3"/>
  <c r="N331" i="3"/>
  <c r="S331" i="3" s="1"/>
  <c r="M331" i="3"/>
  <c r="I331" i="3"/>
  <c r="K331" i="3" s="1"/>
  <c r="G331" i="3"/>
  <c r="F331" i="3"/>
  <c r="D331" i="3"/>
  <c r="C331" i="3"/>
  <c r="U330" i="3"/>
  <c r="S330" i="3"/>
  <c r="Q330" i="3"/>
  <c r="M330" i="3"/>
  <c r="G330" i="3"/>
  <c r="C330" i="3"/>
  <c r="I330" i="3" s="1"/>
  <c r="K330" i="3" s="1"/>
  <c r="Q329" i="3"/>
  <c r="P329" i="3"/>
  <c r="K329" i="3"/>
  <c r="I329" i="3"/>
  <c r="G329" i="3"/>
  <c r="F329" i="3"/>
  <c r="U328" i="3"/>
  <c r="M328" i="3"/>
  <c r="S328" i="3" s="1"/>
  <c r="C328" i="3"/>
  <c r="I328" i="3" s="1"/>
  <c r="K328" i="3" s="1"/>
  <c r="Q327" i="3"/>
  <c r="S327" i="3" s="1"/>
  <c r="U327" i="3" s="1"/>
  <c r="O327" i="3"/>
  <c r="N327" i="3"/>
  <c r="G327" i="3"/>
  <c r="E327" i="3"/>
  <c r="I327" i="3" s="1"/>
  <c r="K327" i="3" s="1"/>
  <c r="D327" i="3"/>
  <c r="M326" i="3"/>
  <c r="S326" i="3" s="1"/>
  <c r="U326" i="3" s="1"/>
  <c r="I326" i="3"/>
  <c r="K326" i="3" s="1"/>
  <c r="C326" i="3"/>
  <c r="T325" i="3"/>
  <c r="Q325" i="3"/>
  <c r="O325" i="3"/>
  <c r="N325" i="3"/>
  <c r="S325" i="3" s="1"/>
  <c r="U325" i="3" s="1"/>
  <c r="J325" i="3"/>
  <c r="G325" i="3"/>
  <c r="I325" i="3" s="1"/>
  <c r="K325" i="3" s="1"/>
  <c r="E325" i="3"/>
  <c r="D325" i="3"/>
  <c r="Q324" i="3"/>
  <c r="N324" i="3"/>
  <c r="M324" i="3"/>
  <c r="S324" i="3" s="1"/>
  <c r="U324" i="3" s="1"/>
  <c r="G324" i="3"/>
  <c r="I324" i="3" s="1"/>
  <c r="K324" i="3" s="1"/>
  <c r="D324" i="3"/>
  <c r="C324" i="3"/>
  <c r="U323" i="3"/>
  <c r="T323" i="3"/>
  <c r="J323" i="3"/>
  <c r="K323" i="3" s="1"/>
  <c r="Q322" i="3"/>
  <c r="N322" i="3"/>
  <c r="N335" i="3" s="1"/>
  <c r="M322" i="3"/>
  <c r="G322" i="3"/>
  <c r="I322" i="3" s="1"/>
  <c r="K322" i="3" s="1"/>
  <c r="D322" i="3"/>
  <c r="C322" i="3"/>
  <c r="Q321" i="3"/>
  <c r="N321" i="3"/>
  <c r="M321" i="3"/>
  <c r="G321" i="3"/>
  <c r="D321" i="3"/>
  <c r="C321" i="3"/>
  <c r="I321" i="3" s="1"/>
  <c r="K321" i="3" s="1"/>
  <c r="U320" i="3"/>
  <c r="Q320" i="3"/>
  <c r="N320" i="3"/>
  <c r="M320" i="3"/>
  <c r="S320" i="3" s="1"/>
  <c r="G320" i="3"/>
  <c r="D320" i="3"/>
  <c r="C320" i="3"/>
  <c r="T317" i="3"/>
  <c r="Q317" i="3"/>
  <c r="P317" i="3"/>
  <c r="O317" i="3"/>
  <c r="N317" i="3"/>
  <c r="M317" i="3"/>
  <c r="J317" i="3"/>
  <c r="G317" i="3"/>
  <c r="F317" i="3"/>
  <c r="E317" i="3"/>
  <c r="D317" i="3"/>
  <c r="C317" i="3"/>
  <c r="S316" i="3"/>
  <c r="U316" i="3" s="1"/>
  <c r="K316" i="3"/>
  <c r="I316" i="3"/>
  <c r="S315" i="3"/>
  <c r="U315" i="3" s="1"/>
  <c r="K315" i="3"/>
  <c r="I315" i="3"/>
  <c r="U314" i="3"/>
  <c r="S314" i="3"/>
  <c r="K314" i="3"/>
  <c r="I314" i="3"/>
  <c r="S313" i="3"/>
  <c r="U313" i="3" s="1"/>
  <c r="K313" i="3"/>
  <c r="I313" i="3"/>
  <c r="U312" i="3"/>
  <c r="S312" i="3"/>
  <c r="I312" i="3"/>
  <c r="K312" i="3" s="1"/>
  <c r="S311" i="3"/>
  <c r="U311" i="3" s="1"/>
  <c r="K311" i="3"/>
  <c r="I311" i="3"/>
  <c r="S310" i="3"/>
  <c r="U310" i="3" s="1"/>
  <c r="K310" i="3"/>
  <c r="I310" i="3"/>
  <c r="U309" i="3"/>
  <c r="S309" i="3"/>
  <c r="I309" i="3"/>
  <c r="K309" i="3" s="1"/>
  <c r="U308" i="3"/>
  <c r="S308" i="3"/>
  <c r="K308" i="3"/>
  <c r="I308" i="3"/>
  <c r="S307" i="3"/>
  <c r="U307" i="3" s="1"/>
  <c r="K307" i="3"/>
  <c r="I307" i="3"/>
  <c r="S306" i="3"/>
  <c r="U306" i="3" s="1"/>
  <c r="K306" i="3"/>
  <c r="I306" i="3"/>
  <c r="U305" i="3"/>
  <c r="K305" i="3"/>
  <c r="U304" i="3"/>
  <c r="S304" i="3"/>
  <c r="I304" i="3"/>
  <c r="K304" i="3" s="1"/>
  <c r="U303" i="3"/>
  <c r="S303" i="3"/>
  <c r="K303" i="3"/>
  <c r="I303" i="3"/>
  <c r="U302" i="3"/>
  <c r="S302" i="3"/>
  <c r="I302" i="3"/>
  <c r="K302" i="3" s="1"/>
  <c r="T299" i="3"/>
  <c r="Q299" i="3"/>
  <c r="P299" i="3"/>
  <c r="O299" i="3"/>
  <c r="N299" i="3"/>
  <c r="M299" i="3"/>
  <c r="J299" i="3"/>
  <c r="G299" i="3"/>
  <c r="F299" i="3"/>
  <c r="E299" i="3"/>
  <c r="D299" i="3"/>
  <c r="C299" i="3"/>
  <c r="U298" i="3"/>
  <c r="S298" i="3"/>
  <c r="I298" i="3"/>
  <c r="K298" i="3" s="1"/>
  <c r="U297" i="3"/>
  <c r="S297" i="3"/>
  <c r="K297" i="3"/>
  <c r="I297" i="3"/>
  <c r="S296" i="3"/>
  <c r="U296" i="3" s="1"/>
  <c r="I296" i="3"/>
  <c r="K296" i="3" s="1"/>
  <c r="U295" i="3"/>
  <c r="S295" i="3"/>
  <c r="I295" i="3"/>
  <c r="K295" i="3" s="1"/>
  <c r="S294" i="3"/>
  <c r="U294" i="3" s="1"/>
  <c r="K294" i="3"/>
  <c r="I294" i="3"/>
  <c r="S293" i="3"/>
  <c r="U293" i="3" s="1"/>
  <c r="I293" i="3"/>
  <c r="K293" i="3" s="1"/>
  <c r="U292" i="3"/>
  <c r="S292" i="3"/>
  <c r="I292" i="3"/>
  <c r="K292" i="3" s="1"/>
  <c r="S291" i="3"/>
  <c r="U291" i="3" s="1"/>
  <c r="K291" i="3"/>
  <c r="I291" i="3"/>
  <c r="U290" i="3"/>
  <c r="S290" i="3"/>
  <c r="I290" i="3"/>
  <c r="K290" i="3" s="1"/>
  <c r="U289" i="3"/>
  <c r="S289" i="3"/>
  <c r="I289" i="3"/>
  <c r="K289" i="3" s="1"/>
  <c r="U288" i="3"/>
  <c r="K288" i="3"/>
  <c r="U287" i="3"/>
  <c r="S287" i="3"/>
  <c r="K287" i="3"/>
  <c r="I287" i="3"/>
  <c r="S286" i="3"/>
  <c r="U286" i="3" s="1"/>
  <c r="K286" i="3"/>
  <c r="I286" i="3"/>
  <c r="S285" i="3"/>
  <c r="I285" i="3"/>
  <c r="Q282" i="3"/>
  <c r="F282" i="3"/>
  <c r="T281" i="3"/>
  <c r="S281" i="3"/>
  <c r="Q281" i="3"/>
  <c r="O281" i="3"/>
  <c r="N281" i="3"/>
  <c r="J281" i="3"/>
  <c r="G281" i="3"/>
  <c r="E281" i="3"/>
  <c r="D281" i="3"/>
  <c r="I281" i="3" s="1"/>
  <c r="K281" i="3" s="1"/>
  <c r="T280" i="3"/>
  <c r="Q280" i="3"/>
  <c r="O280" i="3"/>
  <c r="S280" i="3" s="1"/>
  <c r="U280" i="3" s="1"/>
  <c r="N280" i="3"/>
  <c r="J280" i="3"/>
  <c r="G280" i="3"/>
  <c r="E280" i="3"/>
  <c r="D280" i="3"/>
  <c r="I280" i="3" s="1"/>
  <c r="K280" i="3" s="1"/>
  <c r="M279" i="3"/>
  <c r="S279" i="3" s="1"/>
  <c r="U279" i="3" s="1"/>
  <c r="I279" i="3"/>
  <c r="K279" i="3" s="1"/>
  <c r="C279" i="3"/>
  <c r="U278" i="3"/>
  <c r="Q278" i="3"/>
  <c r="P278" i="3"/>
  <c r="P282" i="3" s="1"/>
  <c r="N278" i="3"/>
  <c r="S278" i="3" s="1"/>
  <c r="M278" i="3"/>
  <c r="G278" i="3"/>
  <c r="F278" i="3"/>
  <c r="D278" i="3"/>
  <c r="C278" i="3"/>
  <c r="I278" i="3" s="1"/>
  <c r="K278" i="3" s="1"/>
  <c r="U277" i="3"/>
  <c r="S277" i="3"/>
  <c r="N277" i="3"/>
  <c r="M277" i="3"/>
  <c r="D277" i="3"/>
  <c r="C277" i="3"/>
  <c r="I277" i="3" s="1"/>
  <c r="K277" i="3" s="1"/>
  <c r="Q276" i="3"/>
  <c r="O276" i="3"/>
  <c r="N276" i="3"/>
  <c r="K276" i="3"/>
  <c r="I276" i="3"/>
  <c r="G276" i="3"/>
  <c r="E276" i="3"/>
  <c r="D276" i="3"/>
  <c r="S275" i="3"/>
  <c r="U275" i="3" s="1"/>
  <c r="M275" i="3"/>
  <c r="C275" i="3"/>
  <c r="T274" i="3"/>
  <c r="T282" i="3" s="1"/>
  <c r="S274" i="3"/>
  <c r="U274" i="3" s="1"/>
  <c r="Q274" i="3"/>
  <c r="O274" i="3"/>
  <c r="N274" i="3"/>
  <c r="J274" i="3"/>
  <c r="G274" i="3"/>
  <c r="E274" i="3"/>
  <c r="D274" i="3"/>
  <c r="I274" i="3" s="1"/>
  <c r="K274" i="3" s="1"/>
  <c r="Q273" i="3"/>
  <c r="N273" i="3"/>
  <c r="M273" i="3"/>
  <c r="K273" i="3"/>
  <c r="G273" i="3"/>
  <c r="D273" i="3"/>
  <c r="C273" i="3"/>
  <c r="I273" i="3" s="1"/>
  <c r="U272" i="3"/>
  <c r="T272" i="3"/>
  <c r="J272" i="3"/>
  <c r="K272" i="3" s="1"/>
  <c r="Q271" i="3"/>
  <c r="N271" i="3"/>
  <c r="S271" i="3" s="1"/>
  <c r="U271" i="3" s="1"/>
  <c r="M271" i="3"/>
  <c r="G271" i="3"/>
  <c r="D271" i="3"/>
  <c r="C271" i="3"/>
  <c r="I271" i="3" s="1"/>
  <c r="K271" i="3" s="1"/>
  <c r="Q270" i="3"/>
  <c r="N270" i="3"/>
  <c r="M270" i="3"/>
  <c r="G270" i="3"/>
  <c r="G282" i="3" s="1"/>
  <c r="D270" i="3"/>
  <c r="C270" i="3"/>
  <c r="T267" i="3"/>
  <c r="Q267" i="3"/>
  <c r="P267" i="3"/>
  <c r="O267" i="3"/>
  <c r="N267" i="3"/>
  <c r="M267" i="3"/>
  <c r="J267" i="3"/>
  <c r="G267" i="3"/>
  <c r="F267" i="3"/>
  <c r="E267" i="3"/>
  <c r="D267" i="3"/>
  <c r="C267" i="3"/>
  <c r="S266" i="3"/>
  <c r="U266" i="3" s="1"/>
  <c r="K266" i="3"/>
  <c r="I266" i="3"/>
  <c r="S265" i="3"/>
  <c r="U265" i="3" s="1"/>
  <c r="K265" i="3"/>
  <c r="I265" i="3"/>
  <c r="U264" i="3"/>
  <c r="S264" i="3"/>
  <c r="I264" i="3"/>
  <c r="K264" i="3" s="1"/>
  <c r="S263" i="3"/>
  <c r="U263" i="3" s="1"/>
  <c r="K263" i="3"/>
  <c r="I263" i="3"/>
  <c r="S262" i="3"/>
  <c r="U262" i="3" s="1"/>
  <c r="K262" i="3"/>
  <c r="I262" i="3"/>
  <c r="U261" i="3"/>
  <c r="S261" i="3"/>
  <c r="I261" i="3"/>
  <c r="K261" i="3" s="1"/>
  <c r="U260" i="3"/>
  <c r="S260" i="3"/>
  <c r="I260" i="3"/>
  <c r="K260" i="3" s="1"/>
  <c r="S259" i="3"/>
  <c r="U259" i="3" s="1"/>
  <c r="K259" i="3"/>
  <c r="I259" i="3"/>
  <c r="U258" i="3"/>
  <c r="S258" i="3"/>
  <c r="K258" i="3"/>
  <c r="I258" i="3"/>
  <c r="U257" i="3"/>
  <c r="K257" i="3"/>
  <c r="S256" i="3"/>
  <c r="I256" i="3"/>
  <c r="U255" i="3"/>
  <c r="S255" i="3"/>
  <c r="I255" i="3"/>
  <c r="K255" i="3" s="1"/>
  <c r="T252" i="3"/>
  <c r="Q252" i="3"/>
  <c r="P252" i="3"/>
  <c r="O252" i="3"/>
  <c r="N252" i="3"/>
  <c r="M252" i="3"/>
  <c r="J252" i="3"/>
  <c r="G252" i="3"/>
  <c r="F252" i="3"/>
  <c r="E252" i="3"/>
  <c r="D252" i="3"/>
  <c r="C252" i="3"/>
  <c r="U251" i="3"/>
  <c r="S251" i="3"/>
  <c r="I251" i="3"/>
  <c r="K251" i="3" s="1"/>
  <c r="U250" i="3"/>
  <c r="S250" i="3"/>
  <c r="K250" i="3"/>
  <c r="I250" i="3"/>
  <c r="S249" i="3"/>
  <c r="U249" i="3" s="1"/>
  <c r="K249" i="3"/>
  <c r="I249" i="3"/>
  <c r="S248" i="3"/>
  <c r="U248" i="3" s="1"/>
  <c r="I248" i="3"/>
  <c r="K248" i="3" s="1"/>
  <c r="U247" i="3"/>
  <c r="S247" i="3"/>
  <c r="I247" i="3"/>
  <c r="K247" i="3" s="1"/>
  <c r="U246" i="3"/>
  <c r="S246" i="3"/>
  <c r="K246" i="3"/>
  <c r="I246" i="3"/>
  <c r="S245" i="3"/>
  <c r="U245" i="3" s="1"/>
  <c r="I245" i="3"/>
  <c r="K245" i="3" s="1"/>
  <c r="U244" i="3"/>
  <c r="S244" i="3"/>
  <c r="I244" i="3"/>
  <c r="K244" i="3" s="1"/>
  <c r="S243" i="3"/>
  <c r="U243" i="3" s="1"/>
  <c r="K243" i="3"/>
  <c r="I243" i="3"/>
  <c r="U242" i="3"/>
  <c r="K242" i="3"/>
  <c r="S241" i="3"/>
  <c r="U241" i="3" s="1"/>
  <c r="K241" i="3"/>
  <c r="I241" i="3"/>
  <c r="S240" i="3"/>
  <c r="I240" i="3"/>
  <c r="H237" i="3"/>
  <c r="U236" i="3"/>
  <c r="T236" i="3"/>
  <c r="Q236" i="3"/>
  <c r="O236" i="3"/>
  <c r="N236" i="3"/>
  <c r="S236" i="3" s="1"/>
  <c r="J236" i="3"/>
  <c r="G236" i="3"/>
  <c r="I236" i="3" s="1"/>
  <c r="K236" i="3" s="1"/>
  <c r="E236" i="3"/>
  <c r="D236" i="3"/>
  <c r="T235" i="3"/>
  <c r="U235" i="3" s="1"/>
  <c r="Q235" i="3"/>
  <c r="O235" i="3"/>
  <c r="N235" i="3"/>
  <c r="S235" i="3" s="1"/>
  <c r="J235" i="3"/>
  <c r="G235" i="3"/>
  <c r="E235" i="3"/>
  <c r="I235" i="3" s="1"/>
  <c r="K235" i="3" s="1"/>
  <c r="D235" i="3"/>
  <c r="S234" i="3"/>
  <c r="U234" i="3" s="1"/>
  <c r="Q234" i="3"/>
  <c r="P234" i="3"/>
  <c r="P237" i="3" s="1"/>
  <c r="N234" i="3"/>
  <c r="M234" i="3"/>
  <c r="H234" i="3"/>
  <c r="G234" i="3"/>
  <c r="F234" i="3"/>
  <c r="F237" i="3" s="1"/>
  <c r="D234" i="3"/>
  <c r="C234" i="3"/>
  <c r="N233" i="3"/>
  <c r="M233" i="3"/>
  <c r="D233" i="3"/>
  <c r="I233" i="3" s="1"/>
  <c r="K233" i="3" s="1"/>
  <c r="C233" i="3"/>
  <c r="U232" i="3"/>
  <c r="T232" i="3"/>
  <c r="Q232" i="3"/>
  <c r="O232" i="3"/>
  <c r="O237" i="3" s="1"/>
  <c r="N232" i="3"/>
  <c r="S232" i="3" s="1"/>
  <c r="J232" i="3"/>
  <c r="G232" i="3"/>
  <c r="E232" i="3"/>
  <c r="D232" i="3"/>
  <c r="I232" i="3" s="1"/>
  <c r="K232" i="3" s="1"/>
  <c r="Q231" i="3"/>
  <c r="N231" i="3"/>
  <c r="M231" i="3"/>
  <c r="S231" i="3" s="1"/>
  <c r="U231" i="3" s="1"/>
  <c r="G231" i="3"/>
  <c r="D231" i="3"/>
  <c r="I231" i="3" s="1"/>
  <c r="K231" i="3" s="1"/>
  <c r="C231" i="3"/>
  <c r="T230" i="3"/>
  <c r="U230" i="3" s="1"/>
  <c r="K230" i="3"/>
  <c r="J230" i="3"/>
  <c r="J237" i="3" s="1"/>
  <c r="Q229" i="3"/>
  <c r="Q237" i="3" s="1"/>
  <c r="N229" i="3"/>
  <c r="M229" i="3"/>
  <c r="K229" i="3"/>
  <c r="I229" i="3"/>
  <c r="G229" i="3"/>
  <c r="D229" i="3"/>
  <c r="C229" i="3"/>
  <c r="Q228" i="3"/>
  <c r="N228" i="3"/>
  <c r="M228" i="3"/>
  <c r="G228" i="3"/>
  <c r="G237" i="3" s="1"/>
  <c r="D228" i="3"/>
  <c r="C228" i="3"/>
  <c r="C237" i="3" s="1"/>
  <c r="T225" i="3"/>
  <c r="Q225" i="3"/>
  <c r="P225" i="3"/>
  <c r="O225" i="3"/>
  <c r="N225" i="3"/>
  <c r="M225" i="3"/>
  <c r="J225" i="3"/>
  <c r="I225" i="3"/>
  <c r="H225" i="3"/>
  <c r="G225" i="3"/>
  <c r="F225" i="3"/>
  <c r="E225" i="3"/>
  <c r="D225" i="3"/>
  <c r="C225" i="3"/>
  <c r="S224" i="3"/>
  <c r="U224" i="3" s="1"/>
  <c r="I224" i="3"/>
  <c r="K224" i="3" s="1"/>
  <c r="S223" i="3"/>
  <c r="U223" i="3" s="1"/>
  <c r="I223" i="3"/>
  <c r="K223" i="3" s="1"/>
  <c r="U222" i="3"/>
  <c r="S222" i="3"/>
  <c r="K222" i="3"/>
  <c r="I222" i="3"/>
  <c r="U221" i="3"/>
  <c r="S221" i="3"/>
  <c r="I221" i="3"/>
  <c r="K221" i="3" s="1"/>
  <c r="S220" i="3"/>
  <c r="U220" i="3" s="1"/>
  <c r="I220" i="3"/>
  <c r="K220" i="3" s="1"/>
  <c r="S219" i="3"/>
  <c r="U219" i="3" s="1"/>
  <c r="K219" i="3"/>
  <c r="I219" i="3"/>
  <c r="U218" i="3"/>
  <c r="K218" i="3"/>
  <c r="S217" i="3"/>
  <c r="U217" i="3" s="1"/>
  <c r="I217" i="3"/>
  <c r="K217" i="3" s="1"/>
  <c r="S216" i="3"/>
  <c r="I216" i="3"/>
  <c r="K216" i="3" s="1"/>
  <c r="K225" i="3" s="1"/>
  <c r="T213" i="3"/>
  <c r="Q213" i="3"/>
  <c r="P213" i="3"/>
  <c r="O213" i="3"/>
  <c r="N213" i="3"/>
  <c r="M213" i="3"/>
  <c r="J213" i="3"/>
  <c r="H213" i="3"/>
  <c r="G213" i="3"/>
  <c r="F213" i="3"/>
  <c r="E213" i="3"/>
  <c r="D213" i="3"/>
  <c r="C213" i="3"/>
  <c r="S212" i="3"/>
  <c r="U212" i="3" s="1"/>
  <c r="K212" i="3"/>
  <c r="I212" i="3"/>
  <c r="S211" i="3"/>
  <c r="U211" i="3" s="1"/>
  <c r="I211" i="3"/>
  <c r="K211" i="3" s="1"/>
  <c r="S210" i="3"/>
  <c r="U210" i="3" s="1"/>
  <c r="K210" i="3"/>
  <c r="I210" i="3"/>
  <c r="U209" i="3"/>
  <c r="S209" i="3"/>
  <c r="I209" i="3"/>
  <c r="K209" i="3" s="1"/>
  <c r="S208" i="3"/>
  <c r="U208" i="3" s="1"/>
  <c r="I208" i="3"/>
  <c r="K208" i="3" s="1"/>
  <c r="S207" i="3"/>
  <c r="U207" i="3" s="1"/>
  <c r="K207" i="3"/>
  <c r="I207" i="3"/>
  <c r="U206" i="3"/>
  <c r="K206" i="3"/>
  <c r="S205" i="3"/>
  <c r="U205" i="3" s="1"/>
  <c r="I205" i="3"/>
  <c r="K205" i="3" s="1"/>
  <c r="S204" i="3"/>
  <c r="I204" i="3"/>
  <c r="K204" i="3" s="1"/>
  <c r="O201" i="3"/>
  <c r="M201" i="3"/>
  <c r="J201" i="3"/>
  <c r="H201" i="3"/>
  <c r="T200" i="3"/>
  <c r="Q200" i="3"/>
  <c r="O200" i="3"/>
  <c r="N200" i="3"/>
  <c r="M200" i="3"/>
  <c r="S200" i="3" s="1"/>
  <c r="U200" i="3" s="1"/>
  <c r="K200" i="3"/>
  <c r="J200" i="3"/>
  <c r="I200" i="3"/>
  <c r="G200" i="3"/>
  <c r="E200" i="3"/>
  <c r="D200" i="3"/>
  <c r="C200" i="3"/>
  <c r="T199" i="3"/>
  <c r="Q199" i="3"/>
  <c r="O199" i="3"/>
  <c r="N199" i="3"/>
  <c r="S199" i="3" s="1"/>
  <c r="U199" i="3" s="1"/>
  <c r="M199" i="3"/>
  <c r="K199" i="3"/>
  <c r="J199" i="3"/>
  <c r="G199" i="3"/>
  <c r="E199" i="3"/>
  <c r="D199" i="3"/>
  <c r="I199" i="3" s="1"/>
  <c r="C199" i="3"/>
  <c r="Q198" i="3"/>
  <c r="P198" i="3"/>
  <c r="P201" i="3" s="1"/>
  <c r="N198" i="3"/>
  <c r="M198" i="3"/>
  <c r="S198" i="3" s="1"/>
  <c r="U198" i="3" s="1"/>
  <c r="K198" i="3"/>
  <c r="I198" i="3"/>
  <c r="H198" i="3"/>
  <c r="G198" i="3"/>
  <c r="F198" i="3"/>
  <c r="F201" i="3" s="1"/>
  <c r="D198" i="3"/>
  <c r="C198" i="3"/>
  <c r="N197" i="3"/>
  <c r="S197" i="3" s="1"/>
  <c r="U197" i="3" s="1"/>
  <c r="M197" i="3"/>
  <c r="D197" i="3"/>
  <c r="I197" i="3" s="1"/>
  <c r="K197" i="3" s="1"/>
  <c r="C197" i="3"/>
  <c r="T196" i="3"/>
  <c r="Q196" i="3"/>
  <c r="O196" i="3"/>
  <c r="N196" i="3"/>
  <c r="M196" i="3"/>
  <c r="J196" i="3"/>
  <c r="G196" i="3"/>
  <c r="E196" i="3"/>
  <c r="E201" i="3" s="1"/>
  <c r="D196" i="3"/>
  <c r="C196" i="3"/>
  <c r="Q195" i="3"/>
  <c r="N195" i="3"/>
  <c r="M195" i="3"/>
  <c r="S195" i="3" s="1"/>
  <c r="U195" i="3" s="1"/>
  <c r="I195" i="3"/>
  <c r="K195" i="3" s="1"/>
  <c r="G195" i="3"/>
  <c r="D195" i="3"/>
  <c r="C195" i="3"/>
  <c r="T194" i="3"/>
  <c r="T201" i="3" s="1"/>
  <c r="Q193" i="3"/>
  <c r="N193" i="3"/>
  <c r="M193" i="3"/>
  <c r="S193" i="3" s="1"/>
  <c r="G193" i="3"/>
  <c r="G201" i="3" s="1"/>
  <c r="D193" i="3"/>
  <c r="C193" i="3"/>
  <c r="C201" i="3" s="1"/>
  <c r="T190" i="3"/>
  <c r="Q190" i="3"/>
  <c r="P190" i="3"/>
  <c r="O190" i="3"/>
  <c r="N190" i="3"/>
  <c r="M190" i="3"/>
  <c r="J190" i="3"/>
  <c r="H190" i="3"/>
  <c r="G190" i="3"/>
  <c r="F190" i="3"/>
  <c r="E190" i="3"/>
  <c r="D190" i="3"/>
  <c r="C190" i="3"/>
  <c r="S189" i="3"/>
  <c r="U189" i="3" s="1"/>
  <c r="I189" i="3"/>
  <c r="K189" i="3" s="1"/>
  <c r="U188" i="3"/>
  <c r="S188" i="3"/>
  <c r="I188" i="3"/>
  <c r="K188" i="3" s="1"/>
  <c r="U187" i="3"/>
  <c r="S187" i="3"/>
  <c r="K187" i="3"/>
  <c r="I187" i="3"/>
  <c r="S186" i="3"/>
  <c r="U186" i="3" s="1"/>
  <c r="I186" i="3"/>
  <c r="K186" i="3" s="1"/>
  <c r="S185" i="3"/>
  <c r="K185" i="3"/>
  <c r="I185" i="3"/>
  <c r="U184" i="3"/>
  <c r="S184" i="3"/>
  <c r="K184" i="3"/>
  <c r="I184" i="3"/>
  <c r="U183" i="3"/>
  <c r="U182" i="3"/>
  <c r="S182" i="3"/>
  <c r="K182" i="3"/>
  <c r="I182" i="3"/>
  <c r="T179" i="3"/>
  <c r="Q179" i="3"/>
  <c r="P179" i="3"/>
  <c r="O179" i="3"/>
  <c r="N179" i="3"/>
  <c r="M179" i="3"/>
  <c r="J179" i="3"/>
  <c r="H179" i="3"/>
  <c r="G179" i="3"/>
  <c r="F179" i="3"/>
  <c r="E179" i="3"/>
  <c r="D179" i="3"/>
  <c r="C179" i="3"/>
  <c r="U178" i="3"/>
  <c r="S178" i="3"/>
  <c r="K178" i="3"/>
  <c r="I178" i="3"/>
  <c r="S177" i="3"/>
  <c r="U177" i="3" s="1"/>
  <c r="K177" i="3"/>
  <c r="I177" i="3"/>
  <c r="S176" i="3"/>
  <c r="S179" i="3" s="1"/>
  <c r="I176" i="3"/>
  <c r="K176" i="3" s="1"/>
  <c r="U175" i="3"/>
  <c r="S175" i="3"/>
  <c r="K175" i="3"/>
  <c r="I175" i="3"/>
  <c r="S174" i="3"/>
  <c r="U174" i="3" s="1"/>
  <c r="I174" i="3"/>
  <c r="K174" i="3" s="1"/>
  <c r="S173" i="3"/>
  <c r="U173" i="3" s="1"/>
  <c r="I173" i="3"/>
  <c r="K173" i="3" s="1"/>
  <c r="U172" i="3"/>
  <c r="S172" i="3"/>
  <c r="K172" i="3"/>
  <c r="I172" i="3"/>
  <c r="J169" i="3"/>
  <c r="H169" i="3"/>
  <c r="T168" i="3"/>
  <c r="S168" i="3"/>
  <c r="U168" i="3" s="1"/>
  <c r="Q168" i="3"/>
  <c r="O168" i="3"/>
  <c r="N168" i="3"/>
  <c r="M168" i="3"/>
  <c r="J168" i="3"/>
  <c r="G168" i="3"/>
  <c r="E168" i="3"/>
  <c r="D168" i="3"/>
  <c r="C168" i="3"/>
  <c r="I168" i="3" s="1"/>
  <c r="K168" i="3" s="1"/>
  <c r="S167" i="3"/>
  <c r="R167" i="3"/>
  <c r="R169" i="3" s="1"/>
  <c r="Q167" i="3"/>
  <c r="O167" i="3"/>
  <c r="N167" i="3"/>
  <c r="M167" i="3"/>
  <c r="J167" i="3"/>
  <c r="G167" i="3"/>
  <c r="E167" i="3"/>
  <c r="D167" i="3"/>
  <c r="C167" i="3"/>
  <c r="I167" i="3" s="1"/>
  <c r="K167" i="3" s="1"/>
  <c r="Q166" i="3"/>
  <c r="P166" i="3"/>
  <c r="S166" i="3" s="1"/>
  <c r="U166" i="3" s="1"/>
  <c r="N166" i="3"/>
  <c r="M166" i="3"/>
  <c r="H166" i="3"/>
  <c r="G166" i="3"/>
  <c r="G169" i="3" s="1"/>
  <c r="F166" i="3"/>
  <c r="D166" i="3"/>
  <c r="C166" i="3"/>
  <c r="U165" i="3"/>
  <c r="S165" i="3"/>
  <c r="N165" i="3"/>
  <c r="M165" i="3"/>
  <c r="D165" i="3"/>
  <c r="I165" i="3" s="1"/>
  <c r="K165" i="3" s="1"/>
  <c r="C165" i="3"/>
  <c r="T164" i="3"/>
  <c r="Q164" i="3"/>
  <c r="O164" i="3"/>
  <c r="S164" i="3" s="1"/>
  <c r="U164" i="3" s="1"/>
  <c r="N164" i="3"/>
  <c r="M164" i="3"/>
  <c r="J164" i="3"/>
  <c r="G164" i="3"/>
  <c r="E164" i="3"/>
  <c r="D164" i="3"/>
  <c r="C164" i="3"/>
  <c r="T163" i="3"/>
  <c r="Q163" i="3"/>
  <c r="O163" i="3"/>
  <c r="N163" i="3"/>
  <c r="M163" i="3"/>
  <c r="J163" i="3"/>
  <c r="G163" i="3"/>
  <c r="E163" i="3"/>
  <c r="D163" i="3"/>
  <c r="C163" i="3"/>
  <c r="T162" i="3"/>
  <c r="S162" i="3"/>
  <c r="U162" i="3" s="1"/>
  <c r="Q162" i="3"/>
  <c r="O162" i="3"/>
  <c r="N162" i="3"/>
  <c r="N161" i="3"/>
  <c r="M161" i="3"/>
  <c r="S160" i="3"/>
  <c r="U160" i="3" s="1"/>
  <c r="Q160" i="3"/>
  <c r="N160" i="3"/>
  <c r="M160" i="3"/>
  <c r="G160" i="3"/>
  <c r="D160" i="3"/>
  <c r="C160" i="3"/>
  <c r="I160" i="3" s="1"/>
  <c r="K160" i="3" s="1"/>
  <c r="T159" i="3"/>
  <c r="U159" i="3" s="1"/>
  <c r="Q158" i="3"/>
  <c r="P158" i="3"/>
  <c r="N158" i="3"/>
  <c r="M158" i="3"/>
  <c r="H158" i="3"/>
  <c r="G158" i="3"/>
  <c r="F158" i="3"/>
  <c r="D158" i="3"/>
  <c r="C158" i="3"/>
  <c r="I158" i="3" s="1"/>
  <c r="K158" i="3" s="1"/>
  <c r="Q157" i="3"/>
  <c r="N157" i="3"/>
  <c r="S157" i="3" s="1"/>
  <c r="U157" i="3" s="1"/>
  <c r="M157" i="3"/>
  <c r="G157" i="3"/>
  <c r="D157" i="3"/>
  <c r="C157" i="3"/>
  <c r="I157" i="3" s="1"/>
  <c r="K157" i="3" s="1"/>
  <c r="Q156" i="3"/>
  <c r="N156" i="3"/>
  <c r="N169" i="3" s="1"/>
  <c r="M156" i="3"/>
  <c r="M169" i="3" s="1"/>
  <c r="R153" i="3"/>
  <c r="Q153" i="3"/>
  <c r="P153" i="3"/>
  <c r="O153" i="3"/>
  <c r="N153" i="3"/>
  <c r="M153" i="3"/>
  <c r="J153" i="3"/>
  <c r="H153" i="3"/>
  <c r="G153" i="3"/>
  <c r="F153" i="3"/>
  <c r="E153" i="3"/>
  <c r="D153" i="3"/>
  <c r="C153" i="3"/>
  <c r="S152" i="3"/>
  <c r="U152" i="3" s="1"/>
  <c r="I152" i="3"/>
  <c r="K152" i="3" s="1"/>
  <c r="T151" i="3"/>
  <c r="S151" i="3"/>
  <c r="U151" i="3" s="1"/>
  <c r="K151" i="3"/>
  <c r="I151" i="3"/>
  <c r="S150" i="3"/>
  <c r="U150" i="3" s="1"/>
  <c r="I150" i="3"/>
  <c r="K150" i="3" s="1"/>
  <c r="U149" i="3"/>
  <c r="S149" i="3"/>
  <c r="I149" i="3"/>
  <c r="K149" i="3" s="1"/>
  <c r="U148" i="3"/>
  <c r="S148" i="3"/>
  <c r="K148" i="3"/>
  <c r="I148" i="3"/>
  <c r="S147" i="3"/>
  <c r="U147" i="3" s="1"/>
  <c r="I147" i="3"/>
  <c r="K147" i="3" s="1"/>
  <c r="S146" i="3"/>
  <c r="U146" i="3" s="1"/>
  <c r="U145" i="3"/>
  <c r="S145" i="3"/>
  <c r="S144" i="3"/>
  <c r="U144" i="3" s="1"/>
  <c r="K144" i="3"/>
  <c r="I144" i="3"/>
  <c r="U143" i="3"/>
  <c r="U142" i="3"/>
  <c r="S142" i="3"/>
  <c r="K142" i="3"/>
  <c r="I142" i="3"/>
  <c r="S141" i="3"/>
  <c r="U141" i="3" s="1"/>
  <c r="I141" i="3"/>
  <c r="K141" i="3" s="1"/>
  <c r="K153" i="3" s="1"/>
  <c r="U140" i="3"/>
  <c r="S140" i="3"/>
  <c r="S153" i="3" s="1"/>
  <c r="T137" i="3"/>
  <c r="Q137" i="3"/>
  <c r="P137" i="3"/>
  <c r="O137" i="3"/>
  <c r="N137" i="3"/>
  <c r="M137" i="3"/>
  <c r="J137" i="3"/>
  <c r="H137" i="3"/>
  <c r="G137" i="3"/>
  <c r="F137" i="3"/>
  <c r="E137" i="3"/>
  <c r="D137" i="3"/>
  <c r="C137" i="3"/>
  <c r="U136" i="3"/>
  <c r="S136" i="3"/>
  <c r="I136" i="3"/>
  <c r="K136" i="3" s="1"/>
  <c r="S135" i="3"/>
  <c r="U135" i="3" s="1"/>
  <c r="K135" i="3"/>
  <c r="I135" i="3"/>
  <c r="S134" i="3"/>
  <c r="U134" i="3" s="1"/>
  <c r="I134" i="3"/>
  <c r="K134" i="3" s="1"/>
  <c r="S133" i="3"/>
  <c r="U133" i="3" s="1"/>
  <c r="K133" i="3"/>
  <c r="I133" i="3"/>
  <c r="S132" i="3"/>
  <c r="U132" i="3" s="1"/>
  <c r="K132" i="3"/>
  <c r="I132" i="3"/>
  <c r="S131" i="3"/>
  <c r="U131" i="3" s="1"/>
  <c r="I131" i="3"/>
  <c r="K131" i="3" s="1"/>
  <c r="S130" i="3"/>
  <c r="U130" i="3" s="1"/>
  <c r="I130" i="3"/>
  <c r="I137" i="3" s="1"/>
  <c r="U129" i="3"/>
  <c r="S129" i="3"/>
  <c r="K129" i="3"/>
  <c r="I129" i="3"/>
  <c r="P126" i="3"/>
  <c r="C126" i="3"/>
  <c r="T125" i="3"/>
  <c r="Q125" i="3"/>
  <c r="S125" i="3" s="1"/>
  <c r="U125" i="3" s="1"/>
  <c r="O125" i="3"/>
  <c r="N125" i="3"/>
  <c r="M125" i="3"/>
  <c r="J125" i="3"/>
  <c r="G125" i="3"/>
  <c r="E125" i="3"/>
  <c r="D125" i="3"/>
  <c r="C125" i="3"/>
  <c r="T124" i="3"/>
  <c r="R124" i="3"/>
  <c r="Q124" i="3"/>
  <c r="O124" i="3"/>
  <c r="O126" i="3" s="1"/>
  <c r="N124" i="3"/>
  <c r="M124" i="3"/>
  <c r="J124" i="3"/>
  <c r="I124" i="3"/>
  <c r="K124" i="3" s="1"/>
  <c r="G124" i="3"/>
  <c r="E124" i="3"/>
  <c r="D124" i="3"/>
  <c r="C124" i="3"/>
  <c r="Q123" i="3"/>
  <c r="P123" i="3"/>
  <c r="N123" i="3"/>
  <c r="N126" i="3" s="1"/>
  <c r="M123" i="3"/>
  <c r="S123" i="3" s="1"/>
  <c r="U123" i="3" s="1"/>
  <c r="H123" i="3"/>
  <c r="G123" i="3"/>
  <c r="I123" i="3" s="1"/>
  <c r="K123" i="3" s="1"/>
  <c r="F123" i="3"/>
  <c r="D123" i="3"/>
  <c r="C123" i="3"/>
  <c r="S122" i="3"/>
  <c r="U122" i="3" s="1"/>
  <c r="N122" i="3"/>
  <c r="M122" i="3"/>
  <c r="I122" i="3"/>
  <c r="K122" i="3" s="1"/>
  <c r="D122" i="3"/>
  <c r="C122" i="3"/>
  <c r="T121" i="3"/>
  <c r="Q121" i="3"/>
  <c r="O121" i="3"/>
  <c r="N121" i="3"/>
  <c r="S121" i="3" s="1"/>
  <c r="M121" i="3"/>
  <c r="J121" i="3"/>
  <c r="G121" i="3"/>
  <c r="I121" i="3" s="1"/>
  <c r="K121" i="3" s="1"/>
  <c r="E121" i="3"/>
  <c r="D121" i="3"/>
  <c r="C121" i="3"/>
  <c r="T120" i="3"/>
  <c r="Q120" i="3"/>
  <c r="O120" i="3"/>
  <c r="N120" i="3"/>
  <c r="M120" i="3"/>
  <c r="S120" i="3" s="1"/>
  <c r="U120" i="3" s="1"/>
  <c r="J120" i="3"/>
  <c r="J126" i="3" s="1"/>
  <c r="G120" i="3"/>
  <c r="I120" i="3" s="1"/>
  <c r="K120" i="3" s="1"/>
  <c r="E120" i="3"/>
  <c r="E126" i="3" s="1"/>
  <c r="D120" i="3"/>
  <c r="C120" i="3"/>
  <c r="T119" i="3"/>
  <c r="Q119" i="3"/>
  <c r="O119" i="3"/>
  <c r="N119" i="3"/>
  <c r="S119" i="3" s="1"/>
  <c r="R118" i="3"/>
  <c r="R126" i="3" s="1"/>
  <c r="U117" i="3"/>
  <c r="Q117" i="3"/>
  <c r="P117" i="3"/>
  <c r="N117" i="3"/>
  <c r="S117" i="3" s="1"/>
  <c r="M117" i="3"/>
  <c r="H117" i="3"/>
  <c r="G117" i="3"/>
  <c r="F117" i="3"/>
  <c r="F126" i="3" s="1"/>
  <c r="D117" i="3"/>
  <c r="D126" i="3" s="1"/>
  <c r="C117" i="3"/>
  <c r="Q116" i="3"/>
  <c r="N116" i="3"/>
  <c r="M116" i="3"/>
  <c r="G116" i="3"/>
  <c r="D116" i="3"/>
  <c r="C116" i="3"/>
  <c r="T113" i="3"/>
  <c r="R113" i="3"/>
  <c r="Q113" i="3"/>
  <c r="P113" i="3"/>
  <c r="O113" i="3"/>
  <c r="N113" i="3"/>
  <c r="M113" i="3"/>
  <c r="J113" i="3"/>
  <c r="H113" i="3"/>
  <c r="G113" i="3"/>
  <c r="F113" i="3"/>
  <c r="E113" i="3"/>
  <c r="D113" i="3"/>
  <c r="C113" i="3"/>
  <c r="S112" i="3"/>
  <c r="U112" i="3" s="1"/>
  <c r="K112" i="3"/>
  <c r="I112" i="3"/>
  <c r="T111" i="3"/>
  <c r="U111" i="3" s="1"/>
  <c r="S111" i="3"/>
  <c r="K111" i="3"/>
  <c r="I111" i="3"/>
  <c r="S110" i="3"/>
  <c r="U110" i="3" s="1"/>
  <c r="K110" i="3"/>
  <c r="I110" i="3"/>
  <c r="S109" i="3"/>
  <c r="U109" i="3" s="1"/>
  <c r="K109" i="3"/>
  <c r="I109" i="3"/>
  <c r="I113" i="3" s="1"/>
  <c r="S108" i="3"/>
  <c r="U108" i="3" s="1"/>
  <c r="K108" i="3"/>
  <c r="I108" i="3"/>
  <c r="S107" i="3"/>
  <c r="U107" i="3" s="1"/>
  <c r="K107" i="3"/>
  <c r="I107" i="3"/>
  <c r="S106" i="3"/>
  <c r="U106" i="3" s="1"/>
  <c r="U105" i="3"/>
  <c r="S105" i="3"/>
  <c r="S104" i="3"/>
  <c r="U104" i="3" s="1"/>
  <c r="K104" i="3"/>
  <c r="I104" i="3"/>
  <c r="S103" i="3"/>
  <c r="K103" i="3"/>
  <c r="I103" i="3"/>
  <c r="T100" i="3"/>
  <c r="R100" i="3"/>
  <c r="Q100" i="3"/>
  <c r="P100" i="3"/>
  <c r="O100" i="3"/>
  <c r="N100" i="3"/>
  <c r="M100" i="3"/>
  <c r="J100" i="3"/>
  <c r="H100" i="3"/>
  <c r="G100" i="3"/>
  <c r="F100" i="3"/>
  <c r="E100" i="3"/>
  <c r="D100" i="3"/>
  <c r="C100" i="3"/>
  <c r="U99" i="3"/>
  <c r="S99" i="3"/>
  <c r="I99" i="3"/>
  <c r="K99" i="3" s="1"/>
  <c r="U98" i="3"/>
  <c r="T98" i="3"/>
  <c r="S98" i="3"/>
  <c r="I98" i="3"/>
  <c r="K98" i="3" s="1"/>
  <c r="S97" i="3"/>
  <c r="U97" i="3" s="1"/>
  <c r="I97" i="3"/>
  <c r="K97" i="3" s="1"/>
  <c r="U96" i="3"/>
  <c r="S96" i="3"/>
  <c r="I96" i="3"/>
  <c r="K96" i="3" s="1"/>
  <c r="S95" i="3"/>
  <c r="U95" i="3" s="1"/>
  <c r="I95" i="3"/>
  <c r="K95" i="3" s="1"/>
  <c r="S94" i="3"/>
  <c r="U94" i="3" s="1"/>
  <c r="I94" i="3"/>
  <c r="K94" i="3" s="1"/>
  <c r="U93" i="3"/>
  <c r="S93" i="3"/>
  <c r="S92" i="3"/>
  <c r="U92" i="3" s="1"/>
  <c r="I92" i="3"/>
  <c r="K92" i="3" s="1"/>
  <c r="S91" i="3"/>
  <c r="U91" i="3" s="1"/>
  <c r="U100" i="3" s="1"/>
  <c r="I91" i="3"/>
  <c r="P88" i="3"/>
  <c r="J88" i="3"/>
  <c r="H88" i="3"/>
  <c r="G88" i="3"/>
  <c r="T87" i="3"/>
  <c r="Q87" i="3"/>
  <c r="O87" i="3"/>
  <c r="N87" i="3"/>
  <c r="M87" i="3"/>
  <c r="S87" i="3" s="1"/>
  <c r="U87" i="3" s="1"/>
  <c r="J87" i="3"/>
  <c r="G87" i="3"/>
  <c r="E87" i="3"/>
  <c r="D87" i="3"/>
  <c r="C87" i="3"/>
  <c r="R86" i="3"/>
  <c r="Q86" i="3"/>
  <c r="O86" i="3"/>
  <c r="S86" i="3" s="1"/>
  <c r="N86" i="3"/>
  <c r="M86" i="3"/>
  <c r="J86" i="3"/>
  <c r="G86" i="3"/>
  <c r="E86" i="3"/>
  <c r="D86" i="3"/>
  <c r="C86" i="3"/>
  <c r="Q85" i="3"/>
  <c r="S85" i="3" s="1"/>
  <c r="U85" i="3" s="1"/>
  <c r="P85" i="3"/>
  <c r="N85" i="3"/>
  <c r="M85" i="3"/>
  <c r="H85" i="3"/>
  <c r="G85" i="3"/>
  <c r="F85" i="3"/>
  <c r="D85" i="3"/>
  <c r="C85" i="3"/>
  <c r="S84" i="3"/>
  <c r="U84" i="3" s="1"/>
  <c r="N84" i="3"/>
  <c r="M84" i="3"/>
  <c r="I84" i="3"/>
  <c r="K84" i="3" s="1"/>
  <c r="D84" i="3"/>
  <c r="C84" i="3"/>
  <c r="T83" i="3"/>
  <c r="S83" i="3"/>
  <c r="U83" i="3" s="1"/>
  <c r="Q83" i="3"/>
  <c r="O83" i="3"/>
  <c r="N83" i="3"/>
  <c r="M83" i="3"/>
  <c r="J83" i="3"/>
  <c r="I83" i="3"/>
  <c r="K83" i="3" s="1"/>
  <c r="G83" i="3"/>
  <c r="E83" i="3"/>
  <c r="D83" i="3"/>
  <c r="C83" i="3"/>
  <c r="T82" i="3"/>
  <c r="Q82" i="3"/>
  <c r="S82" i="3" s="1"/>
  <c r="U82" i="3" s="1"/>
  <c r="O82" i="3"/>
  <c r="N82" i="3"/>
  <c r="M82" i="3"/>
  <c r="J82" i="3"/>
  <c r="G82" i="3"/>
  <c r="E82" i="3"/>
  <c r="D82" i="3"/>
  <c r="C82" i="3"/>
  <c r="I82" i="3" s="1"/>
  <c r="K82" i="3" s="1"/>
  <c r="S81" i="3"/>
  <c r="U81" i="3" s="1"/>
  <c r="R81" i="3"/>
  <c r="Q80" i="3"/>
  <c r="Q88" i="3" s="1"/>
  <c r="P80" i="3"/>
  <c r="N80" i="3"/>
  <c r="M80" i="3"/>
  <c r="H80" i="3"/>
  <c r="G80" i="3"/>
  <c r="F80" i="3"/>
  <c r="D80" i="3"/>
  <c r="C80" i="3"/>
  <c r="Q79" i="3"/>
  <c r="N79" i="3"/>
  <c r="N88" i="3" s="1"/>
  <c r="M79" i="3"/>
  <c r="S79" i="3" s="1"/>
  <c r="K79" i="3"/>
  <c r="I79" i="3"/>
  <c r="G79" i="3"/>
  <c r="D79" i="3"/>
  <c r="C79" i="3"/>
  <c r="T76" i="3"/>
  <c r="R76" i="3"/>
  <c r="Q76" i="3"/>
  <c r="P76" i="3"/>
  <c r="O76" i="3"/>
  <c r="N76" i="3"/>
  <c r="M76" i="3"/>
  <c r="J76" i="3"/>
  <c r="H76" i="3"/>
  <c r="G76" i="3"/>
  <c r="F76" i="3"/>
  <c r="E76" i="3"/>
  <c r="D76" i="3"/>
  <c r="C76" i="3"/>
  <c r="S75" i="3"/>
  <c r="U75" i="3" s="1"/>
  <c r="I75" i="3"/>
  <c r="K75" i="3" s="1"/>
  <c r="U74" i="3"/>
  <c r="S74" i="3"/>
  <c r="K74" i="3"/>
  <c r="I74" i="3"/>
  <c r="S73" i="3"/>
  <c r="U73" i="3" s="1"/>
  <c r="I73" i="3"/>
  <c r="K73" i="3" s="1"/>
  <c r="S72" i="3"/>
  <c r="U72" i="3" s="1"/>
  <c r="I72" i="3"/>
  <c r="K72" i="3" s="1"/>
  <c r="S71" i="3"/>
  <c r="U71" i="3" s="1"/>
  <c r="K71" i="3"/>
  <c r="I71" i="3"/>
  <c r="S70" i="3"/>
  <c r="U70" i="3" s="1"/>
  <c r="I70" i="3"/>
  <c r="K70" i="3" s="1"/>
  <c r="U69" i="3"/>
  <c r="S69" i="3"/>
  <c r="S68" i="3"/>
  <c r="I68" i="3"/>
  <c r="K68" i="3" s="1"/>
  <c r="U67" i="3"/>
  <c r="S67" i="3"/>
  <c r="I67" i="3"/>
  <c r="R64" i="3"/>
  <c r="Q64" i="3"/>
  <c r="P64" i="3"/>
  <c r="O64" i="3"/>
  <c r="N64" i="3"/>
  <c r="M64" i="3"/>
  <c r="J64" i="3"/>
  <c r="H64" i="3"/>
  <c r="G64" i="3"/>
  <c r="F64" i="3"/>
  <c r="E64" i="3"/>
  <c r="D64" i="3"/>
  <c r="C64" i="3"/>
  <c r="S63" i="3"/>
  <c r="U63" i="3" s="1"/>
  <c r="K63" i="3"/>
  <c r="I63" i="3"/>
  <c r="T62" i="3"/>
  <c r="S62" i="3"/>
  <c r="I62" i="3"/>
  <c r="K62" i="3" s="1"/>
  <c r="U61" i="3"/>
  <c r="S61" i="3"/>
  <c r="I61" i="3"/>
  <c r="K61" i="3" s="1"/>
  <c r="U60" i="3"/>
  <c r="S60" i="3"/>
  <c r="I60" i="3"/>
  <c r="K60" i="3" s="1"/>
  <c r="U59" i="3"/>
  <c r="S59" i="3"/>
  <c r="K59" i="3"/>
  <c r="I59" i="3"/>
  <c r="U58" i="3"/>
  <c r="S58" i="3"/>
  <c r="I58" i="3"/>
  <c r="K58" i="3" s="1"/>
  <c r="U57" i="3"/>
  <c r="S57" i="3"/>
  <c r="S56" i="3"/>
  <c r="U56" i="3" s="1"/>
  <c r="K56" i="3"/>
  <c r="I56" i="3"/>
  <c r="U55" i="3"/>
  <c r="S55" i="3"/>
  <c r="S64" i="3" s="1"/>
  <c r="K55" i="3"/>
  <c r="I55" i="3"/>
  <c r="O52" i="3"/>
  <c r="H52" i="3"/>
  <c r="G52" i="3"/>
  <c r="F52" i="3"/>
  <c r="U51" i="3"/>
  <c r="T51" i="3"/>
  <c r="Q51" i="3"/>
  <c r="O51" i="3"/>
  <c r="N51" i="3"/>
  <c r="M51" i="3"/>
  <c r="S51" i="3" s="1"/>
  <c r="J51" i="3"/>
  <c r="G51" i="3"/>
  <c r="E51" i="3"/>
  <c r="D51" i="3"/>
  <c r="I51" i="3" s="1"/>
  <c r="K51" i="3" s="1"/>
  <c r="C51" i="3"/>
  <c r="T50" i="3"/>
  <c r="T52" i="3" s="1"/>
  <c r="R50" i="3"/>
  <c r="R52" i="3" s="1"/>
  <c r="Q50" i="3"/>
  <c r="O50" i="3"/>
  <c r="N50" i="3"/>
  <c r="M50" i="3"/>
  <c r="J50" i="3"/>
  <c r="G50" i="3"/>
  <c r="E50" i="3"/>
  <c r="I50" i="3" s="1"/>
  <c r="K50" i="3" s="1"/>
  <c r="D50" i="3"/>
  <c r="C50" i="3"/>
  <c r="S49" i="3"/>
  <c r="U49" i="3" s="1"/>
  <c r="Q49" i="3"/>
  <c r="P49" i="3"/>
  <c r="N49" i="3"/>
  <c r="M49" i="3"/>
  <c r="S48" i="3"/>
  <c r="U48" i="3" s="1"/>
  <c r="N48" i="3"/>
  <c r="M48" i="3"/>
  <c r="D48" i="3"/>
  <c r="C48" i="3"/>
  <c r="I48" i="3" s="1"/>
  <c r="K48" i="3" s="1"/>
  <c r="U47" i="3"/>
  <c r="T47" i="3"/>
  <c r="Q47" i="3"/>
  <c r="O47" i="3"/>
  <c r="N47" i="3"/>
  <c r="S47" i="3" s="1"/>
  <c r="M47" i="3"/>
  <c r="J47" i="3"/>
  <c r="G47" i="3"/>
  <c r="E47" i="3"/>
  <c r="D47" i="3"/>
  <c r="C47" i="3"/>
  <c r="I47" i="3" s="1"/>
  <c r="K47" i="3" s="1"/>
  <c r="T46" i="3"/>
  <c r="Q46" i="3"/>
  <c r="O46" i="3"/>
  <c r="N46" i="3"/>
  <c r="M46" i="3"/>
  <c r="J46" i="3"/>
  <c r="J52" i="3" s="1"/>
  <c r="I46" i="3"/>
  <c r="G46" i="3"/>
  <c r="E46" i="3"/>
  <c r="D46" i="3"/>
  <c r="C46" i="3"/>
  <c r="T45" i="3"/>
  <c r="Q45" i="3"/>
  <c r="O45" i="3"/>
  <c r="N45" i="3"/>
  <c r="S45" i="3" s="1"/>
  <c r="U45" i="3" s="1"/>
  <c r="Q44" i="3"/>
  <c r="S44" i="3" s="1"/>
  <c r="U44" i="3" s="1"/>
  <c r="P44" i="3"/>
  <c r="P52" i="3" s="1"/>
  <c r="N44" i="3"/>
  <c r="M44" i="3"/>
  <c r="H44" i="3"/>
  <c r="G44" i="3"/>
  <c r="F44" i="3"/>
  <c r="D44" i="3"/>
  <c r="C44" i="3"/>
  <c r="S43" i="3"/>
  <c r="Q43" i="3"/>
  <c r="N43" i="3"/>
  <c r="N52" i="3" s="1"/>
  <c r="M43" i="3"/>
  <c r="G43" i="3"/>
  <c r="D43" i="3"/>
  <c r="I43" i="3" s="1"/>
  <c r="K43" i="3" s="1"/>
  <c r="C43" i="3"/>
  <c r="T40" i="3"/>
  <c r="S40" i="3"/>
  <c r="R40" i="3"/>
  <c r="Q40" i="3"/>
  <c r="P40" i="3"/>
  <c r="O40" i="3"/>
  <c r="N40" i="3"/>
  <c r="M40" i="3"/>
  <c r="J40" i="3"/>
  <c r="I40" i="3"/>
  <c r="H40" i="3"/>
  <c r="G40" i="3"/>
  <c r="F40" i="3"/>
  <c r="E40" i="3"/>
  <c r="D40" i="3"/>
  <c r="C40" i="3"/>
  <c r="S39" i="3"/>
  <c r="U39" i="3" s="1"/>
  <c r="K39" i="3"/>
  <c r="I39" i="3"/>
  <c r="S38" i="3"/>
  <c r="U38" i="3" s="1"/>
  <c r="K38" i="3"/>
  <c r="I38" i="3"/>
  <c r="S37" i="3"/>
  <c r="U37" i="3" s="1"/>
  <c r="U36" i="3"/>
  <c r="S36" i="3"/>
  <c r="I36" i="3"/>
  <c r="K36" i="3" s="1"/>
  <c r="U35" i="3"/>
  <c r="S35" i="3"/>
  <c r="K35" i="3"/>
  <c r="I35" i="3"/>
  <c r="S34" i="3"/>
  <c r="U34" i="3" s="1"/>
  <c r="I34" i="3"/>
  <c r="K34" i="3" s="1"/>
  <c r="U33" i="3"/>
  <c r="S33" i="3"/>
  <c r="I33" i="3"/>
  <c r="K33" i="3" s="1"/>
  <c r="U32" i="3"/>
  <c r="S32" i="3"/>
  <c r="K32" i="3"/>
  <c r="K40" i="3" s="1"/>
  <c r="I32" i="3"/>
  <c r="T29" i="3"/>
  <c r="R29" i="3"/>
  <c r="Q29" i="3"/>
  <c r="P29" i="3"/>
  <c r="O29" i="3"/>
  <c r="N29" i="3"/>
  <c r="M29" i="3"/>
  <c r="J29" i="3"/>
  <c r="I29" i="3"/>
  <c r="H29" i="3"/>
  <c r="G29" i="3"/>
  <c r="F29" i="3"/>
  <c r="E29" i="3"/>
  <c r="D29" i="3"/>
  <c r="C29" i="3"/>
  <c r="S28" i="3"/>
  <c r="U28" i="3" s="1"/>
  <c r="K28" i="3"/>
  <c r="I28" i="3"/>
  <c r="S27" i="3"/>
  <c r="U27" i="3" s="1"/>
  <c r="K27" i="3"/>
  <c r="I27" i="3"/>
  <c r="S26" i="3"/>
  <c r="U26" i="3" s="1"/>
  <c r="U25" i="3"/>
  <c r="S25" i="3"/>
  <c r="I25" i="3"/>
  <c r="K25" i="3" s="1"/>
  <c r="U24" i="3"/>
  <c r="S24" i="3"/>
  <c r="I24" i="3"/>
  <c r="K24" i="3" s="1"/>
  <c r="S23" i="3"/>
  <c r="S29" i="3" s="1"/>
  <c r="K23" i="3"/>
  <c r="I23" i="3"/>
  <c r="U22" i="3"/>
  <c r="S22" i="3"/>
  <c r="S21" i="3"/>
  <c r="U21" i="3" s="1"/>
  <c r="K21" i="3"/>
  <c r="I21" i="3"/>
  <c r="T18" i="3"/>
  <c r="R18" i="3"/>
  <c r="Q18" i="3"/>
  <c r="P18" i="3"/>
  <c r="O18" i="3"/>
  <c r="N18" i="3"/>
  <c r="M18" i="3"/>
  <c r="J18" i="3"/>
  <c r="H18" i="3"/>
  <c r="G18" i="3"/>
  <c r="F18" i="3"/>
  <c r="E18" i="3"/>
  <c r="D18" i="3"/>
  <c r="C18" i="3"/>
  <c r="U17" i="3"/>
  <c r="S17" i="3"/>
  <c r="I17" i="3"/>
  <c r="K17" i="3" s="1"/>
  <c r="U16" i="3"/>
  <c r="S16" i="3"/>
  <c r="I16" i="3"/>
  <c r="K16" i="3" s="1"/>
  <c r="S15" i="3"/>
  <c r="U15" i="3" s="1"/>
  <c r="S14" i="3"/>
  <c r="U14" i="3" s="1"/>
  <c r="K14" i="3"/>
  <c r="I14" i="3"/>
  <c r="S13" i="3"/>
  <c r="U13" i="3" s="1"/>
  <c r="K13" i="3"/>
  <c r="I13" i="3"/>
  <c r="U12" i="3"/>
  <c r="U18" i="3" s="1"/>
  <c r="S12" i="3"/>
  <c r="I12" i="3"/>
  <c r="I18" i="3" s="1"/>
  <c r="B30" i="2"/>
  <c r="K669" i="3" l="1"/>
  <c r="U86" i="3"/>
  <c r="U431" i="3"/>
  <c r="S447" i="3"/>
  <c r="K179" i="3"/>
  <c r="O169" i="3"/>
  <c r="S229" i="3"/>
  <c r="U229" i="3" s="1"/>
  <c r="K67" i="3"/>
  <c r="K76" i="3" s="1"/>
  <c r="I76" i="3"/>
  <c r="U267" i="3"/>
  <c r="U317" i="3"/>
  <c r="S605" i="3"/>
  <c r="U605" i="3" s="1"/>
  <c r="M615" i="3"/>
  <c r="S163" i="3"/>
  <c r="U163" i="3" s="1"/>
  <c r="K213" i="3"/>
  <c r="I382" i="3"/>
  <c r="K382" i="3" s="1"/>
  <c r="G508" i="3"/>
  <c r="I490" i="3"/>
  <c r="K490" i="3" s="1"/>
  <c r="D508" i="3"/>
  <c r="K547" i="3"/>
  <c r="U23" i="3"/>
  <c r="U29" i="3" s="1"/>
  <c r="K130" i="3"/>
  <c r="K137" i="3" s="1"/>
  <c r="S267" i="3"/>
  <c r="U256" i="3"/>
  <c r="I492" i="3"/>
  <c r="K492" i="3" s="1"/>
  <c r="S18" i="3"/>
  <c r="I64" i="3"/>
  <c r="F88" i="3"/>
  <c r="I80" i="3"/>
  <c r="K80" i="3" s="1"/>
  <c r="K88" i="3" s="1"/>
  <c r="Q126" i="3"/>
  <c r="Q169" i="3"/>
  <c r="F169" i="3"/>
  <c r="N201" i="3"/>
  <c r="D201" i="3"/>
  <c r="D237" i="3"/>
  <c r="E282" i="3"/>
  <c r="O335" i="3"/>
  <c r="S435" i="3"/>
  <c r="U435" i="3" s="1"/>
  <c r="K535" i="3"/>
  <c r="I542" i="3"/>
  <c r="K542" i="3" s="1"/>
  <c r="D563" i="3"/>
  <c r="I563" i="3" s="1"/>
  <c r="K563" i="3" s="1"/>
  <c r="D547" i="3"/>
  <c r="S583" i="3"/>
  <c r="U571" i="3"/>
  <c r="U583" i="3" s="1"/>
  <c r="K586" i="3"/>
  <c r="K599" i="3" s="1"/>
  <c r="I125" i="3"/>
  <c r="K125" i="3" s="1"/>
  <c r="I153" i="3"/>
  <c r="S156" i="3"/>
  <c r="C169" i="3"/>
  <c r="S225" i="3"/>
  <c r="U216" i="3"/>
  <c r="U225" i="3" s="1"/>
  <c r="S276" i="3"/>
  <c r="U276" i="3" s="1"/>
  <c r="G391" i="3"/>
  <c r="I391" i="3" s="1"/>
  <c r="K391" i="3" s="1"/>
  <c r="M447" i="3"/>
  <c r="U526" i="3"/>
  <c r="K572" i="3"/>
  <c r="K583" i="3" s="1"/>
  <c r="I583" i="3"/>
  <c r="S625" i="3"/>
  <c r="S644" i="3"/>
  <c r="N655" i="3"/>
  <c r="U693" i="3"/>
  <c r="U13" i="4"/>
  <c r="U242" i="4" s="1"/>
  <c r="S242" i="4"/>
  <c r="U264" i="4"/>
  <c r="M237" i="3"/>
  <c r="S228" i="3"/>
  <c r="U62" i="3"/>
  <c r="U64" i="3" s="1"/>
  <c r="T64" i="3"/>
  <c r="T86" i="3"/>
  <c r="T88" i="3" s="1"/>
  <c r="K113" i="3"/>
  <c r="T237" i="3"/>
  <c r="Q52" i="3"/>
  <c r="K46" i="3"/>
  <c r="I117" i="3"/>
  <c r="K117" i="3" s="1"/>
  <c r="S118" i="3"/>
  <c r="U118" i="3" s="1"/>
  <c r="T167" i="3"/>
  <c r="T169" i="3" s="1"/>
  <c r="T153" i="3"/>
  <c r="U194" i="3"/>
  <c r="I196" i="3"/>
  <c r="K196" i="3" s="1"/>
  <c r="D282" i="3"/>
  <c r="I493" i="3"/>
  <c r="K493" i="3" s="1"/>
  <c r="L264" i="4"/>
  <c r="S252" i="3"/>
  <c r="U240" i="3"/>
  <c r="U252" i="3" s="1"/>
  <c r="U428" i="3"/>
  <c r="S88" i="3"/>
  <c r="U79" i="3"/>
  <c r="U88" i="3" s="1"/>
  <c r="I228" i="3"/>
  <c r="T126" i="3"/>
  <c r="K667" i="3"/>
  <c r="I669" i="3"/>
  <c r="U176" i="3"/>
  <c r="U179" i="3" s="1"/>
  <c r="C508" i="3"/>
  <c r="U40" i="3"/>
  <c r="K256" i="3"/>
  <c r="K267" i="3" s="1"/>
  <c r="I267" i="3"/>
  <c r="G126" i="3"/>
  <c r="I116" i="3"/>
  <c r="U153" i="3"/>
  <c r="D169" i="3"/>
  <c r="K64" i="3"/>
  <c r="C88" i="3"/>
  <c r="I213" i="3"/>
  <c r="S80" i="3"/>
  <c r="U80" i="3" s="1"/>
  <c r="M88" i="3"/>
  <c r="I166" i="3"/>
  <c r="K166" i="3" s="1"/>
  <c r="U190" i="3"/>
  <c r="I252" i="3"/>
  <c r="S273" i="3"/>
  <c r="U273" i="3" s="1"/>
  <c r="U675" i="3"/>
  <c r="S676" i="3"/>
  <c r="C52" i="3"/>
  <c r="I44" i="3"/>
  <c r="M568" i="3"/>
  <c r="S552" i="3"/>
  <c r="U552" i="3" s="1"/>
  <c r="U185" i="3"/>
  <c r="S190" i="3"/>
  <c r="C568" i="3"/>
  <c r="I551" i="3"/>
  <c r="K551" i="3" s="1"/>
  <c r="S137" i="3"/>
  <c r="I179" i="3"/>
  <c r="K190" i="3"/>
  <c r="S100" i="3"/>
  <c r="U193" i="3"/>
  <c r="M126" i="3"/>
  <c r="N447" i="3"/>
  <c r="S46" i="3"/>
  <c r="U46" i="3" s="1"/>
  <c r="M52" i="3"/>
  <c r="S50" i="3"/>
  <c r="U50" i="3" s="1"/>
  <c r="U43" i="3"/>
  <c r="U52" i="3" s="1"/>
  <c r="U121" i="3"/>
  <c r="P169" i="3"/>
  <c r="S158" i="3"/>
  <c r="U158" i="3" s="1"/>
  <c r="I190" i="3"/>
  <c r="K240" i="3"/>
  <c r="K252" i="3" s="1"/>
  <c r="C282" i="3"/>
  <c r="Q391" i="3"/>
  <c r="P391" i="3"/>
  <c r="S387" i="3"/>
  <c r="U387" i="3" s="1"/>
  <c r="S428" i="3"/>
  <c r="S466" i="3"/>
  <c r="U450" i="3"/>
  <c r="U466" i="3" s="1"/>
  <c r="S565" i="3"/>
  <c r="U565" i="3" s="1"/>
  <c r="Q615" i="3"/>
  <c r="S602" i="3"/>
  <c r="O655" i="3"/>
  <c r="S76" i="3"/>
  <c r="O88" i="3"/>
  <c r="U119" i="3"/>
  <c r="N282" i="3"/>
  <c r="J508" i="3"/>
  <c r="K12" i="3"/>
  <c r="K18" i="3" s="1"/>
  <c r="K29" i="3"/>
  <c r="I86" i="3"/>
  <c r="K86" i="3" s="1"/>
  <c r="H126" i="3"/>
  <c r="S317" i="3"/>
  <c r="G447" i="3"/>
  <c r="I447" i="3" s="1"/>
  <c r="K447" i="3" s="1"/>
  <c r="I432" i="3"/>
  <c r="K432" i="3" s="1"/>
  <c r="S526" i="3"/>
  <c r="U640" i="3"/>
  <c r="M282" i="3"/>
  <c r="U599" i="3"/>
  <c r="U689" i="3"/>
  <c r="D52" i="3"/>
  <c r="R88" i="3"/>
  <c r="N237" i="3"/>
  <c r="E237" i="3"/>
  <c r="J282" i="3"/>
  <c r="I275" i="3"/>
  <c r="K275" i="3" s="1"/>
  <c r="S322" i="3"/>
  <c r="U322" i="3" s="1"/>
  <c r="M335" i="3"/>
  <c r="I371" i="3"/>
  <c r="K371" i="3" s="1"/>
  <c r="N508" i="3"/>
  <c r="U68" i="3"/>
  <c r="U76" i="3" s="1"/>
  <c r="I85" i="3"/>
  <c r="K85" i="3" s="1"/>
  <c r="I100" i="3"/>
  <c r="S113" i="3"/>
  <c r="S196" i="3"/>
  <c r="U196" i="3" s="1"/>
  <c r="S213" i="3"/>
  <c r="I299" i="3"/>
  <c r="I87" i="3"/>
  <c r="K87" i="3" s="1"/>
  <c r="K91" i="3"/>
  <c r="K100" i="3" s="1"/>
  <c r="I163" i="3"/>
  <c r="K163" i="3" s="1"/>
  <c r="I164" i="3"/>
  <c r="K164" i="3" s="1"/>
  <c r="K169" i="3" s="1"/>
  <c r="U204" i="3"/>
  <c r="U213" i="3" s="1"/>
  <c r="I234" i="3"/>
  <c r="K234" i="3" s="1"/>
  <c r="S270" i="3"/>
  <c r="U281" i="3"/>
  <c r="K285" i="3"/>
  <c r="K299" i="3" s="1"/>
  <c r="K317" i="3"/>
  <c r="F335" i="3"/>
  <c r="O508" i="3"/>
  <c r="K526" i="3"/>
  <c r="I550" i="3"/>
  <c r="K550" i="3" s="1"/>
  <c r="S563" i="3"/>
  <c r="U563" i="3" s="1"/>
  <c r="I613" i="3"/>
  <c r="K613" i="3" s="1"/>
  <c r="T655" i="3"/>
  <c r="S648" i="3"/>
  <c r="U648" i="3" s="1"/>
  <c r="S649" i="3"/>
  <c r="U649" i="3" s="1"/>
  <c r="U692" i="3"/>
  <c r="S299" i="3"/>
  <c r="U285" i="3"/>
  <c r="U299" i="3" s="1"/>
  <c r="S487" i="3"/>
  <c r="U469" i="3"/>
  <c r="U487" i="3" s="1"/>
  <c r="S599" i="3"/>
  <c r="E169" i="3"/>
  <c r="Q201" i="3"/>
  <c r="I676" i="3"/>
  <c r="I675" i="3"/>
  <c r="K675" i="3" s="1"/>
  <c r="D676" i="3"/>
  <c r="E52" i="3"/>
  <c r="D88" i="3"/>
  <c r="E88" i="3"/>
  <c r="S161" i="3"/>
  <c r="U161" i="3" s="1"/>
  <c r="D335" i="3"/>
  <c r="T335" i="3"/>
  <c r="I442" i="3"/>
  <c r="K442" i="3" s="1"/>
  <c r="I445" i="3"/>
  <c r="K445" i="3" s="1"/>
  <c r="O568" i="3"/>
  <c r="S566" i="3"/>
  <c r="U566" i="3" s="1"/>
  <c r="U669" i="3"/>
  <c r="K679" i="3"/>
  <c r="K682" i="3" s="1"/>
  <c r="I682" i="3"/>
  <c r="L242" i="4"/>
  <c r="M391" i="3"/>
  <c r="Q508" i="3"/>
  <c r="C335" i="3"/>
  <c r="I320" i="3"/>
  <c r="S490" i="3"/>
  <c r="S116" i="3"/>
  <c r="S124" i="3"/>
  <c r="U124" i="3" s="1"/>
  <c r="U137" i="3"/>
  <c r="I193" i="3"/>
  <c r="O282" i="3"/>
  <c r="G335" i="3"/>
  <c r="S329" i="3"/>
  <c r="U329" i="3" s="1"/>
  <c r="S353" i="3"/>
  <c r="I433" i="3"/>
  <c r="K433" i="3" s="1"/>
  <c r="T447" i="3"/>
  <c r="S492" i="3"/>
  <c r="U492" i="3" s="1"/>
  <c r="M508" i="3"/>
  <c r="S504" i="3"/>
  <c r="U504" i="3" s="1"/>
  <c r="S603" i="3"/>
  <c r="U603" i="3" s="1"/>
  <c r="N615" i="3"/>
  <c r="U607" i="3"/>
  <c r="S645" i="3"/>
  <c r="U645" i="3" s="1"/>
  <c r="U662" i="3"/>
  <c r="K672" i="3"/>
  <c r="I640" i="3"/>
  <c r="K629" i="3"/>
  <c r="K640" i="3" s="1"/>
  <c r="Q655" i="3"/>
  <c r="I653" i="3"/>
  <c r="K653" i="3" s="1"/>
  <c r="I317" i="3"/>
  <c r="S321" i="3"/>
  <c r="E335" i="3"/>
  <c r="O447" i="3"/>
  <c r="G487" i="3"/>
  <c r="I487" i="3" s="1"/>
  <c r="K487" i="3" s="1"/>
  <c r="G492" i="3"/>
  <c r="S499" i="3"/>
  <c r="U499" i="3" s="1"/>
  <c r="S503" i="3"/>
  <c r="U503" i="3" s="1"/>
  <c r="G568" i="3"/>
  <c r="T615" i="3"/>
  <c r="S640" i="3"/>
  <c r="U676" i="3"/>
  <c r="N696" i="3"/>
  <c r="S694" i="3"/>
  <c r="U694" i="3" s="1"/>
  <c r="Q335" i="3"/>
  <c r="J568" i="3"/>
  <c r="C615" i="3"/>
  <c r="I603" i="3"/>
  <c r="K603" i="3" s="1"/>
  <c r="U643" i="3"/>
  <c r="K685" i="3"/>
  <c r="K689" i="3" s="1"/>
  <c r="E696" i="3"/>
  <c r="I692" i="3"/>
  <c r="D696" i="3"/>
  <c r="U103" i="3"/>
  <c r="U113" i="3" s="1"/>
  <c r="I270" i="3"/>
  <c r="I376" i="3"/>
  <c r="K376" i="3" s="1"/>
  <c r="U377" i="3"/>
  <c r="I504" i="3"/>
  <c r="K504" i="3" s="1"/>
  <c r="I643" i="3"/>
  <c r="I644" i="3"/>
  <c r="K644" i="3" s="1"/>
  <c r="S233" i="3"/>
  <c r="U233" i="3" s="1"/>
  <c r="I378" i="3"/>
  <c r="K378" i="3" s="1"/>
  <c r="U394" i="3"/>
  <c r="U409" i="3" s="1"/>
  <c r="S409" i="3"/>
  <c r="K434" i="3"/>
  <c r="J447" i="3"/>
  <c r="I436" i="3"/>
  <c r="K436" i="3" s="1"/>
  <c r="T508" i="3"/>
  <c r="I602" i="3"/>
  <c r="D615" i="3"/>
  <c r="D655" i="3"/>
  <c r="I662" i="3"/>
  <c r="K658" i="3"/>
  <c r="K662" i="3" s="1"/>
  <c r="J696" i="3"/>
  <c r="J242" i="4"/>
  <c r="Q447" i="3"/>
  <c r="S551" i="3"/>
  <c r="S669" i="3"/>
  <c r="I496" i="3"/>
  <c r="K496" i="3" s="1"/>
  <c r="I495" i="3"/>
  <c r="K495" i="3" s="1"/>
  <c r="S547" i="3"/>
  <c r="N568" i="3"/>
  <c r="J655" i="3"/>
  <c r="I526" i="3"/>
  <c r="S646" i="3"/>
  <c r="U646" i="3" s="1"/>
  <c r="J251" i="4"/>
  <c r="L245" i="4"/>
  <c r="L251" i="4" s="1"/>
  <c r="U529" i="3"/>
  <c r="U547" i="3" s="1"/>
  <c r="Q676" i="3"/>
  <c r="S682" i="3"/>
  <c r="Q696" i="3"/>
  <c r="S264" i="4"/>
  <c r="I126" i="3" l="1"/>
  <c r="K116" i="3"/>
  <c r="K126" i="3" s="1"/>
  <c r="K692" i="3"/>
  <c r="K696" i="3" s="1"/>
  <c r="I696" i="3"/>
  <c r="I282" i="3"/>
  <c r="K270" i="3"/>
  <c r="K282" i="3" s="1"/>
  <c r="K320" i="3"/>
  <c r="K335" i="3" s="1"/>
  <c r="I335" i="3"/>
  <c r="I508" i="3"/>
  <c r="K508" i="3" s="1"/>
  <c r="K676" i="3"/>
  <c r="S391" i="3"/>
  <c r="U391" i="3" s="1"/>
  <c r="S615" i="3"/>
  <c r="U602" i="3"/>
  <c r="U615" i="3" s="1"/>
  <c r="U201" i="3"/>
  <c r="I547" i="3"/>
  <c r="I169" i="3"/>
  <c r="S201" i="3"/>
  <c r="K44" i="3"/>
  <c r="K52" i="3" s="1"/>
  <c r="I52" i="3"/>
  <c r="S169" i="3"/>
  <c r="U156" i="3"/>
  <c r="U167" i="3"/>
  <c r="U696" i="3"/>
  <c r="D568" i="3"/>
  <c r="U644" i="3"/>
  <c r="S655" i="3"/>
  <c r="U655" i="3" s="1"/>
  <c r="S508" i="3"/>
  <c r="U490" i="3"/>
  <c r="U508" i="3" s="1"/>
  <c r="U551" i="3"/>
  <c r="U568" i="3" s="1"/>
  <c r="S568" i="3"/>
  <c r="S52" i="3"/>
  <c r="S696" i="3"/>
  <c r="U447" i="3"/>
  <c r="I655" i="3"/>
  <c r="K643" i="3"/>
  <c r="K655" i="3" s="1"/>
  <c r="U270" i="3"/>
  <c r="U282" i="3" s="1"/>
  <c r="S282" i="3"/>
  <c r="K602" i="3"/>
  <c r="K615" i="3" s="1"/>
  <c r="I615" i="3"/>
  <c r="K228" i="3"/>
  <c r="K237" i="3" s="1"/>
  <c r="I237" i="3"/>
  <c r="U228" i="3"/>
  <c r="U237" i="3" s="1"/>
  <c r="S237" i="3"/>
  <c r="U321" i="3"/>
  <c r="U335" i="3" s="1"/>
  <c r="S335" i="3"/>
  <c r="U116" i="3"/>
  <c r="U126" i="3" s="1"/>
  <c r="S126" i="3"/>
  <c r="I568" i="3"/>
  <c r="K568" i="3" s="1"/>
  <c r="I201" i="3"/>
  <c r="K193" i="3"/>
  <c r="K201" i="3" s="1"/>
  <c r="I88" i="3"/>
  <c r="U169" i="3" l="1"/>
</calcChain>
</file>

<file path=xl/sharedStrings.xml><?xml version="1.0" encoding="utf-8"?>
<sst xmlns="http://schemas.openxmlformats.org/spreadsheetml/2006/main" count="6324" uniqueCount="727">
  <si>
    <t>The Housing and Regeneration Agency</t>
  </si>
  <si>
    <t>Housing Statistics Tables</t>
  </si>
  <si>
    <t>1 April 2025 - 30 September 2025</t>
  </si>
  <si>
    <t>Published 3 December 2025</t>
  </si>
  <si>
    <t>enquiries@homesengland.gov.uk</t>
  </si>
  <si>
    <t>0300 1234 500</t>
  </si>
  <si>
    <t>gov.uk/homes-england</t>
  </si>
  <si>
    <t>Footnotes:</t>
  </si>
  <si>
    <t xml:space="preserve">Since April 2012, the Mayor of London has had oversight of strategic housing, regeneration and economic development in London.  This means that Homes England (formerly known as Homes and Communities Agency (HCA)) no longer publishes housing starts on site and completions for London (current and historical series) except for delivery in London under the Build to Rent (BtR), Get Britain Building (GBB), Home Building Fund (HBF) (formerly Levelling Up - Home Building Fund) and Home Building Fund - Short Term Fund (HBF-STF) Programmes which are administered by Homes England on behalf of the Greater London Authority (GLA).  As housing starts on site and completions are recorded by their location, this release may exclude homes located outside London where the funding was allocated to a local authority district within London. </t>
  </si>
  <si>
    <t>All programmes are funded by the Ministry of Housing, Communities and Local Government (MHCLG) with the exception of Care and Support Specialised Housing, Homelessness Change 2015-18 and Platform for Life which were funded by the Department of Health (these programmes are now closed).</t>
  </si>
  <si>
    <t>The Affordable Homes Programme (AHP) 2015-18, AHP 2021-26, Right to Buy Replacement and Shared Ownership and Affordable Homes Programme (SOAHP) 2016-21 figures for 1 April 2025 to 30 September 2025 are sourced from our Investment Management System (IMS) at close of business on 30 September 2025.  Starts on site reported for these programmes (where relevant) are correct at the time of first publication but reallocation of funding to another scheme can occur occasionally and the completion recorded against the second scheme.</t>
  </si>
  <si>
    <t xml:space="preserve">The GBB, HBF, Local Authority Accelerated Construction (LAAC), Single Land Programme (SLP) and HBF-STF figures for 1 April 2025 to 30 September 2025 are sourced from our Project Control System (PCS) at close of business on 31 October 2025. </t>
  </si>
  <si>
    <t>Affordable Tenure TBC refers to units that have reached the start on site milestone but where the tenure of these units has not yet been specified.  This was introduced as a flexibility for Strategic Partnerships to enable them to determine tenure close to or at the point of completion. These starts will be restated under their specified tenure headings in future national statistics updates once the tenure has been established at completion.</t>
  </si>
  <si>
    <t>Total affordable housing is the sum of Affordable Rent, Social Rent, Intermediate Rent, Rent to Buy, Affordable Home Ownership, First Homes and Affordable Tenure TBC.</t>
  </si>
  <si>
    <t>Market housing is private housing (or bed spaces) for rent or for sale where the rental value or market price is set mainly in the open market.</t>
  </si>
  <si>
    <r>
      <rPr>
        <sz val="10"/>
        <rFont val="Arial"/>
        <family val="2"/>
      </rPr>
      <t>First Homes were launched in 2021 with the Phase One pilot being delivered by the SLP and the Phase Two (grant funded) programme being delivered by the First Homes Early Delivery Programme.  More information is available here:</t>
    </r>
    <r>
      <rPr>
        <u/>
        <sz val="10"/>
        <color indexed="12"/>
        <rFont val="Arial"/>
        <family val="2"/>
      </rPr>
      <t xml:space="preserve"> First Homes - GOV.UK (www.gov.uk)</t>
    </r>
  </si>
  <si>
    <t>The AHP 2021-26 was launched in April 2021 and includes housing starts and completions delivered under the Rent to Buy scheme.  Rent to Buy units have been reported as a separate tenure in the 'Intermediate Affordable Housing' columns of these tables.  See section 5 in the Technical Notes document of the latest statistical release available from the following webpage for further details on Rent to Buy:</t>
  </si>
  <si>
    <t>https://www.gov.uk/government/collections/housing-statistics</t>
  </si>
  <si>
    <r>
      <t xml:space="preserve">With effect from 1 April 2014 the range of products reported for affordable housing starts includes the start on site for new build homes where the procurement route is such that the provider purchases the home at completion - these are referred to as 'Off The Shelf' units.  For reporting purposes, the start on site date is taken as the date of completion. </t>
    </r>
    <r>
      <rPr>
        <sz val="10"/>
        <rFont val="Arial"/>
        <family val="2"/>
      </rPr>
      <t xml:space="preserve"> An exception to this is under the AHP 2021-26 Strategic Partnerships where OTS starts are also counted upon exchange of purchase contract, which may be prior to completion of the build.</t>
    </r>
  </si>
  <si>
    <t>The market units delivered under the Accelerated Land Disposal (ALD), BtR, Builders Finance Fund, Economic Assets, GBB, Kickstart Housing Delivery, HBF, LAAC, Property and Regeneration (P&amp;R), SLP and HBF-STF programmes may include some starts on site and completions which are made available at below market price or rents but do not meet the definition for affordable housing.</t>
  </si>
  <si>
    <t>The SOAHP 2016-21 was launched in April 2016 and includes housing starts and completions delivered under the Rent to Buy scheme.  Rent to Buy units have been reported as a separate tenure in the 'Intermediate Affordable Housing' columns of these tables.  See section 5 in the Technical Notes document of the latest statistical release available from the linked webpage in note 9 above for further details on Rent to Buy.</t>
  </si>
  <si>
    <t>In 2022/23 the Government agreed to extend the longstop dates for the SOAHP 2016-21 programme to March 2024 for starts and to March 2026 for completions in recognition of the impact of COVID on housing delivery.  All new bids submitted under the Continuous Market Engagement (CME) route are now submitted under the AHP 2021-26 programme which was launched in April 2021 as a successor programme to SOAHP 2016-21.</t>
  </si>
  <si>
    <t>The SLP replaced the ALD, Economic Assets and P&amp;R programmes with effect from 1 April 2015.</t>
  </si>
  <si>
    <t>The HBF-STF was launched in October 2016 and includes the Builders Finance Fund from that point forwards.  The reported starts on site for the second six months of 2016/17, the whole of 2017/18, 2018/19, 2019/20, 2020/21, 2021/22, 2022/23, 2023/24, 2024/25, and the first six months of 2025/26 exclude 222, 1,926, 2,391, 4,342, 682, 1,045, 659, 728, 1,358 and 896 units respectively which count towards the overall target to unlock delivery of up to 25,500 homes across the lifetime of the programme but are either in receipt of funding from an affordable housing programme and are reported under that programme or are part of the wider project and have been unlocked as a result of the HBF - STF funding.  For the same reason, the reported completions for the second six months of 2016/17, the whole of 2017/18, 2018/19, 2019/20, 2020/21, 2021/22, 2022/23, 2023/24, 2024/25, and the first six months of 2025/26 exclude 15, 81, 772, 1,066, 1,607, 1,887, 1,411, 2,243, 1,863 and 998 units respectively.</t>
  </si>
  <si>
    <t>The GBB programme was announced in November 2011.  The reported starts on site for 2012/13, 2013/14 and 2014/15 exclude 1,079, 304 and 234 units respectively which count towards the overall target to unlock delivery of up to 12,000 homes across the lifetime of the programme but are either in receipt of funding from an affordable housing programme and are reported under that programme or are part of the wider project and have been unlocked as a result of the GBB funding.  For the same reason, the reported completions for 2013/14, 2014/15, 2015/16, 2016/17, 2017/18 and 2018/19 exclude 125, 872, 197, 63, 127 and 217 units respectively.</t>
  </si>
  <si>
    <t xml:space="preserve">The AHP 2015-18 closed in March 2018 and was replaced by the SOAHP 2016-21.   Starts and completions reported post March 2018 against this programme reflect commitments entered into prior to its closure to new bids. </t>
  </si>
  <si>
    <t>Care and Support Specialised Housing ended in March 2021 and completions reported after this reflect commitments entered into prior to the closure date.  Any starts reported for this programme post March 2021 relate to 'Off The Shelf' units (see note 10).</t>
  </si>
  <si>
    <t>The BtR programme was launched in December 2012.  The starts on site reported for 2014/15, 2015/16 and 2016/17 exclude 45, 304 and 125 units respectively which count towards the overall target to deliver 10,000 homes across the lifetime of the programme but are either in receipt of funding from an affordable housing programme and are reported under that programme or are part of the wider project and have been unlocked as a result of the BtR funding.  For the same reason, the reported completions for 2016/17, 2017/18, 2019/20 and 2020/21 exclude 47, 179, 52 and 196 units respectively.</t>
  </si>
  <si>
    <t>The National Affordable Housing Programme ended in March 2011 and outputs reported after this reflect commitments entered into prior to the closure date.</t>
  </si>
  <si>
    <r>
      <rPr>
        <sz val="10"/>
        <rFont val="Arial"/>
        <family val="2"/>
      </rPr>
      <t>Short Form Agreements (SFA) are used by Homes England to contract with providers who wish to deliver affordable rent units without Homes England funding.</t>
    </r>
    <r>
      <rPr>
        <vertAlign val="superscript"/>
        <sz val="10"/>
        <rFont val="Arial"/>
        <family val="2"/>
      </rPr>
      <t xml:space="preserve"> </t>
    </r>
  </si>
  <si>
    <t>The Builders Finance Fund was launched in May 2014.  The starts on site reported for 2014/15, 2015/16 and the first six months of 2016/17 exclude 23, 273 and 48 units respectively which are either in receipt of funding from an affordable housing programme and are reported under that programme or are part of the wider project and have been unlocked as a result of the Builders Finance Fund.  For the same reason, the reported completions for the first six months of 2016/17 exclude 33 units.</t>
  </si>
  <si>
    <t>Mortgage Rescue is either Equity Loan or Mortgage to Rent for which starts on site are not reported.</t>
  </si>
  <si>
    <r>
      <rPr>
        <sz val="10"/>
        <rFont val="Arial"/>
        <family val="2"/>
      </rPr>
      <t xml:space="preserve">FirstBuy is an equity loan product for which starts on site are not reported.  Completions reported for 2013/14 reflect units that were committed to purchase by 31 March 2013 when the scheme ended. </t>
    </r>
    <r>
      <rPr>
        <vertAlign val="superscript"/>
        <sz val="10"/>
        <rFont val="Arial"/>
        <family val="2"/>
      </rPr>
      <t xml:space="preserve">         </t>
    </r>
  </si>
  <si>
    <t>The National Affordable Housing Programme figures include Mortgage Rescue for 2009/10 and 2010/11.</t>
  </si>
  <si>
    <t>In a small number of cases, Homes England funding to an affordable housing provider is to support a person or family to be housed in a local authority that is different to the one in which they currently reside. The figures in this table are based on the local authority district in which the house is located which may not be the local authority where the funding is allocated.</t>
  </si>
  <si>
    <t>Publication date:  3 December 2025</t>
  </si>
  <si>
    <t>Homes England</t>
  </si>
  <si>
    <t>(Homes England is the trading name of Homes and Communities Agency (the legal entity))</t>
  </si>
  <si>
    <r>
      <t xml:space="preserve">Table 1: Housing Starts on Site and Completions by Programme and Tenure, </t>
    </r>
    <r>
      <rPr>
        <b/>
        <sz val="12"/>
        <color indexed="8"/>
        <rFont val="Arial"/>
        <family val="2"/>
      </rPr>
      <t>England</t>
    </r>
  </si>
  <si>
    <r>
      <rPr>
        <b/>
        <sz val="12"/>
        <color indexed="8"/>
        <rFont val="Arial"/>
        <family val="2"/>
      </rPr>
      <t>(excluding Help to Buy and non-Homes England London delivery)</t>
    </r>
    <r>
      <rPr>
        <b/>
        <sz val="12"/>
        <rFont val="Arial"/>
        <family val="2"/>
      </rPr>
      <t xml:space="preserve"> </t>
    </r>
    <r>
      <rPr>
        <b/>
        <vertAlign val="superscript"/>
        <sz val="12"/>
        <rFont val="Arial"/>
        <family val="2"/>
      </rPr>
      <t>1, 2</t>
    </r>
  </si>
  <si>
    <r>
      <t xml:space="preserve">Starts on Site </t>
    </r>
    <r>
      <rPr>
        <b/>
        <vertAlign val="superscript"/>
        <sz val="10"/>
        <color theme="1"/>
        <rFont val="Arial"/>
        <family val="2"/>
      </rPr>
      <t>3, 4</t>
    </r>
  </si>
  <si>
    <r>
      <t xml:space="preserve">Completions </t>
    </r>
    <r>
      <rPr>
        <b/>
        <vertAlign val="superscript"/>
        <sz val="10"/>
        <color theme="1"/>
        <rFont val="Arial"/>
        <family val="2"/>
      </rPr>
      <t>3, 4</t>
    </r>
  </si>
  <si>
    <t>Intermediate Affordable Housing</t>
  </si>
  <si>
    <t>Affordable Rent</t>
  </si>
  <si>
    <t>Social Rent</t>
  </si>
  <si>
    <t>Intermediate Rent</t>
  </si>
  <si>
    <t>Rent to Buy</t>
  </si>
  <si>
    <t>Affordable Home Ownership</t>
  </si>
  <si>
    <r>
      <t xml:space="preserve">Affordable Tenure 
TBC </t>
    </r>
    <r>
      <rPr>
        <vertAlign val="superscript"/>
        <sz val="10"/>
        <rFont val="Arial"/>
        <family val="2"/>
      </rPr>
      <t>5</t>
    </r>
  </si>
  <si>
    <r>
      <t xml:space="preserve">Total Affordable </t>
    </r>
    <r>
      <rPr>
        <b/>
        <vertAlign val="superscript"/>
        <sz val="10"/>
        <rFont val="Arial"/>
        <family val="2"/>
      </rPr>
      <t>6</t>
    </r>
  </si>
  <si>
    <r>
      <t xml:space="preserve">Market </t>
    </r>
    <r>
      <rPr>
        <vertAlign val="superscript"/>
        <sz val="10"/>
        <rFont val="Arial"/>
        <family val="2"/>
      </rPr>
      <t>7</t>
    </r>
  </si>
  <si>
    <t>Total</t>
  </si>
  <si>
    <r>
      <t xml:space="preserve">First 
Homes </t>
    </r>
    <r>
      <rPr>
        <vertAlign val="superscript"/>
        <sz val="10"/>
        <rFont val="Arial"/>
        <family val="2"/>
      </rPr>
      <t>8</t>
    </r>
  </si>
  <si>
    <t>2025/26</t>
  </si>
  <si>
    <t>April - September 2025</t>
  </si>
  <si>
    <r>
      <t xml:space="preserve">Affordable Homes Programme 2021-26 </t>
    </r>
    <r>
      <rPr>
        <vertAlign val="superscript"/>
        <sz val="10"/>
        <rFont val="Arial"/>
        <family val="2"/>
      </rPr>
      <t>5, 9, 10</t>
    </r>
  </si>
  <si>
    <t>..</t>
  </si>
  <si>
    <r>
      <t xml:space="preserve">Home Building Fund </t>
    </r>
    <r>
      <rPr>
        <vertAlign val="superscript"/>
        <sz val="10"/>
        <rFont val="Arial"/>
        <family val="2"/>
      </rPr>
      <t>11</t>
    </r>
  </si>
  <si>
    <r>
      <t xml:space="preserve">Local Authority Accelerated Construction </t>
    </r>
    <r>
      <rPr>
        <vertAlign val="superscript"/>
        <sz val="10"/>
        <rFont val="Arial"/>
        <family val="2"/>
      </rPr>
      <t>11</t>
    </r>
  </si>
  <si>
    <r>
      <t xml:space="preserve">Shared Ownership and Affordable Homes Programme 2016-21 </t>
    </r>
    <r>
      <rPr>
        <vertAlign val="superscript"/>
        <sz val="10"/>
        <rFont val="Arial"/>
        <family val="2"/>
      </rPr>
      <t>5, 10, 12, 13</t>
    </r>
  </si>
  <si>
    <r>
      <t xml:space="preserve">Single Land Programme </t>
    </r>
    <r>
      <rPr>
        <vertAlign val="superscript"/>
        <sz val="10"/>
        <rFont val="Arial"/>
        <family val="2"/>
      </rPr>
      <t>11, 14</t>
    </r>
  </si>
  <si>
    <r>
      <t xml:space="preserve">The Home Building Fund - Short Term Fund </t>
    </r>
    <r>
      <rPr>
        <vertAlign val="superscript"/>
        <sz val="10"/>
        <rFont val="Arial"/>
        <family val="2"/>
      </rPr>
      <t>11, 15</t>
    </r>
  </si>
  <si>
    <t>Total (Apr - Sep 2025)</t>
  </si>
  <si>
    <t>2024/25</t>
  </si>
  <si>
    <t>April - September 2024</t>
  </si>
  <si>
    <r>
      <t xml:space="preserve">Get Britain Building </t>
    </r>
    <r>
      <rPr>
        <vertAlign val="superscript"/>
        <sz val="10"/>
        <rFont val="Arial"/>
        <family val="2"/>
      </rPr>
      <t>11,</t>
    </r>
    <r>
      <rPr>
        <vertAlign val="superscript"/>
        <sz val="10"/>
        <color rgb="FFFF0000"/>
        <rFont val="Arial"/>
        <family val="2"/>
      </rPr>
      <t xml:space="preserve"> </t>
    </r>
    <r>
      <rPr>
        <vertAlign val="superscript"/>
        <sz val="10"/>
        <rFont val="Arial"/>
        <family val="2"/>
      </rPr>
      <t>16</t>
    </r>
  </si>
  <si>
    <t>Right to Buy Replacement</t>
  </si>
  <si>
    <t>Total (Apr - Sep 2024)</t>
  </si>
  <si>
    <t>October 2024 - March 2025</t>
  </si>
  <si>
    <r>
      <t>Affordable Homes Programme 2015-18</t>
    </r>
    <r>
      <rPr>
        <vertAlign val="superscript"/>
        <sz val="10"/>
        <rFont val="Arial"/>
        <family val="2"/>
      </rPr>
      <t xml:space="preserve"> 17</t>
    </r>
  </si>
  <si>
    <t>Total (Oct 2024 - Mar 2025)</t>
  </si>
  <si>
    <t>Total 2024/25</t>
  </si>
  <si>
    <t>2023/24</t>
  </si>
  <si>
    <t>April - September 2023</t>
  </si>
  <si>
    <r>
      <t xml:space="preserve">First Homes Early Delivery Programme </t>
    </r>
    <r>
      <rPr>
        <vertAlign val="superscript"/>
        <sz val="10"/>
        <rFont val="Arial"/>
        <family val="2"/>
      </rPr>
      <t>8</t>
    </r>
  </si>
  <si>
    <r>
      <t xml:space="preserve">Single Land Programme </t>
    </r>
    <r>
      <rPr>
        <vertAlign val="superscript"/>
        <sz val="10"/>
        <rFont val="Arial"/>
        <family val="2"/>
      </rPr>
      <t>8, 11, 14</t>
    </r>
  </si>
  <si>
    <t>Total (Apr - Sep 2023)</t>
  </si>
  <si>
    <t>October 2023 - March 2024</t>
  </si>
  <si>
    <t>Total (Oct 2023 - Mar 2024)</t>
  </si>
  <si>
    <t>Total 2023/24</t>
  </si>
  <si>
    <t>2022/23</t>
  </si>
  <si>
    <t>April - September 2022</t>
  </si>
  <si>
    <t>Total (Apr - Sep 2022)</t>
  </si>
  <si>
    <t>October 2022 - March 2023</t>
  </si>
  <si>
    <r>
      <t>Affordable Homes Programme 2015-18</t>
    </r>
    <r>
      <rPr>
        <vertAlign val="superscript"/>
        <sz val="10"/>
        <rFont val="Arial"/>
        <family val="2"/>
      </rPr>
      <t xml:space="preserve"> 10, 17</t>
    </r>
  </si>
  <si>
    <t>Total (Oct 2022 - Mar 2023)</t>
  </si>
  <si>
    <t>Total 2022/23</t>
  </si>
  <si>
    <t>2021/22</t>
  </si>
  <si>
    <t>April - September 2021</t>
  </si>
  <si>
    <t>R</t>
  </si>
  <si>
    <r>
      <t xml:space="preserve">Care and Support Specialised Housing </t>
    </r>
    <r>
      <rPr>
        <vertAlign val="superscript"/>
        <sz val="10"/>
        <rFont val="Arial"/>
        <family val="2"/>
      </rPr>
      <t>2, 18</t>
    </r>
  </si>
  <si>
    <r>
      <t xml:space="preserve">Right to Buy Replacement </t>
    </r>
    <r>
      <rPr>
        <vertAlign val="superscript"/>
        <sz val="10"/>
        <rFont val="Arial"/>
        <family val="2"/>
      </rPr>
      <t>10</t>
    </r>
  </si>
  <si>
    <r>
      <t xml:space="preserve">Shared Ownership and Affordable Homes Programme 2016-21 </t>
    </r>
    <r>
      <rPr>
        <vertAlign val="superscript"/>
        <sz val="10"/>
        <rFont val="Arial"/>
        <family val="2"/>
      </rPr>
      <t>5, 10, 12</t>
    </r>
  </si>
  <si>
    <t>Total (Apr - Sep 2021)</t>
  </si>
  <si>
    <t>October 2021 - March 2022</t>
  </si>
  <si>
    <r>
      <t>Affordable Homes Guarantees</t>
    </r>
    <r>
      <rPr>
        <sz val="10"/>
        <color rgb="FFFF0000"/>
        <rFont val="Arial"/>
        <family val="2"/>
      </rPr>
      <t xml:space="preserve"> </t>
    </r>
  </si>
  <si>
    <r>
      <t xml:space="preserve">Build to Rent </t>
    </r>
    <r>
      <rPr>
        <vertAlign val="superscript"/>
        <sz val="10"/>
        <rFont val="Arial"/>
        <family val="2"/>
      </rPr>
      <t>11, 19</t>
    </r>
  </si>
  <si>
    <t>Empty Homes</t>
  </si>
  <si>
    <t>Total (Oct 2021 - Mar 2022)</t>
  </si>
  <si>
    <t>Total 2021/22</t>
  </si>
  <si>
    <t>2020/21</t>
  </si>
  <si>
    <t>April - September 2020</t>
  </si>
  <si>
    <r>
      <t xml:space="preserve">Care and Support Specialised Housing </t>
    </r>
    <r>
      <rPr>
        <vertAlign val="superscript"/>
        <sz val="10"/>
        <rFont val="Arial"/>
        <family val="2"/>
      </rPr>
      <t>2</t>
    </r>
  </si>
  <si>
    <t>Total (Apr - Sep 2020)</t>
  </si>
  <si>
    <t>October 2020 - March 2021</t>
  </si>
  <si>
    <t>Total (Oct 2020 - Mar 2021)</t>
  </si>
  <si>
    <t>Total 2020/21</t>
  </si>
  <si>
    <t>2019/20</t>
  </si>
  <si>
    <t>April - September 2019</t>
  </si>
  <si>
    <t>Total (Apr - Sep 2019)</t>
  </si>
  <si>
    <t>October 2019 - March 2020</t>
  </si>
  <si>
    <t>Total (Oct 2019 - Mar 2020)</t>
  </si>
  <si>
    <t>Total 2019/20</t>
  </si>
  <si>
    <t>2018/19</t>
  </si>
  <si>
    <t>April - September 2018</t>
  </si>
  <si>
    <r>
      <t>Affordable Homes Guarantees</t>
    </r>
    <r>
      <rPr>
        <sz val="10"/>
        <color rgb="FFFF0000"/>
        <rFont val="Arial"/>
        <family val="2"/>
      </rPr>
      <t xml:space="preserve"> </t>
    </r>
    <r>
      <rPr>
        <vertAlign val="superscript"/>
        <sz val="10"/>
        <rFont val="Arial"/>
        <family val="2"/>
      </rPr>
      <t>10</t>
    </r>
    <r>
      <rPr>
        <sz val="10"/>
        <rFont val="Arial"/>
        <family val="2"/>
      </rPr>
      <t xml:space="preserve">  </t>
    </r>
  </si>
  <si>
    <r>
      <t>Care and Support Specialised Housing</t>
    </r>
    <r>
      <rPr>
        <sz val="10"/>
        <rFont val="Arial"/>
        <family val="2"/>
      </rPr>
      <t xml:space="preserve"> </t>
    </r>
    <r>
      <rPr>
        <vertAlign val="superscript"/>
        <sz val="10"/>
        <rFont val="Arial"/>
        <family val="2"/>
      </rPr>
      <t>2</t>
    </r>
  </si>
  <si>
    <r>
      <t xml:space="preserve">Homelessness Change 2015-18 </t>
    </r>
    <r>
      <rPr>
        <vertAlign val="superscript"/>
        <sz val="10"/>
        <rFont val="Arial"/>
        <family val="2"/>
      </rPr>
      <t>2</t>
    </r>
  </si>
  <si>
    <r>
      <t xml:space="preserve">National Affordable Housing Programme </t>
    </r>
    <r>
      <rPr>
        <vertAlign val="superscript"/>
        <sz val="10"/>
        <rFont val="Arial"/>
        <family val="2"/>
      </rPr>
      <t>20</t>
    </r>
  </si>
  <si>
    <r>
      <t xml:space="preserve">Shared Ownership and Affordable Homes Programme 2016-21 </t>
    </r>
    <r>
      <rPr>
        <vertAlign val="superscript"/>
        <sz val="10"/>
        <rFont val="Arial"/>
        <family val="2"/>
      </rPr>
      <t>10, 12</t>
    </r>
  </si>
  <si>
    <r>
      <t xml:space="preserve">Short Form Agreements </t>
    </r>
    <r>
      <rPr>
        <vertAlign val="superscript"/>
        <sz val="10"/>
        <rFont val="Arial"/>
        <family val="2"/>
      </rPr>
      <t>21</t>
    </r>
  </si>
  <si>
    <t>Total (Apr - Sep 2018)</t>
  </si>
  <si>
    <t>October 2018 - March 2019</t>
  </si>
  <si>
    <t>Affordable Homes Guarantees</t>
  </si>
  <si>
    <t>Total (Oct 2018 - Mar 2019)</t>
  </si>
  <si>
    <t>Total 2018/19</t>
  </si>
  <si>
    <t>2017/18</t>
  </si>
  <si>
    <t>April - September 2017</t>
  </si>
  <si>
    <t>Affordable Homes Programme</t>
  </si>
  <si>
    <r>
      <t xml:space="preserve">Affordable Homes Programme 2015-18 </t>
    </r>
    <r>
      <rPr>
        <vertAlign val="superscript"/>
        <sz val="10"/>
        <rFont val="Arial"/>
        <family val="2"/>
      </rPr>
      <t>10</t>
    </r>
  </si>
  <si>
    <r>
      <t xml:space="preserve">Platform for Life </t>
    </r>
    <r>
      <rPr>
        <vertAlign val="superscript"/>
        <sz val="10"/>
        <rFont val="Arial"/>
        <family val="2"/>
      </rPr>
      <t>2</t>
    </r>
  </si>
  <si>
    <r>
      <t xml:space="preserve">Rent to Buy </t>
    </r>
    <r>
      <rPr>
        <vertAlign val="superscript"/>
        <sz val="10"/>
        <rFont val="Arial"/>
        <family val="2"/>
      </rPr>
      <t>10</t>
    </r>
  </si>
  <si>
    <t>Total (Apr - Sep 2017)</t>
  </si>
  <si>
    <t>October 2017 - March 2018</t>
  </si>
  <si>
    <r>
      <t>Affordable Homes Guarantees</t>
    </r>
    <r>
      <rPr>
        <sz val="10"/>
        <color rgb="FFFF0000"/>
        <rFont val="Arial"/>
        <family val="2"/>
      </rPr>
      <t xml:space="preserve"> </t>
    </r>
    <r>
      <rPr>
        <vertAlign val="superscript"/>
        <sz val="10"/>
        <rFont val="Arial"/>
        <family val="2"/>
      </rPr>
      <t>10</t>
    </r>
    <r>
      <rPr>
        <sz val="10"/>
        <rFont val="Arial"/>
        <family val="2"/>
      </rPr>
      <t xml:space="preserve"> </t>
    </r>
  </si>
  <si>
    <t>Total (Oct 2017 - Mar 2018)</t>
  </si>
  <si>
    <t>Total 2017/18</t>
  </si>
  <si>
    <t>2016/17</t>
  </si>
  <si>
    <t>April - September 2016</t>
  </si>
  <si>
    <r>
      <t xml:space="preserve">Builders Finance Fund </t>
    </r>
    <r>
      <rPr>
        <vertAlign val="superscript"/>
        <sz val="10"/>
        <rFont val="Arial"/>
        <family val="2"/>
      </rPr>
      <t>11, 22</t>
    </r>
  </si>
  <si>
    <t>Empty Homes Round Two</t>
  </si>
  <si>
    <t>Total (Apr - Sep 2016)</t>
  </si>
  <si>
    <t>October 2016 - March 2017</t>
  </si>
  <si>
    <t>Total (Oct 2016 - Mar 2017)</t>
  </si>
  <si>
    <t>Total 2016/17</t>
  </si>
  <si>
    <t>2015/16</t>
  </si>
  <si>
    <t>April - September 2015</t>
  </si>
  <si>
    <r>
      <t xml:space="preserve">Affordable Homes Programme </t>
    </r>
    <r>
      <rPr>
        <vertAlign val="superscript"/>
        <sz val="10"/>
        <rFont val="Arial"/>
        <family val="2"/>
      </rPr>
      <t>10</t>
    </r>
  </si>
  <si>
    <r>
      <t xml:space="preserve">Homelessness Change </t>
    </r>
    <r>
      <rPr>
        <vertAlign val="superscript"/>
        <sz val="10"/>
        <rFont val="Arial"/>
        <family val="2"/>
      </rPr>
      <t>10</t>
    </r>
    <r>
      <rPr>
        <sz val="10"/>
        <rFont val="Arial"/>
        <family val="2"/>
      </rPr>
      <t xml:space="preserve"> </t>
    </r>
  </si>
  <si>
    <r>
      <t xml:space="preserve">National Affordable Housing Programme </t>
    </r>
    <r>
      <rPr>
        <vertAlign val="superscript"/>
        <sz val="10"/>
        <rFont val="Arial"/>
        <family val="2"/>
      </rPr>
      <t>10, 20</t>
    </r>
  </si>
  <si>
    <t>Traveller Pitch Funding</t>
  </si>
  <si>
    <t>Total (Apr - Sep 2015)</t>
  </si>
  <si>
    <t>October 2015 - March 2016</t>
  </si>
  <si>
    <t>Homelessness Change</t>
  </si>
  <si>
    <t>Total (Oct 2015 - Mar 2016)</t>
  </si>
  <si>
    <t>Total 2015/16</t>
  </si>
  <si>
    <t>2014/15</t>
  </si>
  <si>
    <t>April - September 2014</t>
  </si>
  <si>
    <r>
      <t xml:space="preserve">Accelerated Land Disposal </t>
    </r>
    <r>
      <rPr>
        <vertAlign val="superscript"/>
        <sz val="10"/>
        <rFont val="Arial"/>
        <family val="2"/>
      </rPr>
      <t>11</t>
    </r>
  </si>
  <si>
    <r>
      <t xml:space="preserve">Economic Assets </t>
    </r>
    <r>
      <rPr>
        <vertAlign val="superscript"/>
        <sz val="10"/>
        <rFont val="Arial"/>
        <family val="2"/>
      </rPr>
      <t>11</t>
    </r>
  </si>
  <si>
    <t xml:space="preserve">Empty Homes </t>
  </si>
  <si>
    <t xml:space="preserve">Empty Homes Round Two </t>
  </si>
  <si>
    <t xml:space="preserve">Homelessness Change </t>
  </si>
  <si>
    <r>
      <t xml:space="preserve">Mortgage Rescue </t>
    </r>
    <r>
      <rPr>
        <vertAlign val="superscript"/>
        <sz val="10"/>
        <rFont val="Arial"/>
        <family val="2"/>
      </rPr>
      <t>23</t>
    </r>
  </si>
  <si>
    <r>
      <t xml:space="preserve">Property and Regeneration Programme </t>
    </r>
    <r>
      <rPr>
        <vertAlign val="superscript"/>
        <sz val="10"/>
        <rFont val="Arial"/>
        <family val="2"/>
      </rPr>
      <t>11</t>
    </r>
  </si>
  <si>
    <t xml:space="preserve">Traveller Pitch Funding </t>
  </si>
  <si>
    <t>Total (Apr - Sep 2014)</t>
  </si>
  <si>
    <t>October 2014 - March 2015</t>
  </si>
  <si>
    <t>Affordable Homes Programme 2015-18</t>
  </si>
  <si>
    <r>
      <t xml:space="preserve">Homelessness Change </t>
    </r>
    <r>
      <rPr>
        <vertAlign val="superscript"/>
        <sz val="10"/>
        <rFont val="Arial"/>
        <family val="2"/>
      </rPr>
      <t>10</t>
    </r>
  </si>
  <si>
    <r>
      <t xml:space="preserve">Traveller Pitch Funding </t>
    </r>
    <r>
      <rPr>
        <vertAlign val="superscript"/>
        <sz val="10"/>
        <rFont val="Arial"/>
        <family val="2"/>
      </rPr>
      <t>10</t>
    </r>
  </si>
  <si>
    <t>Total (Oct 2014 - Mar 2015)</t>
  </si>
  <si>
    <t>Total 2014/15</t>
  </si>
  <si>
    <t>2013/14</t>
  </si>
  <si>
    <t>April - September 2013</t>
  </si>
  <si>
    <r>
      <t xml:space="preserve">Empty Homes </t>
    </r>
    <r>
      <rPr>
        <sz val="10"/>
        <rFont val="Arial"/>
        <family val="2"/>
      </rPr>
      <t xml:space="preserve"> </t>
    </r>
  </si>
  <si>
    <r>
      <t xml:space="preserve">FirstBuy </t>
    </r>
    <r>
      <rPr>
        <vertAlign val="superscript"/>
        <sz val="10"/>
        <rFont val="Arial"/>
        <family val="2"/>
      </rPr>
      <t>24</t>
    </r>
  </si>
  <si>
    <r>
      <t xml:space="preserve">Homelessness Change </t>
    </r>
    <r>
      <rPr>
        <sz val="10"/>
        <rFont val="Arial"/>
        <family val="2"/>
      </rPr>
      <t xml:space="preserve"> </t>
    </r>
  </si>
  <si>
    <r>
      <t>Kickstart Housing Delivery</t>
    </r>
    <r>
      <rPr>
        <vertAlign val="superscript"/>
        <sz val="10"/>
        <rFont val="Arial"/>
        <family val="2"/>
      </rPr>
      <t xml:space="preserve"> 11</t>
    </r>
  </si>
  <si>
    <r>
      <t>Traveller Pitch Funding</t>
    </r>
    <r>
      <rPr>
        <sz val="10"/>
        <rFont val="Arial"/>
        <family val="2"/>
      </rPr>
      <t xml:space="preserve"> </t>
    </r>
  </si>
  <si>
    <t>Total (Apr - Sep 2013)</t>
  </si>
  <si>
    <t>October 2013 - March 2014</t>
  </si>
  <si>
    <t xml:space="preserve">Affordable Homes Guarantees  </t>
  </si>
  <si>
    <t>Total (Oct 13 - Mar 2014)</t>
  </si>
  <si>
    <t>Total 2013/14</t>
  </si>
  <si>
    <t>2012/13</t>
  </si>
  <si>
    <t>April - September 2012</t>
  </si>
  <si>
    <t xml:space="preserve">Empty Homes  </t>
  </si>
  <si>
    <t xml:space="preserve">Homelessness Change  </t>
  </si>
  <si>
    <t xml:space="preserve">Traveller Pitch Funding  </t>
  </si>
  <si>
    <t>Total (Apr - Sep 2012)</t>
  </si>
  <si>
    <t>October 2012 - March 2013</t>
  </si>
  <si>
    <t>Total (Oct 2012 - Mar 2013)</t>
  </si>
  <si>
    <t>Total 2012/13</t>
  </si>
  <si>
    <t>2011/12</t>
  </si>
  <si>
    <t>April - September 2011</t>
  </si>
  <si>
    <t>Local Authority New Build</t>
  </si>
  <si>
    <t>Total (Apr - Sep 2011)</t>
  </si>
  <si>
    <t>October 2011 - March 2012</t>
  </si>
  <si>
    <t>Total (Oct 2011 - Mar 2012)</t>
  </si>
  <si>
    <t>Total 2011/12</t>
  </si>
  <si>
    <t>2010/11</t>
  </si>
  <si>
    <t>April - September 2010</t>
  </si>
  <si>
    <t xml:space="preserve">Local Authority New Build </t>
  </si>
  <si>
    <r>
      <t xml:space="preserve">National Affordable Housing Programme </t>
    </r>
    <r>
      <rPr>
        <vertAlign val="superscript"/>
        <sz val="10"/>
        <rFont val="Arial"/>
        <family val="2"/>
      </rPr>
      <t>25</t>
    </r>
  </si>
  <si>
    <t>Total (Apr - Sep 2010)</t>
  </si>
  <si>
    <t>October 2010 - March 2011</t>
  </si>
  <si>
    <t>Total (Oct 2010 - Mar 2011)</t>
  </si>
  <si>
    <t>Total 2010/11</t>
  </si>
  <si>
    <t>2009/10</t>
  </si>
  <si>
    <t>April - September 2009</t>
  </si>
  <si>
    <t>Total (Apr - Sep 2009)</t>
  </si>
  <si>
    <t>October 2009 - March 2010</t>
  </si>
  <si>
    <t>Total (Oct 2009 - Mar 2010)</t>
  </si>
  <si>
    <t>Total 2009/10</t>
  </si>
  <si>
    <r>
      <rPr>
        <vertAlign val="superscript"/>
        <sz val="10"/>
        <rFont val="Arial"/>
        <family val="2"/>
      </rPr>
      <t>R</t>
    </r>
    <r>
      <rPr>
        <sz val="10"/>
        <rFont val="Arial"/>
        <family val="2"/>
      </rPr>
      <t xml:space="preserve"> The tenure split between Rent to Buy and Affordable Home Ownership, as published in the release of official statistics dated 26 June 2025, has been revised.  The total number of units delivered is not affected by this revision.</t>
    </r>
  </si>
  <si>
    <t>".." not applicable</t>
  </si>
  <si>
    <t>Table 2: Housing Starts on Site and Completions by Local Authority District and Tenure, England</t>
  </si>
  <si>
    <r>
      <t xml:space="preserve">(excluding Help to Buy and non-Homes England London delivery) 1 April 2025 - 30 September 2025 </t>
    </r>
    <r>
      <rPr>
        <b/>
        <vertAlign val="superscript"/>
        <sz val="12"/>
        <rFont val="Arial"/>
        <family val="2"/>
      </rPr>
      <t>1, 2</t>
    </r>
  </si>
  <si>
    <t>Starts on Site</t>
  </si>
  <si>
    <t>Completions</t>
  </si>
  <si>
    <t>ONS code</t>
  </si>
  <si>
    <r>
      <t xml:space="preserve">Local Authority Name </t>
    </r>
    <r>
      <rPr>
        <b/>
        <vertAlign val="superscript"/>
        <sz val="10"/>
        <rFont val="Arial"/>
        <family val="2"/>
      </rPr>
      <t>26</t>
    </r>
  </si>
  <si>
    <t>Region</t>
  </si>
  <si>
    <t>Unitary Authorities, Metropolitan and Shire Districts</t>
  </si>
  <si>
    <t>E07000223</t>
  </si>
  <si>
    <t>Adur</t>
  </si>
  <si>
    <t>SE</t>
  </si>
  <si>
    <t>E07000032</t>
  </si>
  <si>
    <t>Amber Valley</t>
  </si>
  <si>
    <t>EM</t>
  </si>
  <si>
    <t>E07000224</t>
  </si>
  <si>
    <t>Arun</t>
  </si>
  <si>
    <t>E07000170</t>
  </si>
  <si>
    <t>Ashfield</t>
  </si>
  <si>
    <t>E07000105</t>
  </si>
  <si>
    <t>Ashford</t>
  </si>
  <si>
    <t>E07000200</t>
  </si>
  <si>
    <t>Babergh</t>
  </si>
  <si>
    <t>EE</t>
  </si>
  <si>
    <t>E08000016</t>
  </si>
  <si>
    <t>Barnsley</t>
  </si>
  <si>
    <t>YTH</t>
  </si>
  <si>
    <t>E07000066</t>
  </si>
  <si>
    <t>Basildon</t>
  </si>
  <si>
    <t>E07000084</t>
  </si>
  <si>
    <t>Basingstoke and Deane</t>
  </si>
  <si>
    <t>E07000171</t>
  </si>
  <si>
    <t>Bassetlaw</t>
  </si>
  <si>
    <t>E06000022</t>
  </si>
  <si>
    <t>Bath and North East Somerset</t>
  </si>
  <si>
    <t>SW</t>
  </si>
  <si>
    <t>E06000055</t>
  </si>
  <si>
    <t>Bedford</t>
  </si>
  <si>
    <t>E08000025</t>
  </si>
  <si>
    <t>Birmingham</t>
  </si>
  <si>
    <t>WM</t>
  </si>
  <si>
    <t>E06000008</t>
  </si>
  <si>
    <t>Blackburn with Darwen</t>
  </si>
  <si>
    <t>NW</t>
  </si>
  <si>
    <t>E07000033</t>
  </si>
  <si>
    <t>Bolsover</t>
  </si>
  <si>
    <t>E08000001</t>
  </si>
  <si>
    <t>Bolton</t>
  </si>
  <si>
    <t>E07000136</t>
  </si>
  <si>
    <t>Boston</t>
  </si>
  <si>
    <t>E06000058</t>
  </si>
  <si>
    <t>Bournemouth, Christchurch and Poole</t>
  </si>
  <si>
    <t>E06000036</t>
  </si>
  <si>
    <t>Bracknell Forest</t>
  </si>
  <si>
    <t>E08000032</t>
  </si>
  <si>
    <t>Bradford</t>
  </si>
  <si>
    <t>E07000143</t>
  </si>
  <si>
    <t>Breckland</t>
  </si>
  <si>
    <t>E07000068</t>
  </si>
  <si>
    <t>Brentwood</t>
  </si>
  <si>
    <t>E06000043</t>
  </si>
  <si>
    <t>Brighton and Hove</t>
  </si>
  <si>
    <t>E06000023</t>
  </si>
  <si>
    <t>Bristol, City of</t>
  </si>
  <si>
    <t>E07000144</t>
  </si>
  <si>
    <t>Broadland</t>
  </si>
  <si>
    <t>E07000172</t>
  </si>
  <si>
    <t>Broxtowe</t>
  </si>
  <si>
    <t>E06000060</t>
  </si>
  <si>
    <t>Buckinghamshire</t>
  </si>
  <si>
    <t>E07000117</t>
  </si>
  <si>
    <t>Burnley</t>
  </si>
  <si>
    <t>E08000002</t>
  </si>
  <si>
    <t>Bury</t>
  </si>
  <si>
    <t>E08000033</t>
  </si>
  <si>
    <t>Calderdale</t>
  </si>
  <si>
    <t>E07000008</t>
  </si>
  <si>
    <t>Cambridge</t>
  </si>
  <si>
    <t>E07000106</t>
  </si>
  <si>
    <t>Canterbury</t>
  </si>
  <si>
    <t>E06000056</t>
  </si>
  <si>
    <t>Central Bedfordshire</t>
  </si>
  <si>
    <t>E07000130</t>
  </si>
  <si>
    <t>Charnwood</t>
  </si>
  <si>
    <t>E07000070</t>
  </si>
  <si>
    <t>Chelmsford</t>
  </si>
  <si>
    <t>E07000078</t>
  </si>
  <si>
    <t>Cheltenham</t>
  </si>
  <si>
    <t>E07000177</t>
  </si>
  <si>
    <t>Cherwell</t>
  </si>
  <si>
    <t>E06000049</t>
  </si>
  <si>
    <t>Cheshire East</t>
  </si>
  <si>
    <t>E06000050</t>
  </si>
  <si>
    <t>Cheshire West and Chester</t>
  </si>
  <si>
    <t>E07000034</t>
  </si>
  <si>
    <t>Chesterfield</t>
  </si>
  <si>
    <t>E07000225</t>
  </si>
  <si>
    <t>Chichester</t>
  </si>
  <si>
    <t>E07000118</t>
  </si>
  <si>
    <t>Chorley</t>
  </si>
  <si>
    <t>E07000071</t>
  </si>
  <si>
    <t>Colchester</t>
  </si>
  <si>
    <t>E06000052</t>
  </si>
  <si>
    <t>Cornwall</t>
  </si>
  <si>
    <t>E07000079</t>
  </si>
  <si>
    <t>Cotswold</t>
  </si>
  <si>
    <t>E06000047</t>
  </si>
  <si>
    <t>County Durham</t>
  </si>
  <si>
    <t>NE</t>
  </si>
  <si>
    <t>E08000026</t>
  </si>
  <si>
    <t>Coventry</t>
  </si>
  <si>
    <t>E06000063</t>
  </si>
  <si>
    <t>Cumberland</t>
  </si>
  <si>
    <t>E07000096</t>
  </si>
  <si>
    <t>Dacorum</t>
  </si>
  <si>
    <t>E06000005</t>
  </si>
  <si>
    <t>Darlington</t>
  </si>
  <si>
    <t>E07000107</t>
  </si>
  <si>
    <t>Dartford</t>
  </si>
  <si>
    <t>E06000015</t>
  </si>
  <si>
    <t>Derby</t>
  </si>
  <si>
    <t>E07000035</t>
  </si>
  <si>
    <t>Derbyshire Dales</t>
  </si>
  <si>
    <t>E08000017</t>
  </si>
  <si>
    <t>Doncaster</t>
  </si>
  <si>
    <t>E06000059</t>
  </si>
  <si>
    <t>Dorset</t>
  </si>
  <si>
    <t>E07000108</t>
  </si>
  <si>
    <t>Dover</t>
  </si>
  <si>
    <t>E08000027</t>
  </si>
  <si>
    <t>Dudley</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</si>
  <si>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</si>
  <si>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</si>
  <si>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</si>
  <si>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</si>
  <si>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</si>
  <si>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</si>
  <si>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</si>
  <si>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</si>
  <si>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</si>
  <si>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</si>
  <si>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</si>
  <si>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</si>
  <si>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</si>
  <si>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</si>
  <si>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</si>
  <si>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</si>
  <si>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E07000061</t>
  </si>
  <si>
    <t>Eastbourne</t>
  </si>
  <si>
    <t>E07000086</t>
  </si>
  <si>
    <t>Eastleigh</t>
  </si>
  <si>
    <t>E07000072</t>
  </si>
  <si>
    <t>Epping Forest</t>
  </si>
  <si>
    <t>E07000036</t>
  </si>
  <si>
    <t>Erewash</t>
  </si>
  <si>
    <t>E07000041</t>
  </si>
  <si>
    <t>Exeter</t>
  </si>
  <si>
    <t>E07000087</t>
  </si>
  <si>
    <t>Fareham</t>
  </si>
  <si>
    <t>E07000010</t>
  </si>
  <si>
    <t>Fenland</t>
  </si>
  <si>
    <t>E07000112</t>
  </si>
  <si>
    <t>Folkestone and Hythe</t>
  </si>
  <si>
    <t>E07000080</t>
  </si>
  <si>
    <t>Forest of Dean</t>
  </si>
  <si>
    <t>E07000119</t>
  </si>
  <si>
    <t>Fylde</t>
  </si>
  <si>
    <t>E08000037</t>
  </si>
  <si>
    <t>Gateshead</t>
  </si>
  <si>
    <t>E07000173</t>
  </si>
  <si>
    <t>Gedling</t>
  </si>
  <si>
    <t>E07000081</t>
  </si>
  <si>
    <t>Gloucester</t>
  </si>
  <si>
    <t>E07000088</t>
  </si>
  <si>
    <t>Gosport</t>
  </si>
  <si>
    <t>E07000109</t>
  </si>
  <si>
    <t>Gravesham</t>
  </si>
  <si>
    <t>E07000145</t>
  </si>
  <si>
    <t>Great Yarmouth</t>
  </si>
  <si>
    <t>E07000209</t>
  </si>
  <si>
    <t>Guildford</t>
  </si>
  <si>
    <t>E06000006</t>
  </si>
  <si>
    <t>Halton</t>
  </si>
  <si>
    <t>E07000073</t>
  </si>
  <si>
    <t>Harlow</t>
  </si>
  <si>
    <t>E07000089</t>
  </si>
  <si>
    <t>Hart</t>
  </si>
  <si>
    <t>E06000001</t>
  </si>
  <si>
    <t>Hartlepool</t>
  </si>
  <si>
    <t>E07000062</t>
  </si>
  <si>
    <t>Hastings</t>
  </si>
  <si>
    <t>E07000090</t>
  </si>
  <si>
    <t>Havant</t>
  </si>
  <si>
    <t>E06000019</t>
  </si>
  <si>
    <t>Herefordshire, County of</t>
  </si>
  <si>
    <t>E07000037</t>
  </si>
  <si>
    <t>High Peak</t>
  </si>
  <si>
    <t>E07000132</t>
  </si>
  <si>
    <t>Hinckley and Bosworth</t>
  </si>
  <si>
    <t>E07000227</t>
  </si>
  <si>
    <t>Horsham</t>
  </si>
  <si>
    <t>E07000011</t>
  </si>
  <si>
    <t>Huntingdonshire</t>
  </si>
  <si>
    <t>E07000120</t>
  </si>
  <si>
    <t>Hyndburn</t>
  </si>
  <si>
    <t>E07000202</t>
  </si>
  <si>
    <t>Ipswich</t>
  </si>
  <si>
    <t>E06000046</t>
  </si>
  <si>
    <t>Isle of Wight</t>
  </si>
  <si>
    <t>E07000146</t>
  </si>
  <si>
    <t>King's Lynn and West Norfolk</t>
  </si>
  <si>
    <t>E06000010</t>
  </si>
  <si>
    <t>Kingston upon Hull, City of</t>
  </si>
  <si>
    <t>E08000034</t>
  </si>
  <si>
    <t>Kirklees</t>
  </si>
  <si>
    <t>E08000011</t>
  </si>
  <si>
    <t>Knowsley</t>
  </si>
  <si>
    <t>E07000121</t>
  </si>
  <si>
    <t>Lancaster</t>
  </si>
  <si>
    <t>E08000035</t>
  </si>
  <si>
    <t>Leeds</t>
  </si>
  <si>
    <t>E06000016</t>
  </si>
  <si>
    <t>Leicester</t>
  </si>
  <si>
    <t>E07000194</t>
  </si>
  <si>
    <t>Lichfield</t>
  </si>
  <si>
    <t>E07000138</t>
  </si>
  <si>
    <t>Lincoln</t>
  </si>
  <si>
    <t>E08000012</t>
  </si>
  <si>
    <t>Liverpool</t>
  </si>
  <si>
    <t>E06000032</t>
  </si>
  <si>
    <t>Luton</t>
  </si>
  <si>
    <t>E07000110</t>
  </si>
  <si>
    <t>Maidstone</t>
  </si>
  <si>
    <t>E07000235</t>
  </si>
  <si>
    <t>Malvern Hills</t>
  </si>
  <si>
    <t>E08000003</t>
  </si>
  <si>
    <t>Manchester</t>
  </si>
  <si>
    <t>E07000174</t>
  </si>
  <si>
    <t>Mansfield</t>
  </si>
  <si>
    <t>E06000035</t>
  </si>
  <si>
    <t>Medway</t>
  </si>
  <si>
    <t>E07000133</t>
  </si>
  <si>
    <t>Melton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</si>
  <si>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</si>
  <si>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</si>
  <si>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</si>
  <si>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</si>
  <si>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</si>
  <si>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</si>
  <si>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</si>
  <si>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</si>
  <si>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</si>
  <si>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</si>
  <si>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</si>
  <si>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</si>
  <si>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</si>
  <si>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</si>
  <si>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</si>
  <si>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and Sherwood</t>
  </si>
  <si>
    <t>E08000021</t>
  </si>
  <si>
    <t>Newcastle upon Tyne</t>
  </si>
  <si>
    <t>E07000195</t>
  </si>
  <si>
    <t>Newcastle-under-Lyme</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</si>
  <si>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</si>
  <si>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</si>
  <si>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</si>
  <si>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</si>
  <si>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</si>
  <si>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</si>
  <si>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</si>
  <si>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</si>
  <si>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</si>
  <si>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</si>
  <si>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</si>
  <si>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</si>
  <si>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</si>
  <si>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</si>
  <si>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</si>
  <si>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</si>
  <si>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</si>
  <si>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</si>
  <si>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</si>
  <si>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</si>
  <si>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E07000134</t>
  </si>
  <si>
    <t>North West Leicestershire</t>
  </si>
  <si>
    <t>E06000065</t>
  </si>
  <si>
    <t>North Yorkshire</t>
  </si>
  <si>
    <t>E06000057</t>
  </si>
  <si>
    <t>Northumberland</t>
  </si>
  <si>
    <t>E07000148</t>
  </si>
  <si>
    <t>Norwich</t>
  </si>
  <si>
    <t>E06000018</t>
  </si>
  <si>
    <t>Nottingham</t>
  </si>
  <si>
    <t>E07000219</t>
  </si>
  <si>
    <t>Nuneaton and Bedworth</t>
  </si>
  <si>
    <t>E08000004</t>
  </si>
  <si>
    <t>Oldham</t>
  </si>
  <si>
    <t>E07000178</t>
  </si>
  <si>
    <t>Oxford</t>
  </si>
  <si>
    <t>E06000031</t>
  </si>
  <si>
    <t>Peterborough</t>
  </si>
  <si>
    <t>E06000026</t>
  </si>
  <si>
    <t>Plymouth</t>
  </si>
  <si>
    <t>E06000044</t>
  </si>
  <si>
    <t>Portsmouth</t>
  </si>
  <si>
    <t>E07000123</t>
  </si>
  <si>
    <t>Preston</t>
  </si>
  <si>
    <t>E06000038</t>
  </si>
  <si>
    <t>Reading</t>
  </si>
  <si>
    <t>E06000003</t>
  </si>
  <si>
    <t>Redcar and Cleveland</t>
  </si>
  <si>
    <t>E07000236</t>
  </si>
  <si>
    <t>Redditch</t>
  </si>
  <si>
    <t>E07000124</t>
  </si>
  <si>
    <t>Ribble Valley</t>
  </si>
  <si>
    <t>E08000005</t>
  </si>
  <si>
    <t>Rochdale</t>
  </si>
  <si>
    <t>E07000064</t>
  </si>
  <si>
    <t>Rother</t>
  </si>
  <si>
    <t>E08000018</t>
  </si>
  <si>
    <t>Rotherham</t>
  </si>
  <si>
    <t>E07000220</t>
  </si>
  <si>
    <t>Rugby</t>
  </si>
  <si>
    <t>E07000176</t>
  </si>
  <si>
    <t>Rushcliffe</t>
  </si>
  <si>
    <t>E07000092</t>
  </si>
  <si>
    <t>Rushmoor</t>
  </si>
  <si>
    <t>E06000017</t>
  </si>
  <si>
    <t>Rutland</t>
  </si>
  <si>
    <t>E08000006</t>
  </si>
  <si>
    <t>Salford</t>
  </si>
  <si>
    <t>E08000028</t>
  </si>
  <si>
    <t>Sandwell</t>
  </si>
  <si>
    <t>E08000014</t>
  </si>
  <si>
    <t>Sefton</t>
  </si>
  <si>
    <t>E07000111</t>
  </si>
  <si>
    <t>Sevenoaks</t>
  </si>
  <si>
    <t>E06000051</t>
  </si>
  <si>
    <t>Shropshire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</si>
  <si>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</si>
  <si>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</si>
  <si>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</si>
  <si>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</si>
  <si>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</si>
  <si>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</si>
  <si>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</si>
  <si>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</si>
  <si>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</si>
  <si>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</si>
  <si>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</si>
  <si>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</si>
  <si>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</si>
  <si>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</si>
  <si>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</si>
  <si>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</si>
  <si>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</si>
  <si>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</si>
  <si>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</si>
  <si>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</si>
  <si>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</si>
  <si>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</si>
  <si>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</si>
  <si>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</si>
  <si>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</si>
  <si>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</si>
  <si>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</si>
  <si>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</si>
  <si>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E06000045</t>
  </si>
  <si>
    <t>Southampton</t>
  </si>
  <si>
    <t>E06000033</t>
  </si>
  <si>
    <t>Southend-on-Sea</t>
  </si>
  <si>
    <t>E07000240</t>
  </si>
  <si>
    <t>St Albans</t>
  </si>
  <si>
    <t>E08000013</t>
  </si>
  <si>
    <t>St. Helens</t>
  </si>
  <si>
    <t>E07000197</t>
  </si>
  <si>
    <t>Stafford</t>
  </si>
  <si>
    <t>E07000243</t>
  </si>
  <si>
    <t>Stevenage</t>
  </si>
  <si>
    <t>E08000007</t>
  </si>
  <si>
    <t>Stockport</t>
  </si>
  <si>
    <t>E06000004</t>
  </si>
  <si>
    <t>Stockton-on-Tees</t>
  </si>
  <si>
    <t>E06000021</t>
  </si>
  <si>
    <t>Stoke-on-Trent</t>
  </si>
  <si>
    <t>E07000221</t>
  </si>
  <si>
    <t>Stratford-on-Avon</t>
  </si>
  <si>
    <t>E07000082</t>
  </si>
  <si>
    <t>Stroud</t>
  </si>
  <si>
    <t>E08000024</t>
  </si>
  <si>
    <t>Sunderland</t>
  </si>
  <si>
    <t>E07000214</t>
  </si>
  <si>
    <t>Surrey Heath</t>
  </si>
  <si>
    <t>E07000113</t>
  </si>
  <si>
    <t>Swale</t>
  </si>
  <si>
    <t>E06000030</t>
  </si>
  <si>
    <t>Swindon</t>
  </si>
  <si>
    <t>E08000008</t>
  </si>
  <si>
    <t>Tameside</t>
  </si>
  <si>
    <t>E07000215</t>
  </si>
  <si>
    <t>Tandridge</t>
  </si>
  <si>
    <t>E07000045</t>
  </si>
  <si>
    <t>Teignbridge</t>
  </si>
  <si>
    <t>E06000020</t>
  </si>
  <si>
    <t>Telford and Wrekin</t>
  </si>
  <si>
    <t>E07000076</t>
  </si>
  <si>
    <t>Tendring</t>
  </si>
  <si>
    <t>E07000093</t>
  </si>
  <si>
    <t>Test Valley</t>
  </si>
  <si>
    <t>E07000083</t>
  </si>
  <si>
    <t>Tewkesbury</t>
  </si>
  <si>
    <t>E07000114</t>
  </si>
  <si>
    <t>Thanet</t>
  </si>
  <si>
    <t>E06000034</t>
  </si>
  <si>
    <t>Thurrock</t>
  </si>
  <si>
    <t>E07000046</t>
  </si>
  <si>
    <t>Torridge</t>
  </si>
  <si>
    <t>E08000009</t>
  </si>
  <si>
    <t>Trafford</t>
  </si>
  <si>
    <t>E07000116</t>
  </si>
  <si>
    <t>Tunbridge Wells</t>
  </si>
  <si>
    <t>E07000077</t>
  </si>
  <si>
    <t>Uttlesford</t>
  </si>
  <si>
    <t>E07000180</t>
  </si>
  <si>
    <t>Vale of White Horse</t>
  </si>
  <si>
    <t>E08000036</t>
  </si>
  <si>
    <t>Wakefield</t>
  </si>
  <si>
    <t>E08000030</t>
  </si>
  <si>
    <t>Walsall</t>
  </si>
  <si>
    <t>E06000007</t>
  </si>
  <si>
    <t>Warrington</t>
  </si>
  <si>
    <t>E07000222</t>
  </si>
  <si>
    <t>Warwick</t>
  </si>
  <si>
    <t>E07000216</t>
  </si>
  <si>
    <t>Waverley</t>
  </si>
  <si>
    <t>E07000065</t>
  </si>
  <si>
    <t>Wealden</t>
  </si>
  <si>
    <t>E06000037</t>
  </si>
  <si>
    <t>West Berkshire</t>
  </si>
  <si>
    <t>E07000047</t>
  </si>
  <si>
    <t>West Devon</t>
  </si>
  <si>
    <t>E07000127</t>
  </si>
  <si>
    <t>West Lancashire</t>
  </si>
  <si>
    <t>E07000142</t>
  </si>
  <si>
    <t>West Lindsey</t>
  </si>
  <si>
    <t>E06000062</t>
  </si>
  <si>
    <t>West Northamptonshire</t>
  </si>
  <si>
    <t>E07000181</t>
  </si>
  <si>
    <t>West Oxfordshire</t>
  </si>
  <si>
    <t>E07000245</t>
  </si>
  <si>
    <t>West Suffolk</t>
  </si>
  <si>
    <t>E06000064</t>
  </si>
  <si>
    <t>Westmorland and Furness</t>
  </si>
  <si>
    <t>E08000010</t>
  </si>
  <si>
    <t>Wigan</t>
  </si>
  <si>
    <t>E06000054</t>
  </si>
  <si>
    <t>Wiltshire</t>
  </si>
  <si>
    <t>E07000094</t>
  </si>
  <si>
    <t>Winchester</t>
  </si>
  <si>
    <t>E06000040</t>
  </si>
  <si>
    <t>Windsor and Maidenhead</t>
  </si>
  <si>
    <t>E08000015</t>
  </si>
  <si>
    <t>Wirral</t>
  </si>
  <si>
    <t>E06000041</t>
  </si>
  <si>
    <t>Wokingham</t>
  </si>
  <si>
    <t>E08000031</t>
  </si>
  <si>
    <t>Wolverhampton</t>
  </si>
  <si>
    <t>E07000229</t>
  </si>
  <si>
    <t>Worthing</t>
  </si>
  <si>
    <t>E07000238</t>
  </si>
  <si>
    <t>Wychavon</t>
  </si>
  <si>
    <t>E07000128</t>
  </si>
  <si>
    <t>Wyre</t>
  </si>
  <si>
    <t>E07000239</t>
  </si>
  <si>
    <t>Wyre Forest</t>
  </si>
  <si>
    <t>E06000014</t>
  </si>
  <si>
    <t>York</t>
  </si>
  <si>
    <t>London Boroughs</t>
  </si>
  <si>
    <t>E09000008</t>
  </si>
  <si>
    <t>Croydon</t>
  </si>
  <si>
    <t>LON</t>
  </si>
  <si>
    <t>E09000009</t>
  </si>
  <si>
    <t>Ealing</t>
  </si>
  <si>
    <t>E09000018</t>
  </si>
  <si>
    <t>Hounslow</t>
  </si>
  <si>
    <t>E09000021</t>
  </si>
  <si>
    <t>Kingston upon Thames</t>
  </si>
  <si>
    <t>E09000027</t>
  </si>
  <si>
    <t>Richmond upon Thames</t>
  </si>
  <si>
    <t>E09000032</t>
  </si>
  <si>
    <t>Wandsworth</t>
  </si>
  <si>
    <t>Region Totals</t>
  </si>
  <si>
    <t>E12000004</t>
  </si>
  <si>
    <t>East Midlands</t>
  </si>
  <si>
    <t>E12000006</t>
  </si>
  <si>
    <t>East of England</t>
  </si>
  <si>
    <t>E12000007</t>
  </si>
  <si>
    <t>London</t>
  </si>
  <si>
    <t>E12000001</t>
  </si>
  <si>
    <t>North East</t>
  </si>
  <si>
    <t>E12000002</t>
  </si>
  <si>
    <t>North West</t>
  </si>
  <si>
    <t>E12000008</t>
  </si>
  <si>
    <t>South East</t>
  </si>
  <si>
    <t>E12000009</t>
  </si>
  <si>
    <t>South West</t>
  </si>
  <si>
    <t>E12000005</t>
  </si>
  <si>
    <t>West Midlands</t>
  </si>
  <si>
    <t>E12000003</t>
  </si>
  <si>
    <t>Yorkshire and The Humber</t>
  </si>
  <si>
    <r>
      <t xml:space="preserve">ENGLAND </t>
    </r>
    <r>
      <rPr>
        <b/>
        <sz val="8"/>
        <color indexed="8"/>
        <rFont val="Arial"/>
        <family val="2"/>
      </rPr>
      <t>(Excluding non-Homes England London delivery)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</si>
</sst>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 mmmm\ yyyy;@"/>
    <numFmt numFmtId="165" formatCode="0.0%"/>
  </numFmts>
  <fonts count="29" x14ac:knownFonts="1">
    <font>
      <sz val="10"/>
      <name val="Arial"/>
      <family val="2"/>
    </font>
    <font>
      <sz val="11"/>
      <color theme="1"/>
      <name val="Calibri"/>
      <family val="2"/>
      <scheme val="minor"/>
    </font>
    <font>
      <sz val="10"/>
      <name val="Arial"/>
      <family val="2"/>
    </font>
    <font>
      <sz val="14"/>
      <color rgb="FF000000"/>
      <name val="Arial"/>
      <family val="2"/>
    </font>
    <font>
      <sz val="10"/>
      <color rgb="FF00857E"/>
      <name val="Arial"/>
      <family val="2"/>
    </font>
    <font>
      <sz val="10"/>
      <name val="Calibri"/>
      <family val="2"/>
    </font>
    <font>
      <sz val="28"/>
      <color rgb="FF000000"/>
      <name val="Calibri"/>
      <family val="2"/>
    </font>
    <font>
      <sz val="28"/>
      <color rgb="FF006C7D"/>
      <name val="Calibri"/>
      <family val="2"/>
    </font>
    <font>
      <sz val="18"/>
      <color rgb="FF006C7D"/>
      <name val="Calibri"/>
      <family val="2"/>
    </font>
    <font>
      <sz val="12"/>
      <color rgb="FF000000"/>
      <name val="Calibri"/>
      <family val="2"/>
    </font>
    <font>
      <b/>
      <u/>
      <sz val="10"/>
      <name val="Arial"/>
      <family val="2"/>
    </font>
    <font>
      <vertAlign val="superscript"/>
      <sz val="10"/>
      <name val="Arial"/>
      <family val="2"/>
    </font>
    <font>
      <sz val="10"/>
      <color indexed="8"/>
      <name val="Arial"/>
      <family val="2"/>
    </font>
    <font>
      <sz val="10"/>
      <color theme="1"/>
      <name val="Arial"/>
      <family val="2"/>
    </font>
    <font>
      <u/>
      <sz val="10"/>
      <color indexed="12"/>
      <name val="Arial"/>
      <family val="2"/>
    </font>
    <font>
      <b/>
      <sz val="14"/>
      <name val="Arial"/>
      <family val="2"/>
    </font>
    <font>
      <b/>
      <sz val="10"/>
      <name val="Arial"/>
      <family val="2"/>
    </font>
    <font>
      <b/>
      <sz val="12"/>
      <name val="Arial"/>
      <family val="2"/>
    </font>
    <font>
      <b/>
      <sz val="12"/>
      <color indexed="8"/>
      <name val="Arial"/>
      <family val="2"/>
    </font>
    <font>
      <b/>
      <vertAlign val="superscript"/>
      <sz val="12"/>
      <name val="Arial"/>
      <family val="2"/>
    </font>
    <font>
      <b/>
      <sz val="10"/>
      <color theme="1"/>
      <name val="Arial"/>
      <family val="2"/>
    </font>
    <font>
      <b/>
      <vertAlign val="superscript"/>
      <sz val="10"/>
      <color theme="1"/>
      <name val="Arial"/>
      <family val="2"/>
    </font>
    <font>
      <b/>
      <sz val="10"/>
      <color theme="0"/>
      <name val="Arial"/>
      <family val="2"/>
    </font>
    <font>
      <b/>
      <vertAlign val="superscript"/>
      <sz val="10"/>
      <name val="Arial"/>
      <family val="2"/>
    </font>
    <font>
      <i/>
      <sz val="10"/>
      <name val="Arial"/>
      <family val="2"/>
    </font>
    <font>
      <vertAlign val="superscript"/>
      <sz val="10"/>
      <color rgb="FFFF0000"/>
      <name val="Arial"/>
      <family val="2"/>
    </font>
    <font>
      <sz val="10"/>
      <color rgb="FFFF0000"/>
      <name val="Arial"/>
      <family val="2"/>
    </font>
    <font>
      <sz val="8"/>
      <name val="Arial"/>
      <family val="2"/>
    </font>
    <font>
      <b/>
      <sz val="8"/>
      <color indexed="8"/>
      <name val="Arial"/>
      <family val="2"/>
    </font>
  </fonts>
  <fills count="5">
    <fill>
      <patternFill patternType="none"/>
    </fill>
    <fill>
      <patternFill patternType="gray125"/>
    </fill>
    <fill>
      <patternFill patternType="solid">
        <fgColor rgb="FF009590"/>
        <bgColor indexed="64"/>
      </patternFill>
    </fill>
    <fill>
      <patternFill patternType="solid">
        <fgColor rgb="FFD9D9D9"/>
        <bgColor indexed="64"/>
      </patternFill>
    </fill>
    <fill>
      <patternFill patternType="solid">
        <fgColor theme="0" tint="-0.14999847407452621"/>
        <bgColor indexed="64"/>
      </patternFill>
    </fill>
  </fills>
  <borders count="12">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14" fillId="0" borderId="0" applyNumberFormat="0" applyFill="0" applyBorder="0" applyAlignment="0" applyProtection="0">
      <alignment vertical="top"/>
      <protection locked="0"/>
    </xf>
    <xf numFmtId="0" fontId="1" fillId="0" borderId="0"/>
  </cellStyleXfs>
  <cellXfs count="108">
    <xf numFmtId="0" fontId="0" fillId="0" borderId="0" xfId="0"/>
    <xf numFmtId="0" fontId="3" fillId="0" borderId="0" xfId="0" applyFont="1" applyAlignment="1">
      <alignment horizontal="right" vertical="center"/>
    </xf>
    <xf numFmtId="0" fontId="4"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xf numFmtId="0" fontId="9"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0" fillId="0" borderId="0" xfId="0" applyAlignment="1">
      <alignment vertical="center"/>
    </xf>
    <xf numFmtId="0" fontId="11" fillId="0" borderId="0" xfId="0" applyFont="1" applyAlignment="1">
      <alignment horizontal="left" vertical="top"/>
    </xf>
    <xf numFmtId="0" fontId="12"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vertical="top" wrapText="1"/>
    </xf>
    <xf numFmtId="0" fontId="0" fillId="0" borderId="0" xfId="0" applyAlignment="1">
      <alignment vertical="top" wrapText="1"/>
    </xf>
    <xf numFmtId="0" fontId="14" fillId="0" borderId="0" xfId="2" applyFill="1" applyAlignment="1" applyProtection="1">
      <alignment wrapText="1"/>
    </xf>
    <xf numFmtId="0" fontId="0" fillId="0" borderId="0" xfId="0" applyAlignment="1">
      <alignment vertical="center" wrapText="1"/>
    </xf>
    <xf numFmtId="0" fontId="14" fillId="0" borderId="0" xfId="2" applyFill="1" applyAlignment="1" applyProtection="1">
      <alignment vertical="top"/>
    </xf>
    <xf numFmtId="0" fontId="0" fillId="0" borderId="0" xfId="0" quotePrefix="1" applyAlignment="1">
      <alignment vertical="top" wrapText="1"/>
    </xf>
    <xf numFmtId="0" fontId="2" fillId="0" borderId="0" xfId="0" applyFont="1" applyAlignment="1">
      <alignment vertical="center" wrapText="1"/>
    </xf>
    <xf numFmtId="0" fontId="11" fillId="0" borderId="0" xfId="0" applyFont="1" applyAlignment="1">
      <alignment vertical="top" wrapText="1"/>
    </xf>
    <xf numFmtId="0" fontId="2" fillId="0" borderId="0" xfId="0" applyFont="1"/>
    <xf numFmtId="0" fontId="0" fillId="0" borderId="0" xfId="0" applyAlignment="1">
      <alignment vertical="top"/>
    </xf>
    <xf numFmtId="164" fontId="0" fillId="0" borderId="0" xfId="0" applyNumberFormat="1" applyAlignment="1">
      <alignment horizontal="left" vertical="top"/>
    </xf>
    <xf numFmtId="164" fontId="0" fillId="0" borderId="0" xfId="0" applyNumberFormat="1" applyAlignment="1">
      <alignment horizontal="left" vertical="center"/>
    </xf>
    <xf numFmtId="0" fontId="11" fillId="0" borderId="0" xfId="0" applyFont="1" applyAlignment="1">
      <alignment horizontal="left"/>
    </xf>
    <xf numFmtId="164" fontId="0" fillId="0" borderId="0" xfId="0" applyNumberFormat="1" applyAlignment="1">
      <alignment horizontal="right"/>
    </xf>
    <xf numFmtId="0" fontId="15" fillId="0" borderId="0" xfId="0" applyFont="1"/>
    <xf numFmtId="0" fontId="16" fillId="0" borderId="0" xfId="0" applyFont="1" applyAlignment="1">
      <alignment vertical="center"/>
    </xf>
    <xf numFmtId="0" fontId="17" fillId="0" borderId="0" xfId="0" applyFont="1"/>
    <xf numFmtId="0" fontId="0" fillId="0" borderId="0" xfId="0" applyAlignment="1">
      <alignment wrapText="1"/>
    </xf>
    <xf numFmtId="0" fontId="20" fillId="2" borderId="0" xfId="0" applyFont="1" applyFill="1" applyAlignment="1">
      <alignment horizontal="center"/>
    </xf>
    <xf numFmtId="0" fontId="20" fillId="2" borderId="0" xfId="0" applyFont="1" applyFill="1" applyAlignment="1">
      <alignment horizontal="center" wrapText="1"/>
    </xf>
    <xf numFmtId="0" fontId="22" fillId="2" borderId="0" xfId="0" applyFont="1" applyFill="1" applyAlignment="1">
      <alignment horizontal="center" wrapText="1"/>
    </xf>
    <xf numFmtId="0" fontId="0" fillId="3" borderId="0" xfId="0" applyFill="1"/>
    <xf numFmtId="0" fontId="0" fillId="3" borderId="0" xfId="0" applyFill="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horizontal="center" vertical="center" wrapText="1"/>
    </xf>
    <xf numFmtId="0" fontId="0" fillId="3" borderId="2" xfId="0" applyFill="1" applyBorder="1" applyAlignment="1">
      <alignment horizontal="center" vertical="center" wrapText="1"/>
    </xf>
    <xf numFmtId="0" fontId="16" fillId="3" borderId="0" xfId="0" applyFont="1" applyFill="1" applyAlignment="1">
      <alignment horizontal="center" vertical="center" wrapText="1"/>
    </xf>
    <xf numFmtId="0" fontId="0" fillId="0" borderId="3" xfId="0" applyBorder="1"/>
    <xf numFmtId="0" fontId="0" fillId="3" borderId="3" xfId="0" applyFill="1" applyBorder="1" applyAlignment="1">
      <alignment horizontal="center" wrapText="1"/>
    </xf>
    <xf numFmtId="0" fontId="0" fillId="3" borderId="4" xfId="0" applyFill="1" applyBorder="1" applyAlignment="1">
      <alignment horizontal="center" wrapText="1"/>
    </xf>
    <xf numFmtId="0" fontId="0" fillId="3" borderId="5" xfId="0" applyFill="1" applyBorder="1" applyAlignment="1">
      <alignment horizontal="center" wrapText="1"/>
    </xf>
    <xf numFmtId="0" fontId="16" fillId="3" borderId="3" xfId="0" applyFont="1" applyFill="1" applyBorder="1" applyAlignment="1">
      <alignment horizontal="center" wrapText="1"/>
    </xf>
    <xf numFmtId="0" fontId="11" fillId="0" borderId="3" xfId="0" applyFont="1" applyBorder="1" applyAlignment="1">
      <alignment horizontal="left"/>
    </xf>
    <xf numFmtId="0" fontId="16" fillId="0" borderId="0" xfId="0" applyFont="1" applyAlignment="1">
      <alignment vertical="top"/>
    </xf>
    <xf numFmtId="15" fontId="24" fillId="0" borderId="0" xfId="0" applyNumberFormat="1" applyFont="1"/>
    <xf numFmtId="3" fontId="0" fillId="0" borderId="0" xfId="0" applyNumberFormat="1" applyAlignment="1">
      <alignment horizontal="right"/>
    </xf>
    <xf numFmtId="3" fontId="11" fillId="0" borderId="0" xfId="0" applyNumberFormat="1" applyFont="1" applyAlignment="1">
      <alignment horizontal="left"/>
    </xf>
    <xf numFmtId="0" fontId="11" fillId="0" borderId="0" xfId="0" quotePrefix="1" applyFont="1" applyAlignment="1">
      <alignment horizontal="left"/>
    </xf>
    <xf numFmtId="0" fontId="0" fillId="0" borderId="0" xfId="0" applyAlignment="1">
      <alignment horizontal="left" indent="2"/>
    </xf>
    <xf numFmtId="3" fontId="2" fillId="0" borderId="0" xfId="0" applyNumberFormat="1" applyFont="1" applyAlignment="1">
      <alignment horizontal="right"/>
    </xf>
    <xf numFmtId="3" fontId="16" fillId="0" borderId="0" xfId="0" applyNumberFormat="1" applyFont="1" applyAlignment="1">
      <alignment horizontal="right"/>
    </xf>
    <xf numFmtId="0" fontId="16" fillId="0" borderId="0" xfId="0" applyFont="1" applyAlignment="1">
      <alignment horizontal="right"/>
    </xf>
    <xf numFmtId="0" fontId="16" fillId="0" borderId="3" xfId="0" applyFont="1" applyBorder="1"/>
    <xf numFmtId="3" fontId="16" fillId="0" borderId="3" xfId="0" applyNumberFormat="1" applyFont="1" applyBorder="1" applyAlignment="1">
      <alignment horizontal="right"/>
    </xf>
    <xf numFmtId="3" fontId="11" fillId="0" borderId="3" xfId="0" applyNumberFormat="1" applyFont="1" applyBorder="1" applyAlignment="1">
      <alignment horizontal="left"/>
    </xf>
    <xf numFmtId="3" fontId="0" fillId="0" borderId="0" xfId="0" applyNumberFormat="1"/>
    <xf numFmtId="0" fontId="16" fillId="0" borderId="0" xfId="0" applyFont="1"/>
    <xf numFmtId="3" fontId="0" fillId="0" borderId="6" xfId="0" applyNumberFormat="1" applyBorder="1"/>
    <xf numFmtId="0" fontId="0" fillId="0" borderId="6" xfId="0" applyBorder="1"/>
    <xf numFmtId="0" fontId="11" fillId="0" borderId="6" xfId="0" applyFont="1" applyBorder="1" applyAlignment="1">
      <alignment horizontal="left"/>
    </xf>
    <xf numFmtId="0" fontId="2" fillId="0" borderId="0" xfId="0" applyFont="1" applyAlignment="1">
      <alignment horizontal="right"/>
    </xf>
    <xf numFmtId="0" fontId="0" fillId="0" borderId="0" xfId="0" applyAlignment="1">
      <alignment horizontal="right"/>
    </xf>
    <xf numFmtId="9" fontId="11" fillId="0" borderId="0" xfId="1" applyFont="1" applyFill="1" applyAlignment="1">
      <alignment horizontal="left"/>
    </xf>
    <xf numFmtId="165" fontId="11" fillId="0" borderId="0" xfId="1" applyNumberFormat="1" applyFont="1" applyFill="1" applyAlignment="1">
      <alignment horizontal="left"/>
    </xf>
    <xf numFmtId="0" fontId="2" fillId="0" borderId="0" xfId="0" applyFont="1" applyAlignment="1">
      <alignment horizontal="left" indent="2"/>
    </xf>
    <xf numFmtId="0" fontId="16" fillId="0" borderId="6" xfId="0" applyFont="1" applyBorder="1"/>
    <xf numFmtId="3" fontId="16" fillId="0" borderId="6" xfId="0" applyNumberFormat="1" applyFont="1" applyBorder="1" applyAlignment="1">
      <alignment horizontal="right"/>
    </xf>
    <xf numFmtId="3" fontId="11" fillId="0" borderId="6" xfId="0" applyNumberFormat="1" applyFont="1" applyBorder="1" applyAlignment="1">
      <alignment horizontal="left"/>
    </xf>
    <xf numFmtId="0" fontId="10" fillId="0" borderId="0" xfId="0" applyFont="1"/>
    <xf numFmtId="0" fontId="16" fillId="0" borderId="0" xfId="0" quotePrefix="1" applyFont="1"/>
    <xf numFmtId="3" fontId="27" fillId="0" borderId="0" xfId="0" applyNumberFormat="1" applyFont="1" applyAlignment="1">
      <alignment horizontal="right" vertical="center" wrapText="1"/>
    </xf>
    <xf numFmtId="3" fontId="0" fillId="0" borderId="6" xfId="0" applyNumberFormat="1" applyBorder="1" applyAlignment="1">
      <alignment horizontal="right"/>
    </xf>
    <xf numFmtId="0" fontId="27" fillId="0" borderId="0" xfId="0" applyFont="1" applyAlignment="1">
      <alignment horizontal="center" vertical="center" wrapText="1"/>
    </xf>
    <xf numFmtId="0" fontId="0" fillId="0" borderId="0" xfId="0" applyAlignment="1">
      <alignment horizontal="left"/>
    </xf>
    <xf numFmtId="0" fontId="20" fillId="2" borderId="0" xfId="0" applyFont="1" applyFill="1" applyAlignment="1" applyProtection="1">
      <alignment horizontal="center" vertical="center" wrapText="1" readingOrder="1"/>
      <protection locked="0"/>
    </xf>
    <xf numFmtId="0" fontId="20" fillId="2" borderId="0" xfId="0" applyFont="1" applyFill="1" applyAlignment="1" applyProtection="1">
      <alignment vertical="top" wrapText="1" readingOrder="1"/>
      <protection locked="0"/>
    </xf>
    <xf numFmtId="0" fontId="20" fillId="2" borderId="0" xfId="0" applyFont="1" applyFill="1" applyAlignment="1">
      <alignment wrapText="1" readingOrder="1"/>
    </xf>
    <xf numFmtId="0" fontId="0" fillId="0" borderId="0" xfId="0" applyAlignment="1" applyProtection="1">
      <alignment horizontal="right" vertical="center" wrapText="1" readingOrder="1"/>
      <protection locked="0"/>
    </xf>
    <xf numFmtId="0" fontId="22" fillId="2" borderId="0" xfId="0" applyFont="1" applyFill="1" applyAlignment="1" applyProtection="1">
      <alignment vertical="top" wrapText="1"/>
      <protection locked="0"/>
    </xf>
    <xf numFmtId="0" fontId="22" fillId="2" borderId="0" xfId="0" applyFont="1" applyFill="1"/>
    <xf numFmtId="0" fontId="16" fillId="4" borderId="0" xfId="0" applyFont="1" applyFill="1" applyAlignment="1" applyProtection="1">
      <alignment horizontal="center" vertical="center" wrapText="1" readingOrder="1"/>
      <protection locked="0"/>
    </xf>
    <xf numFmtId="0" fontId="16" fillId="4" borderId="0" xfId="0" applyFont="1" applyFill="1" applyAlignment="1" applyProtection="1">
      <alignment vertical="top" wrapText="1" readingOrder="1"/>
      <protection locked="0"/>
    </xf>
    <xf numFmtId="0" fontId="16" fillId="4" borderId="0" xfId="0" applyFont="1" applyFill="1" applyAlignment="1">
      <alignment wrapText="1" readingOrder="1"/>
    </xf>
    <xf numFmtId="0" fontId="16" fillId="4" borderId="0" xfId="0" applyFont="1" applyFill="1" applyAlignment="1" applyProtection="1">
      <alignment vertical="top" wrapText="1"/>
      <protection locked="0"/>
    </xf>
    <xf numFmtId="0" fontId="16" fillId="4" borderId="0" xfId="0" applyFont="1" applyFill="1"/>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0" fillId="3" borderId="7" xfId="0" applyFill="1" applyBorder="1" applyAlignment="1" applyProtection="1">
      <alignment horizontal="center" wrapText="1" readingOrder="1"/>
      <protection locked="0"/>
    </xf>
    <xf numFmtId="0" fontId="0" fillId="3" borderId="8" xfId="0" applyFill="1" applyBorder="1" applyAlignment="1" applyProtection="1">
      <alignment horizontal="center" wrapText="1" readingOrder="1"/>
      <protection locked="0"/>
    </xf>
    <xf numFmtId="0" fontId="0" fillId="3" borderId="9" xfId="0" applyFill="1" applyBorder="1" applyAlignment="1" applyProtection="1">
      <alignment horizontal="center" wrapText="1" readingOrder="1"/>
      <protection locked="0"/>
    </xf>
    <xf numFmtId="0" fontId="0" fillId="3" borderId="7" xfId="0" applyFill="1" applyBorder="1" applyAlignment="1">
      <alignment horizontal="center" wrapText="1"/>
    </xf>
    <xf numFmtId="0" fontId="16" fillId="3" borderId="7" xfId="0" applyFont="1" applyFill="1" applyBorder="1" applyAlignment="1">
      <alignment horizontal="center" wrapText="1"/>
    </xf>
    <xf numFmtId="0" fontId="16" fillId="3" borderId="7" xfId="0" applyFont="1" applyFill="1" applyBorder="1" applyAlignment="1" applyProtection="1">
      <alignment horizontal="center" wrapText="1" readingOrder="1"/>
      <protection locked="0"/>
    </xf>
    <xf numFmtId="0" fontId="0" fillId="0" borderId="7" xfId="0" applyBorder="1" applyAlignment="1" applyProtection="1">
      <alignment horizontal="center" wrapText="1" readingOrder="1"/>
      <protection locked="0"/>
    </xf>
    <xf numFmtId="0" fontId="10" fillId="0" borderId="10" xfId="0" applyFont="1" applyBorder="1" applyAlignment="1">
      <alignment vertical="center"/>
    </xf>
    <xf numFmtId="0" fontId="10" fillId="0" borderId="10" xfId="0" applyFont="1" applyBorder="1" applyAlignment="1">
      <alignment vertical="center" wrapText="1"/>
    </xf>
    <xf numFmtId="0" fontId="13" fillId="0" borderId="0" xfId="3" applyFont="1"/>
    <xf numFmtId="3" fontId="16" fillId="0" borderId="0" xfId="0" applyNumberFormat="1" applyFont="1"/>
    <xf numFmtId="3" fontId="16" fillId="0" borderId="11" xfId="0" applyNumberFormat="1" applyFont="1" applyBorder="1"/>
    <xf numFmtId="0" fontId="10" fillId="0" borderId="0" xfId="0" applyFont="1" applyAlignment="1">
      <alignment vertical="center"/>
    </xf>
    <xf numFmtId="3" fontId="16" fillId="0" borderId="11" xfId="0" applyNumberFormat="1" applyFont="1" applyBorder="1" applyAlignment="1">
      <alignment horizontal="right"/>
    </xf>
    <xf numFmtId="0" fontId="0" fillId="0" borderId="0" xfId="0" applyAlignment="1">
      <alignment horizontal="left" vertical="center" wrapText="1"/>
    </xf>
    <xf numFmtId="0" fontId="20" fillId="0" borderId="0" xfId="0" applyFont="1"/>
    <xf numFmtId="0" fontId="11" fillId="0" borderId="0" xfId="0" applyFont="1"/>
  </cellXfs>
  <cellStyles count="4">
    <cellStyle name="Hyperlink" xfId="2" builtinId="8"/>
    <cellStyle name="Normal" xfId="0" builtinId="0"/>
    <cellStyle name="Normal 5" xfId="3" xr:uid="{20335F9C-4E4D-4915-9143-197C84B33FDB}"/>
    <cellStyle name="Per cent" xfId="1" builtinId="5"/>
  </cellStyles>
  <dxfs count="300">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28</xdr:row>
      <xdr:rowOff>106926</xdr:rowOff>
    </xdr:from>
    <xdr:to>
      <xdr:col>14</xdr:col>
      <xdr:colOff>592455</xdr:colOff>
      <xdr:row>35</xdr:row>
      <xdr:rowOff>130175</xdr:rowOff>
    </xdr:to>
    <xdr:pic>
      <xdr:nvPicPr>
        <xdr:cNvPr id="2" name="Picture 1">
          <a:extLst>
            <a:ext uri="{FF2B5EF4-FFF2-40B4-BE49-F238E27FC236}">
              <a16:creationId xmlns:a16="http://schemas.microsoft.com/office/drawing/2014/main" id="{BF8951D0-7496-4738-AA39-4E9EF18218F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 y="5753346"/>
          <a:ext cx="9110980" cy="1219589"/>
        </a:xfrm>
        <a:prstGeom prst="rect">
          <a:avLst/>
        </a:prstGeom>
      </xdr:spPr>
    </xdr:pic>
    <xdr:clientData/>
  </xdr:twoCellAnchor>
  <xdr:twoCellAnchor editAs="oneCell">
    <xdr:from>
      <xdr:col>11</xdr:col>
      <xdr:colOff>584200</xdr:colOff>
      <xdr:row>4</xdr:row>
      <xdr:rowOff>139700</xdr:rowOff>
    </xdr:from>
    <xdr:to>
      <xdr:col>13</xdr:col>
      <xdr:colOff>419800</xdr:colOff>
      <xdr:row>11</xdr:row>
      <xdr:rowOff>17780</xdr:rowOff>
    </xdr:to>
    <xdr:pic>
      <xdr:nvPicPr>
        <xdr:cNvPr id="3" name="Graphic 4" descr="Badge for accredited official statistics">
          <a:extLst>
            <a:ext uri="{FF2B5EF4-FFF2-40B4-BE49-F238E27FC236}">
              <a16:creationId xmlns:a16="http://schemas.microsoft.com/office/drawing/2014/main" id="{BF8519B4-9742-4689-BA69-5071501D7F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93610" y="869315"/>
          <a:ext cx="1050990" cy="1082040"/>
        </a:xfrm>
        <a:prstGeom prst="rect">
          <a:avLst/>
        </a:prstGeom>
      </xdr:spPr>
    </xdr:pic>
    <xdr:clientData/>
  </xdr:twoCellAnchor>
  <xdr:twoCellAnchor editAs="oneCell">
    <xdr:from>
      <xdr:col>0</xdr:col>
      <xdr:colOff>400050</xdr:colOff>
      <xdr:row>0</xdr:row>
      <xdr:rowOff>95249</xdr:rowOff>
    </xdr:from>
    <xdr:to>
      <xdr:col>3</xdr:col>
      <xdr:colOff>134895</xdr:colOff>
      <xdr:row>9</xdr:row>
      <xdr:rowOff>92774</xdr:rowOff>
    </xdr:to>
    <xdr:pic>
      <xdr:nvPicPr>
        <xdr:cNvPr id="4" name="Picture 3" descr="Homes England logo featuring the gov.uk Tudor crown.">
          <a:extLst>
            <a:ext uri="{FF2B5EF4-FFF2-40B4-BE49-F238E27FC236}">
              <a16:creationId xmlns:a16="http://schemas.microsoft.com/office/drawing/2014/main" id="{92ADADE4-FBDE-4EE7-8F13-535F5F4A72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396240" y="99059"/>
          <a:ext cx="1556025" cy="157677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uidance/first-homes" TargetMode="External"/><Relationship Id="rId1" Type="http://schemas.openxmlformats.org/officeDocument/2006/relationships/hyperlink" Target="https://www.gov.uk/government/collections/housing-statistic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4D616-16B0-420E-B026-5A9B3A95D5E3}">
  <dimension ref="B2:O22"/>
  <sheetViews>
    <sheetView showGridLines="0" tabSelected="1" zoomScaleNormal="100" workbookViewId="0"/>
  </sheetViews>
  <sheetFormatPr defaultRowHeight="13.2" x14ac:dyDescent="0.25"/>
  <sheetData>
    <row r="2" spans="2:15" ht="17.399999999999999" x14ac:dyDescent="0.25">
      <c r="O2" s="1" t="s">
        <v>0</v>
      </c>
    </row>
    <row r="12" spans="2:15" x14ac:dyDescent="0.25">
      <c r="I12" s="2"/>
    </row>
    <row r="13" spans="2:15" ht="36.6" x14ac:dyDescent="0.3">
      <c r="B13" s="3"/>
      <c r="C13" s="4" t="s">
        <v>1</v>
      </c>
      <c r="D13" s="4"/>
      <c r="E13" s="4"/>
      <c r="F13" s="4"/>
      <c r="G13" s="4"/>
      <c r="H13" s="4"/>
      <c r="I13" s="4"/>
      <c r="J13" s="4"/>
      <c r="K13" s="4"/>
    </row>
    <row r="14" spans="2:15" ht="36.6" x14ac:dyDescent="0.3">
      <c r="B14" s="3"/>
      <c r="C14" s="5" t="s">
        <v>2</v>
      </c>
      <c r="D14" s="5"/>
      <c r="E14" s="5"/>
      <c r="F14" s="5"/>
      <c r="G14" s="5"/>
      <c r="H14" s="5"/>
      <c r="I14" s="5"/>
      <c r="J14" s="5"/>
      <c r="K14" s="5"/>
    </row>
    <row r="15" spans="2:15" ht="23.4" x14ac:dyDescent="0.45">
      <c r="B15" s="3"/>
      <c r="C15" s="6" t="s">
        <v>3</v>
      </c>
      <c r="D15" s="6"/>
      <c r="E15" s="6"/>
      <c r="F15" s="6"/>
      <c r="G15" s="6"/>
      <c r="H15" s="6"/>
      <c r="I15" s="6"/>
      <c r="J15" s="6"/>
      <c r="K15" s="6"/>
    </row>
    <row r="16" spans="2:15" ht="13.8" x14ac:dyDescent="0.3">
      <c r="B16" s="3"/>
      <c r="C16" s="3"/>
      <c r="D16" s="3"/>
      <c r="E16" s="3"/>
      <c r="F16" s="3"/>
      <c r="G16" s="3"/>
      <c r="H16" s="3"/>
      <c r="I16" s="3"/>
      <c r="J16" s="3"/>
      <c r="K16" s="3"/>
    </row>
    <row r="17" spans="2:11" ht="13.8" x14ac:dyDescent="0.3">
      <c r="B17" s="3"/>
      <c r="C17" s="3"/>
      <c r="D17" s="3"/>
      <c r="E17" s="3"/>
      <c r="F17" s="3"/>
      <c r="G17" s="3"/>
      <c r="H17" s="3"/>
      <c r="I17" s="3"/>
      <c r="J17" s="3"/>
      <c r="K17" s="3"/>
    </row>
    <row r="18" spans="2:11" ht="13.8" x14ac:dyDescent="0.3">
      <c r="B18" s="3"/>
      <c r="C18" s="3"/>
      <c r="D18" s="3"/>
      <c r="E18" s="3"/>
      <c r="F18" s="3"/>
      <c r="G18" s="3"/>
      <c r="H18" s="3"/>
      <c r="I18" s="3"/>
      <c r="J18" s="3"/>
      <c r="K18" s="3"/>
    </row>
    <row r="19" spans="2:11" ht="15.6" x14ac:dyDescent="0.3">
      <c r="B19" s="7" t="s">
        <v>4</v>
      </c>
      <c r="C19" s="7"/>
      <c r="D19" s="7"/>
      <c r="E19" s="7"/>
      <c r="F19" s="7"/>
      <c r="G19" s="3"/>
      <c r="H19" s="3"/>
      <c r="I19" s="3"/>
      <c r="J19" s="3"/>
      <c r="K19" s="3"/>
    </row>
    <row r="20" spans="2:11" ht="15.6" x14ac:dyDescent="0.3">
      <c r="B20" s="7" t="s">
        <v>5</v>
      </c>
      <c r="C20" s="8"/>
      <c r="D20" s="8"/>
      <c r="E20" s="8"/>
      <c r="F20" s="8"/>
      <c r="G20" s="3"/>
      <c r="H20" s="3"/>
      <c r="I20" s="3"/>
      <c r="J20" s="3"/>
      <c r="K20" s="3"/>
    </row>
    <row r="21" spans="2:11" ht="15.6" x14ac:dyDescent="0.3">
      <c r="B21" s="7" t="s">
        <v>6</v>
      </c>
      <c r="C21" s="8"/>
      <c r="D21" s="8"/>
      <c r="E21" s="8"/>
      <c r="F21" s="8"/>
      <c r="G21" s="3"/>
      <c r="H21" s="3"/>
      <c r="I21" s="3"/>
      <c r="J21" s="3"/>
      <c r="K21" s="3"/>
    </row>
    <row r="22" spans="2:11" ht="13.8" x14ac:dyDescent="0.3">
      <c r="B22" s="3"/>
      <c r="C22" s="3"/>
      <c r="D22" s="3"/>
      <c r="E22" s="3"/>
      <c r="F22" s="3"/>
      <c r="G22" s="3"/>
      <c r="H22" s="3"/>
      <c r="I22" s="3"/>
      <c r="J22" s="3"/>
      <c r="K22" s="3"/>
    </row>
  </sheetData>
  <mergeCells count="6">
    <mergeCell ref="C13:K13"/>
    <mergeCell ref="C14:K14"/>
    <mergeCell ref="C15:K15"/>
    <mergeCell ref="B19:F19"/>
    <mergeCell ref="B20:F20"/>
    <mergeCell ref="B21:F21"/>
  </mergeCells>
  <pageMargins left="0.31496062992125984" right="0.31496062992125984" top="0.74803149606299213" bottom="0" header="0.31496062992125984" footer="0"/>
  <pageSetup paperSize="9" orientation="landscape" r:id="rId1"/>
  <headerFooter scaleWithDoc="0" alignWithMargins="0">
    <oddHeader xml:space="preserve">&amp;C&amp;"Aptos,Regular"&amp;1&amp;K000000
</oddHeader>
    <oddFooter>&amp;C_x000D_&amp;1#&amp;"Aptos"&amp;10&amp;K000000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0E7CD-A719-4127-9AFD-16D2A8E5D308}">
  <sheetPr>
    <pageSetUpPr fitToPage="1"/>
  </sheetPr>
  <dimension ref="A1:R33"/>
  <sheetViews>
    <sheetView showGridLines="0" zoomScaleNormal="100" zoomScaleSheetLayoutView="90" workbookViewId="0">
      <selection sqref="A1:B1"/>
    </sheetView>
  </sheetViews>
  <sheetFormatPr defaultRowHeight="13.2" x14ac:dyDescent="0.25"/>
  <cols>
    <col min="1" max="1" width="2.44140625" bestFit="1" customWidth="1"/>
    <col min="2" max="2" width="194.109375" customWidth="1"/>
    <col min="7" max="7" width="9.109375" customWidth="1"/>
  </cols>
  <sheetData>
    <row r="1" spans="1:18" x14ac:dyDescent="0.25">
      <c r="A1" s="9" t="s">
        <v>7</v>
      </c>
      <c r="B1" s="9"/>
      <c r="C1" s="10"/>
      <c r="D1" s="10"/>
      <c r="E1" s="10"/>
      <c r="F1" s="10"/>
      <c r="G1" s="10"/>
      <c r="H1" s="10"/>
      <c r="I1" s="10"/>
      <c r="J1" s="10"/>
      <c r="K1" s="10"/>
      <c r="L1" s="10"/>
      <c r="M1" s="10"/>
      <c r="N1" s="10"/>
      <c r="O1" s="10"/>
      <c r="P1" s="10"/>
      <c r="Q1" s="10"/>
      <c r="R1" s="10"/>
    </row>
    <row r="2" spans="1:18" ht="54" customHeight="1" x14ac:dyDescent="0.25">
      <c r="A2" s="11">
        <v>1</v>
      </c>
      <c r="B2" s="12" t="s">
        <v>8</v>
      </c>
      <c r="C2" s="13"/>
      <c r="D2" s="13"/>
      <c r="E2" s="13"/>
      <c r="F2" s="13"/>
      <c r="G2" s="13"/>
      <c r="H2" s="13"/>
      <c r="I2" s="13"/>
      <c r="J2" s="13"/>
      <c r="K2" s="13"/>
      <c r="L2" s="13"/>
      <c r="M2" s="13"/>
      <c r="N2" s="13"/>
      <c r="O2" s="13"/>
      <c r="P2" s="13"/>
      <c r="Q2" s="13"/>
      <c r="R2" s="13"/>
    </row>
    <row r="3" spans="1:18" ht="30" customHeight="1" x14ac:dyDescent="0.25">
      <c r="A3" s="11">
        <v>2</v>
      </c>
      <c r="B3" s="14" t="s">
        <v>9</v>
      </c>
      <c r="C3" s="13"/>
      <c r="D3" s="13"/>
      <c r="E3" s="13"/>
      <c r="F3" s="13"/>
      <c r="G3" s="13"/>
      <c r="H3" s="13"/>
      <c r="I3" s="13"/>
      <c r="J3" s="13"/>
      <c r="K3" s="13"/>
      <c r="L3" s="13"/>
      <c r="M3" s="13"/>
      <c r="N3" s="13"/>
      <c r="O3" s="13"/>
      <c r="P3" s="13"/>
      <c r="Q3" s="13"/>
      <c r="R3" s="13"/>
    </row>
    <row r="4" spans="1:18" ht="43.5" customHeight="1" x14ac:dyDescent="0.25">
      <c r="A4" s="11">
        <v>3</v>
      </c>
      <c r="B4" s="14" t="s">
        <v>10</v>
      </c>
      <c r="C4" s="13"/>
      <c r="D4" s="13"/>
      <c r="E4" s="13"/>
      <c r="F4" s="13"/>
      <c r="G4" s="13"/>
      <c r="H4" s="13"/>
      <c r="I4" s="13"/>
      <c r="J4" s="13"/>
      <c r="K4" s="13"/>
      <c r="L4" s="13"/>
      <c r="M4" s="13"/>
      <c r="N4" s="13"/>
      <c r="O4" s="13"/>
      <c r="P4" s="13"/>
      <c r="Q4" s="13"/>
      <c r="R4" s="13"/>
    </row>
    <row r="5" spans="1:18" ht="30" customHeight="1" x14ac:dyDescent="0.25">
      <c r="A5" s="11">
        <v>4</v>
      </c>
      <c r="B5" s="14" t="s">
        <v>11</v>
      </c>
      <c r="C5" s="13"/>
      <c r="D5" s="13"/>
      <c r="E5" s="13"/>
      <c r="F5" s="13"/>
      <c r="G5" s="13"/>
      <c r="H5" s="13"/>
      <c r="I5" s="13"/>
      <c r="J5" s="13"/>
      <c r="K5" s="13"/>
      <c r="L5" s="13"/>
      <c r="M5" s="13"/>
      <c r="N5" s="13"/>
      <c r="O5" s="13"/>
      <c r="P5" s="13"/>
      <c r="Q5" s="13"/>
      <c r="R5" s="13"/>
    </row>
    <row r="6" spans="1:18" ht="30" customHeight="1" x14ac:dyDescent="0.25">
      <c r="A6" s="11">
        <v>5</v>
      </c>
      <c r="B6" s="15" t="s">
        <v>12</v>
      </c>
      <c r="C6" s="13"/>
      <c r="D6" s="13"/>
      <c r="E6" s="13"/>
      <c r="F6" s="13"/>
      <c r="G6" s="13"/>
      <c r="H6" s="13"/>
      <c r="I6" s="13"/>
      <c r="J6" s="13"/>
      <c r="K6" s="13"/>
      <c r="L6" s="13"/>
      <c r="M6" s="13"/>
      <c r="N6" s="13"/>
      <c r="O6" s="13"/>
      <c r="P6" s="13"/>
      <c r="Q6" s="13"/>
      <c r="R6" s="13"/>
    </row>
    <row r="7" spans="1:18" ht="15.9" customHeight="1" x14ac:dyDescent="0.25">
      <c r="A7" s="11">
        <v>6</v>
      </c>
      <c r="B7" s="15" t="s">
        <v>13</v>
      </c>
      <c r="C7" s="13"/>
      <c r="D7" s="13"/>
      <c r="E7" s="13"/>
      <c r="F7" s="13"/>
      <c r="G7" s="13"/>
      <c r="H7" s="13"/>
      <c r="I7" s="13"/>
      <c r="J7" s="13"/>
      <c r="K7" s="13"/>
      <c r="L7" s="13"/>
      <c r="M7" s="13"/>
      <c r="N7" s="13"/>
      <c r="O7" s="13"/>
      <c r="P7" s="13"/>
      <c r="Q7" s="13"/>
      <c r="R7" s="13"/>
    </row>
    <row r="8" spans="1:18" ht="15.9" customHeight="1" x14ac:dyDescent="0.25">
      <c r="A8" s="11">
        <v>7</v>
      </c>
      <c r="B8" s="15" t="s">
        <v>14</v>
      </c>
      <c r="C8" s="13"/>
      <c r="D8" s="13"/>
      <c r="E8" s="13"/>
      <c r="F8" s="13"/>
      <c r="G8" s="13"/>
      <c r="H8" s="13"/>
      <c r="I8" s="13"/>
      <c r="J8" s="13"/>
      <c r="K8" s="13"/>
      <c r="L8" s="13"/>
      <c r="M8" s="13"/>
      <c r="N8" s="13"/>
      <c r="O8" s="13"/>
      <c r="P8" s="13"/>
      <c r="Q8" s="13"/>
      <c r="R8" s="13"/>
    </row>
    <row r="9" spans="1:18" ht="27.9" customHeight="1" x14ac:dyDescent="0.25">
      <c r="A9" s="11">
        <v>8</v>
      </c>
      <c r="B9" s="16" t="s">
        <v>15</v>
      </c>
      <c r="C9" s="13"/>
      <c r="D9" s="13"/>
      <c r="E9" s="13"/>
      <c r="F9" s="13"/>
      <c r="G9" s="13"/>
      <c r="H9" s="13"/>
      <c r="I9" s="13"/>
      <c r="J9" s="13"/>
      <c r="K9" s="13"/>
      <c r="L9" s="13"/>
      <c r="M9" s="13"/>
      <c r="N9" s="13"/>
      <c r="O9" s="13"/>
      <c r="P9" s="13"/>
      <c r="Q9" s="13"/>
      <c r="R9" s="13"/>
    </row>
    <row r="10" spans="1:18" s="10" customFormat="1" ht="27.9" customHeight="1" x14ac:dyDescent="0.25">
      <c r="A10" s="11">
        <v>9</v>
      </c>
      <c r="B10" s="15" t="s">
        <v>16</v>
      </c>
      <c r="C10" s="17"/>
      <c r="D10" s="17"/>
      <c r="E10" s="17"/>
      <c r="F10" s="17"/>
      <c r="G10" s="17"/>
      <c r="H10" s="17"/>
      <c r="I10" s="17"/>
      <c r="J10" s="17"/>
      <c r="K10" s="17"/>
      <c r="L10" s="17"/>
      <c r="M10" s="17"/>
      <c r="N10" s="17"/>
      <c r="O10" s="17"/>
      <c r="P10" s="17"/>
      <c r="Q10" s="17"/>
      <c r="R10" s="17"/>
    </row>
    <row r="11" spans="1:18" s="10" customFormat="1" ht="20.399999999999999" customHeight="1" x14ac:dyDescent="0.25">
      <c r="B11" s="18" t="s">
        <v>17</v>
      </c>
      <c r="C11" s="17"/>
      <c r="D11" s="17"/>
      <c r="E11" s="17"/>
      <c r="F11" s="17"/>
      <c r="G11" s="17"/>
      <c r="H11" s="17"/>
      <c r="I11" s="17"/>
      <c r="J11" s="17"/>
      <c r="K11" s="17"/>
      <c r="L11" s="17"/>
      <c r="M11" s="17"/>
      <c r="N11" s="17"/>
      <c r="O11" s="17"/>
      <c r="P11" s="17"/>
      <c r="Q11" s="17"/>
      <c r="R11" s="17"/>
    </row>
    <row r="12" spans="1:18" ht="43.5" customHeight="1" x14ac:dyDescent="0.25">
      <c r="A12" s="11">
        <v>10</v>
      </c>
      <c r="B12" s="19" t="s">
        <v>18</v>
      </c>
      <c r="C12" s="20"/>
      <c r="D12" s="20"/>
      <c r="E12" s="20"/>
      <c r="F12" s="20"/>
      <c r="G12" s="20"/>
      <c r="H12" s="20"/>
      <c r="I12" s="20"/>
      <c r="J12" s="20"/>
      <c r="K12" s="20"/>
      <c r="L12" s="20"/>
      <c r="M12" s="20"/>
      <c r="N12" s="20"/>
      <c r="O12" s="20"/>
      <c r="P12" s="20"/>
      <c r="Q12" s="20"/>
      <c r="R12" s="20"/>
    </row>
    <row r="13" spans="1:18" ht="30" customHeight="1" x14ac:dyDescent="0.25">
      <c r="A13" s="11">
        <v>11</v>
      </c>
      <c r="B13" s="15" t="s">
        <v>19</v>
      </c>
      <c r="C13" s="20"/>
      <c r="D13" s="20"/>
      <c r="E13" s="20"/>
      <c r="F13" s="20"/>
      <c r="G13" s="20"/>
      <c r="H13" s="20"/>
      <c r="I13" s="20"/>
      <c r="J13" s="20"/>
      <c r="K13" s="20"/>
      <c r="L13" s="20"/>
      <c r="M13" s="20"/>
      <c r="N13" s="20"/>
      <c r="O13" s="20"/>
      <c r="P13" s="20"/>
      <c r="Q13" s="20"/>
      <c r="R13" s="20"/>
    </row>
    <row r="14" spans="1:18" ht="30" customHeight="1" x14ac:dyDescent="0.25">
      <c r="A14" s="11">
        <v>12</v>
      </c>
      <c r="B14" s="15" t="s">
        <v>20</v>
      </c>
      <c r="C14" s="20"/>
      <c r="D14" s="20"/>
      <c r="E14" s="20"/>
      <c r="F14" s="20"/>
      <c r="G14" s="20"/>
      <c r="H14" s="20"/>
      <c r="I14" s="20"/>
      <c r="J14" s="20"/>
      <c r="K14" s="20"/>
      <c r="L14" s="20"/>
      <c r="M14" s="20"/>
      <c r="N14" s="20"/>
      <c r="O14" s="20"/>
      <c r="P14" s="20"/>
      <c r="Q14" s="20"/>
      <c r="R14" s="20"/>
    </row>
    <row r="15" spans="1:18" s="10" customFormat="1" ht="30" customHeight="1" x14ac:dyDescent="0.25">
      <c r="A15" s="11">
        <v>13</v>
      </c>
      <c r="B15" s="15" t="s">
        <v>21</v>
      </c>
      <c r="C15" s="17"/>
      <c r="D15" s="17"/>
      <c r="E15" s="17"/>
      <c r="F15" s="17"/>
      <c r="G15" s="17"/>
      <c r="H15" s="17"/>
      <c r="I15" s="17"/>
      <c r="J15" s="17"/>
      <c r="K15" s="17"/>
      <c r="L15" s="17"/>
      <c r="M15" s="17"/>
      <c r="N15" s="17"/>
      <c r="O15" s="17"/>
      <c r="P15" s="17"/>
      <c r="Q15" s="17"/>
      <c r="R15" s="17"/>
    </row>
    <row r="16" spans="1:18" s="10" customFormat="1" ht="15.9" customHeight="1" x14ac:dyDescent="0.25">
      <c r="A16" s="11">
        <v>14</v>
      </c>
      <c r="B16" s="14" t="s">
        <v>22</v>
      </c>
      <c r="C16" s="17"/>
      <c r="D16" s="17"/>
      <c r="E16" s="17"/>
      <c r="F16" s="17"/>
      <c r="G16" s="17"/>
      <c r="H16" s="17"/>
      <c r="I16" s="17"/>
      <c r="J16" s="17"/>
      <c r="K16" s="17"/>
      <c r="L16" s="17"/>
      <c r="M16" s="17"/>
      <c r="N16" s="17"/>
      <c r="O16" s="17"/>
      <c r="P16" s="17"/>
      <c r="Q16" s="17"/>
      <c r="R16" s="17"/>
    </row>
    <row r="17" spans="1:18" ht="70.05" customHeight="1" x14ac:dyDescent="0.25">
      <c r="A17" s="11">
        <v>15</v>
      </c>
      <c r="B17" s="15" t="s">
        <v>23</v>
      </c>
      <c r="C17" s="20"/>
      <c r="D17" s="20"/>
      <c r="E17" s="20"/>
      <c r="F17" s="20"/>
      <c r="G17" s="20"/>
      <c r="H17" s="20"/>
      <c r="I17" s="20"/>
      <c r="J17" s="20"/>
      <c r="K17" s="20"/>
      <c r="L17" s="20"/>
      <c r="M17" s="20"/>
      <c r="N17" s="20"/>
      <c r="O17" s="20"/>
      <c r="P17" s="20"/>
      <c r="Q17" s="20"/>
      <c r="R17" s="20"/>
    </row>
    <row r="18" spans="1:18" s="10" customFormat="1" ht="43.5" customHeight="1" x14ac:dyDescent="0.25">
      <c r="A18" s="11">
        <v>16</v>
      </c>
      <c r="B18" s="15" t="s">
        <v>24</v>
      </c>
      <c r="C18" s="17"/>
      <c r="D18" s="17"/>
      <c r="E18" s="17"/>
      <c r="F18" s="17"/>
      <c r="G18" s="17"/>
      <c r="H18" s="17"/>
      <c r="I18" s="17"/>
      <c r="J18" s="17"/>
      <c r="K18" s="17"/>
      <c r="L18" s="17"/>
      <c r="M18" s="17"/>
      <c r="N18" s="17"/>
      <c r="O18" s="17"/>
      <c r="P18" s="17"/>
      <c r="Q18" s="17"/>
      <c r="R18" s="17"/>
    </row>
    <row r="19" spans="1:18" ht="15.9" customHeight="1" x14ac:dyDescent="0.25">
      <c r="A19" s="11">
        <v>17</v>
      </c>
      <c r="B19" s="15" t="s">
        <v>25</v>
      </c>
      <c r="C19" s="13"/>
      <c r="D19" s="13"/>
      <c r="E19" s="13"/>
      <c r="F19" s="13"/>
      <c r="G19" s="13"/>
      <c r="H19" s="13"/>
      <c r="I19" s="13"/>
      <c r="J19" s="13"/>
      <c r="K19" s="13"/>
      <c r="L19" s="13"/>
      <c r="M19" s="13"/>
      <c r="N19" s="13"/>
      <c r="O19" s="13"/>
      <c r="P19" s="13"/>
      <c r="Q19" s="13"/>
      <c r="R19" s="13"/>
    </row>
    <row r="20" spans="1:18" ht="30" customHeight="1" x14ac:dyDescent="0.25">
      <c r="A20" s="11">
        <v>18</v>
      </c>
      <c r="B20" s="15" t="s">
        <v>26</v>
      </c>
      <c r="C20" s="20"/>
      <c r="D20" s="20"/>
      <c r="E20" s="20"/>
      <c r="F20" s="20"/>
      <c r="G20" s="20"/>
      <c r="H20" s="20"/>
      <c r="I20" s="20"/>
      <c r="J20" s="20"/>
      <c r="K20" s="20"/>
      <c r="L20" s="20"/>
      <c r="M20" s="20"/>
      <c r="N20" s="20"/>
      <c r="O20" s="20"/>
      <c r="P20" s="20"/>
      <c r="Q20" s="20"/>
      <c r="R20" s="20"/>
    </row>
    <row r="21" spans="1:18" ht="43.5" customHeight="1" x14ac:dyDescent="0.25">
      <c r="A21" s="11">
        <v>19</v>
      </c>
      <c r="B21" s="15" t="s">
        <v>27</v>
      </c>
      <c r="C21" s="17"/>
      <c r="D21" s="17"/>
      <c r="E21" s="17"/>
      <c r="F21" s="17"/>
      <c r="G21" s="17"/>
      <c r="H21" s="17"/>
      <c r="I21" s="17"/>
      <c r="J21" s="17"/>
      <c r="K21" s="17"/>
      <c r="L21" s="17"/>
      <c r="M21" s="17"/>
      <c r="N21" s="17"/>
      <c r="O21" s="17"/>
      <c r="P21" s="17"/>
      <c r="Q21" s="17"/>
      <c r="R21" s="17"/>
    </row>
    <row r="22" spans="1:18" ht="15.9" customHeight="1" x14ac:dyDescent="0.25">
      <c r="A22" s="11">
        <v>20</v>
      </c>
      <c r="B22" s="15" t="s">
        <v>28</v>
      </c>
      <c r="C22" s="20"/>
      <c r="D22" s="20"/>
      <c r="E22" s="20"/>
      <c r="F22" s="20"/>
      <c r="G22" s="20"/>
      <c r="H22" s="20"/>
      <c r="I22" s="20"/>
      <c r="J22" s="20"/>
      <c r="K22" s="20"/>
      <c r="L22" s="20"/>
      <c r="M22" s="20"/>
      <c r="N22" s="20"/>
      <c r="O22" s="20"/>
      <c r="P22" s="20"/>
      <c r="Q22" s="20"/>
      <c r="R22" s="20"/>
    </row>
    <row r="23" spans="1:18" ht="15.9" customHeight="1" x14ac:dyDescent="0.25">
      <c r="A23" s="11">
        <v>21</v>
      </c>
      <c r="B23" s="21" t="s">
        <v>29</v>
      </c>
      <c r="C23" s="20"/>
      <c r="D23" s="20"/>
      <c r="E23" s="20"/>
      <c r="F23" s="20"/>
      <c r="G23" s="20"/>
      <c r="H23" s="20"/>
      <c r="I23" s="20"/>
      <c r="J23" s="20"/>
      <c r="K23" s="20"/>
      <c r="L23" s="20"/>
      <c r="M23" s="20"/>
      <c r="N23" s="20"/>
      <c r="O23" s="20"/>
      <c r="P23" s="20"/>
      <c r="Q23" s="20"/>
      <c r="R23" s="20"/>
    </row>
    <row r="24" spans="1:18" s="10" customFormat="1" ht="43.5" customHeight="1" x14ac:dyDescent="0.25">
      <c r="A24" s="11">
        <v>22</v>
      </c>
      <c r="B24" s="15" t="s">
        <v>30</v>
      </c>
      <c r="C24" s="20"/>
      <c r="D24" s="20"/>
      <c r="E24" s="20"/>
      <c r="F24" s="20"/>
      <c r="G24" s="20"/>
      <c r="H24" s="20"/>
      <c r="I24" s="20"/>
      <c r="J24" s="20"/>
      <c r="K24" s="20"/>
      <c r="L24" s="20"/>
      <c r="M24" s="20"/>
      <c r="N24" s="20"/>
      <c r="O24" s="20"/>
      <c r="P24" s="20"/>
      <c r="Q24" s="20"/>
      <c r="R24" s="20"/>
    </row>
    <row r="25" spans="1:18" ht="15.9" customHeight="1" x14ac:dyDescent="0.25">
      <c r="A25" s="11">
        <v>23</v>
      </c>
      <c r="B25" s="15" t="s">
        <v>31</v>
      </c>
      <c r="C25" s="13"/>
      <c r="D25" s="13"/>
      <c r="E25" s="13"/>
      <c r="F25" s="13"/>
      <c r="G25" s="13"/>
      <c r="H25" s="13"/>
      <c r="I25" s="13"/>
      <c r="J25" s="13"/>
      <c r="K25" s="13"/>
      <c r="L25" s="13"/>
      <c r="M25" s="13"/>
      <c r="N25" s="13"/>
      <c r="O25" s="13"/>
      <c r="P25" s="13"/>
      <c r="Q25" s="13"/>
      <c r="R25" s="13"/>
    </row>
    <row r="26" spans="1:18" ht="15.9" customHeight="1" x14ac:dyDescent="0.25">
      <c r="A26" s="11">
        <v>24</v>
      </c>
      <c r="B26" s="21" t="s">
        <v>32</v>
      </c>
      <c r="C26" s="20"/>
      <c r="D26" s="20"/>
      <c r="E26" s="20"/>
      <c r="F26" s="20"/>
      <c r="G26" s="20"/>
      <c r="H26" s="20"/>
      <c r="I26" s="20"/>
      <c r="J26" s="20"/>
      <c r="K26" s="20"/>
      <c r="L26" s="20"/>
      <c r="M26" s="20"/>
      <c r="N26" s="20"/>
      <c r="O26" s="20"/>
      <c r="P26" s="20"/>
      <c r="Q26" s="20"/>
      <c r="R26" s="20"/>
    </row>
    <row r="27" spans="1:18" ht="15.9" customHeight="1" x14ac:dyDescent="0.25">
      <c r="A27" s="11">
        <v>25</v>
      </c>
      <c r="B27" s="15" t="s">
        <v>33</v>
      </c>
      <c r="C27" s="20"/>
      <c r="D27" s="20"/>
      <c r="E27" s="20"/>
      <c r="F27" s="20"/>
      <c r="G27" s="20"/>
      <c r="H27" s="20"/>
      <c r="I27" s="20"/>
      <c r="J27" s="20"/>
      <c r="K27" s="20"/>
      <c r="L27" s="20"/>
      <c r="M27" s="20"/>
      <c r="N27" s="20"/>
      <c r="O27" s="20"/>
      <c r="P27" s="20"/>
      <c r="Q27" s="20"/>
      <c r="R27" s="20"/>
    </row>
    <row r="28" spans="1:18" s="22" customFormat="1" ht="30" customHeight="1" x14ac:dyDescent="0.25">
      <c r="A28" s="11">
        <v>26</v>
      </c>
      <c r="B28" s="15" t="s">
        <v>34</v>
      </c>
      <c r="C28" s="17"/>
      <c r="D28" s="17"/>
      <c r="E28" s="17"/>
      <c r="F28" s="17"/>
      <c r="G28" s="17"/>
      <c r="H28" s="17"/>
      <c r="I28" s="17"/>
      <c r="J28" s="17"/>
      <c r="K28" s="17"/>
      <c r="L28" s="17"/>
      <c r="M28" s="17"/>
      <c r="N28" s="17"/>
      <c r="O28" s="17"/>
      <c r="P28" s="17"/>
      <c r="Q28" s="17"/>
      <c r="R28" s="17"/>
    </row>
    <row r="29" spans="1:18" ht="15.6" x14ac:dyDescent="0.25">
      <c r="A29" s="11"/>
      <c r="B29" s="23"/>
      <c r="C29" s="10"/>
      <c r="D29" s="10"/>
      <c r="E29" s="10"/>
      <c r="F29" s="10"/>
      <c r="G29" s="10"/>
      <c r="H29" s="10"/>
      <c r="I29" s="10"/>
      <c r="J29" s="10"/>
      <c r="K29" s="10"/>
      <c r="L29" s="10"/>
      <c r="M29" s="10"/>
      <c r="N29" s="10"/>
      <c r="O29" s="10"/>
      <c r="P29" s="10"/>
      <c r="Q29" s="10"/>
      <c r="R29" s="10"/>
    </row>
    <row r="30" spans="1:18" ht="15.6" x14ac:dyDescent="0.25">
      <c r="A30" s="11"/>
      <c r="B30" s="24" t="str">
        <f>'Table 1'!U1</f>
        <v>Publication date:  3 December 2025</v>
      </c>
      <c r="C30" s="10"/>
      <c r="D30" s="10"/>
      <c r="E30" s="10"/>
      <c r="F30" s="10"/>
      <c r="G30" s="10"/>
      <c r="H30" s="10"/>
      <c r="I30" s="10"/>
      <c r="J30" s="10"/>
      <c r="K30" s="10"/>
      <c r="L30" s="10"/>
      <c r="M30" s="10"/>
      <c r="N30" s="10"/>
      <c r="O30" s="10"/>
      <c r="P30" s="10"/>
      <c r="Q30" s="10"/>
      <c r="R30" s="10"/>
    </row>
    <row r="31" spans="1:18" x14ac:dyDescent="0.25">
      <c r="B31" s="10"/>
      <c r="C31" s="10"/>
      <c r="D31" s="10"/>
      <c r="E31" s="10"/>
      <c r="F31" s="10"/>
      <c r="G31" s="10"/>
      <c r="H31" s="10"/>
      <c r="I31" s="10"/>
      <c r="J31" s="10"/>
      <c r="K31" s="10"/>
      <c r="L31" s="10"/>
      <c r="M31" s="10"/>
      <c r="N31" s="10"/>
      <c r="O31" s="10"/>
      <c r="P31" s="10"/>
      <c r="Q31" s="10"/>
      <c r="R31" s="10"/>
    </row>
    <row r="32" spans="1:18" x14ac:dyDescent="0.25">
      <c r="C32" s="25"/>
      <c r="D32" s="10"/>
      <c r="E32" s="10"/>
      <c r="F32" s="10"/>
      <c r="G32" s="10"/>
      <c r="H32" s="10"/>
      <c r="I32" s="10"/>
      <c r="J32" s="10"/>
      <c r="K32" s="10"/>
      <c r="L32" s="10"/>
      <c r="M32" s="10"/>
      <c r="N32" s="10"/>
      <c r="O32" s="10"/>
      <c r="P32" s="10"/>
      <c r="Q32" s="10"/>
      <c r="R32" s="10"/>
    </row>
    <row r="33" spans="2:3" x14ac:dyDescent="0.25">
      <c r="B33" s="22"/>
      <c r="C33" s="22"/>
    </row>
  </sheetData>
  <mergeCells count="1">
    <mergeCell ref="A1:B1"/>
  </mergeCells>
  <hyperlinks>
    <hyperlink ref="B11" r:id="rId1" xr:uid="{58DE14BD-940E-4342-A88A-877C8B891DB1}"/>
    <hyperlink ref="B9" r:id="rId2" display="https://www.gov.uk/guidance/first-homes" xr:uid="{B66CA367-5968-4A78-86D3-E808858CD9A6}"/>
  </hyperlinks>
  <pageMargins left="0.70866141732283472" right="0.70866141732283472" top="0.35433070866141736" bottom="0.35433070866141736" header="0.31496062992125984" footer="0.31496062992125984"/>
  <pageSetup paperSize="9" scale="68" orientation="landscape" r:id="rId3"/>
  <headerFooter>
    <oddHeader xml:space="preserve">&amp;C&amp;"Aptos,Regular"&amp;1&amp;K000000
</oddHeader>
    <oddFooter>&amp;C_x000D_&amp;1#&amp;"Aptos"&amp;10&amp;K000000 OFFICIAL&amp;RPage &amp;P of &amp;N&amp;</oddFooter>
    <evenFooter>&amp;RPage &amp;P of &amp;N&amp;C&amp;"arial,Bold"&amp;10&amp;KFF0000OFFICIAL SENSITIVE - COMMERCIAL</evenFooter>
    <firstFooter>&amp;RPage &amp;P of &amp;N&amp;C&amp;"arial,Bold"&amp;10&amp;KFF0000OFFICIAL SENSITIVE - COMMERCIAL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F4E7-29E0-4C1E-AF4E-35C7CA250B2D}">
  <sheetPr>
    <pageSetUpPr fitToPage="1"/>
  </sheetPr>
  <dimension ref="A1:W699"/>
  <sheetViews>
    <sheetView zoomScaleNormal="100" zoomScaleSheetLayoutView="70" workbookViewId="0">
      <pane xSplit="2" ySplit="10" topLeftCell="C11" activePane="bottomRight" state="frozen"/>
      <selection pane="topRight"/>
      <selection pane="bottomLeft"/>
      <selection pane="bottomRight" activeCell="C11" sqref="C11"/>
    </sheetView>
  </sheetViews>
  <sheetFormatPr defaultRowHeight="15.6" x14ac:dyDescent="0.25"/>
  <cols>
    <col min="1" max="1" width="8.109375" customWidth="1"/>
    <col min="2" max="2" width="64.88671875" customWidth="1"/>
    <col min="3" max="4" width="10.88671875" customWidth="1"/>
    <col min="5" max="5" width="11.6640625" customWidth="1"/>
    <col min="6" max="6" width="11" customWidth="1"/>
    <col min="7" max="11" width="10.88671875" customWidth="1"/>
    <col min="12" max="12" width="4" style="26" customWidth="1"/>
    <col min="13" max="14" width="10.88671875" customWidth="1"/>
    <col min="15" max="15" width="11.6640625" customWidth="1"/>
    <col min="16" max="16" width="11" customWidth="1"/>
    <col min="17" max="21" width="10.88671875" customWidth="1"/>
    <col min="22" max="22" width="2.33203125" style="26" customWidth="1"/>
  </cols>
  <sheetData>
    <row r="1" spans="1:22" ht="12.75" customHeight="1" x14ac:dyDescent="0.25">
      <c r="U1" s="27" t="s">
        <v>35</v>
      </c>
    </row>
    <row r="2" spans="1:22" ht="17.399999999999999" x14ac:dyDescent="0.3">
      <c r="A2" s="28" t="s">
        <v>36</v>
      </c>
      <c r="L2"/>
    </row>
    <row r="3" spans="1:22" x14ac:dyDescent="0.25">
      <c r="A3" s="29" t="s">
        <v>37</v>
      </c>
      <c r="B3" s="29"/>
      <c r="C3" s="29"/>
      <c r="D3" s="29"/>
      <c r="E3" s="29"/>
      <c r="F3" s="29"/>
      <c r="G3" s="29"/>
      <c r="H3" s="29"/>
      <c r="I3" s="29"/>
      <c r="J3" s="29"/>
      <c r="K3" s="29"/>
      <c r="L3" s="29"/>
      <c r="M3" s="29"/>
      <c r="N3" s="29"/>
      <c r="O3" s="29"/>
      <c r="P3" s="29"/>
      <c r="Q3" s="29"/>
      <c r="R3" s="29"/>
      <c r="S3" s="29"/>
      <c r="T3" s="29"/>
      <c r="U3" s="29"/>
    </row>
    <row r="4" spans="1:22" ht="8.25" customHeight="1" x14ac:dyDescent="0.25">
      <c r="A4" s="29"/>
      <c r="B4" s="29"/>
      <c r="C4" s="29"/>
      <c r="D4" s="29"/>
      <c r="E4" s="29"/>
      <c r="F4" s="29"/>
      <c r="G4" s="29"/>
      <c r="H4" s="29"/>
      <c r="I4" s="29"/>
      <c r="J4" s="29"/>
      <c r="K4" s="29"/>
      <c r="L4" s="29"/>
      <c r="M4" s="29"/>
      <c r="N4" s="29"/>
      <c r="O4" s="29"/>
      <c r="P4" s="29"/>
      <c r="Q4" s="29"/>
      <c r="R4" s="29"/>
      <c r="S4" s="29"/>
      <c r="T4" s="29"/>
      <c r="U4" s="29"/>
    </row>
    <row r="5" spans="1:22" ht="16.2" x14ac:dyDescent="0.3">
      <c r="A5" s="30" t="s">
        <v>38</v>
      </c>
      <c r="B5" s="30"/>
      <c r="C5" s="30"/>
      <c r="D5" s="30"/>
      <c r="E5" s="30"/>
      <c r="F5" s="30"/>
      <c r="G5" s="30"/>
      <c r="H5" s="30"/>
      <c r="I5" s="30"/>
      <c r="J5" s="30"/>
      <c r="K5" s="30"/>
      <c r="L5" s="30"/>
      <c r="M5" s="30"/>
      <c r="N5" s="30"/>
      <c r="O5" s="30"/>
      <c r="P5" s="30"/>
      <c r="Q5" s="30"/>
      <c r="R5" s="30"/>
      <c r="S5" s="30"/>
      <c r="T5" s="30"/>
      <c r="U5" s="30"/>
    </row>
    <row r="6" spans="1:22" ht="18" x14ac:dyDescent="0.3">
      <c r="A6" s="30" t="s">
        <v>39</v>
      </c>
      <c r="B6" s="31"/>
      <c r="C6" s="31"/>
      <c r="D6" s="31"/>
      <c r="E6" s="31"/>
      <c r="F6" s="31"/>
      <c r="G6" s="31"/>
      <c r="H6" s="31"/>
      <c r="I6" s="31"/>
      <c r="J6" s="31"/>
      <c r="K6" s="31"/>
      <c r="L6" s="31"/>
      <c r="M6" s="31"/>
      <c r="N6" s="31"/>
      <c r="O6" s="31"/>
      <c r="P6" s="31"/>
      <c r="Q6" s="31"/>
      <c r="R6" s="31"/>
      <c r="S6" s="31"/>
      <c r="T6" s="31"/>
      <c r="U6" s="31"/>
    </row>
    <row r="7" spans="1:22" x14ac:dyDescent="0.25">
      <c r="A7" s="31"/>
      <c r="B7" s="31"/>
      <c r="C7" s="31"/>
      <c r="D7" s="31"/>
      <c r="E7" s="31"/>
      <c r="F7" s="31"/>
      <c r="G7" s="31"/>
      <c r="H7" s="31"/>
      <c r="I7" s="31"/>
      <c r="J7" s="31"/>
      <c r="K7" s="31"/>
      <c r="L7" s="31"/>
      <c r="M7" s="31"/>
      <c r="N7" s="31"/>
      <c r="O7" s="31"/>
      <c r="P7" s="31"/>
      <c r="Q7" s="31"/>
      <c r="R7" s="31"/>
      <c r="S7" s="31"/>
      <c r="T7" s="31"/>
      <c r="U7" s="31"/>
    </row>
    <row r="8" spans="1:22" x14ac:dyDescent="0.25">
      <c r="C8" s="32" t="s">
        <v>40</v>
      </c>
      <c r="D8" s="32"/>
      <c r="E8" s="32"/>
      <c r="F8" s="32"/>
      <c r="G8" s="32"/>
      <c r="H8" s="32"/>
      <c r="I8" s="32"/>
      <c r="J8" s="32"/>
      <c r="K8" s="32"/>
      <c r="M8" s="33" t="s">
        <v>41</v>
      </c>
      <c r="N8" s="34"/>
      <c r="O8" s="34"/>
      <c r="P8" s="34"/>
      <c r="Q8" s="34"/>
      <c r="R8" s="34"/>
      <c r="S8" s="34"/>
      <c r="T8" s="34"/>
      <c r="U8" s="34"/>
    </row>
    <row r="9" spans="1:22" ht="26.1" customHeight="1" x14ac:dyDescent="0.25">
      <c r="C9" s="35"/>
      <c r="D9" s="36"/>
      <c r="E9" s="37" t="s">
        <v>42</v>
      </c>
      <c r="F9" s="38"/>
      <c r="G9" s="39"/>
      <c r="H9" s="36"/>
      <c r="I9" s="40"/>
      <c r="J9" s="36"/>
      <c r="K9" s="40"/>
      <c r="M9" s="35"/>
      <c r="N9" s="36"/>
      <c r="O9" s="37" t="s">
        <v>42</v>
      </c>
      <c r="P9" s="38"/>
      <c r="Q9" s="39"/>
      <c r="R9" s="36"/>
      <c r="S9" s="40"/>
      <c r="T9" s="36"/>
      <c r="U9" s="40"/>
    </row>
    <row r="10" spans="1:22" ht="42.9" customHeight="1" thickBot="1" x14ac:dyDescent="0.3">
      <c r="A10" s="41"/>
      <c r="B10" s="41"/>
      <c r="C10" s="42" t="s">
        <v>43</v>
      </c>
      <c r="D10" s="42" t="s">
        <v>44</v>
      </c>
      <c r="E10" s="43" t="s">
        <v>45</v>
      </c>
      <c r="F10" s="42" t="s">
        <v>46</v>
      </c>
      <c r="G10" s="44" t="s">
        <v>47</v>
      </c>
      <c r="H10" s="42" t="s">
        <v>48</v>
      </c>
      <c r="I10" s="45" t="s">
        <v>49</v>
      </c>
      <c r="J10" s="42" t="s">
        <v>50</v>
      </c>
      <c r="K10" s="45" t="s">
        <v>51</v>
      </c>
      <c r="L10" s="46"/>
      <c r="M10" s="42" t="s">
        <v>43</v>
      </c>
      <c r="N10" s="42" t="s">
        <v>44</v>
      </c>
      <c r="O10" s="43" t="s">
        <v>45</v>
      </c>
      <c r="P10" s="42" t="s">
        <v>46</v>
      </c>
      <c r="Q10" s="44" t="s">
        <v>47</v>
      </c>
      <c r="R10" s="42" t="s">
        <v>52</v>
      </c>
      <c r="S10" s="45" t="s">
        <v>49</v>
      </c>
      <c r="T10" s="42" t="s">
        <v>50</v>
      </c>
      <c r="U10" s="45" t="s">
        <v>51</v>
      </c>
    </row>
    <row r="11" spans="1:22" ht="17.25" customHeight="1" x14ac:dyDescent="0.25">
      <c r="A11" s="47" t="s">
        <v>53</v>
      </c>
      <c r="B11" s="48" t="s">
        <v>54</v>
      </c>
      <c r="C11" s="49"/>
      <c r="D11" s="49"/>
      <c r="E11" s="49"/>
      <c r="F11" s="49"/>
      <c r="G11" s="49"/>
      <c r="H11" s="49"/>
      <c r="I11" s="49"/>
      <c r="J11" s="49"/>
      <c r="K11" s="49"/>
      <c r="L11" s="50"/>
      <c r="M11" s="49"/>
      <c r="N11" s="49"/>
      <c r="O11" s="49"/>
      <c r="P11" s="49"/>
      <c r="Q11" s="49"/>
      <c r="R11" s="49"/>
      <c r="S11" s="49"/>
      <c r="T11" s="49"/>
      <c r="U11" s="49"/>
      <c r="V11" s="51"/>
    </row>
    <row r="12" spans="1:22" x14ac:dyDescent="0.25">
      <c r="B12" s="52" t="s">
        <v>55</v>
      </c>
      <c r="C12" s="53">
        <v>303</v>
      </c>
      <c r="D12" s="53">
        <v>1239</v>
      </c>
      <c r="E12" s="54" t="s">
        <v>56</v>
      </c>
      <c r="F12" s="53">
        <v>37</v>
      </c>
      <c r="G12" s="53">
        <v>310</v>
      </c>
      <c r="H12" s="53">
        <v>8938</v>
      </c>
      <c r="I12" s="54">
        <f t="shared" ref="I12:I14" si="0">SUM(C12:H12)</f>
        <v>10827</v>
      </c>
      <c r="J12" s="54" t="s">
        <v>56</v>
      </c>
      <c r="K12" s="54">
        <f t="shared" ref="K12:K14" si="1">SUM(I12:J12)</f>
        <v>10827</v>
      </c>
      <c r="L12" s="50"/>
      <c r="M12" s="53">
        <v>2500</v>
      </c>
      <c r="N12" s="53">
        <v>1557</v>
      </c>
      <c r="O12" s="54" t="s">
        <v>56</v>
      </c>
      <c r="P12" s="53">
        <v>507</v>
      </c>
      <c r="Q12" s="53">
        <v>2613</v>
      </c>
      <c r="R12" s="54" t="s">
        <v>56</v>
      </c>
      <c r="S12" s="54">
        <f>SUM(M12:Q12)</f>
        <v>7177</v>
      </c>
      <c r="T12" s="54" t="s">
        <v>56</v>
      </c>
      <c r="U12" s="54">
        <f t="shared" ref="U12:U17" si="2">SUM(S12:T12)</f>
        <v>7177</v>
      </c>
      <c r="V12" s="50"/>
    </row>
    <row r="13" spans="1:22" x14ac:dyDescent="0.25">
      <c r="B13" s="52" t="s">
        <v>57</v>
      </c>
      <c r="C13" s="53">
        <v>351</v>
      </c>
      <c r="D13" s="53">
        <v>0</v>
      </c>
      <c r="E13" s="53">
        <v>0</v>
      </c>
      <c r="F13" s="55" t="s">
        <v>56</v>
      </c>
      <c r="G13" s="53">
        <v>24</v>
      </c>
      <c r="H13" s="54" t="s">
        <v>56</v>
      </c>
      <c r="I13" s="54">
        <f t="shared" si="0"/>
        <v>375</v>
      </c>
      <c r="J13" s="53">
        <v>1836</v>
      </c>
      <c r="K13" s="54">
        <f t="shared" si="1"/>
        <v>2211</v>
      </c>
      <c r="L13" s="50"/>
      <c r="M13" s="53">
        <v>17</v>
      </c>
      <c r="N13" s="53">
        <v>4</v>
      </c>
      <c r="O13" s="53">
        <v>20</v>
      </c>
      <c r="P13" s="54" t="s">
        <v>56</v>
      </c>
      <c r="Q13" s="53">
        <v>15</v>
      </c>
      <c r="R13" s="54" t="s">
        <v>56</v>
      </c>
      <c r="S13" s="54">
        <f t="shared" ref="S13:S15" si="3">SUM(M13:Q13)</f>
        <v>56</v>
      </c>
      <c r="T13" s="53">
        <v>764</v>
      </c>
      <c r="U13" s="54">
        <f t="shared" si="2"/>
        <v>820</v>
      </c>
      <c r="V13" s="50"/>
    </row>
    <row r="14" spans="1:22" x14ac:dyDescent="0.25">
      <c r="B14" s="52" t="s">
        <v>58</v>
      </c>
      <c r="C14" s="53">
        <v>100</v>
      </c>
      <c r="D14" s="53">
        <v>0</v>
      </c>
      <c r="E14" s="53">
        <v>0</v>
      </c>
      <c r="F14" s="55" t="s">
        <v>56</v>
      </c>
      <c r="G14" s="53">
        <v>42</v>
      </c>
      <c r="H14" s="54" t="s">
        <v>56</v>
      </c>
      <c r="I14" s="54">
        <f t="shared" si="0"/>
        <v>142</v>
      </c>
      <c r="J14" s="53">
        <v>663</v>
      </c>
      <c r="K14" s="54">
        <f t="shared" si="1"/>
        <v>805</v>
      </c>
      <c r="L14" s="50"/>
      <c r="M14" s="53">
        <v>6</v>
      </c>
      <c r="N14" s="53">
        <v>12</v>
      </c>
      <c r="O14" s="53">
        <v>21</v>
      </c>
      <c r="P14" s="54" t="s">
        <v>56</v>
      </c>
      <c r="Q14" s="53">
        <v>5</v>
      </c>
      <c r="R14" s="54" t="s">
        <v>56</v>
      </c>
      <c r="S14" s="54">
        <f t="shared" si="3"/>
        <v>44</v>
      </c>
      <c r="T14" s="53">
        <v>84</v>
      </c>
      <c r="U14" s="54">
        <f t="shared" si="2"/>
        <v>128</v>
      </c>
      <c r="V14" s="50"/>
    </row>
    <row r="15" spans="1:22" x14ac:dyDescent="0.25">
      <c r="B15" s="52" t="s">
        <v>59</v>
      </c>
      <c r="C15" s="54" t="s">
        <v>56</v>
      </c>
      <c r="D15" s="54" t="s">
        <v>56</v>
      </c>
      <c r="E15" s="54" t="s">
        <v>56</v>
      </c>
      <c r="F15" s="54" t="s">
        <v>56</v>
      </c>
      <c r="G15" s="54" t="s">
        <v>56</v>
      </c>
      <c r="H15" s="54" t="s">
        <v>56</v>
      </c>
      <c r="I15" s="54" t="s">
        <v>56</v>
      </c>
      <c r="J15" s="54" t="s">
        <v>56</v>
      </c>
      <c r="K15" s="54" t="s">
        <v>56</v>
      </c>
      <c r="L15" s="50"/>
      <c r="M15" s="53">
        <v>757</v>
      </c>
      <c r="N15" s="53">
        <v>684</v>
      </c>
      <c r="O15" s="54" t="s">
        <v>56</v>
      </c>
      <c r="P15" s="53">
        <v>235</v>
      </c>
      <c r="Q15" s="53">
        <v>940</v>
      </c>
      <c r="R15" s="54" t="s">
        <v>56</v>
      </c>
      <c r="S15" s="54">
        <f t="shared" si="3"/>
        <v>2616</v>
      </c>
      <c r="T15" s="54" t="s">
        <v>56</v>
      </c>
      <c r="U15" s="54">
        <f t="shared" si="2"/>
        <v>2616</v>
      </c>
      <c r="V15" s="50"/>
    </row>
    <row r="16" spans="1:22" x14ac:dyDescent="0.25">
      <c r="B16" s="52" t="s">
        <v>60</v>
      </c>
      <c r="C16" s="53">
        <v>72</v>
      </c>
      <c r="D16" s="53">
        <v>9</v>
      </c>
      <c r="E16" s="53">
        <v>0</v>
      </c>
      <c r="F16" s="55" t="s">
        <v>56</v>
      </c>
      <c r="G16" s="53">
        <v>31</v>
      </c>
      <c r="H16" s="54" t="s">
        <v>56</v>
      </c>
      <c r="I16" s="54">
        <f t="shared" ref="I16:I17" si="4">SUM(C16:H16)</f>
        <v>112</v>
      </c>
      <c r="J16" s="53">
        <v>1041</v>
      </c>
      <c r="K16" s="54">
        <f t="shared" ref="K16:K17" si="5">SUM(I16:J16)</f>
        <v>1153</v>
      </c>
      <c r="L16" s="50"/>
      <c r="M16" s="53">
        <v>22</v>
      </c>
      <c r="N16" s="53">
        <v>64</v>
      </c>
      <c r="O16" s="53">
        <v>14</v>
      </c>
      <c r="P16" s="54" t="s">
        <v>56</v>
      </c>
      <c r="Q16" s="53">
        <v>178</v>
      </c>
      <c r="R16" s="53">
        <v>0</v>
      </c>
      <c r="S16" s="54">
        <f>SUM(M16:R16)</f>
        <v>278</v>
      </c>
      <c r="T16" s="53">
        <v>1373</v>
      </c>
      <c r="U16" s="54">
        <f t="shared" si="2"/>
        <v>1651</v>
      </c>
      <c r="V16" s="51"/>
    </row>
    <row r="17" spans="1:23" x14ac:dyDescent="0.25">
      <c r="B17" s="52" t="s">
        <v>61</v>
      </c>
      <c r="C17" s="53">
        <v>0</v>
      </c>
      <c r="D17" s="53">
        <v>0</v>
      </c>
      <c r="E17" s="53">
        <v>0</v>
      </c>
      <c r="F17" s="55" t="s">
        <v>56</v>
      </c>
      <c r="G17" s="53">
        <v>18</v>
      </c>
      <c r="H17" s="54" t="s">
        <v>56</v>
      </c>
      <c r="I17" s="54">
        <f t="shared" si="4"/>
        <v>18</v>
      </c>
      <c r="J17" s="53">
        <v>567</v>
      </c>
      <c r="K17" s="54">
        <f t="shared" si="5"/>
        <v>585</v>
      </c>
      <c r="L17" s="50"/>
      <c r="M17" s="53">
        <v>14</v>
      </c>
      <c r="N17" s="53">
        <v>18</v>
      </c>
      <c r="O17" s="53">
        <v>15</v>
      </c>
      <c r="P17" s="54" t="s">
        <v>56</v>
      </c>
      <c r="Q17" s="53">
        <v>91</v>
      </c>
      <c r="R17" s="54" t="s">
        <v>56</v>
      </c>
      <c r="S17" s="54">
        <f t="shared" ref="S17" si="6">SUM(M17:Q17)</f>
        <v>138</v>
      </c>
      <c r="T17" s="53">
        <v>970</v>
      </c>
      <c r="U17" s="54">
        <f t="shared" si="2"/>
        <v>1108</v>
      </c>
      <c r="V17" s="51"/>
    </row>
    <row r="18" spans="1:23" ht="16.2" thickBot="1" x14ac:dyDescent="0.3">
      <c r="A18" s="41"/>
      <c r="B18" s="56" t="s">
        <v>62</v>
      </c>
      <c r="C18" s="57">
        <f t="shared" ref="C18:K18" si="7">SUM(C12:C17)</f>
        <v>826</v>
      </c>
      <c r="D18" s="57">
        <f t="shared" si="7"/>
        <v>1248</v>
      </c>
      <c r="E18" s="57">
        <f t="shared" si="7"/>
        <v>0</v>
      </c>
      <c r="F18" s="57">
        <f t="shared" si="7"/>
        <v>37</v>
      </c>
      <c r="G18" s="57">
        <f t="shared" si="7"/>
        <v>425</v>
      </c>
      <c r="H18" s="57">
        <f t="shared" si="7"/>
        <v>8938</v>
      </c>
      <c r="I18" s="57">
        <f t="shared" si="7"/>
        <v>11474</v>
      </c>
      <c r="J18" s="57">
        <f t="shared" si="7"/>
        <v>4107</v>
      </c>
      <c r="K18" s="57">
        <f t="shared" si="7"/>
        <v>15581</v>
      </c>
      <c r="L18" s="58"/>
      <c r="M18" s="57">
        <f t="shared" ref="M18:U18" si="8">SUM(M12:M17)</f>
        <v>3316</v>
      </c>
      <c r="N18" s="57">
        <f t="shared" si="8"/>
        <v>2339</v>
      </c>
      <c r="O18" s="57">
        <f t="shared" si="8"/>
        <v>70</v>
      </c>
      <c r="P18" s="57">
        <f t="shared" si="8"/>
        <v>742</v>
      </c>
      <c r="Q18" s="57">
        <f t="shared" si="8"/>
        <v>3842</v>
      </c>
      <c r="R18" s="57">
        <f t="shared" si="8"/>
        <v>0</v>
      </c>
      <c r="S18" s="57">
        <f t="shared" si="8"/>
        <v>10309</v>
      </c>
      <c r="T18" s="57">
        <f t="shared" si="8"/>
        <v>3191</v>
      </c>
      <c r="U18" s="57">
        <f t="shared" si="8"/>
        <v>13500</v>
      </c>
      <c r="V18" s="50"/>
      <c r="W18" s="59"/>
    </row>
    <row r="19" spans="1:23" x14ac:dyDescent="0.25">
      <c r="B19" s="60"/>
      <c r="C19" s="54"/>
      <c r="D19" s="54"/>
      <c r="E19" s="54"/>
      <c r="F19" s="54"/>
      <c r="G19" s="54"/>
      <c r="H19" s="54"/>
      <c r="I19" s="54"/>
      <c r="J19" s="54"/>
      <c r="K19" s="54"/>
      <c r="L19" s="50"/>
      <c r="M19" s="54"/>
      <c r="N19" s="54"/>
      <c r="O19" s="54"/>
      <c r="P19" s="54"/>
      <c r="Q19" s="54"/>
      <c r="R19" s="54"/>
      <c r="S19" s="54"/>
      <c r="T19" s="54"/>
      <c r="U19" s="54"/>
      <c r="V19" s="50"/>
    </row>
    <row r="20" spans="1:23" ht="17.25" customHeight="1" x14ac:dyDescent="0.25">
      <c r="A20" s="47" t="s">
        <v>63</v>
      </c>
      <c r="B20" s="48" t="s">
        <v>64</v>
      </c>
      <c r="C20" s="49"/>
      <c r="D20" s="49"/>
      <c r="E20" s="49"/>
      <c r="F20" s="49"/>
      <c r="G20" s="49"/>
      <c r="H20" s="49"/>
      <c r="I20" s="49"/>
      <c r="J20" s="49"/>
      <c r="K20" s="49"/>
      <c r="L20" s="50"/>
      <c r="M20" s="49"/>
      <c r="N20" s="49"/>
      <c r="O20" s="49"/>
      <c r="P20" s="49"/>
      <c r="Q20" s="49"/>
      <c r="R20" s="49"/>
      <c r="S20" s="49"/>
      <c r="T20" s="49"/>
      <c r="U20" s="49"/>
      <c r="V20" s="51"/>
    </row>
    <row r="21" spans="1:23" x14ac:dyDescent="0.25">
      <c r="B21" s="52" t="s">
        <v>55</v>
      </c>
      <c r="C21" s="53">
        <v>880</v>
      </c>
      <c r="D21" s="53">
        <v>1924</v>
      </c>
      <c r="E21" s="54" t="s">
        <v>56</v>
      </c>
      <c r="F21" s="49">
        <v>239</v>
      </c>
      <c r="G21" s="53">
        <v>989</v>
      </c>
      <c r="H21" s="53">
        <v>8539</v>
      </c>
      <c r="I21" s="54">
        <f t="shared" ref="I21" si="9">SUM(C21:H21)</f>
        <v>12571</v>
      </c>
      <c r="J21" s="54" t="s">
        <v>56</v>
      </c>
      <c r="K21" s="54">
        <f t="shared" ref="K21" si="10">SUM(I21:J21)</f>
        <v>12571</v>
      </c>
      <c r="L21" s="50"/>
      <c r="M21" s="53">
        <v>1958</v>
      </c>
      <c r="N21" s="53">
        <v>1116</v>
      </c>
      <c r="O21" s="54" t="s">
        <v>56</v>
      </c>
      <c r="P21" s="49">
        <v>220</v>
      </c>
      <c r="Q21" s="53">
        <v>2853</v>
      </c>
      <c r="R21" s="54" t="s">
        <v>56</v>
      </c>
      <c r="S21" s="54">
        <f>SUM(M21:Q21)</f>
        <v>6147</v>
      </c>
      <c r="T21" s="54" t="s">
        <v>56</v>
      </c>
      <c r="U21" s="54">
        <f t="shared" ref="U21:U28" si="11">SUM(S21:T21)</f>
        <v>6147</v>
      </c>
      <c r="V21" s="50"/>
    </row>
    <row r="22" spans="1:23" x14ac:dyDescent="0.25">
      <c r="B22" s="52" t="s">
        <v>65</v>
      </c>
      <c r="C22" s="55" t="s">
        <v>56</v>
      </c>
      <c r="D22" s="55" t="s">
        <v>56</v>
      </c>
      <c r="E22" s="55" t="s">
        <v>56</v>
      </c>
      <c r="F22" s="55" t="s">
        <v>56</v>
      </c>
      <c r="G22" s="55" t="s">
        <v>56</v>
      </c>
      <c r="H22" s="54" t="s">
        <v>56</v>
      </c>
      <c r="I22" s="55" t="s">
        <v>56</v>
      </c>
      <c r="J22" s="55" t="s">
        <v>56</v>
      </c>
      <c r="K22" s="55" t="s">
        <v>56</v>
      </c>
      <c r="L22" s="50"/>
      <c r="M22" s="54" t="s">
        <v>56</v>
      </c>
      <c r="N22" s="53">
        <v>0</v>
      </c>
      <c r="O22" s="53">
        <v>0</v>
      </c>
      <c r="P22" s="54" t="s">
        <v>56</v>
      </c>
      <c r="Q22" s="53">
        <v>0</v>
      </c>
      <c r="R22" s="54" t="s">
        <v>56</v>
      </c>
      <c r="S22" s="54">
        <f>SUM(M22:Q22)</f>
        <v>0</v>
      </c>
      <c r="T22" s="49">
        <v>2</v>
      </c>
      <c r="U22" s="54">
        <f t="shared" si="11"/>
        <v>2</v>
      </c>
      <c r="V22" s="50"/>
      <c r="W22" s="59"/>
    </row>
    <row r="23" spans="1:23" x14ac:dyDescent="0.25">
      <c r="B23" s="52" t="s">
        <v>57</v>
      </c>
      <c r="C23" s="53">
        <v>123</v>
      </c>
      <c r="D23" s="53">
        <v>0</v>
      </c>
      <c r="E23" s="53">
        <v>54</v>
      </c>
      <c r="F23" s="55" t="s">
        <v>56</v>
      </c>
      <c r="G23" s="53">
        <v>44</v>
      </c>
      <c r="H23" s="54" t="s">
        <v>56</v>
      </c>
      <c r="I23" s="54">
        <f t="shared" ref="I23:I28" si="12">SUM(C23:H23)</f>
        <v>221</v>
      </c>
      <c r="J23" s="49">
        <v>1008</v>
      </c>
      <c r="K23" s="54">
        <f t="shared" ref="K23:K28" si="13">SUM(I23:J23)</f>
        <v>1229</v>
      </c>
      <c r="L23" s="50"/>
      <c r="M23" s="53">
        <v>0</v>
      </c>
      <c r="N23" s="53">
        <v>5</v>
      </c>
      <c r="O23" s="53">
        <v>14</v>
      </c>
      <c r="P23" s="54" t="s">
        <v>56</v>
      </c>
      <c r="Q23" s="53">
        <v>11</v>
      </c>
      <c r="R23" s="54" t="s">
        <v>56</v>
      </c>
      <c r="S23" s="54">
        <f t="shared" ref="S23:S26" si="14">SUM(M23:Q23)</f>
        <v>30</v>
      </c>
      <c r="T23" s="49">
        <v>452</v>
      </c>
      <c r="U23" s="54">
        <f t="shared" si="11"/>
        <v>482</v>
      </c>
      <c r="V23" s="50"/>
    </row>
    <row r="24" spans="1:23" x14ac:dyDescent="0.25">
      <c r="B24" s="52" t="s">
        <v>58</v>
      </c>
      <c r="C24" s="53">
        <v>0</v>
      </c>
      <c r="D24" s="53">
        <v>0</v>
      </c>
      <c r="E24" s="53">
        <v>0</v>
      </c>
      <c r="F24" s="55" t="s">
        <v>56</v>
      </c>
      <c r="G24" s="53">
        <v>0</v>
      </c>
      <c r="H24" s="54" t="s">
        <v>56</v>
      </c>
      <c r="I24" s="54">
        <f t="shared" si="12"/>
        <v>0</v>
      </c>
      <c r="J24" s="49">
        <v>42</v>
      </c>
      <c r="K24" s="54">
        <f t="shared" si="13"/>
        <v>42</v>
      </c>
      <c r="L24" s="50"/>
      <c r="M24" s="53">
        <v>1</v>
      </c>
      <c r="N24" s="53">
        <v>18</v>
      </c>
      <c r="O24" s="53">
        <v>21</v>
      </c>
      <c r="P24" s="54" t="s">
        <v>56</v>
      </c>
      <c r="Q24" s="53">
        <v>6</v>
      </c>
      <c r="R24" s="54" t="s">
        <v>56</v>
      </c>
      <c r="S24" s="54">
        <f t="shared" si="14"/>
        <v>46</v>
      </c>
      <c r="T24" s="49">
        <v>112</v>
      </c>
      <c r="U24" s="54">
        <f t="shared" si="11"/>
        <v>158</v>
      </c>
      <c r="V24" s="50"/>
    </row>
    <row r="25" spans="1:23" x14ac:dyDescent="0.25">
      <c r="B25" s="52" t="s">
        <v>66</v>
      </c>
      <c r="C25" s="53">
        <v>0</v>
      </c>
      <c r="D25" s="53">
        <v>0</v>
      </c>
      <c r="E25" s="54" t="s">
        <v>56</v>
      </c>
      <c r="F25" s="55" t="s">
        <v>56</v>
      </c>
      <c r="G25" s="54" t="s">
        <v>56</v>
      </c>
      <c r="H25" s="54" t="s">
        <v>56</v>
      </c>
      <c r="I25" s="54">
        <f t="shared" si="12"/>
        <v>0</v>
      </c>
      <c r="J25" s="54" t="s">
        <v>56</v>
      </c>
      <c r="K25" s="54">
        <f t="shared" si="13"/>
        <v>0</v>
      </c>
      <c r="L25" s="50"/>
      <c r="M25" s="53">
        <v>106</v>
      </c>
      <c r="N25" s="53">
        <v>0</v>
      </c>
      <c r="O25" s="54" t="s">
        <v>56</v>
      </c>
      <c r="P25" s="54" t="s">
        <v>56</v>
      </c>
      <c r="Q25" s="54" t="s">
        <v>56</v>
      </c>
      <c r="R25" s="54" t="s">
        <v>56</v>
      </c>
      <c r="S25" s="54">
        <f t="shared" si="14"/>
        <v>106</v>
      </c>
      <c r="T25" s="54" t="s">
        <v>56</v>
      </c>
      <c r="U25" s="54">
        <f t="shared" si="11"/>
        <v>106</v>
      </c>
      <c r="V25" s="51"/>
    </row>
    <row r="26" spans="1:23" x14ac:dyDescent="0.25">
      <c r="B26" s="52" t="s">
        <v>59</v>
      </c>
      <c r="C26" s="54" t="s">
        <v>56</v>
      </c>
      <c r="D26" s="54" t="s">
        <v>56</v>
      </c>
      <c r="E26" s="54" t="s">
        <v>56</v>
      </c>
      <c r="F26" s="54" t="s">
        <v>56</v>
      </c>
      <c r="G26" s="54" t="s">
        <v>56</v>
      </c>
      <c r="H26" s="54" t="s">
        <v>56</v>
      </c>
      <c r="I26" s="54" t="s">
        <v>56</v>
      </c>
      <c r="J26" s="54" t="s">
        <v>56</v>
      </c>
      <c r="K26" s="54" t="s">
        <v>56</v>
      </c>
      <c r="L26" s="50"/>
      <c r="M26" s="53">
        <v>1148</v>
      </c>
      <c r="N26" s="53">
        <v>769</v>
      </c>
      <c r="O26" s="54" t="s">
        <v>56</v>
      </c>
      <c r="P26" s="49">
        <v>176</v>
      </c>
      <c r="Q26" s="53">
        <v>1282</v>
      </c>
      <c r="R26" s="54" t="s">
        <v>56</v>
      </c>
      <c r="S26" s="54">
        <f t="shared" si="14"/>
        <v>3375</v>
      </c>
      <c r="T26" s="54" t="s">
        <v>56</v>
      </c>
      <c r="U26" s="54">
        <f t="shared" si="11"/>
        <v>3375</v>
      </c>
      <c r="V26" s="50"/>
    </row>
    <row r="27" spans="1:23" x14ac:dyDescent="0.25">
      <c r="B27" s="52" t="s">
        <v>60</v>
      </c>
      <c r="C27" s="53">
        <v>49</v>
      </c>
      <c r="D27" s="53">
        <v>81</v>
      </c>
      <c r="E27" s="53">
        <v>28</v>
      </c>
      <c r="F27" s="55" t="s">
        <v>56</v>
      </c>
      <c r="G27" s="53">
        <v>55</v>
      </c>
      <c r="H27" s="54" t="s">
        <v>56</v>
      </c>
      <c r="I27" s="54">
        <f t="shared" si="12"/>
        <v>213</v>
      </c>
      <c r="J27" s="49">
        <v>1500</v>
      </c>
      <c r="K27" s="54">
        <f t="shared" si="13"/>
        <v>1713</v>
      </c>
      <c r="L27" s="50"/>
      <c r="M27" s="53">
        <v>130</v>
      </c>
      <c r="N27" s="53">
        <v>98</v>
      </c>
      <c r="O27" s="53">
        <v>12</v>
      </c>
      <c r="P27" s="54" t="s">
        <v>56</v>
      </c>
      <c r="Q27" s="53">
        <v>207</v>
      </c>
      <c r="R27" s="53">
        <v>0</v>
      </c>
      <c r="S27" s="54">
        <f>SUM(M27:R27)</f>
        <v>447</v>
      </c>
      <c r="T27" s="49">
        <v>1849</v>
      </c>
      <c r="U27" s="54">
        <f t="shared" si="11"/>
        <v>2296</v>
      </c>
      <c r="V27" s="51"/>
    </row>
    <row r="28" spans="1:23" x14ac:dyDescent="0.25">
      <c r="B28" s="52" t="s">
        <v>61</v>
      </c>
      <c r="C28" s="53">
        <v>33</v>
      </c>
      <c r="D28" s="53">
        <v>0</v>
      </c>
      <c r="E28" s="53">
        <v>8</v>
      </c>
      <c r="F28" s="55" t="s">
        <v>56</v>
      </c>
      <c r="G28" s="53">
        <v>19</v>
      </c>
      <c r="H28" s="54" t="s">
        <v>56</v>
      </c>
      <c r="I28" s="54">
        <f t="shared" si="12"/>
        <v>60</v>
      </c>
      <c r="J28" s="49">
        <v>479</v>
      </c>
      <c r="K28" s="54">
        <f t="shared" si="13"/>
        <v>539</v>
      </c>
      <c r="L28" s="50"/>
      <c r="M28" s="53">
        <v>140</v>
      </c>
      <c r="N28" s="53">
        <v>26</v>
      </c>
      <c r="O28" s="53">
        <v>40</v>
      </c>
      <c r="P28" s="54" t="s">
        <v>56</v>
      </c>
      <c r="Q28" s="53">
        <v>227</v>
      </c>
      <c r="R28" s="54" t="s">
        <v>56</v>
      </c>
      <c r="S28" s="54">
        <f t="shared" ref="S28" si="15">SUM(M28:Q28)</f>
        <v>433</v>
      </c>
      <c r="T28" s="49">
        <v>1727</v>
      </c>
      <c r="U28" s="54">
        <f t="shared" si="11"/>
        <v>2160</v>
      </c>
      <c r="V28" s="51"/>
    </row>
    <row r="29" spans="1:23" x14ac:dyDescent="0.25">
      <c r="B29" s="60" t="s">
        <v>67</v>
      </c>
      <c r="C29" s="54">
        <f t="shared" ref="C29:K29" si="16">SUM(C21:C28)</f>
        <v>1085</v>
      </c>
      <c r="D29" s="54">
        <f t="shared" si="16"/>
        <v>2005</v>
      </c>
      <c r="E29" s="54">
        <f t="shared" si="16"/>
        <v>90</v>
      </c>
      <c r="F29" s="54">
        <f t="shared" si="16"/>
        <v>239</v>
      </c>
      <c r="G29" s="54">
        <f t="shared" si="16"/>
        <v>1107</v>
      </c>
      <c r="H29" s="54">
        <f t="shared" si="16"/>
        <v>8539</v>
      </c>
      <c r="I29" s="54">
        <f t="shared" si="16"/>
        <v>13065</v>
      </c>
      <c r="J29" s="54">
        <f t="shared" si="16"/>
        <v>3029</v>
      </c>
      <c r="K29" s="54">
        <f t="shared" si="16"/>
        <v>16094</v>
      </c>
      <c r="L29" s="50"/>
      <c r="M29" s="54">
        <f t="shared" ref="M29:U29" si="17">SUM(M21:M28)</f>
        <v>3483</v>
      </c>
      <c r="N29" s="54">
        <f t="shared" si="17"/>
        <v>2032</v>
      </c>
      <c r="O29" s="54">
        <f t="shared" si="17"/>
        <v>87</v>
      </c>
      <c r="P29" s="54">
        <f t="shared" si="17"/>
        <v>396</v>
      </c>
      <c r="Q29" s="54">
        <f t="shared" si="17"/>
        <v>4586</v>
      </c>
      <c r="R29" s="54">
        <f t="shared" si="17"/>
        <v>0</v>
      </c>
      <c r="S29" s="54">
        <f t="shared" si="17"/>
        <v>10584</v>
      </c>
      <c r="T29" s="54">
        <f t="shared" si="17"/>
        <v>4142</v>
      </c>
      <c r="U29" s="54">
        <f t="shared" si="17"/>
        <v>14726</v>
      </c>
      <c r="V29" s="50"/>
      <c r="W29" s="59"/>
    </row>
    <row r="30" spans="1:23" x14ac:dyDescent="0.25">
      <c r="B30" s="60"/>
      <c r="C30" s="54"/>
      <c r="D30" s="54"/>
      <c r="E30" s="54"/>
      <c r="F30" s="54"/>
      <c r="G30" s="54"/>
      <c r="H30" s="54"/>
      <c r="I30" s="54"/>
      <c r="J30" s="54"/>
      <c r="K30" s="54"/>
      <c r="L30" s="50"/>
      <c r="M30" s="54"/>
      <c r="N30" s="54"/>
      <c r="O30" s="54"/>
      <c r="P30" s="54"/>
      <c r="Q30" s="54"/>
      <c r="R30" s="54"/>
      <c r="S30" s="54"/>
      <c r="T30" s="54"/>
      <c r="U30" s="54"/>
      <c r="V30" s="50"/>
    </row>
    <row r="31" spans="1:23" ht="17.25" customHeight="1" x14ac:dyDescent="0.25">
      <c r="A31" s="47"/>
      <c r="B31" s="48" t="s">
        <v>68</v>
      </c>
      <c r="C31" s="49"/>
      <c r="D31" s="49"/>
      <c r="E31" s="49"/>
      <c r="F31" s="49"/>
      <c r="G31" s="49"/>
      <c r="H31" s="49"/>
      <c r="I31" s="49"/>
      <c r="J31" s="49"/>
      <c r="K31" s="49"/>
      <c r="L31" s="50"/>
      <c r="M31" s="49"/>
      <c r="N31" s="49"/>
      <c r="O31" s="49"/>
      <c r="P31" s="49"/>
      <c r="Q31" s="49"/>
      <c r="R31" s="49"/>
      <c r="S31" s="49"/>
      <c r="T31" s="49"/>
      <c r="U31" s="49"/>
      <c r="V31" s="51"/>
    </row>
    <row r="32" spans="1:23" x14ac:dyDescent="0.25">
      <c r="B32" s="52" t="s">
        <v>69</v>
      </c>
      <c r="C32" s="53">
        <v>0</v>
      </c>
      <c r="D32" s="53">
        <v>0</v>
      </c>
      <c r="E32" s="54" t="s">
        <v>56</v>
      </c>
      <c r="F32" s="54" t="s">
        <v>56</v>
      </c>
      <c r="G32" s="53">
        <v>0</v>
      </c>
      <c r="H32" s="54" t="s">
        <v>56</v>
      </c>
      <c r="I32" s="54">
        <f t="shared" ref="I32:I39" si="18">SUM(C32:H32)</f>
        <v>0</v>
      </c>
      <c r="J32" s="54" t="s">
        <v>56</v>
      </c>
      <c r="K32" s="54">
        <f t="shared" ref="K32:K39" si="19">SUM(I32:J32)</f>
        <v>0</v>
      </c>
      <c r="L32" s="50"/>
      <c r="M32" s="53">
        <v>28</v>
      </c>
      <c r="N32" s="53">
        <v>0</v>
      </c>
      <c r="O32" s="54" t="s">
        <v>56</v>
      </c>
      <c r="P32" s="54" t="s">
        <v>56</v>
      </c>
      <c r="Q32" s="53">
        <v>2</v>
      </c>
      <c r="R32" s="54" t="s">
        <v>56</v>
      </c>
      <c r="S32" s="54">
        <f>SUM(M32:Q32)</f>
        <v>30</v>
      </c>
      <c r="T32" s="54" t="s">
        <v>56</v>
      </c>
      <c r="U32" s="54">
        <f t="shared" ref="U32:U39" si="20">SUM(S32:T32)</f>
        <v>30</v>
      </c>
      <c r="V32" s="50"/>
    </row>
    <row r="33" spans="1:23" x14ac:dyDescent="0.25">
      <c r="B33" s="52" t="s">
        <v>55</v>
      </c>
      <c r="C33" s="53">
        <v>1254</v>
      </c>
      <c r="D33" s="53">
        <v>3514</v>
      </c>
      <c r="E33" s="54" t="s">
        <v>56</v>
      </c>
      <c r="F33" s="49">
        <v>127</v>
      </c>
      <c r="G33" s="53">
        <v>900</v>
      </c>
      <c r="H33" s="53">
        <v>10403</v>
      </c>
      <c r="I33" s="54">
        <f t="shared" si="18"/>
        <v>16198</v>
      </c>
      <c r="J33" s="54" t="s">
        <v>56</v>
      </c>
      <c r="K33" s="54">
        <f t="shared" si="19"/>
        <v>16198</v>
      </c>
      <c r="L33" s="50"/>
      <c r="M33" s="53">
        <v>4906</v>
      </c>
      <c r="N33" s="53">
        <v>2272</v>
      </c>
      <c r="O33" s="54" t="s">
        <v>56</v>
      </c>
      <c r="P33" s="49">
        <v>762</v>
      </c>
      <c r="Q33" s="53">
        <v>3458</v>
      </c>
      <c r="R33" s="54" t="s">
        <v>56</v>
      </c>
      <c r="S33" s="54">
        <f>SUM(M33:Q33)</f>
        <v>11398</v>
      </c>
      <c r="T33" s="54" t="s">
        <v>56</v>
      </c>
      <c r="U33" s="54">
        <f t="shared" si="20"/>
        <v>11398</v>
      </c>
      <c r="V33" s="50"/>
    </row>
    <row r="34" spans="1:23" x14ac:dyDescent="0.25">
      <c r="B34" s="52" t="s">
        <v>57</v>
      </c>
      <c r="C34" s="53">
        <v>204</v>
      </c>
      <c r="D34" s="53">
        <v>0</v>
      </c>
      <c r="E34" s="53">
        <v>4</v>
      </c>
      <c r="F34" s="54" t="s">
        <v>56</v>
      </c>
      <c r="G34" s="53">
        <v>141</v>
      </c>
      <c r="H34" s="54" t="s">
        <v>56</v>
      </c>
      <c r="I34" s="54">
        <f t="shared" si="18"/>
        <v>349</v>
      </c>
      <c r="J34" s="49">
        <v>2250</v>
      </c>
      <c r="K34" s="54">
        <f t="shared" si="19"/>
        <v>2599</v>
      </c>
      <c r="L34" s="50"/>
      <c r="M34" s="53">
        <v>2</v>
      </c>
      <c r="N34" s="53">
        <v>8</v>
      </c>
      <c r="O34" s="53">
        <v>11</v>
      </c>
      <c r="P34" s="54" t="s">
        <v>56</v>
      </c>
      <c r="Q34" s="53">
        <v>19</v>
      </c>
      <c r="R34" s="54" t="s">
        <v>56</v>
      </c>
      <c r="S34" s="54">
        <f t="shared" ref="S34:S37" si="21">SUM(M34:Q34)</f>
        <v>40</v>
      </c>
      <c r="T34" s="49">
        <v>851</v>
      </c>
      <c r="U34" s="54">
        <f t="shared" si="20"/>
        <v>891</v>
      </c>
      <c r="V34" s="50"/>
    </row>
    <row r="35" spans="1:23" x14ac:dyDescent="0.25">
      <c r="B35" s="52" t="s">
        <v>58</v>
      </c>
      <c r="C35" s="53">
        <v>48</v>
      </c>
      <c r="D35" s="53">
        <v>0</v>
      </c>
      <c r="E35" s="53">
        <v>0</v>
      </c>
      <c r="F35" s="54" t="s">
        <v>56</v>
      </c>
      <c r="G35" s="53">
        <v>16</v>
      </c>
      <c r="H35" s="54" t="s">
        <v>56</v>
      </c>
      <c r="I35" s="54">
        <f t="shared" si="18"/>
        <v>64</v>
      </c>
      <c r="J35" s="49">
        <v>419</v>
      </c>
      <c r="K35" s="54">
        <f t="shared" si="19"/>
        <v>483</v>
      </c>
      <c r="L35" s="50"/>
      <c r="M35" s="53">
        <v>0</v>
      </c>
      <c r="N35" s="53">
        <v>71</v>
      </c>
      <c r="O35" s="53">
        <v>21</v>
      </c>
      <c r="P35" s="54" t="s">
        <v>56</v>
      </c>
      <c r="Q35" s="53">
        <v>11</v>
      </c>
      <c r="R35" s="54" t="s">
        <v>56</v>
      </c>
      <c r="S35" s="54">
        <f t="shared" si="21"/>
        <v>103</v>
      </c>
      <c r="T35" s="49">
        <v>247</v>
      </c>
      <c r="U35" s="54">
        <f t="shared" si="20"/>
        <v>350</v>
      </c>
      <c r="V35" s="50"/>
    </row>
    <row r="36" spans="1:23" x14ac:dyDescent="0.25">
      <c r="B36" s="52" t="s">
        <v>66</v>
      </c>
      <c r="C36" s="53">
        <v>0</v>
      </c>
      <c r="D36" s="53">
        <v>0</v>
      </c>
      <c r="E36" s="54" t="s">
        <v>56</v>
      </c>
      <c r="F36" s="54" t="s">
        <v>56</v>
      </c>
      <c r="G36" s="54" t="s">
        <v>56</v>
      </c>
      <c r="H36" s="54" t="s">
        <v>56</v>
      </c>
      <c r="I36" s="54">
        <f t="shared" si="18"/>
        <v>0</v>
      </c>
      <c r="J36" s="54" t="s">
        <v>56</v>
      </c>
      <c r="K36" s="54">
        <f t="shared" si="19"/>
        <v>0</v>
      </c>
      <c r="L36" s="50"/>
      <c r="M36" s="53">
        <v>27</v>
      </c>
      <c r="N36" s="53">
        <v>0</v>
      </c>
      <c r="O36" s="54" t="s">
        <v>56</v>
      </c>
      <c r="P36" s="54" t="s">
        <v>56</v>
      </c>
      <c r="Q36" s="54" t="s">
        <v>56</v>
      </c>
      <c r="R36" s="54" t="s">
        <v>56</v>
      </c>
      <c r="S36" s="54">
        <f t="shared" si="21"/>
        <v>27</v>
      </c>
      <c r="T36" s="54" t="s">
        <v>56</v>
      </c>
      <c r="U36" s="54">
        <f t="shared" si="20"/>
        <v>27</v>
      </c>
      <c r="V36" s="51"/>
    </row>
    <row r="37" spans="1:23" x14ac:dyDescent="0.25">
      <c r="B37" s="52" t="s">
        <v>59</v>
      </c>
      <c r="C37" s="54" t="s">
        <v>56</v>
      </c>
      <c r="D37" s="54" t="s">
        <v>56</v>
      </c>
      <c r="E37" s="54" t="s">
        <v>56</v>
      </c>
      <c r="F37" s="54" t="s">
        <v>56</v>
      </c>
      <c r="G37" s="54" t="s">
        <v>56</v>
      </c>
      <c r="H37" s="54" t="s">
        <v>56</v>
      </c>
      <c r="I37" s="54" t="s">
        <v>56</v>
      </c>
      <c r="J37" s="54" t="s">
        <v>56</v>
      </c>
      <c r="K37" s="54" t="s">
        <v>56</v>
      </c>
      <c r="L37" s="50"/>
      <c r="M37" s="53">
        <v>2101</v>
      </c>
      <c r="N37" s="53">
        <v>1137</v>
      </c>
      <c r="O37" s="54" t="s">
        <v>56</v>
      </c>
      <c r="P37" s="49">
        <v>298</v>
      </c>
      <c r="Q37" s="53">
        <v>1891</v>
      </c>
      <c r="R37" s="54" t="s">
        <v>56</v>
      </c>
      <c r="S37" s="54">
        <f t="shared" si="21"/>
        <v>5427</v>
      </c>
      <c r="T37" s="54" t="s">
        <v>56</v>
      </c>
      <c r="U37" s="54">
        <f t="shared" si="20"/>
        <v>5427</v>
      </c>
      <c r="V37" s="50"/>
    </row>
    <row r="38" spans="1:23" x14ac:dyDescent="0.25">
      <c r="B38" s="52" t="s">
        <v>60</v>
      </c>
      <c r="C38" s="53">
        <v>61</v>
      </c>
      <c r="D38" s="53">
        <v>161</v>
      </c>
      <c r="E38" s="53">
        <v>45</v>
      </c>
      <c r="F38" s="54" t="s">
        <v>56</v>
      </c>
      <c r="G38" s="53">
        <v>93</v>
      </c>
      <c r="H38" s="54" t="s">
        <v>56</v>
      </c>
      <c r="I38" s="54">
        <f t="shared" si="18"/>
        <v>360</v>
      </c>
      <c r="J38" s="49">
        <v>2260</v>
      </c>
      <c r="K38" s="54">
        <f t="shared" si="19"/>
        <v>2620</v>
      </c>
      <c r="L38" s="50"/>
      <c r="M38" s="53">
        <v>137</v>
      </c>
      <c r="N38" s="53">
        <v>202</v>
      </c>
      <c r="O38" s="53">
        <v>74</v>
      </c>
      <c r="P38" s="54" t="s">
        <v>56</v>
      </c>
      <c r="Q38" s="53">
        <v>190</v>
      </c>
      <c r="R38" s="53">
        <v>0</v>
      </c>
      <c r="S38" s="54">
        <f>SUM(M38:R38)</f>
        <v>603</v>
      </c>
      <c r="T38" s="49">
        <v>2285</v>
      </c>
      <c r="U38" s="54">
        <f t="shared" si="20"/>
        <v>2888</v>
      </c>
      <c r="V38" s="51"/>
    </row>
    <row r="39" spans="1:23" x14ac:dyDescent="0.25">
      <c r="B39" s="52" t="s">
        <v>61</v>
      </c>
      <c r="C39" s="53">
        <v>13</v>
      </c>
      <c r="D39" s="53">
        <v>0</v>
      </c>
      <c r="E39" s="53">
        <v>0</v>
      </c>
      <c r="F39" s="54" t="s">
        <v>56</v>
      </c>
      <c r="G39" s="53">
        <v>38</v>
      </c>
      <c r="H39" s="54" t="s">
        <v>56</v>
      </c>
      <c r="I39" s="54">
        <f t="shared" si="18"/>
        <v>51</v>
      </c>
      <c r="J39" s="49">
        <v>263</v>
      </c>
      <c r="K39" s="54">
        <f t="shared" si="19"/>
        <v>314</v>
      </c>
      <c r="L39" s="50"/>
      <c r="M39" s="53">
        <v>71</v>
      </c>
      <c r="N39" s="53">
        <v>10</v>
      </c>
      <c r="O39" s="53">
        <v>20</v>
      </c>
      <c r="P39" s="54" t="s">
        <v>56</v>
      </c>
      <c r="Q39" s="53">
        <v>57</v>
      </c>
      <c r="R39" s="54" t="s">
        <v>56</v>
      </c>
      <c r="S39" s="54">
        <f t="shared" ref="S39" si="22">SUM(M39:Q39)</f>
        <v>158</v>
      </c>
      <c r="T39" s="49">
        <v>977</v>
      </c>
      <c r="U39" s="54">
        <f t="shared" si="20"/>
        <v>1135</v>
      </c>
      <c r="V39" s="51"/>
    </row>
    <row r="40" spans="1:23" x14ac:dyDescent="0.25">
      <c r="B40" s="60" t="s">
        <v>70</v>
      </c>
      <c r="C40" s="54">
        <f>SUM(C32:C39)</f>
        <v>1580</v>
      </c>
      <c r="D40" s="54">
        <f t="shared" ref="D40:K40" si="23">SUM(D32:D39)</f>
        <v>3675</v>
      </c>
      <c r="E40" s="54">
        <f t="shared" si="23"/>
        <v>49</v>
      </c>
      <c r="F40" s="54">
        <f t="shared" si="23"/>
        <v>127</v>
      </c>
      <c r="G40" s="54">
        <f t="shared" si="23"/>
        <v>1188</v>
      </c>
      <c r="H40" s="54">
        <f t="shared" si="23"/>
        <v>10403</v>
      </c>
      <c r="I40" s="54">
        <f t="shared" si="23"/>
        <v>17022</v>
      </c>
      <c r="J40" s="54">
        <f t="shared" si="23"/>
        <v>5192</v>
      </c>
      <c r="K40" s="54">
        <f t="shared" si="23"/>
        <v>22214</v>
      </c>
      <c r="L40" s="50"/>
      <c r="M40" s="54">
        <f>SUM(M32:M39)</f>
        <v>7272</v>
      </c>
      <c r="N40" s="54">
        <f t="shared" ref="N40:U40" si="24">SUM(N32:N39)</f>
        <v>3700</v>
      </c>
      <c r="O40" s="54">
        <f t="shared" si="24"/>
        <v>126</v>
      </c>
      <c r="P40" s="54">
        <f t="shared" si="24"/>
        <v>1060</v>
      </c>
      <c r="Q40" s="54">
        <f t="shared" si="24"/>
        <v>5628</v>
      </c>
      <c r="R40" s="54">
        <f t="shared" si="24"/>
        <v>0</v>
      </c>
      <c r="S40" s="54">
        <f t="shared" si="24"/>
        <v>17786</v>
      </c>
      <c r="T40" s="54">
        <f t="shared" si="24"/>
        <v>4360</v>
      </c>
      <c r="U40" s="54">
        <f t="shared" si="24"/>
        <v>22146</v>
      </c>
      <c r="V40" s="50"/>
      <c r="W40" s="59"/>
    </row>
    <row r="41" spans="1:23" x14ac:dyDescent="0.25">
      <c r="B41" s="60"/>
      <c r="C41" s="54"/>
      <c r="D41" s="54"/>
      <c r="E41" s="54"/>
      <c r="F41" s="54"/>
      <c r="G41" s="54"/>
      <c r="H41" s="54"/>
      <c r="I41" s="54"/>
      <c r="J41" s="54"/>
      <c r="K41" s="54"/>
      <c r="L41" s="50"/>
      <c r="M41" s="54"/>
      <c r="N41" s="54"/>
      <c r="O41" s="54"/>
      <c r="P41" s="54"/>
      <c r="Q41" s="54"/>
      <c r="R41" s="54"/>
      <c r="S41" s="54"/>
      <c r="T41" s="54"/>
      <c r="U41" s="54"/>
      <c r="V41" s="50"/>
    </row>
    <row r="42" spans="1:23" ht="17.25" customHeight="1" x14ac:dyDescent="0.25">
      <c r="A42" s="47"/>
      <c r="B42" s="48" t="s">
        <v>63</v>
      </c>
      <c r="C42" s="49"/>
      <c r="D42" s="49"/>
      <c r="E42" s="49"/>
      <c r="F42" s="49"/>
      <c r="G42" s="49"/>
      <c r="H42" s="49"/>
      <c r="I42" s="49"/>
      <c r="J42" s="49"/>
      <c r="K42" s="49"/>
      <c r="L42" s="50"/>
      <c r="M42" s="49"/>
      <c r="N42" s="49"/>
      <c r="O42" s="49"/>
      <c r="P42" s="49"/>
      <c r="Q42" s="49"/>
      <c r="R42" s="49"/>
      <c r="S42" s="49"/>
      <c r="T42" s="49"/>
      <c r="U42" s="49"/>
      <c r="V42" s="51"/>
    </row>
    <row r="43" spans="1:23" x14ac:dyDescent="0.25">
      <c r="B43" s="52" t="s">
        <v>69</v>
      </c>
      <c r="C43" s="53">
        <f>SUM(C32)</f>
        <v>0</v>
      </c>
      <c r="D43" s="53">
        <f>SUM(D32)</f>
        <v>0</v>
      </c>
      <c r="E43" s="54" t="s">
        <v>56</v>
      </c>
      <c r="F43" s="54" t="s">
        <v>56</v>
      </c>
      <c r="G43" s="53">
        <f>SUM(G32)</f>
        <v>0</v>
      </c>
      <c r="H43" s="54" t="s">
        <v>56</v>
      </c>
      <c r="I43" s="54">
        <f t="shared" ref="I43" si="25">SUM(C43:H43)</f>
        <v>0</v>
      </c>
      <c r="J43" s="54" t="s">
        <v>56</v>
      </c>
      <c r="K43" s="54">
        <f t="shared" ref="K43:K44" si="26">SUM(I43:J43)</f>
        <v>0</v>
      </c>
      <c r="L43" s="50"/>
      <c r="M43" s="53">
        <f>SUM(M32)</f>
        <v>28</v>
      </c>
      <c r="N43" s="53">
        <f>SUM(N32)</f>
        <v>0</v>
      </c>
      <c r="O43" s="54" t="s">
        <v>56</v>
      </c>
      <c r="P43" s="54" t="s">
        <v>56</v>
      </c>
      <c r="Q43" s="53">
        <f>SUM(Q32)</f>
        <v>2</v>
      </c>
      <c r="R43" s="54" t="s">
        <v>56</v>
      </c>
      <c r="S43" s="54">
        <f>SUM(M43:Q43)</f>
        <v>30</v>
      </c>
      <c r="T43" s="54" t="s">
        <v>56</v>
      </c>
      <c r="U43" s="54">
        <f t="shared" ref="U43:U51" si="27">SUM(S43:T43)</f>
        <v>30</v>
      </c>
      <c r="V43" s="50"/>
    </row>
    <row r="44" spans="1:23" x14ac:dyDescent="0.25">
      <c r="B44" s="52" t="s">
        <v>55</v>
      </c>
      <c r="C44" s="53">
        <f>SUM(C33,C21)</f>
        <v>2134</v>
      </c>
      <c r="D44" s="53">
        <f>SUM(D33,D21)</f>
        <v>5438</v>
      </c>
      <c r="E44" s="54" t="s">
        <v>56</v>
      </c>
      <c r="F44" s="53">
        <f>SUM(F33,F21)</f>
        <v>366</v>
      </c>
      <c r="G44" s="53">
        <f>SUM(G33,G21)</f>
        <v>1889</v>
      </c>
      <c r="H44" s="53">
        <f>SUM(H33,H21)</f>
        <v>18942</v>
      </c>
      <c r="I44" s="54">
        <f t="shared" ref="I44" si="28">SUM(C44:H44)</f>
        <v>28769</v>
      </c>
      <c r="J44" s="54" t="s">
        <v>56</v>
      </c>
      <c r="K44" s="54">
        <f t="shared" si="26"/>
        <v>28769</v>
      </c>
      <c r="L44" s="50"/>
      <c r="M44" s="53">
        <f>SUM(M33,M21)</f>
        <v>6864</v>
      </c>
      <c r="N44" s="53">
        <f>SUM(N33,N21)</f>
        <v>3388</v>
      </c>
      <c r="O44" s="54" t="s">
        <v>56</v>
      </c>
      <c r="P44" s="53">
        <f>SUM(P33,P21)</f>
        <v>982</v>
      </c>
      <c r="Q44" s="53">
        <f>SUM(Q33,Q21)</f>
        <v>6311</v>
      </c>
      <c r="R44" s="54" t="s">
        <v>56</v>
      </c>
      <c r="S44" s="54">
        <f>SUM(M44:Q44)</f>
        <v>17545</v>
      </c>
      <c r="T44" s="54" t="s">
        <v>56</v>
      </c>
      <c r="U44" s="54">
        <f t="shared" si="27"/>
        <v>17545</v>
      </c>
      <c r="V44" s="50"/>
      <c r="W44" s="59"/>
    </row>
    <row r="45" spans="1:23" x14ac:dyDescent="0.25">
      <c r="B45" s="52" t="s">
        <v>65</v>
      </c>
      <c r="C45" s="55" t="s">
        <v>56</v>
      </c>
      <c r="D45" s="55" t="s">
        <v>56</v>
      </c>
      <c r="E45" s="55" t="s">
        <v>56</v>
      </c>
      <c r="F45" s="55" t="s">
        <v>56</v>
      </c>
      <c r="G45" s="55" t="s">
        <v>56</v>
      </c>
      <c r="H45" s="54" t="s">
        <v>56</v>
      </c>
      <c r="I45" s="55" t="s">
        <v>56</v>
      </c>
      <c r="J45" s="55" t="s">
        <v>56</v>
      </c>
      <c r="K45" s="55" t="s">
        <v>56</v>
      </c>
      <c r="L45" s="50"/>
      <c r="M45" s="54" t="s">
        <v>56</v>
      </c>
      <c r="N45" s="53">
        <f>SUM(N22)</f>
        <v>0</v>
      </c>
      <c r="O45" s="53">
        <f>SUM(O22)</f>
        <v>0</v>
      </c>
      <c r="P45" s="54" t="s">
        <v>56</v>
      </c>
      <c r="Q45" s="53">
        <f>SUM(Q22)</f>
        <v>0</v>
      </c>
      <c r="R45" s="54" t="s">
        <v>56</v>
      </c>
      <c r="S45" s="54">
        <f>SUM(M45:Q45)</f>
        <v>0</v>
      </c>
      <c r="T45" s="53">
        <f>SUM(T22)</f>
        <v>2</v>
      </c>
      <c r="U45" s="54">
        <f t="shared" si="27"/>
        <v>2</v>
      </c>
      <c r="V45" s="50"/>
      <c r="W45" s="59"/>
    </row>
    <row r="46" spans="1:23" x14ac:dyDescent="0.25">
      <c r="B46" s="52" t="s">
        <v>57</v>
      </c>
      <c r="C46" s="53">
        <f t="shared" ref="C46:E51" si="29">SUM(C34,C23)</f>
        <v>327</v>
      </c>
      <c r="D46" s="53">
        <f t="shared" si="29"/>
        <v>0</v>
      </c>
      <c r="E46" s="53">
        <f t="shared" si="29"/>
        <v>58</v>
      </c>
      <c r="F46" s="55" t="s">
        <v>56</v>
      </c>
      <c r="G46" s="53">
        <f t="shared" ref="G46:G47" si="30">SUM(G34,G23)</f>
        <v>185</v>
      </c>
      <c r="H46" s="54" t="s">
        <v>56</v>
      </c>
      <c r="I46" s="54">
        <f t="shared" ref="I46:I51" si="31">SUM(C46:H46)</f>
        <v>570</v>
      </c>
      <c r="J46" s="53">
        <f>SUM(J34,J23)</f>
        <v>3258</v>
      </c>
      <c r="K46" s="54">
        <f t="shared" ref="K46:K51" si="32">SUM(I46:J46)</f>
        <v>3828</v>
      </c>
      <c r="L46" s="50"/>
      <c r="M46" s="53">
        <f t="shared" ref="M46:O51" si="33">SUM(M34,M23)</f>
        <v>2</v>
      </c>
      <c r="N46" s="53">
        <f t="shared" si="33"/>
        <v>13</v>
      </c>
      <c r="O46" s="53">
        <f t="shared" si="33"/>
        <v>25</v>
      </c>
      <c r="P46" s="54" t="s">
        <v>56</v>
      </c>
      <c r="Q46" s="53">
        <f t="shared" ref="Q46:Q47" si="34">SUM(Q34,Q23)</f>
        <v>30</v>
      </c>
      <c r="R46" s="54" t="s">
        <v>56</v>
      </c>
      <c r="S46" s="54">
        <f t="shared" ref="S46:S49" si="35">SUM(M46:Q46)</f>
        <v>70</v>
      </c>
      <c r="T46" s="53">
        <f>SUM(T34,T23)</f>
        <v>1303</v>
      </c>
      <c r="U46" s="54">
        <f t="shared" si="27"/>
        <v>1373</v>
      </c>
      <c r="V46" s="50"/>
      <c r="W46" s="59"/>
    </row>
    <row r="47" spans="1:23" x14ac:dyDescent="0.25">
      <c r="B47" s="52" t="s">
        <v>58</v>
      </c>
      <c r="C47" s="53">
        <f t="shared" si="29"/>
        <v>48</v>
      </c>
      <c r="D47" s="53">
        <f t="shared" si="29"/>
        <v>0</v>
      </c>
      <c r="E47" s="53">
        <f t="shared" si="29"/>
        <v>0</v>
      </c>
      <c r="F47" s="55" t="s">
        <v>56</v>
      </c>
      <c r="G47" s="53">
        <f t="shared" si="30"/>
        <v>16</v>
      </c>
      <c r="H47" s="54" t="s">
        <v>56</v>
      </c>
      <c r="I47" s="54">
        <f t="shared" si="31"/>
        <v>64</v>
      </c>
      <c r="J47" s="53">
        <f>SUM(J35,J24)</f>
        <v>461</v>
      </c>
      <c r="K47" s="54">
        <f t="shared" si="32"/>
        <v>525</v>
      </c>
      <c r="L47" s="50"/>
      <c r="M47" s="53">
        <f t="shared" si="33"/>
        <v>1</v>
      </c>
      <c r="N47" s="53">
        <f t="shared" si="33"/>
        <v>89</v>
      </c>
      <c r="O47" s="53">
        <f t="shared" si="33"/>
        <v>42</v>
      </c>
      <c r="P47" s="54" t="s">
        <v>56</v>
      </c>
      <c r="Q47" s="53">
        <f t="shared" si="34"/>
        <v>17</v>
      </c>
      <c r="R47" s="54" t="s">
        <v>56</v>
      </c>
      <c r="S47" s="54">
        <f t="shared" si="35"/>
        <v>149</v>
      </c>
      <c r="T47" s="53">
        <f>SUM(T35,T24)</f>
        <v>359</v>
      </c>
      <c r="U47" s="54">
        <f t="shared" si="27"/>
        <v>508</v>
      </c>
      <c r="V47" s="50"/>
      <c r="W47" s="59"/>
    </row>
    <row r="48" spans="1:23" x14ac:dyDescent="0.25">
      <c r="B48" s="52" t="s">
        <v>66</v>
      </c>
      <c r="C48" s="53">
        <f t="shared" si="29"/>
        <v>0</v>
      </c>
      <c r="D48" s="53">
        <f t="shared" si="29"/>
        <v>0</v>
      </c>
      <c r="E48" s="54" t="s">
        <v>56</v>
      </c>
      <c r="F48" s="55" t="s">
        <v>56</v>
      </c>
      <c r="G48" s="54" t="s">
        <v>56</v>
      </c>
      <c r="H48" s="54" t="s">
        <v>56</v>
      </c>
      <c r="I48" s="54">
        <f t="shared" si="31"/>
        <v>0</v>
      </c>
      <c r="J48" s="54" t="s">
        <v>56</v>
      </c>
      <c r="K48" s="54">
        <f t="shared" si="32"/>
        <v>0</v>
      </c>
      <c r="L48" s="50"/>
      <c r="M48" s="53">
        <f t="shared" si="33"/>
        <v>133</v>
      </c>
      <c r="N48" s="53">
        <f t="shared" si="33"/>
        <v>0</v>
      </c>
      <c r="O48" s="54" t="s">
        <v>56</v>
      </c>
      <c r="P48" s="54" t="s">
        <v>56</v>
      </c>
      <c r="Q48" s="54" t="s">
        <v>56</v>
      </c>
      <c r="R48" s="54" t="s">
        <v>56</v>
      </c>
      <c r="S48" s="54">
        <f t="shared" si="35"/>
        <v>133</v>
      </c>
      <c r="T48" s="54" t="s">
        <v>56</v>
      </c>
      <c r="U48" s="54">
        <f t="shared" si="27"/>
        <v>133</v>
      </c>
      <c r="V48" s="51"/>
      <c r="W48" s="59"/>
    </row>
    <row r="49" spans="1:23" x14ac:dyDescent="0.25">
      <c r="B49" s="52" t="s">
        <v>59</v>
      </c>
      <c r="C49" s="54" t="s">
        <v>56</v>
      </c>
      <c r="D49" s="54" t="s">
        <v>56</v>
      </c>
      <c r="E49" s="54" t="s">
        <v>56</v>
      </c>
      <c r="F49" s="54" t="s">
        <v>56</v>
      </c>
      <c r="G49" s="54" t="s">
        <v>56</v>
      </c>
      <c r="H49" s="54" t="s">
        <v>56</v>
      </c>
      <c r="I49" s="54" t="s">
        <v>56</v>
      </c>
      <c r="J49" s="54" t="s">
        <v>56</v>
      </c>
      <c r="K49" s="54" t="s">
        <v>56</v>
      </c>
      <c r="L49" s="50"/>
      <c r="M49" s="53">
        <f t="shared" si="33"/>
        <v>3249</v>
      </c>
      <c r="N49" s="53">
        <f t="shared" si="33"/>
        <v>1906</v>
      </c>
      <c r="O49" s="54" t="s">
        <v>56</v>
      </c>
      <c r="P49" s="53">
        <f>SUM(P37,P26)</f>
        <v>474</v>
      </c>
      <c r="Q49" s="53">
        <f>SUM(Q37,Q26)</f>
        <v>3173</v>
      </c>
      <c r="R49" s="54" t="s">
        <v>56</v>
      </c>
      <c r="S49" s="54">
        <f t="shared" si="35"/>
        <v>8802</v>
      </c>
      <c r="T49" s="54" t="s">
        <v>56</v>
      </c>
      <c r="U49" s="54">
        <f t="shared" si="27"/>
        <v>8802</v>
      </c>
      <c r="V49" s="50"/>
      <c r="W49" s="59"/>
    </row>
    <row r="50" spans="1:23" x14ac:dyDescent="0.25">
      <c r="B50" s="52" t="s">
        <v>60</v>
      </c>
      <c r="C50" s="53">
        <f t="shared" si="29"/>
        <v>110</v>
      </c>
      <c r="D50" s="53">
        <f t="shared" si="29"/>
        <v>242</v>
      </c>
      <c r="E50" s="53">
        <f>SUM(E38,E27)</f>
        <v>73</v>
      </c>
      <c r="F50" s="54" t="s">
        <v>56</v>
      </c>
      <c r="G50" s="53">
        <f>SUM(G38,G27)</f>
        <v>148</v>
      </c>
      <c r="H50" s="54" t="s">
        <v>56</v>
      </c>
      <c r="I50" s="54">
        <f t="shared" si="31"/>
        <v>573</v>
      </c>
      <c r="J50" s="53">
        <f>SUM(J38,J27)</f>
        <v>3760</v>
      </c>
      <c r="K50" s="54">
        <f t="shared" si="32"/>
        <v>4333</v>
      </c>
      <c r="L50" s="50"/>
      <c r="M50" s="53">
        <f t="shared" si="33"/>
        <v>267</v>
      </c>
      <c r="N50" s="53">
        <f t="shared" si="33"/>
        <v>300</v>
      </c>
      <c r="O50" s="53">
        <f>SUM(O38,O27)</f>
        <v>86</v>
      </c>
      <c r="P50" s="54" t="s">
        <v>56</v>
      </c>
      <c r="Q50" s="53">
        <f>SUM(Q38,Q27)</f>
        <v>397</v>
      </c>
      <c r="R50" s="53">
        <f>SUM(R38,R27)</f>
        <v>0</v>
      </c>
      <c r="S50" s="54">
        <f>SUM(M50:R50)</f>
        <v>1050</v>
      </c>
      <c r="T50" s="53">
        <f>SUM(T38,T27)</f>
        <v>4134</v>
      </c>
      <c r="U50" s="54">
        <f t="shared" si="27"/>
        <v>5184</v>
      </c>
      <c r="V50" s="51"/>
      <c r="W50" s="59"/>
    </row>
    <row r="51" spans="1:23" x14ac:dyDescent="0.25">
      <c r="B51" s="52" t="s">
        <v>61</v>
      </c>
      <c r="C51" s="53">
        <f t="shared" si="29"/>
        <v>46</v>
      </c>
      <c r="D51" s="53">
        <f t="shared" si="29"/>
        <v>0</v>
      </c>
      <c r="E51" s="53">
        <f>SUM(E39,E28)</f>
        <v>8</v>
      </c>
      <c r="F51" s="54" t="s">
        <v>56</v>
      </c>
      <c r="G51" s="53">
        <f>SUM(G39,G28)</f>
        <v>57</v>
      </c>
      <c r="H51" s="54" t="s">
        <v>56</v>
      </c>
      <c r="I51" s="54">
        <f t="shared" si="31"/>
        <v>111</v>
      </c>
      <c r="J51" s="53">
        <f>SUM(J39,J28)</f>
        <v>742</v>
      </c>
      <c r="K51" s="54">
        <f t="shared" si="32"/>
        <v>853</v>
      </c>
      <c r="L51" s="50"/>
      <c r="M51" s="53">
        <f t="shared" si="33"/>
        <v>211</v>
      </c>
      <c r="N51" s="53">
        <f t="shared" si="33"/>
        <v>36</v>
      </c>
      <c r="O51" s="53">
        <f>SUM(O39,O28)</f>
        <v>60</v>
      </c>
      <c r="P51" s="54" t="s">
        <v>56</v>
      </c>
      <c r="Q51" s="53">
        <f>SUM(Q39,Q28)</f>
        <v>284</v>
      </c>
      <c r="R51" s="54" t="s">
        <v>56</v>
      </c>
      <c r="S51" s="54">
        <f t="shared" ref="S51" si="36">SUM(M51:Q51)</f>
        <v>591</v>
      </c>
      <c r="T51" s="53">
        <f>SUM(T39,T28)</f>
        <v>2704</v>
      </c>
      <c r="U51" s="54">
        <f t="shared" si="27"/>
        <v>3295</v>
      </c>
      <c r="V51" s="51"/>
      <c r="W51" s="59"/>
    </row>
    <row r="52" spans="1:23" ht="16.2" thickBot="1" x14ac:dyDescent="0.3">
      <c r="A52" s="41"/>
      <c r="B52" s="56" t="s">
        <v>71</v>
      </c>
      <c r="C52" s="57">
        <f t="shared" ref="C52:K52" si="37">SUM(C44:C51)</f>
        <v>2665</v>
      </c>
      <c r="D52" s="57">
        <f t="shared" si="37"/>
        <v>5680</v>
      </c>
      <c r="E52" s="57">
        <f t="shared" si="37"/>
        <v>139</v>
      </c>
      <c r="F52" s="57">
        <f t="shared" si="37"/>
        <v>366</v>
      </c>
      <c r="G52" s="57">
        <f t="shared" si="37"/>
        <v>2295</v>
      </c>
      <c r="H52" s="57">
        <f t="shared" si="37"/>
        <v>18942</v>
      </c>
      <c r="I52" s="57">
        <f t="shared" si="37"/>
        <v>30087</v>
      </c>
      <c r="J52" s="57">
        <f t="shared" si="37"/>
        <v>8221</v>
      </c>
      <c r="K52" s="57">
        <f t="shared" si="37"/>
        <v>38308</v>
      </c>
      <c r="L52" s="58"/>
      <c r="M52" s="57">
        <f t="shared" ref="M52:U52" si="38">SUM(M43:M51)</f>
        <v>10755</v>
      </c>
      <c r="N52" s="57">
        <f t="shared" si="38"/>
        <v>5732</v>
      </c>
      <c r="O52" s="57">
        <f t="shared" si="38"/>
        <v>213</v>
      </c>
      <c r="P52" s="57">
        <f t="shared" si="38"/>
        <v>1456</v>
      </c>
      <c r="Q52" s="57">
        <f t="shared" si="38"/>
        <v>10214</v>
      </c>
      <c r="R52" s="57">
        <f t="shared" si="38"/>
        <v>0</v>
      </c>
      <c r="S52" s="57">
        <f t="shared" si="38"/>
        <v>28370</v>
      </c>
      <c r="T52" s="57">
        <f t="shared" si="38"/>
        <v>8502</v>
      </c>
      <c r="U52" s="57">
        <f t="shared" si="38"/>
        <v>36872</v>
      </c>
      <c r="V52" s="50"/>
      <c r="W52" s="59"/>
    </row>
    <row r="53" spans="1:23" x14ac:dyDescent="0.25">
      <c r="B53" s="60"/>
      <c r="C53" s="54"/>
      <c r="D53" s="54"/>
      <c r="E53" s="54"/>
      <c r="F53" s="54"/>
      <c r="G53" s="54"/>
      <c r="H53" s="54"/>
      <c r="I53" s="54"/>
      <c r="J53" s="54"/>
      <c r="K53" s="54"/>
      <c r="L53" s="50"/>
      <c r="M53" s="54"/>
      <c r="N53" s="54"/>
      <c r="O53" s="54"/>
      <c r="P53" s="54"/>
      <c r="Q53" s="54"/>
      <c r="R53" s="54"/>
      <c r="S53" s="54"/>
      <c r="T53" s="54"/>
      <c r="U53" s="54"/>
      <c r="V53" s="50"/>
    </row>
    <row r="54" spans="1:23" ht="17.25" customHeight="1" x14ac:dyDescent="0.25">
      <c r="A54" s="47" t="s">
        <v>72</v>
      </c>
      <c r="B54" s="48" t="s">
        <v>73</v>
      </c>
      <c r="C54" s="49"/>
      <c r="D54" s="49"/>
      <c r="E54" s="49"/>
      <c r="F54" s="49"/>
      <c r="G54" s="49"/>
      <c r="H54" s="49"/>
      <c r="I54" s="49"/>
      <c r="J54" s="49"/>
      <c r="K54" s="49"/>
      <c r="L54" s="50"/>
      <c r="M54" s="49"/>
      <c r="N54" s="49"/>
      <c r="O54" s="49"/>
      <c r="P54" s="54"/>
      <c r="Q54" s="49"/>
      <c r="R54" s="49"/>
      <c r="S54" s="49"/>
      <c r="T54" s="49"/>
      <c r="U54" s="49"/>
      <c r="V54" s="51"/>
    </row>
    <row r="55" spans="1:23" x14ac:dyDescent="0.25">
      <c r="B55" s="52" t="s">
        <v>69</v>
      </c>
      <c r="C55" s="53">
        <v>0</v>
      </c>
      <c r="D55" s="53">
        <v>0</v>
      </c>
      <c r="E55" s="54" t="s">
        <v>56</v>
      </c>
      <c r="F55" s="54" t="s">
        <v>56</v>
      </c>
      <c r="G55" s="53">
        <v>0</v>
      </c>
      <c r="H55" s="54" t="s">
        <v>56</v>
      </c>
      <c r="I55" s="54">
        <f t="shared" ref="I55:I63" si="39">SUM(C55:H55)</f>
        <v>0</v>
      </c>
      <c r="J55" s="54" t="s">
        <v>56</v>
      </c>
      <c r="K55" s="54">
        <f t="shared" ref="K55:K63" si="40">SUM(I55:J55)</f>
        <v>0</v>
      </c>
      <c r="L55" s="50"/>
      <c r="M55" s="53">
        <v>54</v>
      </c>
      <c r="N55" s="53">
        <v>0</v>
      </c>
      <c r="O55" s="54" t="s">
        <v>56</v>
      </c>
      <c r="P55" s="54" t="s">
        <v>56</v>
      </c>
      <c r="Q55" s="53">
        <v>43</v>
      </c>
      <c r="R55" s="54" t="s">
        <v>56</v>
      </c>
      <c r="S55" s="54">
        <f>SUM(M55:Q55)</f>
        <v>97</v>
      </c>
      <c r="T55" s="54" t="s">
        <v>56</v>
      </c>
      <c r="U55" s="54">
        <f t="shared" ref="U55:U63" si="41">SUM(S55:T55)</f>
        <v>97</v>
      </c>
      <c r="V55" s="50"/>
    </row>
    <row r="56" spans="1:23" x14ac:dyDescent="0.25">
      <c r="B56" s="52" t="s">
        <v>55</v>
      </c>
      <c r="C56" s="53">
        <v>968</v>
      </c>
      <c r="D56" s="53">
        <v>695</v>
      </c>
      <c r="E56" s="54" t="s">
        <v>56</v>
      </c>
      <c r="F56" s="49">
        <v>214</v>
      </c>
      <c r="G56" s="53">
        <v>600</v>
      </c>
      <c r="H56" s="53">
        <v>5931</v>
      </c>
      <c r="I56" s="54">
        <f t="shared" si="39"/>
        <v>8408</v>
      </c>
      <c r="J56" s="54" t="s">
        <v>56</v>
      </c>
      <c r="K56" s="54">
        <f t="shared" si="40"/>
        <v>8408</v>
      </c>
      <c r="L56" s="50"/>
      <c r="M56" s="53">
        <v>1334</v>
      </c>
      <c r="N56" s="53">
        <v>322</v>
      </c>
      <c r="O56" s="54" t="s">
        <v>56</v>
      </c>
      <c r="P56" s="49">
        <v>273</v>
      </c>
      <c r="Q56" s="53">
        <v>884</v>
      </c>
      <c r="R56" s="54" t="s">
        <v>56</v>
      </c>
      <c r="S56" s="54">
        <f>SUM(M56:Q56)</f>
        <v>2813</v>
      </c>
      <c r="T56" s="54" t="s">
        <v>56</v>
      </c>
      <c r="U56" s="54">
        <f t="shared" si="41"/>
        <v>2813</v>
      </c>
      <c r="V56" s="50"/>
    </row>
    <row r="57" spans="1:23" x14ac:dyDescent="0.25">
      <c r="B57" s="52" t="s">
        <v>74</v>
      </c>
      <c r="C57" s="54" t="s">
        <v>56</v>
      </c>
      <c r="D57" s="54" t="s">
        <v>56</v>
      </c>
      <c r="E57" s="54" t="s">
        <v>56</v>
      </c>
      <c r="F57" s="54" t="s">
        <v>56</v>
      </c>
      <c r="G57" s="54" t="s">
        <v>56</v>
      </c>
      <c r="H57" s="54" t="s">
        <v>56</v>
      </c>
      <c r="I57" s="54" t="s">
        <v>56</v>
      </c>
      <c r="J57" s="54" t="s">
        <v>56</v>
      </c>
      <c r="K57" s="54" t="s">
        <v>56</v>
      </c>
      <c r="L57" s="50"/>
      <c r="M57" s="54" t="s">
        <v>56</v>
      </c>
      <c r="N57" s="54" t="s">
        <v>56</v>
      </c>
      <c r="O57" s="54" t="s">
        <v>56</v>
      </c>
      <c r="P57" s="54" t="s">
        <v>56</v>
      </c>
      <c r="Q57" s="54" t="s">
        <v>56</v>
      </c>
      <c r="R57" s="53">
        <v>493</v>
      </c>
      <c r="S57" s="54">
        <f>SUM(M57:R57)</f>
        <v>493</v>
      </c>
      <c r="T57" s="54" t="s">
        <v>56</v>
      </c>
      <c r="U57" s="54">
        <f t="shared" si="41"/>
        <v>493</v>
      </c>
      <c r="V57" s="50"/>
    </row>
    <row r="58" spans="1:23" x14ac:dyDescent="0.25">
      <c r="B58" s="52" t="s">
        <v>57</v>
      </c>
      <c r="C58" s="53">
        <v>10</v>
      </c>
      <c r="D58" s="53">
        <v>0</v>
      </c>
      <c r="E58" s="53">
        <v>5</v>
      </c>
      <c r="F58" s="54" t="s">
        <v>56</v>
      </c>
      <c r="G58" s="53">
        <v>5</v>
      </c>
      <c r="H58" s="54" t="s">
        <v>56</v>
      </c>
      <c r="I58" s="54">
        <f t="shared" si="39"/>
        <v>20</v>
      </c>
      <c r="J58" s="49">
        <v>378</v>
      </c>
      <c r="K58" s="54">
        <f t="shared" si="40"/>
        <v>398</v>
      </c>
      <c r="L58" s="50"/>
      <c r="M58" s="53">
        <v>0</v>
      </c>
      <c r="N58" s="53">
        <v>0</v>
      </c>
      <c r="O58" s="53">
        <v>6</v>
      </c>
      <c r="P58" s="54" t="s">
        <v>56</v>
      </c>
      <c r="Q58" s="53">
        <v>0</v>
      </c>
      <c r="R58" s="54" t="s">
        <v>56</v>
      </c>
      <c r="S58" s="54">
        <f t="shared" ref="S58:S63" si="42">SUM(M58:Q58)</f>
        <v>6</v>
      </c>
      <c r="T58" s="49">
        <v>268</v>
      </c>
      <c r="U58" s="54">
        <f t="shared" si="41"/>
        <v>274</v>
      </c>
      <c r="V58" s="50"/>
    </row>
    <row r="59" spans="1:23" x14ac:dyDescent="0.25">
      <c r="B59" s="52" t="s">
        <v>58</v>
      </c>
      <c r="C59" s="53">
        <v>0</v>
      </c>
      <c r="D59" s="53">
        <v>80</v>
      </c>
      <c r="E59" s="53">
        <v>4</v>
      </c>
      <c r="F59" s="54" t="s">
        <v>56</v>
      </c>
      <c r="G59" s="53">
        <v>30</v>
      </c>
      <c r="H59" s="54" t="s">
        <v>56</v>
      </c>
      <c r="I59" s="54">
        <f t="shared" si="39"/>
        <v>114</v>
      </c>
      <c r="J59" s="49">
        <v>116</v>
      </c>
      <c r="K59" s="54">
        <f t="shared" si="40"/>
        <v>230</v>
      </c>
      <c r="L59" s="50"/>
      <c r="M59" s="53">
        <v>0</v>
      </c>
      <c r="N59" s="53">
        <v>29</v>
      </c>
      <c r="O59" s="53">
        <v>22</v>
      </c>
      <c r="P59" s="54" t="s">
        <v>56</v>
      </c>
      <c r="Q59" s="53">
        <v>37</v>
      </c>
      <c r="R59" s="54" t="s">
        <v>56</v>
      </c>
      <c r="S59" s="54">
        <f t="shared" si="42"/>
        <v>88</v>
      </c>
      <c r="T59" s="49">
        <v>250</v>
      </c>
      <c r="U59" s="54">
        <f t="shared" si="41"/>
        <v>338</v>
      </c>
      <c r="V59" s="50"/>
    </row>
    <row r="60" spans="1:23" x14ac:dyDescent="0.25">
      <c r="B60" s="52" t="s">
        <v>66</v>
      </c>
      <c r="C60" s="53">
        <v>0</v>
      </c>
      <c r="D60" s="53">
        <v>0</v>
      </c>
      <c r="E60" s="54" t="s">
        <v>56</v>
      </c>
      <c r="F60" s="54" t="s">
        <v>56</v>
      </c>
      <c r="G60" s="54" t="s">
        <v>56</v>
      </c>
      <c r="H60" s="54" t="s">
        <v>56</v>
      </c>
      <c r="I60" s="54">
        <f t="shared" si="39"/>
        <v>0</v>
      </c>
      <c r="J60" s="54" t="s">
        <v>56</v>
      </c>
      <c r="K60" s="54">
        <f t="shared" si="40"/>
        <v>0</v>
      </c>
      <c r="L60" s="50"/>
      <c r="M60" s="53">
        <v>26</v>
      </c>
      <c r="N60" s="53">
        <v>6</v>
      </c>
      <c r="O60" s="54" t="s">
        <v>56</v>
      </c>
      <c r="P60" s="54" t="s">
        <v>56</v>
      </c>
      <c r="Q60" s="54" t="s">
        <v>56</v>
      </c>
      <c r="R60" s="54" t="s">
        <v>56</v>
      </c>
      <c r="S60" s="54">
        <f t="shared" si="42"/>
        <v>32</v>
      </c>
      <c r="T60" s="54" t="s">
        <v>56</v>
      </c>
      <c r="U60" s="54">
        <f t="shared" si="41"/>
        <v>32</v>
      </c>
      <c r="V60" s="51"/>
    </row>
    <row r="61" spans="1:23" x14ac:dyDescent="0.25">
      <c r="B61" s="52" t="s">
        <v>59</v>
      </c>
      <c r="C61" s="53">
        <v>6</v>
      </c>
      <c r="D61" s="53">
        <v>0</v>
      </c>
      <c r="E61" s="54" t="s">
        <v>56</v>
      </c>
      <c r="F61" s="49">
        <v>6</v>
      </c>
      <c r="G61" s="53">
        <v>18</v>
      </c>
      <c r="H61" s="53">
        <v>2494</v>
      </c>
      <c r="I61" s="54">
        <f t="shared" si="39"/>
        <v>2524</v>
      </c>
      <c r="J61" s="54" t="s">
        <v>56</v>
      </c>
      <c r="K61" s="54">
        <f t="shared" si="40"/>
        <v>2524</v>
      </c>
      <c r="L61" s="50"/>
      <c r="M61" s="53">
        <v>1628</v>
      </c>
      <c r="N61" s="53">
        <v>635</v>
      </c>
      <c r="O61" s="54" t="s">
        <v>56</v>
      </c>
      <c r="P61" s="49">
        <v>52</v>
      </c>
      <c r="Q61" s="53">
        <v>1274</v>
      </c>
      <c r="R61" s="54" t="s">
        <v>56</v>
      </c>
      <c r="S61" s="54">
        <f t="shared" si="42"/>
        <v>3589</v>
      </c>
      <c r="T61" s="54" t="s">
        <v>56</v>
      </c>
      <c r="U61" s="54">
        <f t="shared" si="41"/>
        <v>3589</v>
      </c>
      <c r="V61" s="50"/>
    </row>
    <row r="62" spans="1:23" x14ac:dyDescent="0.25">
      <c r="B62" s="52" t="s">
        <v>75</v>
      </c>
      <c r="C62" s="53">
        <v>150</v>
      </c>
      <c r="D62" s="53">
        <v>0</v>
      </c>
      <c r="E62" s="53">
        <v>10</v>
      </c>
      <c r="F62" s="54" t="s">
        <v>56</v>
      </c>
      <c r="G62" s="53">
        <v>14</v>
      </c>
      <c r="H62" s="54" t="s">
        <v>56</v>
      </c>
      <c r="I62" s="54">
        <f t="shared" si="39"/>
        <v>174</v>
      </c>
      <c r="J62" s="49">
        <v>393</v>
      </c>
      <c r="K62" s="54">
        <f t="shared" si="40"/>
        <v>567</v>
      </c>
      <c r="L62" s="50"/>
      <c r="M62" s="53">
        <v>35</v>
      </c>
      <c r="N62" s="53">
        <v>187</v>
      </c>
      <c r="O62" s="53">
        <v>70</v>
      </c>
      <c r="P62" s="54" t="s">
        <v>56</v>
      </c>
      <c r="Q62" s="53">
        <v>170</v>
      </c>
      <c r="R62" s="53">
        <v>2</v>
      </c>
      <c r="S62" s="54">
        <f>SUM(M62:R62)</f>
        <v>464</v>
      </c>
      <c r="T62" s="49">
        <f>2078-2</f>
        <v>2076</v>
      </c>
      <c r="U62" s="54">
        <f t="shared" si="41"/>
        <v>2540</v>
      </c>
      <c r="V62" s="51"/>
    </row>
    <row r="63" spans="1:23" x14ac:dyDescent="0.25">
      <c r="B63" s="52" t="s">
        <v>61</v>
      </c>
      <c r="C63" s="53">
        <v>29</v>
      </c>
      <c r="D63" s="53">
        <v>0</v>
      </c>
      <c r="E63" s="53">
        <v>0</v>
      </c>
      <c r="F63" s="54" t="s">
        <v>56</v>
      </c>
      <c r="G63" s="53">
        <v>121</v>
      </c>
      <c r="H63" s="54" t="s">
        <v>56</v>
      </c>
      <c r="I63" s="54">
        <f t="shared" si="39"/>
        <v>150</v>
      </c>
      <c r="J63" s="49">
        <v>749</v>
      </c>
      <c r="K63" s="54">
        <f t="shared" si="40"/>
        <v>899</v>
      </c>
      <c r="L63" s="50"/>
      <c r="M63" s="53">
        <v>33</v>
      </c>
      <c r="N63" s="53">
        <v>44</v>
      </c>
      <c r="O63" s="53">
        <v>35</v>
      </c>
      <c r="P63" s="54" t="s">
        <v>56</v>
      </c>
      <c r="Q63" s="53">
        <v>227</v>
      </c>
      <c r="R63" s="54" t="s">
        <v>56</v>
      </c>
      <c r="S63" s="54">
        <f t="shared" si="42"/>
        <v>339</v>
      </c>
      <c r="T63" s="49">
        <v>1192</v>
      </c>
      <c r="U63" s="54">
        <f t="shared" si="41"/>
        <v>1531</v>
      </c>
      <c r="V63" s="51"/>
    </row>
    <row r="64" spans="1:23" x14ac:dyDescent="0.25">
      <c r="B64" s="60" t="s">
        <v>76</v>
      </c>
      <c r="C64" s="54">
        <f t="shared" ref="C64:K64" si="43">SUM(C55:C63)</f>
        <v>1163</v>
      </c>
      <c r="D64" s="54">
        <f t="shared" si="43"/>
        <v>775</v>
      </c>
      <c r="E64" s="54">
        <f t="shared" si="43"/>
        <v>19</v>
      </c>
      <c r="F64" s="54">
        <f t="shared" si="43"/>
        <v>220</v>
      </c>
      <c r="G64" s="54">
        <f t="shared" si="43"/>
        <v>788</v>
      </c>
      <c r="H64" s="54">
        <f t="shared" si="43"/>
        <v>8425</v>
      </c>
      <c r="I64" s="54">
        <f t="shared" si="43"/>
        <v>11390</v>
      </c>
      <c r="J64" s="54">
        <f t="shared" si="43"/>
        <v>1636</v>
      </c>
      <c r="K64" s="54">
        <f t="shared" si="43"/>
        <v>13026</v>
      </c>
      <c r="L64" s="50"/>
      <c r="M64" s="54">
        <f t="shared" ref="M64:U64" si="44">SUM(M55:M63)</f>
        <v>3110</v>
      </c>
      <c r="N64" s="54">
        <f t="shared" si="44"/>
        <v>1223</v>
      </c>
      <c r="O64" s="54">
        <f t="shared" si="44"/>
        <v>133</v>
      </c>
      <c r="P64" s="54">
        <f t="shared" si="44"/>
        <v>325</v>
      </c>
      <c r="Q64" s="54">
        <f t="shared" si="44"/>
        <v>2635</v>
      </c>
      <c r="R64" s="54">
        <f t="shared" si="44"/>
        <v>495</v>
      </c>
      <c r="S64" s="54">
        <f t="shared" si="44"/>
        <v>7921</v>
      </c>
      <c r="T64" s="54">
        <f t="shared" si="44"/>
        <v>3786</v>
      </c>
      <c r="U64" s="54">
        <f t="shared" si="44"/>
        <v>11707</v>
      </c>
      <c r="V64" s="50"/>
      <c r="W64" s="59"/>
    </row>
    <row r="65" spans="1:23" x14ac:dyDescent="0.25">
      <c r="B65" s="60"/>
      <c r="C65" s="54"/>
      <c r="D65" s="54"/>
      <c r="E65" s="54"/>
      <c r="F65" s="49"/>
      <c r="G65" s="54"/>
      <c r="H65" s="54"/>
      <c r="I65" s="54"/>
      <c r="J65" s="54"/>
      <c r="K65" s="54"/>
      <c r="L65" s="50"/>
      <c r="M65" s="54"/>
      <c r="N65" s="54"/>
      <c r="O65" s="54"/>
      <c r="P65" s="54"/>
      <c r="Q65" s="54"/>
      <c r="R65" s="54"/>
      <c r="S65" s="54"/>
      <c r="T65" s="54"/>
      <c r="U65" s="54"/>
      <c r="V65" s="50"/>
    </row>
    <row r="66" spans="1:23" ht="17.25" customHeight="1" x14ac:dyDescent="0.25">
      <c r="A66" s="47"/>
      <c r="B66" s="48" t="s">
        <v>77</v>
      </c>
      <c r="C66" s="49"/>
      <c r="D66" s="49"/>
      <c r="E66" s="49"/>
      <c r="F66" s="49"/>
      <c r="G66" s="49"/>
      <c r="H66" s="49"/>
      <c r="I66" s="49"/>
      <c r="J66" s="49"/>
      <c r="K66" s="49"/>
      <c r="L66" s="50"/>
      <c r="M66" s="49"/>
      <c r="N66" s="49"/>
      <c r="O66" s="49"/>
      <c r="P66" s="54"/>
      <c r="Q66" s="49"/>
      <c r="R66" s="49"/>
      <c r="S66" s="49"/>
      <c r="T66" s="49"/>
      <c r="U66" s="49"/>
      <c r="V66" s="51"/>
    </row>
    <row r="67" spans="1:23" x14ac:dyDescent="0.25">
      <c r="B67" s="52" t="s">
        <v>69</v>
      </c>
      <c r="C67" s="53">
        <v>52</v>
      </c>
      <c r="D67" s="53">
        <v>0</v>
      </c>
      <c r="E67" s="54" t="s">
        <v>56</v>
      </c>
      <c r="F67" s="54" t="s">
        <v>56</v>
      </c>
      <c r="G67" s="53">
        <v>11</v>
      </c>
      <c r="H67" s="54" t="s">
        <v>56</v>
      </c>
      <c r="I67" s="54">
        <f t="shared" ref="I67:I68" si="45">SUM(C67:H67)</f>
        <v>63</v>
      </c>
      <c r="J67" s="54" t="s">
        <v>56</v>
      </c>
      <c r="K67" s="54">
        <f t="shared" ref="K67:K68" si="46">SUM(I67:J67)</f>
        <v>63</v>
      </c>
      <c r="L67" s="50"/>
      <c r="M67" s="53">
        <v>27</v>
      </c>
      <c r="N67" s="53">
        <v>0</v>
      </c>
      <c r="O67" s="54" t="s">
        <v>56</v>
      </c>
      <c r="P67" s="54" t="s">
        <v>56</v>
      </c>
      <c r="Q67" s="53">
        <v>11</v>
      </c>
      <c r="R67" s="54" t="s">
        <v>56</v>
      </c>
      <c r="S67" s="54">
        <f>SUM(M67:Q67)</f>
        <v>38</v>
      </c>
      <c r="T67" s="54" t="s">
        <v>56</v>
      </c>
      <c r="U67" s="54">
        <f t="shared" ref="U67:U75" si="47">SUM(S67:T67)</f>
        <v>38</v>
      </c>
      <c r="V67" s="50"/>
    </row>
    <row r="68" spans="1:23" x14ac:dyDescent="0.25">
      <c r="B68" s="52" t="s">
        <v>55</v>
      </c>
      <c r="C68" s="53">
        <v>1564</v>
      </c>
      <c r="D68" s="53">
        <v>2617</v>
      </c>
      <c r="E68" s="54" t="s">
        <v>56</v>
      </c>
      <c r="F68" s="49">
        <v>338</v>
      </c>
      <c r="G68" s="53">
        <v>1313</v>
      </c>
      <c r="H68" s="53">
        <v>8001</v>
      </c>
      <c r="I68" s="54">
        <f t="shared" si="45"/>
        <v>13833</v>
      </c>
      <c r="J68" s="54" t="s">
        <v>56</v>
      </c>
      <c r="K68" s="54">
        <f t="shared" si="46"/>
        <v>13833</v>
      </c>
      <c r="L68" s="50"/>
      <c r="M68" s="53">
        <v>2734</v>
      </c>
      <c r="N68" s="53">
        <v>1382</v>
      </c>
      <c r="O68" s="54" t="s">
        <v>56</v>
      </c>
      <c r="P68" s="49">
        <v>476</v>
      </c>
      <c r="Q68" s="53">
        <v>2439</v>
      </c>
      <c r="R68" s="54" t="s">
        <v>56</v>
      </c>
      <c r="S68" s="54">
        <f>SUM(M68:Q68)</f>
        <v>7031</v>
      </c>
      <c r="T68" s="54" t="s">
        <v>56</v>
      </c>
      <c r="U68" s="54">
        <f t="shared" si="47"/>
        <v>7031</v>
      </c>
      <c r="V68" s="50"/>
    </row>
    <row r="69" spans="1:23" x14ac:dyDescent="0.25">
      <c r="B69" s="52" t="s">
        <v>74</v>
      </c>
      <c r="C69" s="54" t="s">
        <v>56</v>
      </c>
      <c r="D69" s="54" t="s">
        <v>56</v>
      </c>
      <c r="E69" s="54" t="s">
        <v>56</v>
      </c>
      <c r="F69" s="54" t="s">
        <v>56</v>
      </c>
      <c r="G69" s="54" t="s">
        <v>56</v>
      </c>
      <c r="H69" s="54" t="s">
        <v>56</v>
      </c>
      <c r="I69" s="54" t="s">
        <v>56</v>
      </c>
      <c r="J69" s="54" t="s">
        <v>56</v>
      </c>
      <c r="K69" s="54" t="s">
        <v>56</v>
      </c>
      <c r="L69" s="50"/>
      <c r="M69" s="54" t="s">
        <v>56</v>
      </c>
      <c r="N69" s="54" t="s">
        <v>56</v>
      </c>
      <c r="O69" s="54" t="s">
        <v>56</v>
      </c>
      <c r="P69" s="54" t="s">
        <v>56</v>
      </c>
      <c r="Q69" s="54" t="s">
        <v>56</v>
      </c>
      <c r="R69" s="53">
        <v>21</v>
      </c>
      <c r="S69" s="54">
        <f>SUM(M69:R69)</f>
        <v>21</v>
      </c>
      <c r="T69" s="54" t="s">
        <v>56</v>
      </c>
      <c r="U69" s="54">
        <f t="shared" si="47"/>
        <v>21</v>
      </c>
      <c r="V69" s="50"/>
    </row>
    <row r="70" spans="1:23" x14ac:dyDescent="0.25">
      <c r="B70" s="52" t="s">
        <v>57</v>
      </c>
      <c r="C70" s="53">
        <v>8</v>
      </c>
      <c r="D70" s="53">
        <v>0</v>
      </c>
      <c r="E70" s="53">
        <v>51</v>
      </c>
      <c r="F70" s="54" t="s">
        <v>56</v>
      </c>
      <c r="G70" s="53">
        <v>32</v>
      </c>
      <c r="H70" s="54" t="s">
        <v>56</v>
      </c>
      <c r="I70" s="54">
        <f t="shared" ref="I70:I75" si="48">SUM(C70:H70)</f>
        <v>91</v>
      </c>
      <c r="J70" s="49">
        <v>1553</v>
      </c>
      <c r="K70" s="54">
        <f t="shared" ref="K70:K75" si="49">SUM(I70:J70)</f>
        <v>1644</v>
      </c>
      <c r="L70" s="50"/>
      <c r="M70" s="53">
        <v>0</v>
      </c>
      <c r="N70" s="53">
        <v>1</v>
      </c>
      <c r="O70" s="53">
        <v>40</v>
      </c>
      <c r="P70" s="54" t="s">
        <v>56</v>
      </c>
      <c r="Q70" s="53">
        <v>27</v>
      </c>
      <c r="R70" s="54" t="s">
        <v>56</v>
      </c>
      <c r="S70" s="54">
        <f t="shared" ref="S70:S73" si="50">SUM(M70:Q70)</f>
        <v>68</v>
      </c>
      <c r="T70" s="49">
        <v>434</v>
      </c>
      <c r="U70" s="54">
        <f t="shared" si="47"/>
        <v>502</v>
      </c>
      <c r="V70" s="50"/>
    </row>
    <row r="71" spans="1:23" x14ac:dyDescent="0.25">
      <c r="B71" s="52" t="s">
        <v>58</v>
      </c>
      <c r="C71" s="53">
        <v>7</v>
      </c>
      <c r="D71" s="53">
        <v>324</v>
      </c>
      <c r="E71" s="53">
        <v>24</v>
      </c>
      <c r="F71" s="54" t="s">
        <v>56</v>
      </c>
      <c r="G71" s="53">
        <v>305</v>
      </c>
      <c r="H71" s="54" t="s">
        <v>56</v>
      </c>
      <c r="I71" s="54">
        <f t="shared" si="48"/>
        <v>660</v>
      </c>
      <c r="J71" s="49">
        <v>1468</v>
      </c>
      <c r="K71" s="54">
        <f t="shared" si="49"/>
        <v>2128</v>
      </c>
      <c r="L71" s="50"/>
      <c r="M71" s="53">
        <v>18</v>
      </c>
      <c r="N71" s="53">
        <v>60</v>
      </c>
      <c r="O71" s="53">
        <v>16</v>
      </c>
      <c r="P71" s="54" t="s">
        <v>56</v>
      </c>
      <c r="Q71" s="53">
        <v>18</v>
      </c>
      <c r="R71" s="54" t="s">
        <v>56</v>
      </c>
      <c r="S71" s="54">
        <f t="shared" si="50"/>
        <v>112</v>
      </c>
      <c r="T71" s="49">
        <v>160</v>
      </c>
      <c r="U71" s="54">
        <f t="shared" si="47"/>
        <v>272</v>
      </c>
      <c r="V71" s="50"/>
    </row>
    <row r="72" spans="1:23" x14ac:dyDescent="0.25">
      <c r="B72" s="52" t="s">
        <v>66</v>
      </c>
      <c r="C72" s="53">
        <v>0</v>
      </c>
      <c r="D72" s="53">
        <v>0</v>
      </c>
      <c r="E72" s="54" t="s">
        <v>56</v>
      </c>
      <c r="F72" s="54" t="s">
        <v>56</v>
      </c>
      <c r="G72" s="54" t="s">
        <v>56</v>
      </c>
      <c r="H72" s="54" t="s">
        <v>56</v>
      </c>
      <c r="I72" s="54">
        <f t="shared" si="48"/>
        <v>0</v>
      </c>
      <c r="J72" s="54" t="s">
        <v>56</v>
      </c>
      <c r="K72" s="54">
        <f t="shared" si="49"/>
        <v>0</v>
      </c>
      <c r="L72" s="50"/>
      <c r="M72" s="53">
        <v>66</v>
      </c>
      <c r="N72" s="53">
        <v>0</v>
      </c>
      <c r="O72" s="54" t="s">
        <v>56</v>
      </c>
      <c r="P72" s="54" t="s">
        <v>56</v>
      </c>
      <c r="Q72" s="54" t="s">
        <v>56</v>
      </c>
      <c r="R72" s="54" t="s">
        <v>56</v>
      </c>
      <c r="S72" s="54">
        <f t="shared" si="50"/>
        <v>66</v>
      </c>
      <c r="T72" s="54" t="s">
        <v>56</v>
      </c>
      <c r="U72" s="54">
        <f t="shared" si="47"/>
        <v>66</v>
      </c>
      <c r="V72" s="51"/>
    </row>
    <row r="73" spans="1:23" x14ac:dyDescent="0.25">
      <c r="B73" s="52" t="s">
        <v>59</v>
      </c>
      <c r="C73" s="53">
        <v>235</v>
      </c>
      <c r="D73" s="53">
        <v>165</v>
      </c>
      <c r="E73" s="54" t="s">
        <v>56</v>
      </c>
      <c r="F73" s="49">
        <v>123</v>
      </c>
      <c r="G73" s="53">
        <v>317</v>
      </c>
      <c r="H73" s="53">
        <v>2404</v>
      </c>
      <c r="I73" s="54">
        <f t="shared" si="48"/>
        <v>3244</v>
      </c>
      <c r="J73" s="54" t="s">
        <v>56</v>
      </c>
      <c r="K73" s="54">
        <f t="shared" si="49"/>
        <v>3244</v>
      </c>
      <c r="L73" s="50"/>
      <c r="M73" s="53">
        <v>3403</v>
      </c>
      <c r="N73" s="53">
        <v>1427</v>
      </c>
      <c r="O73" s="54" t="s">
        <v>56</v>
      </c>
      <c r="P73" s="49">
        <v>467</v>
      </c>
      <c r="Q73" s="53">
        <v>3152</v>
      </c>
      <c r="R73" s="54" t="s">
        <v>56</v>
      </c>
      <c r="S73" s="54">
        <f t="shared" si="50"/>
        <v>8449</v>
      </c>
      <c r="T73" s="54" t="s">
        <v>56</v>
      </c>
      <c r="U73" s="54">
        <f t="shared" si="47"/>
        <v>8449</v>
      </c>
      <c r="V73" s="50"/>
    </row>
    <row r="74" spans="1:23" x14ac:dyDescent="0.25">
      <c r="B74" s="52" t="s">
        <v>75</v>
      </c>
      <c r="C74" s="53">
        <v>219</v>
      </c>
      <c r="D74" s="53">
        <v>80</v>
      </c>
      <c r="E74" s="53">
        <v>88</v>
      </c>
      <c r="F74" s="54" t="s">
        <v>56</v>
      </c>
      <c r="G74" s="53">
        <v>212</v>
      </c>
      <c r="H74" s="54" t="s">
        <v>56</v>
      </c>
      <c r="I74" s="54">
        <f t="shared" si="48"/>
        <v>599</v>
      </c>
      <c r="J74" s="49">
        <v>1687</v>
      </c>
      <c r="K74" s="54">
        <f t="shared" si="49"/>
        <v>2286</v>
      </c>
      <c r="L74" s="50"/>
      <c r="M74" s="53">
        <v>14</v>
      </c>
      <c r="N74" s="53">
        <v>194</v>
      </c>
      <c r="O74" s="53">
        <v>58</v>
      </c>
      <c r="P74" s="54" t="s">
        <v>56</v>
      </c>
      <c r="Q74" s="53">
        <v>298</v>
      </c>
      <c r="R74" s="53">
        <v>0</v>
      </c>
      <c r="S74" s="54">
        <f>SUM(M74:R74)</f>
        <v>564</v>
      </c>
      <c r="T74" s="49">
        <v>2220</v>
      </c>
      <c r="U74" s="54">
        <f t="shared" si="47"/>
        <v>2784</v>
      </c>
      <c r="V74" s="51"/>
    </row>
    <row r="75" spans="1:23" x14ac:dyDescent="0.25">
      <c r="B75" s="52" t="s">
        <v>61</v>
      </c>
      <c r="C75" s="53">
        <v>0</v>
      </c>
      <c r="D75" s="53">
        <v>0</v>
      </c>
      <c r="E75" s="53">
        <v>0</v>
      </c>
      <c r="F75" s="54" t="s">
        <v>56</v>
      </c>
      <c r="G75" s="53">
        <v>18</v>
      </c>
      <c r="H75" s="54" t="s">
        <v>56</v>
      </c>
      <c r="I75" s="54">
        <f t="shared" si="48"/>
        <v>18</v>
      </c>
      <c r="J75" s="49">
        <v>310</v>
      </c>
      <c r="K75" s="54">
        <f t="shared" si="49"/>
        <v>328</v>
      </c>
      <c r="L75" s="50"/>
      <c r="M75" s="53">
        <v>3</v>
      </c>
      <c r="N75" s="53">
        <v>38</v>
      </c>
      <c r="O75" s="53">
        <v>183</v>
      </c>
      <c r="P75" s="54" t="s">
        <v>56</v>
      </c>
      <c r="Q75" s="53">
        <v>273</v>
      </c>
      <c r="R75" s="54" t="s">
        <v>56</v>
      </c>
      <c r="S75" s="54">
        <f t="shared" ref="S75" si="51">SUM(M75:Q75)</f>
        <v>497</v>
      </c>
      <c r="T75" s="49">
        <v>1472</v>
      </c>
      <c r="U75" s="54">
        <f t="shared" si="47"/>
        <v>1969</v>
      </c>
      <c r="V75" s="51"/>
    </row>
    <row r="76" spans="1:23" x14ac:dyDescent="0.25">
      <c r="B76" s="60" t="s">
        <v>78</v>
      </c>
      <c r="C76" s="54">
        <f t="shared" ref="C76:K76" si="52">SUM(C67:C75)</f>
        <v>2085</v>
      </c>
      <c r="D76" s="54">
        <f t="shared" si="52"/>
        <v>3186</v>
      </c>
      <c r="E76" s="54">
        <f t="shared" si="52"/>
        <v>163</v>
      </c>
      <c r="F76" s="54">
        <f t="shared" si="52"/>
        <v>461</v>
      </c>
      <c r="G76" s="54">
        <f t="shared" si="52"/>
        <v>2208</v>
      </c>
      <c r="H76" s="54">
        <f t="shared" si="52"/>
        <v>10405</v>
      </c>
      <c r="I76" s="54">
        <f t="shared" si="52"/>
        <v>18508</v>
      </c>
      <c r="J76" s="54">
        <f t="shared" si="52"/>
        <v>5018</v>
      </c>
      <c r="K76" s="54">
        <f t="shared" si="52"/>
        <v>23526</v>
      </c>
      <c r="L76" s="50"/>
      <c r="M76" s="54">
        <f t="shared" ref="M76:U76" si="53">SUM(M67:M75)</f>
        <v>6265</v>
      </c>
      <c r="N76" s="54">
        <f t="shared" si="53"/>
        <v>3102</v>
      </c>
      <c r="O76" s="54">
        <f t="shared" si="53"/>
        <v>297</v>
      </c>
      <c r="P76" s="54">
        <f t="shared" si="53"/>
        <v>943</v>
      </c>
      <c r="Q76" s="54">
        <f t="shared" si="53"/>
        <v>6218</v>
      </c>
      <c r="R76" s="54">
        <f t="shared" si="53"/>
        <v>21</v>
      </c>
      <c r="S76" s="54">
        <f t="shared" si="53"/>
        <v>16846</v>
      </c>
      <c r="T76" s="54">
        <f t="shared" si="53"/>
        <v>4286</v>
      </c>
      <c r="U76" s="54">
        <f t="shared" si="53"/>
        <v>21132</v>
      </c>
      <c r="V76" s="50"/>
      <c r="W76" s="59"/>
    </row>
    <row r="77" spans="1:23" x14ac:dyDescent="0.25">
      <c r="B77" s="60"/>
      <c r="C77" s="54"/>
      <c r="D77" s="54"/>
      <c r="E77" s="54"/>
      <c r="F77" s="49"/>
      <c r="G77" s="54"/>
      <c r="H77" s="54"/>
      <c r="I77" s="54"/>
      <c r="J77" s="54"/>
      <c r="K77" s="54"/>
      <c r="L77" s="50"/>
      <c r="M77" s="54"/>
      <c r="N77" s="54"/>
      <c r="O77" s="54"/>
      <c r="P77" s="54"/>
      <c r="Q77" s="54"/>
      <c r="R77" s="54"/>
      <c r="S77" s="54"/>
      <c r="T77" s="54"/>
      <c r="U77" s="54"/>
      <c r="V77" s="50"/>
    </row>
    <row r="78" spans="1:23" ht="17.25" customHeight="1" x14ac:dyDescent="0.25">
      <c r="A78" s="47"/>
      <c r="B78" s="48" t="s">
        <v>72</v>
      </c>
      <c r="C78" s="49"/>
      <c r="D78" s="49"/>
      <c r="E78" s="49"/>
      <c r="F78" s="49"/>
      <c r="G78" s="49"/>
      <c r="H78" s="49"/>
      <c r="I78" s="49"/>
      <c r="J78" s="49"/>
      <c r="K78" s="49"/>
      <c r="L78" s="50"/>
      <c r="M78" s="49"/>
      <c r="N78" s="49"/>
      <c r="O78" s="49"/>
      <c r="P78" s="54"/>
      <c r="Q78" s="49"/>
      <c r="R78" s="49"/>
      <c r="S78" s="49"/>
      <c r="T78" s="49"/>
      <c r="U78" s="49"/>
      <c r="V78" s="51"/>
    </row>
    <row r="79" spans="1:23" x14ac:dyDescent="0.25">
      <c r="B79" s="52" t="s">
        <v>69</v>
      </c>
      <c r="C79" s="53">
        <f>SUM(C67,C55)</f>
        <v>52</v>
      </c>
      <c r="D79" s="53">
        <f>SUM(D67,D55)</f>
        <v>0</v>
      </c>
      <c r="E79" s="54" t="s">
        <v>56</v>
      </c>
      <c r="F79" s="54" t="s">
        <v>56</v>
      </c>
      <c r="G79" s="53">
        <f>SUM(G67,G55)</f>
        <v>11</v>
      </c>
      <c r="H79" s="54" t="s">
        <v>56</v>
      </c>
      <c r="I79" s="54">
        <f t="shared" ref="I79:I80" si="54">SUM(C79:H79)</f>
        <v>63</v>
      </c>
      <c r="J79" s="54" t="s">
        <v>56</v>
      </c>
      <c r="K79" s="54">
        <f t="shared" ref="K79:K80" si="55">SUM(I79:J79)</f>
        <v>63</v>
      </c>
      <c r="L79" s="50"/>
      <c r="M79" s="53">
        <f t="shared" ref="M79:N80" si="56">SUM(M67,M55)</f>
        <v>81</v>
      </c>
      <c r="N79" s="53">
        <f t="shared" si="56"/>
        <v>0</v>
      </c>
      <c r="O79" s="54" t="s">
        <v>56</v>
      </c>
      <c r="P79" s="54" t="s">
        <v>56</v>
      </c>
      <c r="Q79" s="53">
        <f t="shared" ref="Q79:R81" si="57">SUM(Q67,Q55)</f>
        <v>54</v>
      </c>
      <c r="R79" s="54" t="s">
        <v>56</v>
      </c>
      <c r="S79" s="54">
        <f>SUM(M79:Q79)</f>
        <v>135</v>
      </c>
      <c r="T79" s="54" t="s">
        <v>56</v>
      </c>
      <c r="U79" s="54">
        <f t="shared" ref="U79:U87" si="58">SUM(S79:T79)</f>
        <v>135</v>
      </c>
      <c r="V79" s="50"/>
      <c r="W79" s="59"/>
    </row>
    <row r="80" spans="1:23" x14ac:dyDescent="0.25">
      <c r="B80" s="52" t="s">
        <v>55</v>
      </c>
      <c r="C80" s="53">
        <f t="shared" ref="C80:D80" si="59">SUM(C68,C56)</f>
        <v>2532</v>
      </c>
      <c r="D80" s="53">
        <f t="shared" si="59"/>
        <v>3312</v>
      </c>
      <c r="E80" s="54" t="s">
        <v>56</v>
      </c>
      <c r="F80" s="53">
        <f>SUM(F68,F56)</f>
        <v>552</v>
      </c>
      <c r="G80" s="53">
        <f>SUM(G68,G56)</f>
        <v>1913</v>
      </c>
      <c r="H80" s="53">
        <f>SUM(H68,H56)</f>
        <v>13932</v>
      </c>
      <c r="I80" s="54">
        <f t="shared" si="54"/>
        <v>22241</v>
      </c>
      <c r="J80" s="54" t="s">
        <v>56</v>
      </c>
      <c r="K80" s="54">
        <f t="shared" si="55"/>
        <v>22241</v>
      </c>
      <c r="L80" s="50"/>
      <c r="M80" s="53">
        <f t="shared" si="56"/>
        <v>4068</v>
      </c>
      <c r="N80" s="53">
        <f t="shared" si="56"/>
        <v>1704</v>
      </c>
      <c r="O80" s="54" t="s">
        <v>56</v>
      </c>
      <c r="P80" s="53">
        <f t="shared" ref="P80" si="60">SUM(P68,P56)</f>
        <v>749</v>
      </c>
      <c r="Q80" s="53">
        <f t="shared" si="57"/>
        <v>3323</v>
      </c>
      <c r="R80" s="54" t="s">
        <v>56</v>
      </c>
      <c r="S80" s="54">
        <f>SUM(M80:Q80)</f>
        <v>9844</v>
      </c>
      <c r="T80" s="54" t="s">
        <v>56</v>
      </c>
      <c r="U80" s="54">
        <f t="shared" si="58"/>
        <v>9844</v>
      </c>
      <c r="V80" s="50"/>
      <c r="W80" s="59"/>
    </row>
    <row r="81" spans="1:23" x14ac:dyDescent="0.25">
      <c r="B81" s="52" t="s">
        <v>74</v>
      </c>
      <c r="C81" s="54" t="s">
        <v>56</v>
      </c>
      <c r="D81" s="54" t="s">
        <v>56</v>
      </c>
      <c r="E81" s="54" t="s">
        <v>56</v>
      </c>
      <c r="F81" s="54" t="s">
        <v>56</v>
      </c>
      <c r="G81" s="54" t="s">
        <v>56</v>
      </c>
      <c r="H81" s="54" t="s">
        <v>56</v>
      </c>
      <c r="I81" s="54" t="s">
        <v>56</v>
      </c>
      <c r="J81" s="54" t="s">
        <v>56</v>
      </c>
      <c r="K81" s="54" t="s">
        <v>56</v>
      </c>
      <c r="L81" s="50"/>
      <c r="M81" s="54" t="s">
        <v>56</v>
      </c>
      <c r="N81" s="54" t="s">
        <v>56</v>
      </c>
      <c r="O81" s="54" t="s">
        <v>56</v>
      </c>
      <c r="P81" s="54" t="s">
        <v>56</v>
      </c>
      <c r="Q81" s="54" t="s">
        <v>56</v>
      </c>
      <c r="R81" s="53">
        <f t="shared" si="57"/>
        <v>514</v>
      </c>
      <c r="S81" s="54">
        <f>SUM(M81:R81)</f>
        <v>514</v>
      </c>
      <c r="T81" s="54" t="s">
        <v>56</v>
      </c>
      <c r="U81" s="54">
        <f t="shared" si="58"/>
        <v>514</v>
      </c>
      <c r="V81" s="50"/>
    </row>
    <row r="82" spans="1:23" x14ac:dyDescent="0.25">
      <c r="B82" s="52" t="s">
        <v>57</v>
      </c>
      <c r="C82" s="53">
        <f t="shared" ref="C82:E87" si="61">SUM(C70,C58)</f>
        <v>18</v>
      </c>
      <c r="D82" s="53">
        <f t="shared" si="61"/>
        <v>0</v>
      </c>
      <c r="E82" s="53">
        <f t="shared" si="61"/>
        <v>56</v>
      </c>
      <c r="F82" s="54" t="s">
        <v>56</v>
      </c>
      <c r="G82" s="53">
        <f t="shared" ref="G82:G83" si="62">SUM(G70,G58)</f>
        <v>37</v>
      </c>
      <c r="H82" s="54" t="s">
        <v>56</v>
      </c>
      <c r="I82" s="54">
        <f t="shared" ref="I82:I87" si="63">SUM(C82:H82)</f>
        <v>111</v>
      </c>
      <c r="J82" s="53">
        <f t="shared" ref="J82:J83" si="64">SUM(J70,J58)</f>
        <v>1931</v>
      </c>
      <c r="K82" s="54">
        <f t="shared" ref="K82:K87" si="65">SUM(I82:J82)</f>
        <v>2042</v>
      </c>
      <c r="L82" s="50"/>
      <c r="M82" s="53">
        <f t="shared" ref="M82:O87" si="66">SUM(M70,M58)</f>
        <v>0</v>
      </c>
      <c r="N82" s="53">
        <f t="shared" si="66"/>
        <v>1</v>
      </c>
      <c r="O82" s="53">
        <f t="shared" si="66"/>
        <v>46</v>
      </c>
      <c r="P82" s="54" t="s">
        <v>56</v>
      </c>
      <c r="Q82" s="53">
        <f t="shared" ref="Q82:Q83" si="67">SUM(Q70,Q58)</f>
        <v>27</v>
      </c>
      <c r="R82" s="54" t="s">
        <v>56</v>
      </c>
      <c r="S82" s="54">
        <f t="shared" ref="S82:S85" si="68">SUM(M82:Q82)</f>
        <v>74</v>
      </c>
      <c r="T82" s="53">
        <f t="shared" ref="T82:T83" si="69">SUM(T70,T58)</f>
        <v>702</v>
      </c>
      <c r="U82" s="54">
        <f t="shared" si="58"/>
        <v>776</v>
      </c>
      <c r="V82" s="50"/>
      <c r="W82" s="59"/>
    </row>
    <row r="83" spans="1:23" x14ac:dyDescent="0.25">
      <c r="B83" s="52" t="s">
        <v>58</v>
      </c>
      <c r="C83" s="53">
        <f t="shared" si="61"/>
        <v>7</v>
      </c>
      <c r="D83" s="53">
        <f t="shared" si="61"/>
        <v>404</v>
      </c>
      <c r="E83" s="53">
        <f t="shared" si="61"/>
        <v>28</v>
      </c>
      <c r="F83" s="54" t="s">
        <v>56</v>
      </c>
      <c r="G83" s="53">
        <f t="shared" si="62"/>
        <v>335</v>
      </c>
      <c r="H83" s="54" t="s">
        <v>56</v>
      </c>
      <c r="I83" s="54">
        <f t="shared" si="63"/>
        <v>774</v>
      </c>
      <c r="J83" s="53">
        <f t="shared" si="64"/>
        <v>1584</v>
      </c>
      <c r="K83" s="54">
        <f t="shared" si="65"/>
        <v>2358</v>
      </c>
      <c r="L83" s="50"/>
      <c r="M83" s="53">
        <f t="shared" si="66"/>
        <v>18</v>
      </c>
      <c r="N83" s="53">
        <f t="shared" si="66"/>
        <v>89</v>
      </c>
      <c r="O83" s="53">
        <f t="shared" si="66"/>
        <v>38</v>
      </c>
      <c r="P83" s="54" t="s">
        <v>56</v>
      </c>
      <c r="Q83" s="53">
        <f t="shared" si="67"/>
        <v>55</v>
      </c>
      <c r="R83" s="54" t="s">
        <v>56</v>
      </c>
      <c r="S83" s="54">
        <f t="shared" si="68"/>
        <v>200</v>
      </c>
      <c r="T83" s="53">
        <f t="shared" si="69"/>
        <v>410</v>
      </c>
      <c r="U83" s="54">
        <f t="shared" si="58"/>
        <v>610</v>
      </c>
      <c r="V83" s="50"/>
      <c r="W83" s="59"/>
    </row>
    <row r="84" spans="1:23" x14ac:dyDescent="0.25">
      <c r="B84" s="52" t="s">
        <v>66</v>
      </c>
      <c r="C84" s="53">
        <f t="shared" si="61"/>
        <v>0</v>
      </c>
      <c r="D84" s="53">
        <f t="shared" si="61"/>
        <v>0</v>
      </c>
      <c r="E84" s="54" t="s">
        <v>56</v>
      </c>
      <c r="F84" s="54" t="s">
        <v>56</v>
      </c>
      <c r="G84" s="54" t="s">
        <v>56</v>
      </c>
      <c r="H84" s="54" t="s">
        <v>56</v>
      </c>
      <c r="I84" s="54">
        <f t="shared" si="63"/>
        <v>0</v>
      </c>
      <c r="J84" s="54" t="s">
        <v>56</v>
      </c>
      <c r="K84" s="54">
        <f t="shared" si="65"/>
        <v>0</v>
      </c>
      <c r="L84" s="50"/>
      <c r="M84" s="53">
        <f t="shared" si="66"/>
        <v>92</v>
      </c>
      <c r="N84" s="53">
        <f t="shared" si="66"/>
        <v>6</v>
      </c>
      <c r="O84" s="54" t="s">
        <v>56</v>
      </c>
      <c r="P84" s="54" t="s">
        <v>56</v>
      </c>
      <c r="Q84" s="54" t="s">
        <v>56</v>
      </c>
      <c r="R84" s="54" t="s">
        <v>56</v>
      </c>
      <c r="S84" s="54">
        <f t="shared" si="68"/>
        <v>98</v>
      </c>
      <c r="T84" s="54" t="s">
        <v>56</v>
      </c>
      <c r="U84" s="54">
        <f t="shared" si="58"/>
        <v>98</v>
      </c>
      <c r="V84" s="51"/>
      <c r="W84" s="59"/>
    </row>
    <row r="85" spans="1:23" x14ac:dyDescent="0.25">
      <c r="B85" s="52" t="s">
        <v>59</v>
      </c>
      <c r="C85" s="53">
        <f t="shared" si="61"/>
        <v>241</v>
      </c>
      <c r="D85" s="53">
        <f t="shared" si="61"/>
        <v>165</v>
      </c>
      <c r="E85" s="54" t="s">
        <v>56</v>
      </c>
      <c r="F85" s="53">
        <f t="shared" ref="F85:G87" si="70">SUM(F73,F61)</f>
        <v>129</v>
      </c>
      <c r="G85" s="53">
        <f t="shared" si="70"/>
        <v>335</v>
      </c>
      <c r="H85" s="53">
        <f>SUM(H73,H61)</f>
        <v>4898</v>
      </c>
      <c r="I85" s="54">
        <f t="shared" si="63"/>
        <v>5768</v>
      </c>
      <c r="J85" s="54" t="s">
        <v>56</v>
      </c>
      <c r="K85" s="54">
        <f t="shared" si="65"/>
        <v>5768</v>
      </c>
      <c r="L85" s="50"/>
      <c r="M85" s="53">
        <f t="shared" si="66"/>
        <v>5031</v>
      </c>
      <c r="N85" s="53">
        <f t="shared" si="66"/>
        <v>2062</v>
      </c>
      <c r="O85" s="54" t="s">
        <v>56</v>
      </c>
      <c r="P85" s="53">
        <f t="shared" ref="P85:R87" si="71">SUM(P73,P61)</f>
        <v>519</v>
      </c>
      <c r="Q85" s="53">
        <f t="shared" si="71"/>
        <v>4426</v>
      </c>
      <c r="R85" s="54" t="s">
        <v>56</v>
      </c>
      <c r="S85" s="54">
        <f t="shared" si="68"/>
        <v>12038</v>
      </c>
      <c r="T85" s="54" t="s">
        <v>56</v>
      </c>
      <c r="U85" s="54">
        <f t="shared" si="58"/>
        <v>12038</v>
      </c>
      <c r="V85" s="50"/>
      <c r="W85" s="59"/>
    </row>
    <row r="86" spans="1:23" x14ac:dyDescent="0.25">
      <c r="B86" s="52" t="s">
        <v>75</v>
      </c>
      <c r="C86" s="53">
        <f t="shared" si="61"/>
        <v>369</v>
      </c>
      <c r="D86" s="53">
        <f t="shared" si="61"/>
        <v>80</v>
      </c>
      <c r="E86" s="53">
        <f t="shared" si="61"/>
        <v>98</v>
      </c>
      <c r="F86" s="54" t="s">
        <v>56</v>
      </c>
      <c r="G86" s="53">
        <f t="shared" si="70"/>
        <v>226</v>
      </c>
      <c r="H86" s="54" t="s">
        <v>56</v>
      </c>
      <c r="I86" s="54">
        <f t="shared" si="63"/>
        <v>773</v>
      </c>
      <c r="J86" s="53">
        <f t="shared" ref="J86:J87" si="72">SUM(J74,J62)</f>
        <v>2080</v>
      </c>
      <c r="K86" s="54">
        <f t="shared" si="65"/>
        <v>2853</v>
      </c>
      <c r="L86" s="50"/>
      <c r="M86" s="53">
        <f t="shared" si="66"/>
        <v>49</v>
      </c>
      <c r="N86" s="53">
        <f t="shared" si="66"/>
        <v>381</v>
      </c>
      <c r="O86" s="53">
        <f t="shared" si="66"/>
        <v>128</v>
      </c>
      <c r="P86" s="54" t="s">
        <v>56</v>
      </c>
      <c r="Q86" s="53">
        <f t="shared" si="71"/>
        <v>468</v>
      </c>
      <c r="R86" s="53">
        <f t="shared" si="71"/>
        <v>2</v>
      </c>
      <c r="S86" s="54">
        <f>SUM(M86:R86)</f>
        <v>1028</v>
      </c>
      <c r="T86" s="53">
        <f t="shared" ref="T86:T87" si="73">SUM(T74,T62)</f>
        <v>4296</v>
      </c>
      <c r="U86" s="54">
        <f t="shared" si="58"/>
        <v>5324</v>
      </c>
      <c r="V86" s="51"/>
      <c r="W86" s="59"/>
    </row>
    <row r="87" spans="1:23" x14ac:dyDescent="0.25">
      <c r="B87" s="52" t="s">
        <v>61</v>
      </c>
      <c r="C87" s="53">
        <f t="shared" si="61"/>
        <v>29</v>
      </c>
      <c r="D87" s="53">
        <f t="shared" si="61"/>
        <v>0</v>
      </c>
      <c r="E87" s="53">
        <f t="shared" si="61"/>
        <v>0</v>
      </c>
      <c r="F87" s="54" t="s">
        <v>56</v>
      </c>
      <c r="G87" s="53">
        <f t="shared" si="70"/>
        <v>139</v>
      </c>
      <c r="H87" s="54" t="s">
        <v>56</v>
      </c>
      <c r="I87" s="54">
        <f t="shared" si="63"/>
        <v>168</v>
      </c>
      <c r="J87" s="53">
        <f t="shared" si="72"/>
        <v>1059</v>
      </c>
      <c r="K87" s="54">
        <f t="shared" si="65"/>
        <v>1227</v>
      </c>
      <c r="L87" s="50"/>
      <c r="M87" s="53">
        <f t="shared" si="66"/>
        <v>36</v>
      </c>
      <c r="N87" s="53">
        <f t="shared" si="66"/>
        <v>82</v>
      </c>
      <c r="O87" s="53">
        <f t="shared" si="66"/>
        <v>218</v>
      </c>
      <c r="P87" s="54" t="s">
        <v>56</v>
      </c>
      <c r="Q87" s="53">
        <f t="shared" si="71"/>
        <v>500</v>
      </c>
      <c r="R87" s="54" t="s">
        <v>56</v>
      </c>
      <c r="S87" s="54">
        <f t="shared" ref="S87" si="74">SUM(M87:Q87)</f>
        <v>836</v>
      </c>
      <c r="T87" s="53">
        <f t="shared" si="73"/>
        <v>2664</v>
      </c>
      <c r="U87" s="54">
        <f t="shared" si="58"/>
        <v>3500</v>
      </c>
      <c r="V87" s="51"/>
      <c r="W87" s="59"/>
    </row>
    <row r="88" spans="1:23" ht="16.2" thickBot="1" x14ac:dyDescent="0.3">
      <c r="A88" s="41"/>
      <c r="B88" s="56" t="s">
        <v>79</v>
      </c>
      <c r="C88" s="57">
        <f t="shared" ref="C88:K88" si="75">SUM(C79:C87)</f>
        <v>3248</v>
      </c>
      <c r="D88" s="57">
        <f t="shared" si="75"/>
        <v>3961</v>
      </c>
      <c r="E88" s="57">
        <f t="shared" si="75"/>
        <v>182</v>
      </c>
      <c r="F88" s="57">
        <f t="shared" si="75"/>
        <v>681</v>
      </c>
      <c r="G88" s="57">
        <f t="shared" si="75"/>
        <v>2996</v>
      </c>
      <c r="H88" s="57">
        <f t="shared" si="75"/>
        <v>18830</v>
      </c>
      <c r="I88" s="57">
        <f t="shared" si="75"/>
        <v>29898</v>
      </c>
      <c r="J88" s="57">
        <f t="shared" si="75"/>
        <v>6654</v>
      </c>
      <c r="K88" s="57">
        <f t="shared" si="75"/>
        <v>36552</v>
      </c>
      <c r="L88" s="58"/>
      <c r="M88" s="57">
        <f t="shared" ref="M88:U88" si="76">SUM(M79:M87)</f>
        <v>9375</v>
      </c>
      <c r="N88" s="57">
        <f t="shared" si="76"/>
        <v>4325</v>
      </c>
      <c r="O88" s="57">
        <f t="shared" si="76"/>
        <v>430</v>
      </c>
      <c r="P88" s="57">
        <f t="shared" si="76"/>
        <v>1268</v>
      </c>
      <c r="Q88" s="57">
        <f t="shared" si="76"/>
        <v>8853</v>
      </c>
      <c r="R88" s="57">
        <f t="shared" si="76"/>
        <v>516</v>
      </c>
      <c r="S88" s="57">
        <f t="shared" si="76"/>
        <v>24767</v>
      </c>
      <c r="T88" s="57">
        <f t="shared" si="76"/>
        <v>8072</v>
      </c>
      <c r="U88" s="57">
        <f t="shared" si="76"/>
        <v>32839</v>
      </c>
      <c r="V88" s="50"/>
      <c r="W88" s="59"/>
    </row>
    <row r="89" spans="1:23" x14ac:dyDescent="0.25">
      <c r="B89" s="60"/>
      <c r="C89" s="54"/>
      <c r="D89" s="54"/>
      <c r="E89" s="54"/>
      <c r="F89" s="54"/>
      <c r="G89" s="54"/>
      <c r="H89" s="54"/>
      <c r="I89" s="54"/>
      <c r="J89" s="54"/>
      <c r="K89" s="54"/>
      <c r="L89" s="50"/>
      <c r="M89" s="54"/>
      <c r="N89" s="54"/>
      <c r="O89" s="54"/>
      <c r="P89" s="54"/>
      <c r="Q89" s="54"/>
      <c r="R89" s="54"/>
      <c r="S89" s="54"/>
      <c r="T89" s="54"/>
      <c r="U89" s="54"/>
      <c r="V89" s="50"/>
    </row>
    <row r="90" spans="1:23" ht="17.25" customHeight="1" x14ac:dyDescent="0.25">
      <c r="A90" s="47" t="s">
        <v>80</v>
      </c>
      <c r="B90" s="48" t="s">
        <v>81</v>
      </c>
      <c r="C90" s="49"/>
      <c r="D90" s="49"/>
      <c r="E90" s="49"/>
      <c r="F90" s="49"/>
      <c r="G90" s="49"/>
      <c r="H90" s="49"/>
      <c r="I90" s="49"/>
      <c r="J90" s="49"/>
      <c r="K90" s="49"/>
      <c r="L90" s="50"/>
      <c r="M90" s="49"/>
      <c r="N90" s="49"/>
      <c r="O90" s="49"/>
      <c r="P90" s="54"/>
      <c r="Q90" s="49"/>
      <c r="R90" s="49"/>
      <c r="S90" s="49"/>
      <c r="T90" s="49"/>
      <c r="U90" s="49"/>
      <c r="V90" s="51"/>
    </row>
    <row r="91" spans="1:23" x14ac:dyDescent="0.25">
      <c r="B91" s="52" t="s">
        <v>69</v>
      </c>
      <c r="C91" s="53">
        <v>0</v>
      </c>
      <c r="D91" s="53">
        <v>0</v>
      </c>
      <c r="E91" s="54" t="s">
        <v>56</v>
      </c>
      <c r="F91" s="54" t="s">
        <v>56</v>
      </c>
      <c r="G91" s="53">
        <v>0</v>
      </c>
      <c r="H91" s="54" t="s">
        <v>56</v>
      </c>
      <c r="I91" s="54">
        <f t="shared" ref="I91:I99" si="77">SUM(C91:H91)</f>
        <v>0</v>
      </c>
      <c r="J91" s="54" t="s">
        <v>56</v>
      </c>
      <c r="K91" s="54">
        <f t="shared" ref="K91:K99" si="78">SUM(I91:J91)</f>
        <v>0</v>
      </c>
      <c r="L91" s="50"/>
      <c r="M91" s="53">
        <v>98</v>
      </c>
      <c r="N91" s="53">
        <v>0</v>
      </c>
      <c r="O91" s="54" t="s">
        <v>56</v>
      </c>
      <c r="P91" s="54" t="s">
        <v>56</v>
      </c>
      <c r="Q91" s="53">
        <v>17</v>
      </c>
      <c r="R91" s="54" t="s">
        <v>56</v>
      </c>
      <c r="S91" s="54">
        <f>SUM(M91:Q91)</f>
        <v>115</v>
      </c>
      <c r="T91" s="54" t="s">
        <v>56</v>
      </c>
      <c r="U91" s="54">
        <f t="shared" ref="U91:U99" si="79">SUM(S91:T91)</f>
        <v>115</v>
      </c>
      <c r="V91" s="50"/>
      <c r="W91" s="59"/>
    </row>
    <row r="92" spans="1:23" x14ac:dyDescent="0.25">
      <c r="B92" s="52" t="s">
        <v>55</v>
      </c>
      <c r="C92" s="53">
        <v>1685</v>
      </c>
      <c r="D92" s="53">
        <v>552</v>
      </c>
      <c r="E92" s="54" t="s">
        <v>56</v>
      </c>
      <c r="F92" s="49">
        <v>152</v>
      </c>
      <c r="G92" s="53">
        <v>777</v>
      </c>
      <c r="H92" s="53">
        <v>3989</v>
      </c>
      <c r="I92" s="54">
        <f t="shared" si="77"/>
        <v>7155</v>
      </c>
      <c r="J92" s="54" t="s">
        <v>56</v>
      </c>
      <c r="K92" s="54">
        <f t="shared" si="78"/>
        <v>7155</v>
      </c>
      <c r="L92" s="50"/>
      <c r="M92" s="53">
        <v>394</v>
      </c>
      <c r="N92" s="53">
        <v>156</v>
      </c>
      <c r="O92" s="54" t="s">
        <v>56</v>
      </c>
      <c r="P92" s="49">
        <v>0</v>
      </c>
      <c r="Q92" s="53">
        <v>618</v>
      </c>
      <c r="R92" s="54" t="s">
        <v>56</v>
      </c>
      <c r="S92" s="54">
        <f>SUM(M92:Q92)</f>
        <v>1168</v>
      </c>
      <c r="T92" s="54" t="s">
        <v>56</v>
      </c>
      <c r="U92" s="54">
        <f t="shared" si="79"/>
        <v>1168</v>
      </c>
      <c r="V92" s="50"/>
      <c r="W92" s="59"/>
    </row>
    <row r="93" spans="1:23" x14ac:dyDescent="0.25">
      <c r="B93" s="52" t="s">
        <v>74</v>
      </c>
      <c r="C93" s="54" t="s">
        <v>56</v>
      </c>
      <c r="D93" s="54" t="s">
        <v>56</v>
      </c>
      <c r="E93" s="54" t="s">
        <v>56</v>
      </c>
      <c r="F93" s="54" t="s">
        <v>56</v>
      </c>
      <c r="G93" s="54" t="s">
        <v>56</v>
      </c>
      <c r="H93" s="54" t="s">
        <v>56</v>
      </c>
      <c r="I93" s="54" t="s">
        <v>56</v>
      </c>
      <c r="J93" s="54" t="s">
        <v>56</v>
      </c>
      <c r="K93" s="54" t="s">
        <v>56</v>
      </c>
      <c r="L93" s="50"/>
      <c r="M93" s="54" t="s">
        <v>56</v>
      </c>
      <c r="N93" s="54" t="s">
        <v>56</v>
      </c>
      <c r="O93" s="54" t="s">
        <v>56</v>
      </c>
      <c r="P93" s="54" t="s">
        <v>56</v>
      </c>
      <c r="Q93" s="54" t="s">
        <v>56</v>
      </c>
      <c r="R93" s="53">
        <v>31</v>
      </c>
      <c r="S93" s="54">
        <f>SUM(M93:R93)</f>
        <v>31</v>
      </c>
      <c r="T93" s="54" t="s">
        <v>56</v>
      </c>
      <c r="U93" s="54">
        <f t="shared" si="79"/>
        <v>31</v>
      </c>
      <c r="V93" s="50"/>
      <c r="W93" s="59"/>
    </row>
    <row r="94" spans="1:23" x14ac:dyDescent="0.25">
      <c r="B94" s="52" t="s">
        <v>57</v>
      </c>
      <c r="C94" s="53">
        <v>0</v>
      </c>
      <c r="D94" s="53">
        <v>4</v>
      </c>
      <c r="E94" s="53">
        <v>10</v>
      </c>
      <c r="F94" s="54" t="s">
        <v>56</v>
      </c>
      <c r="G94" s="53">
        <v>45</v>
      </c>
      <c r="H94" s="54" t="s">
        <v>56</v>
      </c>
      <c r="I94" s="54">
        <f t="shared" si="77"/>
        <v>59</v>
      </c>
      <c r="J94" s="49">
        <v>752</v>
      </c>
      <c r="K94" s="54">
        <f t="shared" si="78"/>
        <v>811</v>
      </c>
      <c r="L94" s="50"/>
      <c r="M94" s="53">
        <v>0</v>
      </c>
      <c r="N94" s="53">
        <v>0</v>
      </c>
      <c r="O94" s="53">
        <v>0</v>
      </c>
      <c r="P94" s="54" t="s">
        <v>56</v>
      </c>
      <c r="Q94" s="53">
        <v>0</v>
      </c>
      <c r="R94" s="54" t="s">
        <v>56</v>
      </c>
      <c r="S94" s="54">
        <f t="shared" ref="S94:S99" si="80">SUM(M94:Q94)</f>
        <v>0</v>
      </c>
      <c r="T94" s="49">
        <v>47</v>
      </c>
      <c r="U94" s="54">
        <f t="shared" si="79"/>
        <v>47</v>
      </c>
      <c r="V94" s="50"/>
      <c r="W94" s="59"/>
    </row>
    <row r="95" spans="1:23" x14ac:dyDescent="0.25">
      <c r="B95" s="52" t="s">
        <v>58</v>
      </c>
      <c r="C95" s="53">
        <v>0</v>
      </c>
      <c r="D95" s="53">
        <v>119</v>
      </c>
      <c r="E95" s="53">
        <v>0</v>
      </c>
      <c r="F95" s="54" t="s">
        <v>56</v>
      </c>
      <c r="G95" s="53">
        <v>18</v>
      </c>
      <c r="H95" s="54" t="s">
        <v>56</v>
      </c>
      <c r="I95" s="54">
        <f t="shared" si="77"/>
        <v>137</v>
      </c>
      <c r="J95" s="49">
        <v>76</v>
      </c>
      <c r="K95" s="54">
        <f t="shared" si="78"/>
        <v>213</v>
      </c>
      <c r="L95" s="50"/>
      <c r="M95" s="53">
        <v>0</v>
      </c>
      <c r="N95" s="53">
        <v>34</v>
      </c>
      <c r="O95" s="53">
        <v>20</v>
      </c>
      <c r="P95" s="54" t="s">
        <v>56</v>
      </c>
      <c r="Q95" s="53">
        <v>0</v>
      </c>
      <c r="R95" s="54" t="s">
        <v>56</v>
      </c>
      <c r="S95" s="54">
        <f t="shared" si="80"/>
        <v>54</v>
      </c>
      <c r="T95" s="49">
        <v>123</v>
      </c>
      <c r="U95" s="54">
        <f t="shared" si="79"/>
        <v>177</v>
      </c>
      <c r="V95" s="50"/>
      <c r="W95" s="59"/>
    </row>
    <row r="96" spans="1:23" x14ac:dyDescent="0.25">
      <c r="B96" s="52" t="s">
        <v>66</v>
      </c>
      <c r="C96" s="53">
        <v>3</v>
      </c>
      <c r="D96" s="53">
        <v>0</v>
      </c>
      <c r="E96" s="54" t="s">
        <v>56</v>
      </c>
      <c r="F96" s="54" t="s">
        <v>56</v>
      </c>
      <c r="G96" s="54" t="s">
        <v>56</v>
      </c>
      <c r="H96" s="54" t="s">
        <v>56</v>
      </c>
      <c r="I96" s="54">
        <f t="shared" si="77"/>
        <v>3</v>
      </c>
      <c r="J96" s="54" t="s">
        <v>56</v>
      </c>
      <c r="K96" s="54">
        <f t="shared" si="78"/>
        <v>3</v>
      </c>
      <c r="L96" s="50"/>
      <c r="M96" s="53">
        <v>94</v>
      </c>
      <c r="N96" s="53">
        <v>6</v>
      </c>
      <c r="O96" s="54" t="s">
        <v>56</v>
      </c>
      <c r="P96" s="54" t="s">
        <v>56</v>
      </c>
      <c r="Q96" s="54" t="s">
        <v>56</v>
      </c>
      <c r="R96" s="54" t="s">
        <v>56</v>
      </c>
      <c r="S96" s="54">
        <f t="shared" si="80"/>
        <v>100</v>
      </c>
      <c r="T96" s="54" t="s">
        <v>56</v>
      </c>
      <c r="U96" s="54">
        <f t="shared" si="79"/>
        <v>100</v>
      </c>
      <c r="V96" s="51"/>
      <c r="W96" s="59"/>
    </row>
    <row r="97" spans="1:23" x14ac:dyDescent="0.25">
      <c r="B97" s="52" t="s">
        <v>59</v>
      </c>
      <c r="C97" s="53">
        <v>209</v>
      </c>
      <c r="D97" s="53">
        <v>0</v>
      </c>
      <c r="E97" s="54" t="s">
        <v>56</v>
      </c>
      <c r="F97" s="49">
        <v>0</v>
      </c>
      <c r="G97" s="53">
        <v>38</v>
      </c>
      <c r="H97" s="53">
        <v>2907</v>
      </c>
      <c r="I97" s="54">
        <f t="shared" si="77"/>
        <v>3154</v>
      </c>
      <c r="J97" s="54" t="s">
        <v>56</v>
      </c>
      <c r="K97" s="54">
        <f t="shared" si="78"/>
        <v>3154</v>
      </c>
      <c r="L97" s="50"/>
      <c r="M97" s="53">
        <v>3086</v>
      </c>
      <c r="N97" s="53">
        <v>803</v>
      </c>
      <c r="O97" s="54" t="s">
        <v>56</v>
      </c>
      <c r="P97" s="49">
        <v>172</v>
      </c>
      <c r="Q97" s="53">
        <v>1881</v>
      </c>
      <c r="R97" s="54" t="s">
        <v>56</v>
      </c>
      <c r="S97" s="54">
        <f t="shared" si="80"/>
        <v>5942</v>
      </c>
      <c r="T97" s="54" t="s">
        <v>56</v>
      </c>
      <c r="U97" s="54">
        <f t="shared" si="79"/>
        <v>5942</v>
      </c>
      <c r="V97" s="50"/>
      <c r="W97" s="59"/>
    </row>
    <row r="98" spans="1:23" x14ac:dyDescent="0.25">
      <c r="B98" s="52" t="s">
        <v>75</v>
      </c>
      <c r="C98" s="53">
        <v>7</v>
      </c>
      <c r="D98" s="53">
        <v>77</v>
      </c>
      <c r="E98" s="53">
        <v>35</v>
      </c>
      <c r="F98" s="54" t="s">
        <v>56</v>
      </c>
      <c r="G98" s="53">
        <v>157</v>
      </c>
      <c r="H98" s="54" t="s">
        <v>56</v>
      </c>
      <c r="I98" s="54">
        <f t="shared" si="77"/>
        <v>276</v>
      </c>
      <c r="J98" s="49">
        <v>2016</v>
      </c>
      <c r="K98" s="54">
        <f t="shared" si="78"/>
        <v>2292</v>
      </c>
      <c r="L98" s="50"/>
      <c r="M98" s="53">
        <v>14</v>
      </c>
      <c r="N98" s="53">
        <v>103</v>
      </c>
      <c r="O98" s="53">
        <v>42</v>
      </c>
      <c r="P98" s="54" t="s">
        <v>56</v>
      </c>
      <c r="Q98" s="53">
        <v>163</v>
      </c>
      <c r="R98" s="53">
        <v>9</v>
      </c>
      <c r="S98" s="54">
        <f>SUM(M98:R98)</f>
        <v>331</v>
      </c>
      <c r="T98" s="49">
        <f>2578-9</f>
        <v>2569</v>
      </c>
      <c r="U98" s="54">
        <f t="shared" si="79"/>
        <v>2900</v>
      </c>
      <c r="V98" s="50"/>
      <c r="W98" s="59"/>
    </row>
    <row r="99" spans="1:23" x14ac:dyDescent="0.25">
      <c r="B99" s="52" t="s">
        <v>61</v>
      </c>
      <c r="C99" s="53">
        <v>81</v>
      </c>
      <c r="D99" s="53">
        <v>0</v>
      </c>
      <c r="E99" s="53">
        <v>15</v>
      </c>
      <c r="F99" s="54" t="s">
        <v>56</v>
      </c>
      <c r="G99" s="53">
        <v>109</v>
      </c>
      <c r="H99" s="54" t="s">
        <v>56</v>
      </c>
      <c r="I99" s="54">
        <f t="shared" si="77"/>
        <v>205</v>
      </c>
      <c r="J99" s="49">
        <v>1109</v>
      </c>
      <c r="K99" s="54">
        <f t="shared" si="78"/>
        <v>1314</v>
      </c>
      <c r="L99" s="50"/>
      <c r="M99" s="53">
        <v>5</v>
      </c>
      <c r="N99" s="53">
        <v>27</v>
      </c>
      <c r="O99" s="53">
        <v>31</v>
      </c>
      <c r="P99" s="54" t="s">
        <v>56</v>
      </c>
      <c r="Q99" s="53">
        <v>98</v>
      </c>
      <c r="R99" s="54" t="s">
        <v>56</v>
      </c>
      <c r="S99" s="54">
        <f t="shared" si="80"/>
        <v>161</v>
      </c>
      <c r="T99" s="49">
        <v>1799</v>
      </c>
      <c r="U99" s="54">
        <f t="shared" si="79"/>
        <v>1960</v>
      </c>
      <c r="V99" s="51"/>
      <c r="W99" s="59"/>
    </row>
    <row r="100" spans="1:23" x14ac:dyDescent="0.25">
      <c r="B100" s="60" t="s">
        <v>82</v>
      </c>
      <c r="C100" s="54">
        <f t="shared" ref="C100:K100" si="81">SUM(C91:C99)</f>
        <v>1985</v>
      </c>
      <c r="D100" s="54">
        <f t="shared" si="81"/>
        <v>752</v>
      </c>
      <c r="E100" s="54">
        <f t="shared" si="81"/>
        <v>60</v>
      </c>
      <c r="F100" s="54">
        <f t="shared" si="81"/>
        <v>152</v>
      </c>
      <c r="G100" s="54">
        <f t="shared" si="81"/>
        <v>1144</v>
      </c>
      <c r="H100" s="54">
        <f t="shared" si="81"/>
        <v>6896</v>
      </c>
      <c r="I100" s="54">
        <f t="shared" si="81"/>
        <v>10989</v>
      </c>
      <c r="J100" s="54">
        <f t="shared" si="81"/>
        <v>3953</v>
      </c>
      <c r="K100" s="54">
        <f t="shared" si="81"/>
        <v>14942</v>
      </c>
      <c r="L100" s="50"/>
      <c r="M100" s="54">
        <f t="shared" ref="M100:U100" si="82">SUM(M91:M99)</f>
        <v>3691</v>
      </c>
      <c r="N100" s="54">
        <f t="shared" si="82"/>
        <v>1129</v>
      </c>
      <c r="O100" s="54">
        <f t="shared" si="82"/>
        <v>93</v>
      </c>
      <c r="P100" s="54">
        <f t="shared" si="82"/>
        <v>172</v>
      </c>
      <c r="Q100" s="54">
        <f t="shared" si="82"/>
        <v>2777</v>
      </c>
      <c r="R100" s="54">
        <f t="shared" si="82"/>
        <v>40</v>
      </c>
      <c r="S100" s="54">
        <f t="shared" si="82"/>
        <v>7902</v>
      </c>
      <c r="T100" s="54">
        <f t="shared" si="82"/>
        <v>4538</v>
      </c>
      <c r="U100" s="54">
        <f t="shared" si="82"/>
        <v>12440</v>
      </c>
      <c r="V100" s="50"/>
      <c r="W100" s="59"/>
    </row>
    <row r="101" spans="1:23" x14ac:dyDescent="0.25">
      <c r="B101" s="60"/>
      <c r="C101" s="54"/>
      <c r="D101" s="54"/>
      <c r="E101" s="54"/>
      <c r="F101" s="49"/>
      <c r="G101" s="54"/>
      <c r="H101" s="54"/>
      <c r="I101" s="54"/>
      <c r="J101" s="54"/>
      <c r="K101" s="54"/>
      <c r="L101" s="50"/>
      <c r="M101" s="54"/>
      <c r="N101" s="54"/>
      <c r="O101" s="54"/>
      <c r="P101" s="49"/>
      <c r="Q101" s="54"/>
      <c r="R101" s="54"/>
      <c r="S101" s="54"/>
      <c r="T101" s="54"/>
      <c r="U101" s="54"/>
      <c r="V101" s="50"/>
    </row>
    <row r="102" spans="1:23" ht="17.25" customHeight="1" x14ac:dyDescent="0.25">
      <c r="A102" s="47"/>
      <c r="B102" s="48" t="s">
        <v>83</v>
      </c>
      <c r="C102" s="49"/>
      <c r="D102" s="49"/>
      <c r="E102" s="49"/>
      <c r="F102" s="49"/>
      <c r="G102" s="49"/>
      <c r="H102" s="49"/>
      <c r="I102" s="49"/>
      <c r="J102" s="49"/>
      <c r="K102" s="49"/>
      <c r="L102" s="50"/>
      <c r="M102" s="49"/>
      <c r="N102" s="49"/>
      <c r="O102" s="49"/>
      <c r="P102" s="49"/>
      <c r="Q102" s="49"/>
      <c r="R102" s="49"/>
      <c r="S102" s="49"/>
      <c r="T102" s="49"/>
      <c r="U102" s="49"/>
      <c r="V102" s="51"/>
    </row>
    <row r="103" spans="1:23" x14ac:dyDescent="0.25">
      <c r="B103" s="52" t="s">
        <v>84</v>
      </c>
      <c r="C103" s="53">
        <v>5</v>
      </c>
      <c r="D103" s="53">
        <v>0</v>
      </c>
      <c r="E103" s="54" t="s">
        <v>56</v>
      </c>
      <c r="F103" s="54" t="s">
        <v>56</v>
      </c>
      <c r="G103" s="53">
        <v>0</v>
      </c>
      <c r="H103" s="54" t="s">
        <v>56</v>
      </c>
      <c r="I103" s="54">
        <f>SUM(C103:H103)</f>
        <v>5</v>
      </c>
      <c r="J103" s="54" t="s">
        <v>56</v>
      </c>
      <c r="K103" s="54">
        <f t="shared" ref="K103:K112" si="83">SUM(I103:J103)</f>
        <v>5</v>
      </c>
      <c r="L103" s="50"/>
      <c r="M103" s="53">
        <v>31</v>
      </c>
      <c r="N103" s="53">
        <v>0</v>
      </c>
      <c r="O103" s="54" t="s">
        <v>56</v>
      </c>
      <c r="P103" s="54" t="s">
        <v>56</v>
      </c>
      <c r="Q103" s="53">
        <v>0</v>
      </c>
      <c r="R103" s="54" t="s">
        <v>56</v>
      </c>
      <c r="S103" s="54">
        <f>SUM(M103:Q103)</f>
        <v>31</v>
      </c>
      <c r="T103" s="54" t="s">
        <v>56</v>
      </c>
      <c r="U103" s="54">
        <f t="shared" ref="U103:U112" si="84">SUM(S103:T103)</f>
        <v>31</v>
      </c>
      <c r="V103" s="50"/>
      <c r="W103" s="59"/>
    </row>
    <row r="104" spans="1:23" x14ac:dyDescent="0.25">
      <c r="B104" s="52" t="s">
        <v>55</v>
      </c>
      <c r="C104" s="53">
        <v>2013</v>
      </c>
      <c r="D104" s="53">
        <v>912</v>
      </c>
      <c r="E104" s="54" t="s">
        <v>56</v>
      </c>
      <c r="F104" s="49">
        <v>245</v>
      </c>
      <c r="G104" s="53">
        <v>857</v>
      </c>
      <c r="H104" s="53">
        <v>4811</v>
      </c>
      <c r="I104" s="54">
        <f>SUM(C104:H104)</f>
        <v>8838</v>
      </c>
      <c r="J104" s="54" t="s">
        <v>56</v>
      </c>
      <c r="K104" s="54">
        <f t="shared" si="83"/>
        <v>8838</v>
      </c>
      <c r="L104" s="50"/>
      <c r="M104" s="53">
        <v>1217</v>
      </c>
      <c r="N104" s="53">
        <v>384</v>
      </c>
      <c r="O104" s="54" t="s">
        <v>56</v>
      </c>
      <c r="P104" s="49">
        <v>99</v>
      </c>
      <c r="Q104" s="53">
        <v>1052</v>
      </c>
      <c r="R104" s="54" t="s">
        <v>56</v>
      </c>
      <c r="S104" s="54">
        <f>SUM(M104:Q104)</f>
        <v>2752</v>
      </c>
      <c r="T104" s="54" t="s">
        <v>56</v>
      </c>
      <c r="U104" s="54">
        <f t="shared" si="84"/>
        <v>2752</v>
      </c>
      <c r="V104" s="50"/>
      <c r="W104" s="59"/>
    </row>
    <row r="105" spans="1:23" x14ac:dyDescent="0.25">
      <c r="B105" s="52" t="s">
        <v>74</v>
      </c>
      <c r="C105" s="54" t="s">
        <v>56</v>
      </c>
      <c r="D105" s="54" t="s">
        <v>56</v>
      </c>
      <c r="E105" s="54" t="s">
        <v>56</v>
      </c>
      <c r="F105" s="54" t="s">
        <v>56</v>
      </c>
      <c r="G105" s="54" t="s">
        <v>56</v>
      </c>
      <c r="H105" s="54" t="s">
        <v>56</v>
      </c>
      <c r="I105" s="54" t="s">
        <v>56</v>
      </c>
      <c r="J105" s="54" t="s">
        <v>56</v>
      </c>
      <c r="K105" s="54" t="s">
        <v>56</v>
      </c>
      <c r="L105" s="50"/>
      <c r="M105" s="54" t="s">
        <v>56</v>
      </c>
      <c r="N105" s="54" t="s">
        <v>56</v>
      </c>
      <c r="O105" s="54" t="s">
        <v>56</v>
      </c>
      <c r="P105" s="54" t="s">
        <v>56</v>
      </c>
      <c r="Q105" s="54" t="s">
        <v>56</v>
      </c>
      <c r="R105" s="53">
        <v>686</v>
      </c>
      <c r="S105" s="54">
        <f>SUM(M105:R105)</f>
        <v>686</v>
      </c>
      <c r="T105" s="54" t="s">
        <v>56</v>
      </c>
      <c r="U105" s="54">
        <f t="shared" si="84"/>
        <v>686</v>
      </c>
      <c r="V105" s="50"/>
      <c r="W105" s="59"/>
    </row>
    <row r="106" spans="1:23" x14ac:dyDescent="0.25">
      <c r="B106" s="52" t="s">
        <v>65</v>
      </c>
      <c r="C106" s="55" t="s">
        <v>56</v>
      </c>
      <c r="D106" s="55" t="s">
        <v>56</v>
      </c>
      <c r="E106" s="55" t="s">
        <v>56</v>
      </c>
      <c r="F106" s="54" t="s">
        <v>56</v>
      </c>
      <c r="G106" s="55" t="s">
        <v>56</v>
      </c>
      <c r="H106" s="54" t="s">
        <v>56</v>
      </c>
      <c r="I106" s="55" t="s">
        <v>56</v>
      </c>
      <c r="J106" s="55" t="s">
        <v>56</v>
      </c>
      <c r="K106" s="55" t="s">
        <v>56</v>
      </c>
      <c r="L106" s="50"/>
      <c r="M106" s="54" t="s">
        <v>56</v>
      </c>
      <c r="N106" s="53">
        <v>0</v>
      </c>
      <c r="O106" s="49">
        <v>0</v>
      </c>
      <c r="P106" s="54" t="s">
        <v>56</v>
      </c>
      <c r="Q106" s="53">
        <v>0</v>
      </c>
      <c r="R106" s="54" t="s">
        <v>56</v>
      </c>
      <c r="S106" s="54">
        <f>SUM(M106:Q106)</f>
        <v>0</v>
      </c>
      <c r="T106" s="49">
        <v>4</v>
      </c>
      <c r="U106" s="54">
        <f t="shared" si="84"/>
        <v>4</v>
      </c>
      <c r="V106" s="50"/>
      <c r="W106" s="59"/>
    </row>
    <row r="107" spans="1:23" x14ac:dyDescent="0.25">
      <c r="B107" s="52" t="s">
        <v>57</v>
      </c>
      <c r="C107" s="53">
        <v>0</v>
      </c>
      <c r="D107" s="53">
        <v>10</v>
      </c>
      <c r="E107" s="53">
        <v>36</v>
      </c>
      <c r="F107" s="54" t="s">
        <v>56</v>
      </c>
      <c r="G107" s="53">
        <v>26</v>
      </c>
      <c r="H107" s="54" t="s">
        <v>56</v>
      </c>
      <c r="I107" s="54">
        <f t="shared" ref="I107:I112" si="85">SUM(C107:H107)</f>
        <v>72</v>
      </c>
      <c r="J107" s="49">
        <v>588</v>
      </c>
      <c r="K107" s="54">
        <f t="shared" si="83"/>
        <v>660</v>
      </c>
      <c r="L107" s="50"/>
      <c r="M107" s="53">
        <v>0</v>
      </c>
      <c r="N107" s="53">
        <v>0</v>
      </c>
      <c r="O107" s="53">
        <v>4</v>
      </c>
      <c r="P107" s="54" t="s">
        <v>56</v>
      </c>
      <c r="Q107" s="53">
        <v>10</v>
      </c>
      <c r="R107" s="54" t="s">
        <v>56</v>
      </c>
      <c r="S107" s="54">
        <f t="shared" ref="S107:S112" si="86">SUM(M107:Q107)</f>
        <v>14</v>
      </c>
      <c r="T107" s="49">
        <v>169</v>
      </c>
      <c r="U107" s="54">
        <f t="shared" si="84"/>
        <v>183</v>
      </c>
      <c r="V107" s="50"/>
      <c r="W107" s="59"/>
    </row>
    <row r="108" spans="1:23" x14ac:dyDescent="0.25">
      <c r="B108" s="52" t="s">
        <v>58</v>
      </c>
      <c r="C108" s="53">
        <v>0</v>
      </c>
      <c r="D108" s="53">
        <v>0</v>
      </c>
      <c r="E108" s="53">
        <v>25</v>
      </c>
      <c r="F108" s="54" t="s">
        <v>56</v>
      </c>
      <c r="G108" s="53">
        <v>24</v>
      </c>
      <c r="H108" s="54" t="s">
        <v>56</v>
      </c>
      <c r="I108" s="54">
        <f t="shared" si="85"/>
        <v>49</v>
      </c>
      <c r="J108" s="49">
        <v>214</v>
      </c>
      <c r="K108" s="54">
        <f t="shared" si="83"/>
        <v>263</v>
      </c>
      <c r="L108" s="50"/>
      <c r="M108" s="53">
        <v>0</v>
      </c>
      <c r="N108" s="53">
        <v>67</v>
      </c>
      <c r="O108" s="53">
        <v>95</v>
      </c>
      <c r="P108" s="54" t="s">
        <v>56</v>
      </c>
      <c r="Q108" s="53">
        <v>18</v>
      </c>
      <c r="R108" s="54" t="s">
        <v>56</v>
      </c>
      <c r="S108" s="54">
        <f t="shared" si="86"/>
        <v>180</v>
      </c>
      <c r="T108" s="49">
        <v>454</v>
      </c>
      <c r="U108" s="54">
        <f t="shared" si="84"/>
        <v>634</v>
      </c>
      <c r="V108" s="50"/>
      <c r="W108" s="59"/>
    </row>
    <row r="109" spans="1:23" x14ac:dyDescent="0.25">
      <c r="B109" s="52" t="s">
        <v>66</v>
      </c>
      <c r="C109" s="53">
        <v>101</v>
      </c>
      <c r="D109" s="53">
        <v>34</v>
      </c>
      <c r="E109" s="54" t="s">
        <v>56</v>
      </c>
      <c r="F109" s="54" t="s">
        <v>56</v>
      </c>
      <c r="G109" s="54" t="s">
        <v>56</v>
      </c>
      <c r="H109" s="54" t="s">
        <v>56</v>
      </c>
      <c r="I109" s="54">
        <f t="shared" si="85"/>
        <v>135</v>
      </c>
      <c r="J109" s="54" t="s">
        <v>56</v>
      </c>
      <c r="K109" s="54">
        <f t="shared" si="83"/>
        <v>135</v>
      </c>
      <c r="L109" s="50"/>
      <c r="M109" s="53">
        <v>387</v>
      </c>
      <c r="N109" s="53">
        <v>66</v>
      </c>
      <c r="O109" s="54" t="s">
        <v>56</v>
      </c>
      <c r="P109" s="54" t="s">
        <v>56</v>
      </c>
      <c r="Q109" s="54" t="s">
        <v>56</v>
      </c>
      <c r="R109" s="54" t="s">
        <v>56</v>
      </c>
      <c r="S109" s="54">
        <f t="shared" si="86"/>
        <v>453</v>
      </c>
      <c r="T109" s="54" t="s">
        <v>56</v>
      </c>
      <c r="U109" s="54">
        <f t="shared" si="84"/>
        <v>453</v>
      </c>
      <c r="V109" s="51"/>
      <c r="W109" s="59"/>
    </row>
    <row r="110" spans="1:23" x14ac:dyDescent="0.25">
      <c r="B110" s="52" t="s">
        <v>59</v>
      </c>
      <c r="C110" s="53">
        <v>755</v>
      </c>
      <c r="D110" s="53">
        <v>168</v>
      </c>
      <c r="E110" s="54" t="s">
        <v>56</v>
      </c>
      <c r="F110" s="49">
        <v>161</v>
      </c>
      <c r="G110" s="53">
        <v>557</v>
      </c>
      <c r="H110" s="53">
        <v>5455</v>
      </c>
      <c r="I110" s="54">
        <f t="shared" si="85"/>
        <v>7096</v>
      </c>
      <c r="J110" s="54" t="s">
        <v>56</v>
      </c>
      <c r="K110" s="54">
        <f t="shared" si="83"/>
        <v>7096</v>
      </c>
      <c r="L110" s="50"/>
      <c r="M110" s="53">
        <v>4924</v>
      </c>
      <c r="N110" s="53">
        <v>1756</v>
      </c>
      <c r="O110" s="54" t="s">
        <v>56</v>
      </c>
      <c r="P110" s="49">
        <v>540</v>
      </c>
      <c r="Q110" s="53">
        <v>3903</v>
      </c>
      <c r="R110" s="54" t="s">
        <v>56</v>
      </c>
      <c r="S110" s="54">
        <f t="shared" si="86"/>
        <v>11123</v>
      </c>
      <c r="T110" s="54" t="s">
        <v>56</v>
      </c>
      <c r="U110" s="54">
        <f t="shared" si="84"/>
        <v>11123</v>
      </c>
      <c r="V110" s="50"/>
      <c r="W110" s="59"/>
    </row>
    <row r="111" spans="1:23" x14ac:dyDescent="0.25">
      <c r="B111" s="52" t="s">
        <v>75</v>
      </c>
      <c r="C111" s="53">
        <v>141</v>
      </c>
      <c r="D111" s="53">
        <v>350</v>
      </c>
      <c r="E111" s="53">
        <v>72</v>
      </c>
      <c r="F111" s="54" t="s">
        <v>56</v>
      </c>
      <c r="G111" s="53">
        <v>392</v>
      </c>
      <c r="H111" s="54" t="s">
        <v>56</v>
      </c>
      <c r="I111" s="54">
        <f t="shared" si="85"/>
        <v>955</v>
      </c>
      <c r="J111" s="49">
        <v>2977</v>
      </c>
      <c r="K111" s="54">
        <f t="shared" si="83"/>
        <v>3932</v>
      </c>
      <c r="L111" s="50"/>
      <c r="M111" s="53">
        <v>17</v>
      </c>
      <c r="N111" s="53">
        <v>298</v>
      </c>
      <c r="O111" s="53">
        <v>31</v>
      </c>
      <c r="P111" s="54" t="s">
        <v>56</v>
      </c>
      <c r="Q111" s="53">
        <v>325</v>
      </c>
      <c r="R111" s="53">
        <v>1</v>
      </c>
      <c r="S111" s="54">
        <f>SUM(M111:R111)</f>
        <v>672</v>
      </c>
      <c r="T111" s="49">
        <f>3000-1</f>
        <v>2999</v>
      </c>
      <c r="U111" s="54">
        <f t="shared" si="84"/>
        <v>3671</v>
      </c>
      <c r="V111" s="50"/>
      <c r="W111" s="59"/>
    </row>
    <row r="112" spans="1:23" x14ac:dyDescent="0.25">
      <c r="B112" s="52" t="s">
        <v>61</v>
      </c>
      <c r="C112" s="53">
        <v>0</v>
      </c>
      <c r="D112" s="53">
        <v>0</v>
      </c>
      <c r="E112" s="53">
        <v>1</v>
      </c>
      <c r="F112" s="54" t="s">
        <v>56</v>
      </c>
      <c r="G112" s="53">
        <v>83</v>
      </c>
      <c r="H112" s="54" t="s">
        <v>56</v>
      </c>
      <c r="I112" s="54">
        <f t="shared" si="85"/>
        <v>84</v>
      </c>
      <c r="J112" s="49">
        <v>106</v>
      </c>
      <c r="K112" s="54">
        <f t="shared" si="83"/>
        <v>190</v>
      </c>
      <c r="L112" s="50"/>
      <c r="M112" s="53">
        <v>11</v>
      </c>
      <c r="N112" s="53">
        <v>29</v>
      </c>
      <c r="O112" s="53">
        <v>27</v>
      </c>
      <c r="P112" s="54" t="s">
        <v>56</v>
      </c>
      <c r="Q112" s="53">
        <v>194</v>
      </c>
      <c r="R112" s="54" t="s">
        <v>56</v>
      </c>
      <c r="S112" s="54">
        <f t="shared" si="86"/>
        <v>261</v>
      </c>
      <c r="T112" s="49">
        <v>1786</v>
      </c>
      <c r="U112" s="54">
        <f t="shared" si="84"/>
        <v>2047</v>
      </c>
      <c r="V112" s="51"/>
      <c r="W112" s="59"/>
    </row>
    <row r="113" spans="1:23" x14ac:dyDescent="0.25">
      <c r="B113" s="60" t="s">
        <v>85</v>
      </c>
      <c r="C113" s="54">
        <f t="shared" ref="C113:K113" si="87">SUM(C103:C112)</f>
        <v>3015</v>
      </c>
      <c r="D113" s="54">
        <f t="shared" si="87"/>
        <v>1474</v>
      </c>
      <c r="E113" s="54">
        <f t="shared" si="87"/>
        <v>134</v>
      </c>
      <c r="F113" s="54">
        <f t="shared" si="87"/>
        <v>406</v>
      </c>
      <c r="G113" s="54">
        <f t="shared" si="87"/>
        <v>1939</v>
      </c>
      <c r="H113" s="54">
        <f t="shared" si="87"/>
        <v>10266</v>
      </c>
      <c r="I113" s="54">
        <f t="shared" si="87"/>
        <v>17234</v>
      </c>
      <c r="J113" s="54">
        <f t="shared" si="87"/>
        <v>3885</v>
      </c>
      <c r="K113" s="54">
        <f t="shared" si="87"/>
        <v>21119</v>
      </c>
      <c r="L113" s="50"/>
      <c r="M113" s="54">
        <f t="shared" ref="M113:U113" si="88">SUM(M103:M112)</f>
        <v>6587</v>
      </c>
      <c r="N113" s="54">
        <f t="shared" si="88"/>
        <v>2600</v>
      </c>
      <c r="O113" s="54">
        <f t="shared" si="88"/>
        <v>157</v>
      </c>
      <c r="P113" s="54">
        <f t="shared" si="88"/>
        <v>639</v>
      </c>
      <c r="Q113" s="54">
        <f t="shared" si="88"/>
        <v>5502</v>
      </c>
      <c r="R113" s="54">
        <f t="shared" si="88"/>
        <v>687</v>
      </c>
      <c r="S113" s="54">
        <f t="shared" si="88"/>
        <v>16172</v>
      </c>
      <c r="T113" s="54">
        <f t="shared" si="88"/>
        <v>5412</v>
      </c>
      <c r="U113" s="54">
        <f t="shared" si="88"/>
        <v>21584</v>
      </c>
      <c r="V113" s="50"/>
      <c r="W113" s="59"/>
    </row>
    <row r="114" spans="1:23" x14ac:dyDescent="0.25">
      <c r="B114" s="60"/>
      <c r="C114" s="54"/>
      <c r="D114" s="54"/>
      <c r="E114" s="54"/>
      <c r="F114" s="49"/>
      <c r="G114" s="54"/>
      <c r="H114" s="54"/>
      <c r="I114" s="54"/>
      <c r="J114" s="54"/>
      <c r="K114" s="54"/>
      <c r="L114" s="50"/>
      <c r="M114" s="54"/>
      <c r="N114" s="54"/>
      <c r="O114" s="54"/>
      <c r="P114" s="49"/>
      <c r="Q114" s="54"/>
      <c r="R114" s="54"/>
      <c r="S114" s="54"/>
      <c r="T114" s="54"/>
      <c r="U114" s="54"/>
      <c r="V114" s="50"/>
    </row>
    <row r="115" spans="1:23" ht="17.25" customHeight="1" x14ac:dyDescent="0.25">
      <c r="A115" s="47"/>
      <c r="B115" s="48" t="s">
        <v>80</v>
      </c>
      <c r="C115" s="49"/>
      <c r="D115" s="49"/>
      <c r="E115" s="49"/>
      <c r="F115" s="49"/>
      <c r="G115" s="49"/>
      <c r="H115" s="49"/>
      <c r="I115" s="49"/>
      <c r="J115" s="49"/>
      <c r="K115" s="49"/>
      <c r="L115" s="50"/>
      <c r="M115" s="49"/>
      <c r="N115" s="49"/>
      <c r="O115" s="49"/>
      <c r="P115" s="49"/>
      <c r="Q115" s="49"/>
      <c r="R115" s="49"/>
      <c r="S115" s="49"/>
      <c r="T115" s="49"/>
      <c r="U115" s="49"/>
      <c r="V115" s="51"/>
    </row>
    <row r="116" spans="1:23" x14ac:dyDescent="0.25">
      <c r="B116" s="52" t="s">
        <v>84</v>
      </c>
      <c r="C116" s="53">
        <f>SUM(C91,C103)</f>
        <v>5</v>
      </c>
      <c r="D116" s="53">
        <f>SUM(D91,D103)</f>
        <v>0</v>
      </c>
      <c r="E116" s="54" t="s">
        <v>56</v>
      </c>
      <c r="F116" s="54" t="s">
        <v>56</v>
      </c>
      <c r="G116" s="53">
        <f>SUM(G91,G103)</f>
        <v>0</v>
      </c>
      <c r="H116" s="54" t="s">
        <v>56</v>
      </c>
      <c r="I116" s="54">
        <f>SUM(C116:H116)</f>
        <v>5</v>
      </c>
      <c r="J116" s="54" t="s">
        <v>56</v>
      </c>
      <c r="K116" s="54">
        <f t="shared" ref="K116:K125" si="89">SUM(I116:J116)</f>
        <v>5</v>
      </c>
      <c r="L116" s="50"/>
      <c r="M116" s="53">
        <f>SUM(M91,M103)</f>
        <v>129</v>
      </c>
      <c r="N116" s="53">
        <f>SUM(N91,N103)</f>
        <v>0</v>
      </c>
      <c r="O116" s="54" t="s">
        <v>56</v>
      </c>
      <c r="P116" s="54" t="s">
        <v>56</v>
      </c>
      <c r="Q116" s="53">
        <f>SUM(Q91,Q103)</f>
        <v>17</v>
      </c>
      <c r="R116" s="54" t="s">
        <v>56</v>
      </c>
      <c r="S116" s="54">
        <f>SUM(M116:Q116)</f>
        <v>146</v>
      </c>
      <c r="T116" s="54" t="s">
        <v>56</v>
      </c>
      <c r="U116" s="54">
        <f t="shared" ref="U116:U125" si="90">SUM(S116:T116)</f>
        <v>146</v>
      </c>
      <c r="V116" s="50"/>
      <c r="W116" s="59"/>
    </row>
    <row r="117" spans="1:23" x14ac:dyDescent="0.25">
      <c r="B117" s="52" t="s">
        <v>55</v>
      </c>
      <c r="C117" s="53">
        <f t="shared" ref="C117:D117" si="91">SUM(C92,C104)</f>
        <v>3698</v>
      </c>
      <c r="D117" s="53">
        <f t="shared" si="91"/>
        <v>1464</v>
      </c>
      <c r="E117" s="54" t="s">
        <v>56</v>
      </c>
      <c r="F117" s="53">
        <f>SUM(F92,F104)</f>
        <v>397</v>
      </c>
      <c r="G117" s="53">
        <f>SUM(G92,G104)</f>
        <v>1634</v>
      </c>
      <c r="H117" s="53">
        <f>SUM(H92,H104)</f>
        <v>8800</v>
      </c>
      <c r="I117" s="54">
        <f>SUM(C117:H117)</f>
        <v>15993</v>
      </c>
      <c r="J117" s="54" t="s">
        <v>56</v>
      </c>
      <c r="K117" s="54">
        <f t="shared" si="89"/>
        <v>15993</v>
      </c>
      <c r="L117" s="50"/>
      <c r="M117" s="53">
        <f>SUM(M92,M104)</f>
        <v>1611</v>
      </c>
      <c r="N117" s="53">
        <f>SUM(N92,N104)</f>
        <v>540</v>
      </c>
      <c r="O117" s="54" t="s">
        <v>56</v>
      </c>
      <c r="P117" s="53">
        <f>SUM(P92,P104)</f>
        <v>99</v>
      </c>
      <c r="Q117" s="53">
        <f>SUM(Q92,Q104)</f>
        <v>1670</v>
      </c>
      <c r="R117" s="54" t="s">
        <v>56</v>
      </c>
      <c r="S117" s="54">
        <f>SUM(M117:Q117)</f>
        <v>3920</v>
      </c>
      <c r="T117" s="54" t="s">
        <v>56</v>
      </c>
      <c r="U117" s="54">
        <f t="shared" si="90"/>
        <v>3920</v>
      </c>
      <c r="V117" s="50"/>
      <c r="W117" s="59"/>
    </row>
    <row r="118" spans="1:23" x14ac:dyDescent="0.25">
      <c r="B118" s="52" t="s">
        <v>74</v>
      </c>
      <c r="C118" s="54" t="s">
        <v>56</v>
      </c>
      <c r="D118" s="54" t="s">
        <v>56</v>
      </c>
      <c r="E118" s="54" t="s">
        <v>56</v>
      </c>
      <c r="F118" s="54" t="s">
        <v>56</v>
      </c>
      <c r="G118" s="54" t="s">
        <v>56</v>
      </c>
      <c r="H118" s="54" t="s">
        <v>56</v>
      </c>
      <c r="I118" s="54" t="s">
        <v>56</v>
      </c>
      <c r="J118" s="54" t="s">
        <v>56</v>
      </c>
      <c r="K118" s="54" t="s">
        <v>56</v>
      </c>
      <c r="L118" s="50"/>
      <c r="M118" s="54" t="s">
        <v>56</v>
      </c>
      <c r="N118" s="54" t="s">
        <v>56</v>
      </c>
      <c r="O118" s="54" t="s">
        <v>56</v>
      </c>
      <c r="P118" s="54" t="s">
        <v>56</v>
      </c>
      <c r="Q118" s="54" t="s">
        <v>56</v>
      </c>
      <c r="R118" s="53">
        <f>R105+R93</f>
        <v>717</v>
      </c>
      <c r="S118" s="54">
        <f>SUM(M118:R118)</f>
        <v>717</v>
      </c>
      <c r="T118" s="54" t="s">
        <v>56</v>
      </c>
      <c r="U118" s="54">
        <f t="shared" si="90"/>
        <v>717</v>
      </c>
      <c r="V118" s="50"/>
      <c r="W118" s="59"/>
    </row>
    <row r="119" spans="1:23" x14ac:dyDescent="0.25">
      <c r="B119" s="52" t="s">
        <v>65</v>
      </c>
      <c r="C119" s="55" t="s">
        <v>56</v>
      </c>
      <c r="D119" s="55" t="s">
        <v>56</v>
      </c>
      <c r="E119" s="55" t="s">
        <v>56</v>
      </c>
      <c r="F119" s="54" t="s">
        <v>56</v>
      </c>
      <c r="G119" s="55" t="s">
        <v>56</v>
      </c>
      <c r="H119" s="54" t="s">
        <v>56</v>
      </c>
      <c r="I119" s="55" t="s">
        <v>56</v>
      </c>
      <c r="J119" s="55" t="s">
        <v>56</v>
      </c>
      <c r="K119" s="55" t="s">
        <v>56</v>
      </c>
      <c r="L119" s="50"/>
      <c r="M119" s="54" t="s">
        <v>56</v>
      </c>
      <c r="N119" s="53">
        <f>N106</f>
        <v>0</v>
      </c>
      <c r="O119" s="53">
        <f>O106</f>
        <v>0</v>
      </c>
      <c r="P119" s="54" t="s">
        <v>56</v>
      </c>
      <c r="Q119" s="53">
        <f>Q106</f>
        <v>0</v>
      </c>
      <c r="R119" s="54" t="s">
        <v>56</v>
      </c>
      <c r="S119" s="54">
        <f>SUM(M119:Q119)</f>
        <v>0</v>
      </c>
      <c r="T119" s="49">
        <f>T106</f>
        <v>4</v>
      </c>
      <c r="U119" s="54">
        <f t="shared" si="90"/>
        <v>4</v>
      </c>
      <c r="V119" s="50"/>
      <c r="W119" s="59"/>
    </row>
    <row r="120" spans="1:23" x14ac:dyDescent="0.25">
      <c r="B120" s="52" t="s">
        <v>57</v>
      </c>
      <c r="C120" s="53">
        <f t="shared" ref="C120:E125" si="92">SUM(C94,C107)</f>
        <v>0</v>
      </c>
      <c r="D120" s="53">
        <f t="shared" si="92"/>
        <v>14</v>
      </c>
      <c r="E120" s="53">
        <f t="shared" si="92"/>
        <v>46</v>
      </c>
      <c r="F120" s="54" t="s">
        <v>56</v>
      </c>
      <c r="G120" s="53">
        <f t="shared" ref="G120:G121" si="93">SUM(G94,G107)</f>
        <v>71</v>
      </c>
      <c r="H120" s="54" t="s">
        <v>56</v>
      </c>
      <c r="I120" s="54">
        <f t="shared" ref="I120:I125" si="94">SUM(C120:H120)</f>
        <v>131</v>
      </c>
      <c r="J120" s="53">
        <f>SUM(J94,J107)</f>
        <v>1340</v>
      </c>
      <c r="K120" s="54">
        <f t="shared" si="89"/>
        <v>1471</v>
      </c>
      <c r="L120" s="50"/>
      <c r="M120" s="53">
        <f t="shared" ref="M120:O121" si="95">SUM(M94,M107)</f>
        <v>0</v>
      </c>
      <c r="N120" s="53">
        <f t="shared" si="95"/>
        <v>0</v>
      </c>
      <c r="O120" s="53">
        <f t="shared" si="95"/>
        <v>4</v>
      </c>
      <c r="P120" s="54" t="s">
        <v>56</v>
      </c>
      <c r="Q120" s="53">
        <f t="shared" ref="Q120:Q121" si="96">SUM(Q94,Q107)</f>
        <v>10</v>
      </c>
      <c r="R120" s="54" t="s">
        <v>56</v>
      </c>
      <c r="S120" s="54">
        <f t="shared" ref="S120:S125" si="97">SUM(M120:Q120)</f>
        <v>14</v>
      </c>
      <c r="T120" s="53">
        <f>SUM(T94,T107)</f>
        <v>216</v>
      </c>
      <c r="U120" s="54">
        <f t="shared" si="90"/>
        <v>230</v>
      </c>
      <c r="V120" s="50"/>
      <c r="W120" s="59"/>
    </row>
    <row r="121" spans="1:23" x14ac:dyDescent="0.25">
      <c r="B121" s="52" t="s">
        <v>58</v>
      </c>
      <c r="C121" s="53">
        <f t="shared" si="92"/>
        <v>0</v>
      </c>
      <c r="D121" s="53">
        <f t="shared" si="92"/>
        <v>119</v>
      </c>
      <c r="E121" s="53">
        <f t="shared" si="92"/>
        <v>25</v>
      </c>
      <c r="F121" s="54" t="s">
        <v>56</v>
      </c>
      <c r="G121" s="53">
        <f t="shared" si="93"/>
        <v>42</v>
      </c>
      <c r="H121" s="54" t="s">
        <v>56</v>
      </c>
      <c r="I121" s="54">
        <f t="shared" si="94"/>
        <v>186</v>
      </c>
      <c r="J121" s="53">
        <f>SUM(J95,J108)</f>
        <v>290</v>
      </c>
      <c r="K121" s="54">
        <f t="shared" si="89"/>
        <v>476</v>
      </c>
      <c r="L121" s="50"/>
      <c r="M121" s="53">
        <f t="shared" si="95"/>
        <v>0</v>
      </c>
      <c r="N121" s="53">
        <f t="shared" si="95"/>
        <v>101</v>
      </c>
      <c r="O121" s="53">
        <f t="shared" si="95"/>
        <v>115</v>
      </c>
      <c r="P121" s="54" t="s">
        <v>56</v>
      </c>
      <c r="Q121" s="53">
        <f t="shared" si="96"/>
        <v>18</v>
      </c>
      <c r="R121" s="54" t="s">
        <v>56</v>
      </c>
      <c r="S121" s="54">
        <f t="shared" si="97"/>
        <v>234</v>
      </c>
      <c r="T121" s="53">
        <f>SUM(T95,T108)</f>
        <v>577</v>
      </c>
      <c r="U121" s="54">
        <f t="shared" si="90"/>
        <v>811</v>
      </c>
      <c r="V121" s="50"/>
      <c r="W121" s="59"/>
    </row>
    <row r="122" spans="1:23" x14ac:dyDescent="0.25">
      <c r="B122" s="52" t="s">
        <v>66</v>
      </c>
      <c r="C122" s="53">
        <f t="shared" si="92"/>
        <v>104</v>
      </c>
      <c r="D122" s="53">
        <f t="shared" si="92"/>
        <v>34</v>
      </c>
      <c r="E122" s="54" t="s">
        <v>56</v>
      </c>
      <c r="F122" s="54" t="s">
        <v>56</v>
      </c>
      <c r="G122" s="54" t="s">
        <v>56</v>
      </c>
      <c r="H122" s="54" t="s">
        <v>56</v>
      </c>
      <c r="I122" s="54">
        <f t="shared" si="94"/>
        <v>138</v>
      </c>
      <c r="J122" s="54" t="s">
        <v>56</v>
      </c>
      <c r="K122" s="54">
        <f t="shared" si="89"/>
        <v>138</v>
      </c>
      <c r="L122" s="50"/>
      <c r="M122" s="53">
        <f>SUM(M96,M109)</f>
        <v>481</v>
      </c>
      <c r="N122" s="53">
        <f>SUM(N96,N109)</f>
        <v>72</v>
      </c>
      <c r="O122" s="54" t="s">
        <v>56</v>
      </c>
      <c r="P122" s="54" t="s">
        <v>56</v>
      </c>
      <c r="Q122" s="54" t="s">
        <v>56</v>
      </c>
      <c r="R122" s="54" t="s">
        <v>56</v>
      </c>
      <c r="S122" s="54">
        <f t="shared" si="97"/>
        <v>553</v>
      </c>
      <c r="T122" s="54" t="s">
        <v>56</v>
      </c>
      <c r="U122" s="54">
        <f t="shared" si="90"/>
        <v>553</v>
      </c>
      <c r="V122" s="51"/>
      <c r="W122" s="59"/>
    </row>
    <row r="123" spans="1:23" x14ac:dyDescent="0.25">
      <c r="B123" s="52" t="s">
        <v>59</v>
      </c>
      <c r="C123" s="53">
        <f t="shared" si="92"/>
        <v>964</v>
      </c>
      <c r="D123" s="53">
        <f t="shared" si="92"/>
        <v>168</v>
      </c>
      <c r="E123" s="54" t="s">
        <v>56</v>
      </c>
      <c r="F123" s="53">
        <f>SUM(F97,F110)</f>
        <v>161</v>
      </c>
      <c r="G123" s="53">
        <f>SUM(G97,G110)</f>
        <v>595</v>
      </c>
      <c r="H123" s="53">
        <f>SUM(H97,H110)</f>
        <v>8362</v>
      </c>
      <c r="I123" s="54">
        <f t="shared" si="94"/>
        <v>10250</v>
      </c>
      <c r="J123" s="54" t="s">
        <v>56</v>
      </c>
      <c r="K123" s="54">
        <f t="shared" si="89"/>
        <v>10250</v>
      </c>
      <c r="L123" s="50"/>
      <c r="M123" s="53">
        <f>SUM(M97,M110)</f>
        <v>8010</v>
      </c>
      <c r="N123" s="53">
        <f>SUM(N97,N110)</f>
        <v>2559</v>
      </c>
      <c r="O123" s="54" t="s">
        <v>56</v>
      </c>
      <c r="P123" s="53">
        <f>SUM(P97,P110)</f>
        <v>712</v>
      </c>
      <c r="Q123" s="53">
        <f>SUM(Q97,Q110)</f>
        <v>5784</v>
      </c>
      <c r="R123" s="54" t="s">
        <v>56</v>
      </c>
      <c r="S123" s="54">
        <f t="shared" si="97"/>
        <v>17065</v>
      </c>
      <c r="T123" s="54" t="s">
        <v>56</v>
      </c>
      <c r="U123" s="54">
        <f t="shared" si="90"/>
        <v>17065</v>
      </c>
      <c r="V123" s="50"/>
      <c r="W123" s="59"/>
    </row>
    <row r="124" spans="1:23" x14ac:dyDescent="0.25">
      <c r="B124" s="52" t="s">
        <v>75</v>
      </c>
      <c r="C124" s="53">
        <f t="shared" si="92"/>
        <v>148</v>
      </c>
      <c r="D124" s="53">
        <f t="shared" si="92"/>
        <v>427</v>
      </c>
      <c r="E124" s="53">
        <f>SUM(E98,E111)</f>
        <v>107</v>
      </c>
      <c r="F124" s="54" t="s">
        <v>56</v>
      </c>
      <c r="G124" s="53">
        <f>SUM(G98,G111)</f>
        <v>549</v>
      </c>
      <c r="H124" s="54" t="s">
        <v>56</v>
      </c>
      <c r="I124" s="54">
        <f t="shared" si="94"/>
        <v>1231</v>
      </c>
      <c r="J124" s="53">
        <f>SUM(J98,J111)</f>
        <v>4993</v>
      </c>
      <c r="K124" s="54">
        <f t="shared" si="89"/>
        <v>6224</v>
      </c>
      <c r="L124" s="50"/>
      <c r="M124" s="53">
        <f t="shared" ref="M124:M125" si="98">SUM(M98,M111)</f>
        <v>31</v>
      </c>
      <c r="N124" s="53">
        <f>SUM(N98,N111)</f>
        <v>401</v>
      </c>
      <c r="O124" s="53">
        <f>SUM(O98,O111)</f>
        <v>73</v>
      </c>
      <c r="P124" s="54" t="s">
        <v>56</v>
      </c>
      <c r="Q124" s="53">
        <f>SUM(Q98,Q111)</f>
        <v>488</v>
      </c>
      <c r="R124" s="53">
        <f>SUM(R98,R111)</f>
        <v>10</v>
      </c>
      <c r="S124" s="54">
        <f>SUM(M124:R124)</f>
        <v>1003</v>
      </c>
      <c r="T124" s="53">
        <f>SUM(T98,T111)</f>
        <v>5568</v>
      </c>
      <c r="U124" s="54">
        <f t="shared" si="90"/>
        <v>6571</v>
      </c>
      <c r="V124" s="50"/>
      <c r="W124" s="59"/>
    </row>
    <row r="125" spans="1:23" x14ac:dyDescent="0.25">
      <c r="B125" s="52" t="s">
        <v>61</v>
      </c>
      <c r="C125" s="53">
        <f t="shared" si="92"/>
        <v>81</v>
      </c>
      <c r="D125" s="53">
        <f t="shared" si="92"/>
        <v>0</v>
      </c>
      <c r="E125" s="53">
        <f>SUM(E99,E112)</f>
        <v>16</v>
      </c>
      <c r="F125" s="54" t="s">
        <v>56</v>
      </c>
      <c r="G125" s="53">
        <f>SUM(G99,G112)</f>
        <v>192</v>
      </c>
      <c r="H125" s="54" t="s">
        <v>56</v>
      </c>
      <c r="I125" s="54">
        <f t="shared" si="94"/>
        <v>289</v>
      </c>
      <c r="J125" s="53">
        <f>SUM(J99,J112)</f>
        <v>1215</v>
      </c>
      <c r="K125" s="54">
        <f t="shared" si="89"/>
        <v>1504</v>
      </c>
      <c r="L125" s="50"/>
      <c r="M125" s="53">
        <f t="shared" si="98"/>
        <v>16</v>
      </c>
      <c r="N125" s="53">
        <f>SUM(N99,N112)</f>
        <v>56</v>
      </c>
      <c r="O125" s="53">
        <f>SUM(O99,O112)</f>
        <v>58</v>
      </c>
      <c r="P125" s="54" t="s">
        <v>56</v>
      </c>
      <c r="Q125" s="53">
        <f>SUM(Q99,Q112)</f>
        <v>292</v>
      </c>
      <c r="R125" s="54" t="s">
        <v>56</v>
      </c>
      <c r="S125" s="54">
        <f t="shared" si="97"/>
        <v>422</v>
      </c>
      <c r="T125" s="53">
        <f>SUM(T99,T112)</f>
        <v>3585</v>
      </c>
      <c r="U125" s="54">
        <f t="shared" si="90"/>
        <v>4007</v>
      </c>
      <c r="V125" s="51"/>
      <c r="W125" s="59"/>
    </row>
    <row r="126" spans="1:23" ht="16.2" thickBot="1" x14ac:dyDescent="0.3">
      <c r="A126" s="41"/>
      <c r="B126" s="56" t="s">
        <v>86</v>
      </c>
      <c r="C126" s="57">
        <f t="shared" ref="C126:K126" si="99">SUM(C116:C125)</f>
        <v>5000</v>
      </c>
      <c r="D126" s="57">
        <f t="shared" si="99"/>
        <v>2226</v>
      </c>
      <c r="E126" s="57">
        <f t="shared" si="99"/>
        <v>194</v>
      </c>
      <c r="F126" s="57">
        <f t="shared" si="99"/>
        <v>558</v>
      </c>
      <c r="G126" s="57">
        <f t="shared" si="99"/>
        <v>3083</v>
      </c>
      <c r="H126" s="57">
        <f t="shared" si="99"/>
        <v>17162</v>
      </c>
      <c r="I126" s="57">
        <f t="shared" si="99"/>
        <v>28223</v>
      </c>
      <c r="J126" s="57">
        <f t="shared" si="99"/>
        <v>7838</v>
      </c>
      <c r="K126" s="57">
        <f t="shared" si="99"/>
        <v>36061</v>
      </c>
      <c r="L126" s="58"/>
      <c r="M126" s="57">
        <f t="shared" ref="M126:U126" si="100">SUM(M116:M125)</f>
        <v>10278</v>
      </c>
      <c r="N126" s="57">
        <f t="shared" si="100"/>
        <v>3729</v>
      </c>
      <c r="O126" s="57">
        <f t="shared" si="100"/>
        <v>250</v>
      </c>
      <c r="P126" s="57">
        <f t="shared" si="100"/>
        <v>811</v>
      </c>
      <c r="Q126" s="57">
        <f t="shared" si="100"/>
        <v>8279</v>
      </c>
      <c r="R126" s="57">
        <f t="shared" si="100"/>
        <v>727</v>
      </c>
      <c r="S126" s="57">
        <f t="shared" si="100"/>
        <v>24074</v>
      </c>
      <c r="T126" s="57">
        <f t="shared" si="100"/>
        <v>9950</v>
      </c>
      <c r="U126" s="57">
        <f t="shared" si="100"/>
        <v>34024</v>
      </c>
      <c r="V126" s="50"/>
      <c r="W126" s="59"/>
    </row>
    <row r="127" spans="1:23" x14ac:dyDescent="0.25">
      <c r="B127" s="60"/>
      <c r="C127" s="61"/>
      <c r="D127" s="61"/>
      <c r="E127" s="61"/>
      <c r="F127" s="61"/>
      <c r="G127" s="61"/>
      <c r="H127" s="61"/>
      <c r="I127" s="62"/>
      <c r="J127" s="61"/>
      <c r="K127" s="61"/>
      <c r="L127" s="63"/>
      <c r="M127" s="61"/>
      <c r="N127" s="61"/>
      <c r="O127" s="61"/>
      <c r="P127" s="61"/>
      <c r="Q127" s="61"/>
      <c r="R127" s="62"/>
      <c r="S127" s="62"/>
      <c r="T127" s="61"/>
      <c r="U127" s="61"/>
      <c r="V127" s="50"/>
    </row>
    <row r="128" spans="1:23" ht="17.25" customHeight="1" x14ac:dyDescent="0.25">
      <c r="A128" s="47" t="s">
        <v>87</v>
      </c>
      <c r="B128" s="48" t="s">
        <v>88</v>
      </c>
      <c r="C128" s="49"/>
      <c r="D128" s="49"/>
      <c r="E128" s="49"/>
      <c r="F128" s="49"/>
      <c r="G128" s="49"/>
      <c r="H128" s="49"/>
      <c r="I128" s="49"/>
      <c r="J128" s="49"/>
      <c r="K128" s="49"/>
      <c r="L128" s="50"/>
      <c r="M128" s="49"/>
      <c r="N128" s="49"/>
      <c r="O128" s="49"/>
      <c r="P128" s="49"/>
      <c r="Q128" s="49"/>
      <c r="R128" s="49"/>
      <c r="S128" s="49"/>
      <c r="T128" s="49"/>
      <c r="U128" s="49"/>
      <c r="V128" s="51"/>
    </row>
    <row r="129" spans="1:23" x14ac:dyDescent="0.25">
      <c r="B129" s="52" t="s">
        <v>84</v>
      </c>
      <c r="C129" s="53">
        <v>10</v>
      </c>
      <c r="D129" s="53">
        <v>0</v>
      </c>
      <c r="E129" s="54" t="s">
        <v>56</v>
      </c>
      <c r="F129" s="54" t="s">
        <v>56</v>
      </c>
      <c r="G129" s="53">
        <v>0</v>
      </c>
      <c r="H129" s="54" t="s">
        <v>56</v>
      </c>
      <c r="I129" s="54">
        <f t="shared" ref="I129:I136" si="101">SUM(C129:H129)</f>
        <v>10</v>
      </c>
      <c r="J129" s="54" t="s">
        <v>56</v>
      </c>
      <c r="K129" s="54">
        <f t="shared" ref="K129:K136" si="102">SUM(I129:J129)</f>
        <v>10</v>
      </c>
      <c r="L129" s="50"/>
      <c r="M129" s="53">
        <v>265</v>
      </c>
      <c r="N129" s="53">
        <v>0</v>
      </c>
      <c r="O129" s="54" t="s">
        <v>56</v>
      </c>
      <c r="P129" s="54" t="s">
        <v>56</v>
      </c>
      <c r="Q129" s="53">
        <v>87</v>
      </c>
      <c r="R129" s="54" t="s">
        <v>56</v>
      </c>
      <c r="S129" s="54">
        <f>SUM(M129:Q129)</f>
        <v>352</v>
      </c>
      <c r="T129" s="54" t="s">
        <v>56</v>
      </c>
      <c r="U129" s="54">
        <f t="shared" ref="U129:U136" si="103">SUM(S129:T129)</f>
        <v>352</v>
      </c>
      <c r="V129" s="50"/>
      <c r="W129" s="59"/>
    </row>
    <row r="130" spans="1:23" x14ac:dyDescent="0.25">
      <c r="B130" s="52" t="s">
        <v>55</v>
      </c>
      <c r="C130" s="53">
        <v>542</v>
      </c>
      <c r="D130" s="53">
        <v>264</v>
      </c>
      <c r="E130" s="54" t="s">
        <v>56</v>
      </c>
      <c r="F130" s="49">
        <v>21</v>
      </c>
      <c r="G130" s="53">
        <v>181</v>
      </c>
      <c r="H130" s="49">
        <v>1391</v>
      </c>
      <c r="I130" s="54">
        <f t="shared" si="101"/>
        <v>2399</v>
      </c>
      <c r="J130" s="54" t="s">
        <v>56</v>
      </c>
      <c r="K130" s="54">
        <f t="shared" si="102"/>
        <v>2399</v>
      </c>
      <c r="L130" s="50" t="s">
        <v>89</v>
      </c>
      <c r="M130" s="53">
        <v>12</v>
      </c>
      <c r="N130" s="53">
        <v>0</v>
      </c>
      <c r="O130" s="54" t="s">
        <v>56</v>
      </c>
      <c r="P130" s="49">
        <v>0</v>
      </c>
      <c r="Q130" s="53">
        <v>0</v>
      </c>
      <c r="R130" s="54" t="s">
        <v>56</v>
      </c>
      <c r="S130" s="54">
        <f>SUM(M130:Q130)</f>
        <v>12</v>
      </c>
      <c r="T130" s="54" t="s">
        <v>56</v>
      </c>
      <c r="U130" s="54">
        <f t="shared" si="103"/>
        <v>12</v>
      </c>
      <c r="V130" s="50"/>
      <c r="W130" s="59"/>
    </row>
    <row r="131" spans="1:23" x14ac:dyDescent="0.25">
      <c r="B131" s="52" t="s">
        <v>90</v>
      </c>
      <c r="C131" s="49">
        <v>0</v>
      </c>
      <c r="D131" s="49">
        <v>0</v>
      </c>
      <c r="E131" s="54" t="s">
        <v>56</v>
      </c>
      <c r="F131" s="54" t="s">
        <v>56</v>
      </c>
      <c r="G131" s="49">
        <v>0</v>
      </c>
      <c r="H131" s="54" t="s">
        <v>56</v>
      </c>
      <c r="I131" s="54">
        <f t="shared" si="101"/>
        <v>0</v>
      </c>
      <c r="J131" s="54" t="s">
        <v>56</v>
      </c>
      <c r="K131" s="54">
        <f t="shared" si="102"/>
        <v>0</v>
      </c>
      <c r="L131" s="50"/>
      <c r="M131" s="49">
        <v>145</v>
      </c>
      <c r="N131" s="49">
        <v>61</v>
      </c>
      <c r="O131" s="54" t="s">
        <v>56</v>
      </c>
      <c r="P131" s="54" t="s">
        <v>56</v>
      </c>
      <c r="Q131" s="49">
        <v>78</v>
      </c>
      <c r="R131" s="54" t="s">
        <v>56</v>
      </c>
      <c r="S131" s="54">
        <f t="shared" ref="S131:S136" si="104">SUM(M131:Q131)</f>
        <v>284</v>
      </c>
      <c r="T131" s="54" t="s">
        <v>56</v>
      </c>
      <c r="U131" s="54">
        <f t="shared" si="103"/>
        <v>284</v>
      </c>
      <c r="V131" s="51"/>
      <c r="W131" s="59"/>
    </row>
    <row r="132" spans="1:23" x14ac:dyDescent="0.25">
      <c r="B132" s="52" t="s">
        <v>58</v>
      </c>
      <c r="C132" s="49">
        <v>0</v>
      </c>
      <c r="D132" s="49">
        <v>0</v>
      </c>
      <c r="E132" s="49">
        <v>52</v>
      </c>
      <c r="F132" s="54" t="s">
        <v>56</v>
      </c>
      <c r="G132" s="49">
        <v>8</v>
      </c>
      <c r="H132" s="54" t="s">
        <v>56</v>
      </c>
      <c r="I132" s="54">
        <f t="shared" si="101"/>
        <v>60</v>
      </c>
      <c r="J132" s="49">
        <v>148</v>
      </c>
      <c r="K132" s="54">
        <f t="shared" si="102"/>
        <v>208</v>
      </c>
      <c r="L132" s="50"/>
      <c r="M132" s="49">
        <v>0</v>
      </c>
      <c r="N132" s="53">
        <v>7</v>
      </c>
      <c r="O132" s="53">
        <v>2</v>
      </c>
      <c r="P132" s="54" t="s">
        <v>56</v>
      </c>
      <c r="Q132" s="53">
        <v>6</v>
      </c>
      <c r="R132" s="54" t="s">
        <v>56</v>
      </c>
      <c r="S132" s="54">
        <f t="shared" si="104"/>
        <v>15</v>
      </c>
      <c r="T132" s="53">
        <v>140</v>
      </c>
      <c r="U132" s="54">
        <f t="shared" si="103"/>
        <v>155</v>
      </c>
      <c r="V132" s="50"/>
      <c r="W132" s="59"/>
    </row>
    <row r="133" spans="1:23" x14ac:dyDescent="0.25">
      <c r="B133" s="52" t="s">
        <v>91</v>
      </c>
      <c r="C133" s="49">
        <v>164</v>
      </c>
      <c r="D133" s="49">
        <v>14</v>
      </c>
      <c r="E133" s="54" t="s">
        <v>56</v>
      </c>
      <c r="F133" s="54" t="s">
        <v>56</v>
      </c>
      <c r="G133" s="54" t="s">
        <v>56</v>
      </c>
      <c r="H133" s="54" t="s">
        <v>56</v>
      </c>
      <c r="I133" s="54">
        <f t="shared" si="101"/>
        <v>178</v>
      </c>
      <c r="J133" s="54" t="s">
        <v>56</v>
      </c>
      <c r="K133" s="54">
        <f t="shared" si="102"/>
        <v>178</v>
      </c>
      <c r="L133" s="50"/>
      <c r="M133" s="49">
        <v>88</v>
      </c>
      <c r="N133" s="49">
        <v>0</v>
      </c>
      <c r="O133" s="54" t="s">
        <v>56</v>
      </c>
      <c r="P133" s="54" t="s">
        <v>56</v>
      </c>
      <c r="Q133" s="54" t="s">
        <v>56</v>
      </c>
      <c r="R133" s="54" t="s">
        <v>56</v>
      </c>
      <c r="S133" s="54">
        <f t="shared" si="104"/>
        <v>88</v>
      </c>
      <c r="T133" s="54" t="s">
        <v>56</v>
      </c>
      <c r="U133" s="54">
        <f t="shared" si="103"/>
        <v>88</v>
      </c>
      <c r="V133" s="51"/>
      <c r="W133" s="59"/>
    </row>
    <row r="134" spans="1:23" x14ac:dyDescent="0.25">
      <c r="B134" s="52" t="s">
        <v>92</v>
      </c>
      <c r="C134" s="53">
        <v>988</v>
      </c>
      <c r="D134" s="49">
        <v>227</v>
      </c>
      <c r="E134" s="54" t="s">
        <v>56</v>
      </c>
      <c r="F134" s="49">
        <v>45</v>
      </c>
      <c r="G134" s="53">
        <v>704</v>
      </c>
      <c r="H134" s="53">
        <v>6310</v>
      </c>
      <c r="I134" s="54">
        <f t="shared" si="101"/>
        <v>8274</v>
      </c>
      <c r="J134" s="54" t="s">
        <v>56</v>
      </c>
      <c r="K134" s="54">
        <f t="shared" si="102"/>
        <v>8274</v>
      </c>
      <c r="L134" s="50" t="s">
        <v>89</v>
      </c>
      <c r="M134" s="49">
        <v>4836</v>
      </c>
      <c r="N134" s="49">
        <v>957</v>
      </c>
      <c r="O134" s="54" t="s">
        <v>56</v>
      </c>
      <c r="P134" s="49">
        <v>346</v>
      </c>
      <c r="Q134" s="49">
        <v>2690</v>
      </c>
      <c r="R134" s="54" t="s">
        <v>56</v>
      </c>
      <c r="S134" s="54">
        <f t="shared" si="104"/>
        <v>8829</v>
      </c>
      <c r="T134" s="54" t="s">
        <v>56</v>
      </c>
      <c r="U134" s="54">
        <f t="shared" si="103"/>
        <v>8829</v>
      </c>
      <c r="V134" s="50" t="s">
        <v>89</v>
      </c>
      <c r="W134" s="59"/>
    </row>
    <row r="135" spans="1:23" x14ac:dyDescent="0.25">
      <c r="B135" s="52" t="s">
        <v>60</v>
      </c>
      <c r="C135" s="49">
        <v>0</v>
      </c>
      <c r="D135" s="53">
        <v>282</v>
      </c>
      <c r="E135" s="49">
        <v>55</v>
      </c>
      <c r="F135" s="54" t="s">
        <v>56</v>
      </c>
      <c r="G135" s="53">
        <v>134</v>
      </c>
      <c r="H135" s="54" t="s">
        <v>56</v>
      </c>
      <c r="I135" s="54">
        <f t="shared" si="101"/>
        <v>471</v>
      </c>
      <c r="J135" s="53">
        <v>2181</v>
      </c>
      <c r="K135" s="54">
        <f t="shared" si="102"/>
        <v>2652</v>
      </c>
      <c r="L135" s="50"/>
      <c r="M135" s="49">
        <v>0</v>
      </c>
      <c r="N135" s="53">
        <v>132</v>
      </c>
      <c r="O135" s="49">
        <v>40</v>
      </c>
      <c r="P135" s="54" t="s">
        <v>56</v>
      </c>
      <c r="Q135" s="53">
        <v>173</v>
      </c>
      <c r="R135" s="54" t="s">
        <v>56</v>
      </c>
      <c r="S135" s="54">
        <f t="shared" si="104"/>
        <v>345</v>
      </c>
      <c r="T135" s="53">
        <v>1730</v>
      </c>
      <c r="U135" s="54">
        <f t="shared" si="103"/>
        <v>2075</v>
      </c>
      <c r="V135" s="51"/>
      <c r="W135" s="59"/>
    </row>
    <row r="136" spans="1:23" x14ac:dyDescent="0.25">
      <c r="B136" s="52" t="s">
        <v>61</v>
      </c>
      <c r="C136" s="49">
        <v>66</v>
      </c>
      <c r="D136" s="53">
        <v>4</v>
      </c>
      <c r="E136" s="49">
        <v>11</v>
      </c>
      <c r="F136" s="54" t="s">
        <v>56</v>
      </c>
      <c r="G136" s="53">
        <v>200</v>
      </c>
      <c r="H136" s="54" t="s">
        <v>56</v>
      </c>
      <c r="I136" s="54">
        <f t="shared" si="101"/>
        <v>281</v>
      </c>
      <c r="J136" s="53">
        <v>2055</v>
      </c>
      <c r="K136" s="54">
        <f t="shared" si="102"/>
        <v>2336</v>
      </c>
      <c r="L136" s="50"/>
      <c r="M136" s="49">
        <v>7</v>
      </c>
      <c r="N136" s="53">
        <v>28</v>
      </c>
      <c r="O136" s="49">
        <v>23</v>
      </c>
      <c r="P136" s="54" t="s">
        <v>56</v>
      </c>
      <c r="Q136" s="53">
        <v>112</v>
      </c>
      <c r="R136" s="54" t="s">
        <v>56</v>
      </c>
      <c r="S136" s="54">
        <f t="shared" si="104"/>
        <v>170</v>
      </c>
      <c r="T136" s="53">
        <v>2453</v>
      </c>
      <c r="U136" s="54">
        <f t="shared" si="103"/>
        <v>2623</v>
      </c>
      <c r="V136" s="51"/>
      <c r="W136" s="59"/>
    </row>
    <row r="137" spans="1:23" x14ac:dyDescent="0.25">
      <c r="B137" s="60" t="s">
        <v>93</v>
      </c>
      <c r="C137" s="54">
        <f t="shared" ref="C137:K137" si="105">SUM(C129:C136)</f>
        <v>1770</v>
      </c>
      <c r="D137" s="54">
        <f t="shared" si="105"/>
        <v>791</v>
      </c>
      <c r="E137" s="54">
        <f t="shared" si="105"/>
        <v>118</v>
      </c>
      <c r="F137" s="54">
        <f t="shared" si="105"/>
        <v>66</v>
      </c>
      <c r="G137" s="54">
        <f t="shared" si="105"/>
        <v>1227</v>
      </c>
      <c r="H137" s="54">
        <f t="shared" si="105"/>
        <v>7701</v>
      </c>
      <c r="I137" s="54">
        <f t="shared" si="105"/>
        <v>11673</v>
      </c>
      <c r="J137" s="54">
        <f t="shared" si="105"/>
        <v>4384</v>
      </c>
      <c r="K137" s="54">
        <f t="shared" si="105"/>
        <v>16057</v>
      </c>
      <c r="L137" s="50"/>
      <c r="M137" s="54">
        <f t="shared" ref="M137:U137" si="106">SUM(M129:M136)</f>
        <v>5353</v>
      </c>
      <c r="N137" s="54">
        <f t="shared" si="106"/>
        <v>1185</v>
      </c>
      <c r="O137" s="54">
        <f t="shared" si="106"/>
        <v>65</v>
      </c>
      <c r="P137" s="54">
        <f t="shared" si="106"/>
        <v>346</v>
      </c>
      <c r="Q137" s="54">
        <f t="shared" si="106"/>
        <v>3146</v>
      </c>
      <c r="R137" s="54" t="s">
        <v>56</v>
      </c>
      <c r="S137" s="54">
        <f t="shared" si="106"/>
        <v>10095</v>
      </c>
      <c r="T137" s="54">
        <f t="shared" si="106"/>
        <v>4323</v>
      </c>
      <c r="U137" s="54">
        <f t="shared" si="106"/>
        <v>14418</v>
      </c>
      <c r="V137" s="50"/>
      <c r="W137" s="59"/>
    </row>
    <row r="138" spans="1:23" x14ac:dyDescent="0.25">
      <c r="B138" s="60"/>
      <c r="C138" s="54"/>
      <c r="D138" s="54"/>
      <c r="E138" s="54"/>
      <c r="F138" s="54"/>
      <c r="G138" s="54"/>
      <c r="H138" s="54"/>
      <c r="I138" s="54"/>
      <c r="J138" s="54"/>
      <c r="K138" s="54"/>
      <c r="L138" s="50"/>
      <c r="M138" s="54"/>
      <c r="N138" s="54"/>
      <c r="O138" s="54"/>
      <c r="P138" s="54"/>
      <c r="Q138" s="54"/>
      <c r="R138" s="54"/>
      <c r="S138" s="54"/>
      <c r="T138" s="54"/>
      <c r="U138" s="54"/>
      <c r="V138" s="50"/>
    </row>
    <row r="139" spans="1:23" ht="17.25" customHeight="1" x14ac:dyDescent="0.25">
      <c r="A139" s="47"/>
      <c r="B139" s="48" t="s">
        <v>94</v>
      </c>
      <c r="C139" s="49"/>
      <c r="D139" s="49"/>
      <c r="E139" s="49"/>
      <c r="F139" s="49"/>
      <c r="G139" s="49"/>
      <c r="H139" s="49"/>
      <c r="I139" s="49"/>
      <c r="J139" s="49"/>
      <c r="K139" s="49"/>
      <c r="L139" s="50"/>
      <c r="M139" s="49"/>
      <c r="N139" s="49"/>
      <c r="O139" s="49"/>
      <c r="P139" s="49"/>
      <c r="Q139" s="49"/>
      <c r="R139" s="49"/>
      <c r="S139" s="49"/>
      <c r="T139" s="49"/>
      <c r="U139" s="49"/>
      <c r="V139" s="51"/>
    </row>
    <row r="140" spans="1:23" x14ac:dyDescent="0.25">
      <c r="B140" s="52" t="s">
        <v>95</v>
      </c>
      <c r="C140" s="54" t="s">
        <v>56</v>
      </c>
      <c r="D140" s="54" t="s">
        <v>56</v>
      </c>
      <c r="E140" s="54" t="s">
        <v>56</v>
      </c>
      <c r="F140" s="54" t="s">
        <v>56</v>
      </c>
      <c r="G140" s="54" t="s">
        <v>56</v>
      </c>
      <c r="H140" s="54" t="s">
        <v>56</v>
      </c>
      <c r="I140" s="54" t="s">
        <v>56</v>
      </c>
      <c r="J140" s="54" t="s">
        <v>56</v>
      </c>
      <c r="K140" s="54" t="s">
        <v>56</v>
      </c>
      <c r="L140" s="50"/>
      <c r="M140" s="53">
        <v>26</v>
      </c>
      <c r="N140" s="49">
        <v>0</v>
      </c>
      <c r="O140" s="54" t="s">
        <v>56</v>
      </c>
      <c r="P140" s="54" t="s">
        <v>56</v>
      </c>
      <c r="Q140" s="53">
        <v>16</v>
      </c>
      <c r="R140" s="54" t="s">
        <v>56</v>
      </c>
      <c r="S140" s="54">
        <f>SUM(M140:Q140)</f>
        <v>42</v>
      </c>
      <c r="T140" s="54" t="s">
        <v>56</v>
      </c>
      <c r="U140" s="54">
        <f>SUM(S140:T140)</f>
        <v>42</v>
      </c>
      <c r="V140" s="50"/>
      <c r="W140" s="59"/>
    </row>
    <row r="141" spans="1:23" x14ac:dyDescent="0.25">
      <c r="B141" s="52" t="s">
        <v>84</v>
      </c>
      <c r="C141" s="53">
        <v>12</v>
      </c>
      <c r="D141" s="53">
        <v>0</v>
      </c>
      <c r="E141" s="54" t="s">
        <v>56</v>
      </c>
      <c r="F141" s="54" t="s">
        <v>56</v>
      </c>
      <c r="G141" s="53">
        <v>0</v>
      </c>
      <c r="H141" s="54" t="s">
        <v>56</v>
      </c>
      <c r="I141" s="54">
        <f>SUM(C141:H141)</f>
        <v>12</v>
      </c>
      <c r="J141" s="54" t="s">
        <v>56</v>
      </c>
      <c r="K141" s="54">
        <f t="shared" ref="K141:K142" si="107">SUM(I141:J141)</f>
        <v>12</v>
      </c>
      <c r="L141" s="50"/>
      <c r="M141" s="53">
        <v>125</v>
      </c>
      <c r="N141" s="53">
        <v>13</v>
      </c>
      <c r="O141" s="54" t="s">
        <v>56</v>
      </c>
      <c r="P141" s="54" t="s">
        <v>56</v>
      </c>
      <c r="Q141" s="53">
        <v>66</v>
      </c>
      <c r="R141" s="54" t="s">
        <v>56</v>
      </c>
      <c r="S141" s="54">
        <f>SUM(M141:Q141)</f>
        <v>204</v>
      </c>
      <c r="T141" s="54" t="s">
        <v>56</v>
      </c>
      <c r="U141" s="54">
        <f t="shared" ref="U141:U152" si="108">SUM(S141:T141)</f>
        <v>204</v>
      </c>
      <c r="V141" s="50"/>
      <c r="W141" s="59"/>
    </row>
    <row r="142" spans="1:23" x14ac:dyDescent="0.25">
      <c r="B142" s="52" t="s">
        <v>55</v>
      </c>
      <c r="C142" s="53">
        <v>2609</v>
      </c>
      <c r="D142" s="53">
        <v>708</v>
      </c>
      <c r="E142" s="54" t="s">
        <v>56</v>
      </c>
      <c r="F142" s="49">
        <v>425</v>
      </c>
      <c r="G142" s="53">
        <v>1401</v>
      </c>
      <c r="H142" s="49">
        <v>2662</v>
      </c>
      <c r="I142" s="54">
        <f>SUM(C142:H142)</f>
        <v>7805</v>
      </c>
      <c r="J142" s="54" t="s">
        <v>56</v>
      </c>
      <c r="K142" s="54">
        <f t="shared" si="107"/>
        <v>7805</v>
      </c>
      <c r="L142" s="50" t="s">
        <v>89</v>
      </c>
      <c r="M142" s="53">
        <v>291</v>
      </c>
      <c r="N142" s="53">
        <v>57</v>
      </c>
      <c r="O142" s="54" t="s">
        <v>56</v>
      </c>
      <c r="P142" s="49">
        <v>20</v>
      </c>
      <c r="Q142" s="53">
        <v>512</v>
      </c>
      <c r="R142" s="54" t="s">
        <v>56</v>
      </c>
      <c r="S142" s="54">
        <f>SUM(M142:Q142)</f>
        <v>880</v>
      </c>
      <c r="T142" s="54" t="s">
        <v>56</v>
      </c>
      <c r="U142" s="54">
        <f t="shared" si="108"/>
        <v>880</v>
      </c>
      <c r="V142" s="50" t="s">
        <v>89</v>
      </c>
      <c r="W142" s="59"/>
    </row>
    <row r="143" spans="1:23" x14ac:dyDescent="0.25">
      <c r="B143" s="52" t="s">
        <v>96</v>
      </c>
      <c r="C143" s="54" t="s">
        <v>56</v>
      </c>
      <c r="D143" s="54" t="s">
        <v>56</v>
      </c>
      <c r="E143" s="54" t="s">
        <v>56</v>
      </c>
      <c r="F143" s="54" t="s">
        <v>56</v>
      </c>
      <c r="G143" s="54" t="s">
        <v>56</v>
      </c>
      <c r="H143" s="54" t="s">
        <v>56</v>
      </c>
      <c r="I143" s="54" t="s">
        <v>56</v>
      </c>
      <c r="J143" s="54" t="s">
        <v>56</v>
      </c>
      <c r="K143" s="54" t="s">
        <v>56</v>
      </c>
      <c r="L143" s="50"/>
      <c r="M143" s="54" t="s">
        <v>56</v>
      </c>
      <c r="N143" s="54" t="s">
        <v>56</v>
      </c>
      <c r="O143" s="54" t="s">
        <v>56</v>
      </c>
      <c r="P143" s="54" t="s">
        <v>56</v>
      </c>
      <c r="Q143" s="54" t="s">
        <v>56</v>
      </c>
      <c r="R143" s="54" t="s">
        <v>56</v>
      </c>
      <c r="S143" s="54" t="s">
        <v>56</v>
      </c>
      <c r="T143" s="49">
        <v>524</v>
      </c>
      <c r="U143" s="54">
        <f t="shared" si="108"/>
        <v>524</v>
      </c>
      <c r="V143" s="51"/>
      <c r="W143" s="59"/>
    </row>
    <row r="144" spans="1:23" x14ac:dyDescent="0.25">
      <c r="B144" s="52" t="s">
        <v>90</v>
      </c>
      <c r="C144" s="49">
        <v>0</v>
      </c>
      <c r="D144" s="49">
        <v>0</v>
      </c>
      <c r="E144" s="54" t="s">
        <v>56</v>
      </c>
      <c r="F144" s="54" t="s">
        <v>56</v>
      </c>
      <c r="G144" s="49">
        <v>0</v>
      </c>
      <c r="H144" s="54" t="s">
        <v>56</v>
      </c>
      <c r="I144" s="54">
        <f>SUM(C144:H144)</f>
        <v>0</v>
      </c>
      <c r="J144" s="54" t="s">
        <v>56</v>
      </c>
      <c r="K144" s="54">
        <f t="shared" ref="K144:K152" si="109">SUM(I144:J144)</f>
        <v>0</v>
      </c>
      <c r="L144" s="50"/>
      <c r="M144" s="49">
        <v>163</v>
      </c>
      <c r="N144" s="49">
        <v>52</v>
      </c>
      <c r="O144" s="54" t="s">
        <v>56</v>
      </c>
      <c r="P144" s="54" t="s">
        <v>56</v>
      </c>
      <c r="Q144" s="49">
        <v>42</v>
      </c>
      <c r="R144" s="54" t="s">
        <v>56</v>
      </c>
      <c r="S144" s="54">
        <f t="shared" ref="S144:S152" si="110">SUM(M144:Q144)</f>
        <v>257</v>
      </c>
      <c r="T144" s="54" t="s">
        <v>56</v>
      </c>
      <c r="U144" s="54">
        <f t="shared" si="108"/>
        <v>257</v>
      </c>
      <c r="V144" s="51"/>
      <c r="W144" s="59"/>
    </row>
    <row r="145" spans="1:23" x14ac:dyDescent="0.25">
      <c r="B145" s="52" t="s">
        <v>97</v>
      </c>
      <c r="C145" s="55" t="s">
        <v>56</v>
      </c>
      <c r="D145" s="55" t="s">
        <v>56</v>
      </c>
      <c r="E145" s="55" t="s">
        <v>56</v>
      </c>
      <c r="F145" s="54" t="s">
        <v>56</v>
      </c>
      <c r="G145" s="55" t="s">
        <v>56</v>
      </c>
      <c r="H145" s="54" t="s">
        <v>56</v>
      </c>
      <c r="I145" s="55" t="s">
        <v>56</v>
      </c>
      <c r="J145" s="55" t="s">
        <v>56</v>
      </c>
      <c r="K145" s="55" t="s">
        <v>56</v>
      </c>
      <c r="L145" s="50"/>
      <c r="M145" s="53">
        <v>12</v>
      </c>
      <c r="N145" s="64">
        <v>0</v>
      </c>
      <c r="O145" s="55" t="s">
        <v>56</v>
      </c>
      <c r="P145" s="54" t="s">
        <v>56</v>
      </c>
      <c r="Q145" s="55" t="s">
        <v>56</v>
      </c>
      <c r="R145" s="54" t="s">
        <v>56</v>
      </c>
      <c r="S145" s="54">
        <f t="shared" si="110"/>
        <v>12</v>
      </c>
      <c r="T145" s="55" t="s">
        <v>56</v>
      </c>
      <c r="U145" s="54">
        <f t="shared" si="108"/>
        <v>12</v>
      </c>
      <c r="V145" s="51"/>
      <c r="W145" s="59"/>
    </row>
    <row r="146" spans="1:23" x14ac:dyDescent="0.25">
      <c r="B146" s="52" t="s">
        <v>65</v>
      </c>
      <c r="C146" s="55" t="s">
        <v>56</v>
      </c>
      <c r="D146" s="55" t="s">
        <v>56</v>
      </c>
      <c r="E146" s="55" t="s">
        <v>56</v>
      </c>
      <c r="F146" s="54" t="s">
        <v>56</v>
      </c>
      <c r="G146" s="55" t="s">
        <v>56</v>
      </c>
      <c r="H146" s="54" t="s">
        <v>56</v>
      </c>
      <c r="I146" s="55" t="s">
        <v>56</v>
      </c>
      <c r="J146" s="55" t="s">
        <v>56</v>
      </c>
      <c r="K146" s="55" t="s">
        <v>56</v>
      </c>
      <c r="L146" s="50"/>
      <c r="M146" s="54" t="s">
        <v>56</v>
      </c>
      <c r="N146" s="53">
        <v>0</v>
      </c>
      <c r="O146" s="53">
        <v>0</v>
      </c>
      <c r="P146" s="54" t="s">
        <v>56</v>
      </c>
      <c r="Q146" s="53">
        <v>0</v>
      </c>
      <c r="R146" s="54" t="s">
        <v>56</v>
      </c>
      <c r="S146" s="54">
        <f t="shared" si="110"/>
        <v>0</v>
      </c>
      <c r="T146" s="53">
        <v>36</v>
      </c>
      <c r="U146" s="54">
        <f t="shared" si="108"/>
        <v>36</v>
      </c>
      <c r="V146" s="50"/>
      <c r="W146" s="59"/>
    </row>
    <row r="147" spans="1:23" x14ac:dyDescent="0.25">
      <c r="B147" s="52" t="s">
        <v>57</v>
      </c>
      <c r="C147" s="65">
        <v>0</v>
      </c>
      <c r="D147" s="65">
        <v>0</v>
      </c>
      <c r="E147" s="65">
        <v>36</v>
      </c>
      <c r="F147" s="54" t="s">
        <v>56</v>
      </c>
      <c r="G147" s="65">
        <v>0</v>
      </c>
      <c r="H147" s="54" t="s">
        <v>56</v>
      </c>
      <c r="I147" s="54">
        <f t="shared" ref="I147:I152" si="111">SUM(C147:H147)</f>
        <v>36</v>
      </c>
      <c r="J147" s="65">
        <v>635</v>
      </c>
      <c r="K147" s="54">
        <f t="shared" si="109"/>
        <v>671</v>
      </c>
      <c r="L147" s="50"/>
      <c r="M147" s="49">
        <v>0</v>
      </c>
      <c r="N147" s="53">
        <v>0</v>
      </c>
      <c r="O147" s="53">
        <v>0</v>
      </c>
      <c r="P147" s="54" t="s">
        <v>56</v>
      </c>
      <c r="Q147" s="53">
        <v>0</v>
      </c>
      <c r="R147" s="54" t="s">
        <v>56</v>
      </c>
      <c r="S147" s="54">
        <f t="shared" si="110"/>
        <v>0</v>
      </c>
      <c r="T147" s="53">
        <v>0</v>
      </c>
      <c r="U147" s="54">
        <f t="shared" si="108"/>
        <v>0</v>
      </c>
      <c r="V147" s="50"/>
      <c r="W147" s="59"/>
    </row>
    <row r="148" spans="1:23" x14ac:dyDescent="0.25">
      <c r="B148" s="52" t="s">
        <v>58</v>
      </c>
      <c r="C148" s="65">
        <v>0</v>
      </c>
      <c r="D148" s="49">
        <v>0</v>
      </c>
      <c r="E148" s="49">
        <v>11</v>
      </c>
      <c r="F148" s="54" t="s">
        <v>56</v>
      </c>
      <c r="G148" s="49">
        <v>65</v>
      </c>
      <c r="H148" s="54" t="s">
        <v>56</v>
      </c>
      <c r="I148" s="54">
        <f t="shared" si="111"/>
        <v>76</v>
      </c>
      <c r="J148" s="49">
        <v>329</v>
      </c>
      <c r="K148" s="54">
        <f t="shared" si="109"/>
        <v>405</v>
      </c>
      <c r="L148" s="50"/>
      <c r="M148" s="49">
        <v>0</v>
      </c>
      <c r="N148" s="53">
        <v>13</v>
      </c>
      <c r="O148" s="53">
        <v>41</v>
      </c>
      <c r="P148" s="54" t="s">
        <v>56</v>
      </c>
      <c r="Q148" s="53">
        <v>0</v>
      </c>
      <c r="R148" s="54" t="s">
        <v>56</v>
      </c>
      <c r="S148" s="54">
        <f t="shared" si="110"/>
        <v>54</v>
      </c>
      <c r="T148" s="53">
        <v>237</v>
      </c>
      <c r="U148" s="54">
        <f t="shared" si="108"/>
        <v>291</v>
      </c>
      <c r="V148" s="50"/>
      <c r="W148" s="59"/>
    </row>
    <row r="149" spans="1:23" x14ac:dyDescent="0.25">
      <c r="B149" s="52" t="s">
        <v>66</v>
      </c>
      <c r="C149" s="49">
        <v>0</v>
      </c>
      <c r="D149" s="49">
        <v>0</v>
      </c>
      <c r="E149" s="54" t="s">
        <v>56</v>
      </c>
      <c r="F149" s="54" t="s">
        <v>56</v>
      </c>
      <c r="G149" s="54" t="s">
        <v>56</v>
      </c>
      <c r="H149" s="54" t="s">
        <v>56</v>
      </c>
      <c r="I149" s="54">
        <f t="shared" si="111"/>
        <v>0</v>
      </c>
      <c r="J149" s="54" t="s">
        <v>56</v>
      </c>
      <c r="K149" s="54">
        <f t="shared" si="109"/>
        <v>0</v>
      </c>
      <c r="L149" s="50"/>
      <c r="M149" s="49">
        <v>245</v>
      </c>
      <c r="N149" s="49">
        <v>0</v>
      </c>
      <c r="O149" s="54" t="s">
        <v>56</v>
      </c>
      <c r="P149" s="54" t="s">
        <v>56</v>
      </c>
      <c r="Q149" s="54" t="s">
        <v>56</v>
      </c>
      <c r="R149" s="54" t="s">
        <v>56</v>
      </c>
      <c r="S149" s="54">
        <f t="shared" si="110"/>
        <v>245</v>
      </c>
      <c r="T149" s="54" t="s">
        <v>56</v>
      </c>
      <c r="U149" s="54">
        <f t="shared" si="108"/>
        <v>245</v>
      </c>
      <c r="V149" s="51"/>
      <c r="W149" s="59"/>
    </row>
    <row r="150" spans="1:23" x14ac:dyDescent="0.25">
      <c r="B150" s="52" t="s">
        <v>92</v>
      </c>
      <c r="C150" s="53">
        <v>986</v>
      </c>
      <c r="D150" s="49">
        <v>144</v>
      </c>
      <c r="E150" s="54" t="s">
        <v>56</v>
      </c>
      <c r="F150" s="49">
        <v>9</v>
      </c>
      <c r="G150" s="53">
        <v>542</v>
      </c>
      <c r="H150" s="53">
        <v>4679</v>
      </c>
      <c r="I150" s="54">
        <f t="shared" si="111"/>
        <v>6360</v>
      </c>
      <c r="J150" s="54" t="s">
        <v>56</v>
      </c>
      <c r="K150" s="54">
        <f t="shared" si="109"/>
        <v>6360</v>
      </c>
      <c r="L150" s="50" t="s">
        <v>89</v>
      </c>
      <c r="M150" s="49">
        <v>7721</v>
      </c>
      <c r="N150" s="49">
        <v>1565</v>
      </c>
      <c r="O150" s="54" t="s">
        <v>56</v>
      </c>
      <c r="P150" s="49">
        <v>622</v>
      </c>
      <c r="Q150" s="49">
        <v>4165</v>
      </c>
      <c r="R150" s="54" t="s">
        <v>56</v>
      </c>
      <c r="S150" s="54">
        <f t="shared" si="110"/>
        <v>14073</v>
      </c>
      <c r="T150" s="54" t="s">
        <v>56</v>
      </c>
      <c r="U150" s="54">
        <f t="shared" si="108"/>
        <v>14073</v>
      </c>
      <c r="V150" s="50" t="s">
        <v>89</v>
      </c>
      <c r="W150" s="59"/>
    </row>
    <row r="151" spans="1:23" x14ac:dyDescent="0.25">
      <c r="B151" s="52" t="s">
        <v>75</v>
      </c>
      <c r="C151" s="49">
        <v>0</v>
      </c>
      <c r="D151" s="53">
        <v>166</v>
      </c>
      <c r="E151" s="49">
        <v>83</v>
      </c>
      <c r="F151" s="54" t="s">
        <v>56</v>
      </c>
      <c r="G151" s="53">
        <v>188</v>
      </c>
      <c r="H151" s="54" t="s">
        <v>56</v>
      </c>
      <c r="I151" s="54">
        <f t="shared" si="111"/>
        <v>437</v>
      </c>
      <c r="J151" s="53">
        <v>2960</v>
      </c>
      <c r="K151" s="54">
        <f t="shared" si="109"/>
        <v>3397</v>
      </c>
      <c r="L151" s="50"/>
      <c r="M151" s="49">
        <v>0</v>
      </c>
      <c r="N151" s="53">
        <v>174</v>
      </c>
      <c r="O151" s="49">
        <v>47</v>
      </c>
      <c r="P151" s="54" t="s">
        <v>56</v>
      </c>
      <c r="Q151" s="53">
        <v>209</v>
      </c>
      <c r="R151" s="53">
        <v>32</v>
      </c>
      <c r="S151" s="54">
        <f>SUM(M151:R151)</f>
        <v>462</v>
      </c>
      <c r="T151" s="53">
        <f>3264-32</f>
        <v>3232</v>
      </c>
      <c r="U151" s="54">
        <f t="shared" si="108"/>
        <v>3694</v>
      </c>
      <c r="V151" s="51"/>
      <c r="W151" s="59"/>
    </row>
    <row r="152" spans="1:23" x14ac:dyDescent="0.25">
      <c r="B152" s="52" t="s">
        <v>61</v>
      </c>
      <c r="C152" s="49">
        <v>251</v>
      </c>
      <c r="D152" s="53">
        <v>44</v>
      </c>
      <c r="E152" s="49">
        <v>127</v>
      </c>
      <c r="F152" s="54" t="s">
        <v>56</v>
      </c>
      <c r="G152" s="53">
        <v>329</v>
      </c>
      <c r="H152" s="54" t="s">
        <v>56</v>
      </c>
      <c r="I152" s="54">
        <f t="shared" si="111"/>
        <v>751</v>
      </c>
      <c r="J152" s="53">
        <v>2614</v>
      </c>
      <c r="K152" s="54">
        <f t="shared" si="109"/>
        <v>3365</v>
      </c>
      <c r="L152" s="50"/>
      <c r="M152" s="49">
        <v>13</v>
      </c>
      <c r="N152" s="53">
        <v>49</v>
      </c>
      <c r="O152" s="49">
        <v>37</v>
      </c>
      <c r="P152" s="54" t="s">
        <v>56</v>
      </c>
      <c r="Q152" s="53">
        <v>116</v>
      </c>
      <c r="R152" s="54" t="s">
        <v>56</v>
      </c>
      <c r="S152" s="54">
        <f t="shared" si="110"/>
        <v>215</v>
      </c>
      <c r="T152" s="53">
        <v>2345</v>
      </c>
      <c r="U152" s="54">
        <f t="shared" si="108"/>
        <v>2560</v>
      </c>
      <c r="V152" s="51"/>
      <c r="W152" s="59"/>
    </row>
    <row r="153" spans="1:23" x14ac:dyDescent="0.25">
      <c r="B153" s="60" t="s">
        <v>98</v>
      </c>
      <c r="C153" s="54">
        <f t="shared" ref="C153:K153" si="112">SUM(C140:C152)</f>
        <v>3858</v>
      </c>
      <c r="D153" s="54">
        <f t="shared" si="112"/>
        <v>1062</v>
      </c>
      <c r="E153" s="54">
        <f t="shared" si="112"/>
        <v>257</v>
      </c>
      <c r="F153" s="54">
        <f t="shared" si="112"/>
        <v>434</v>
      </c>
      <c r="G153" s="54">
        <f t="shared" si="112"/>
        <v>2525</v>
      </c>
      <c r="H153" s="54">
        <f t="shared" si="112"/>
        <v>7341</v>
      </c>
      <c r="I153" s="54">
        <f t="shared" si="112"/>
        <v>15477</v>
      </c>
      <c r="J153" s="54">
        <f t="shared" si="112"/>
        <v>6538</v>
      </c>
      <c r="K153" s="54">
        <f t="shared" si="112"/>
        <v>22015</v>
      </c>
      <c r="L153" s="50"/>
      <c r="M153" s="54">
        <f t="shared" ref="M153:U153" si="113">SUM(M140:M152)</f>
        <v>8596</v>
      </c>
      <c r="N153" s="54">
        <f t="shared" si="113"/>
        <v>1923</v>
      </c>
      <c r="O153" s="54">
        <f t="shared" si="113"/>
        <v>125</v>
      </c>
      <c r="P153" s="54">
        <f t="shared" si="113"/>
        <v>642</v>
      </c>
      <c r="Q153" s="54">
        <f t="shared" si="113"/>
        <v>5126</v>
      </c>
      <c r="R153" s="54">
        <f t="shared" si="113"/>
        <v>32</v>
      </c>
      <c r="S153" s="54">
        <f t="shared" si="113"/>
        <v>16444</v>
      </c>
      <c r="T153" s="54">
        <f t="shared" si="113"/>
        <v>6374</v>
      </c>
      <c r="U153" s="54">
        <f t="shared" si="113"/>
        <v>22818</v>
      </c>
      <c r="V153" s="51"/>
      <c r="W153" s="59"/>
    </row>
    <row r="155" spans="1:23" ht="17.25" customHeight="1" x14ac:dyDescent="0.25">
      <c r="A155" s="47"/>
      <c r="B155" s="48" t="s">
        <v>87</v>
      </c>
      <c r="C155" s="49"/>
      <c r="D155" s="49"/>
      <c r="E155" s="49"/>
      <c r="F155" s="49"/>
      <c r="G155" s="49"/>
      <c r="H155" s="49"/>
      <c r="I155" s="49"/>
      <c r="J155" s="49"/>
      <c r="K155" s="49"/>
      <c r="L155" s="50"/>
      <c r="M155" s="49"/>
      <c r="N155" s="49"/>
      <c r="O155" s="49"/>
      <c r="P155" s="49"/>
      <c r="Q155" s="49"/>
      <c r="R155" s="49"/>
      <c r="S155" s="49"/>
      <c r="T155" s="49"/>
      <c r="U155" s="49"/>
      <c r="V155" s="51"/>
    </row>
    <row r="156" spans="1:23" x14ac:dyDescent="0.25">
      <c r="B156" s="52" t="s">
        <v>95</v>
      </c>
      <c r="C156" s="54" t="s">
        <v>56</v>
      </c>
      <c r="D156" s="54" t="s">
        <v>56</v>
      </c>
      <c r="E156" s="54" t="s">
        <v>56</v>
      </c>
      <c r="F156" s="54" t="s">
        <v>56</v>
      </c>
      <c r="G156" s="54" t="s">
        <v>56</v>
      </c>
      <c r="H156" s="54" t="s">
        <v>56</v>
      </c>
      <c r="I156" s="54" t="s">
        <v>56</v>
      </c>
      <c r="J156" s="54" t="s">
        <v>56</v>
      </c>
      <c r="K156" s="54" t="s">
        <v>56</v>
      </c>
      <c r="L156" s="50"/>
      <c r="M156" s="53">
        <f>SUM(M140)</f>
        <v>26</v>
      </c>
      <c r="N156" s="53">
        <f>SUM(N140)</f>
        <v>0</v>
      </c>
      <c r="O156" s="54" t="s">
        <v>56</v>
      </c>
      <c r="P156" s="54" t="s">
        <v>56</v>
      </c>
      <c r="Q156" s="53">
        <f>SUM(Q140)</f>
        <v>16</v>
      </c>
      <c r="R156" s="54" t="s">
        <v>56</v>
      </c>
      <c r="S156" s="54">
        <f>SUM(M156:Q156)</f>
        <v>42</v>
      </c>
      <c r="T156" s="54" t="s">
        <v>56</v>
      </c>
      <c r="U156" s="54">
        <f>SUM(S156:T156)</f>
        <v>42</v>
      </c>
      <c r="V156" s="50"/>
      <c r="W156" s="59"/>
    </row>
    <row r="157" spans="1:23" x14ac:dyDescent="0.25">
      <c r="B157" s="52" t="s">
        <v>84</v>
      </c>
      <c r="C157" s="53">
        <f>SUM(C129,C141)</f>
        <v>22</v>
      </c>
      <c r="D157" s="53">
        <f>SUM(D129,D141)</f>
        <v>0</v>
      </c>
      <c r="E157" s="54" t="s">
        <v>56</v>
      </c>
      <c r="F157" s="54" t="s">
        <v>56</v>
      </c>
      <c r="G157" s="53">
        <f>SUM(G129,G141)</f>
        <v>0</v>
      </c>
      <c r="H157" s="54" t="s">
        <v>56</v>
      </c>
      <c r="I157" s="54">
        <f>SUM(C157:H157)</f>
        <v>22</v>
      </c>
      <c r="J157" s="54" t="s">
        <v>56</v>
      </c>
      <c r="K157" s="54">
        <f t="shared" ref="K157:K158" si="114">SUM(I157:J157)</f>
        <v>22</v>
      </c>
      <c r="L157" s="50"/>
      <c r="M157" s="53">
        <f>SUM(M129,M141)</f>
        <v>390</v>
      </c>
      <c r="N157" s="53">
        <f>SUM(N129,N141)</f>
        <v>13</v>
      </c>
      <c r="O157" s="54" t="s">
        <v>56</v>
      </c>
      <c r="P157" s="54" t="s">
        <v>56</v>
      </c>
      <c r="Q157" s="53">
        <f>SUM(Q129,Q141)</f>
        <v>153</v>
      </c>
      <c r="R157" s="54" t="s">
        <v>56</v>
      </c>
      <c r="S157" s="54">
        <f>SUM(M157:Q157)</f>
        <v>556</v>
      </c>
      <c r="T157" s="54" t="s">
        <v>56</v>
      </c>
      <c r="U157" s="54">
        <f t="shared" ref="U157:U168" si="115">SUM(S157:T157)</f>
        <v>556</v>
      </c>
      <c r="V157" s="50"/>
      <c r="W157" s="59"/>
    </row>
    <row r="158" spans="1:23" x14ac:dyDescent="0.25">
      <c r="B158" s="52" t="s">
        <v>55</v>
      </c>
      <c r="C158" s="53">
        <f>SUM(C130,C142)</f>
        <v>3151</v>
      </c>
      <c r="D158" s="53">
        <f>SUM(D130,D142)</f>
        <v>972</v>
      </c>
      <c r="E158" s="54" t="s">
        <v>56</v>
      </c>
      <c r="F158" s="53">
        <f>SUM(F130,F142)</f>
        <v>446</v>
      </c>
      <c r="G158" s="53">
        <f>SUM(G130,G142)</f>
        <v>1582</v>
      </c>
      <c r="H158" s="53">
        <f>SUM(H130,H142)</f>
        <v>4053</v>
      </c>
      <c r="I158" s="54">
        <f>SUM(C158:H158)</f>
        <v>10204</v>
      </c>
      <c r="J158" s="54" t="s">
        <v>56</v>
      </c>
      <c r="K158" s="54">
        <f t="shared" si="114"/>
        <v>10204</v>
      </c>
      <c r="L158" s="50" t="s">
        <v>89</v>
      </c>
      <c r="M158" s="53">
        <f>SUM(M130,M142)</f>
        <v>303</v>
      </c>
      <c r="N158" s="53">
        <f>SUM(N130,N142)</f>
        <v>57</v>
      </c>
      <c r="O158" s="54" t="s">
        <v>56</v>
      </c>
      <c r="P158" s="53">
        <f>SUM(P130,P142)</f>
        <v>20</v>
      </c>
      <c r="Q158" s="53">
        <f>SUM(Q130,Q142)</f>
        <v>512</v>
      </c>
      <c r="R158" s="54" t="s">
        <v>56</v>
      </c>
      <c r="S158" s="54">
        <f>SUM(M158:Q158)</f>
        <v>892</v>
      </c>
      <c r="T158" s="54" t="s">
        <v>56</v>
      </c>
      <c r="U158" s="54">
        <f t="shared" si="115"/>
        <v>892</v>
      </c>
      <c r="V158" s="50" t="s">
        <v>89</v>
      </c>
      <c r="W158" s="59"/>
    </row>
    <row r="159" spans="1:23" x14ac:dyDescent="0.25">
      <c r="B159" s="52" t="s">
        <v>96</v>
      </c>
      <c r="C159" s="54" t="s">
        <v>56</v>
      </c>
      <c r="D159" s="54" t="s">
        <v>56</v>
      </c>
      <c r="E159" s="54" t="s">
        <v>56</v>
      </c>
      <c r="F159" s="54" t="s">
        <v>56</v>
      </c>
      <c r="G159" s="54" t="s">
        <v>56</v>
      </c>
      <c r="H159" s="54" t="s">
        <v>56</v>
      </c>
      <c r="I159" s="54" t="s">
        <v>56</v>
      </c>
      <c r="J159" s="54" t="s">
        <v>56</v>
      </c>
      <c r="K159" s="54" t="s">
        <v>56</v>
      </c>
      <c r="L159" s="50"/>
      <c r="M159" s="54" t="s">
        <v>56</v>
      </c>
      <c r="N159" s="54" t="s">
        <v>56</v>
      </c>
      <c r="O159" s="54" t="s">
        <v>56</v>
      </c>
      <c r="P159" s="54" t="s">
        <v>56</v>
      </c>
      <c r="Q159" s="54" t="s">
        <v>56</v>
      </c>
      <c r="R159" s="54" t="s">
        <v>56</v>
      </c>
      <c r="S159" s="54" t="s">
        <v>56</v>
      </c>
      <c r="T159" s="49">
        <f>SUM(T143)</f>
        <v>524</v>
      </c>
      <c r="U159" s="54">
        <f t="shared" si="115"/>
        <v>524</v>
      </c>
      <c r="V159" s="51"/>
      <c r="W159" s="59"/>
    </row>
    <row r="160" spans="1:23" x14ac:dyDescent="0.25">
      <c r="B160" s="52" t="s">
        <v>90</v>
      </c>
      <c r="C160" s="49">
        <f>SUM(C131,C144)</f>
        <v>0</v>
      </c>
      <c r="D160" s="49">
        <f>SUM(D131,D144)</f>
        <v>0</v>
      </c>
      <c r="E160" s="54" t="s">
        <v>56</v>
      </c>
      <c r="F160" s="54" t="s">
        <v>56</v>
      </c>
      <c r="G160" s="49">
        <f>SUM(G131,G144)</f>
        <v>0</v>
      </c>
      <c r="H160" s="54" t="s">
        <v>56</v>
      </c>
      <c r="I160" s="54">
        <f>SUM(C160:H160)</f>
        <v>0</v>
      </c>
      <c r="J160" s="54" t="s">
        <v>56</v>
      </c>
      <c r="K160" s="54">
        <f t="shared" ref="K160" si="116">SUM(I160:J160)</f>
        <v>0</v>
      </c>
      <c r="L160" s="50"/>
      <c r="M160" s="49">
        <f>SUM(M131,M144)</f>
        <v>308</v>
      </c>
      <c r="N160" s="49">
        <f>SUM(N131,N144)</f>
        <v>113</v>
      </c>
      <c r="O160" s="54" t="s">
        <v>56</v>
      </c>
      <c r="P160" s="54" t="s">
        <v>56</v>
      </c>
      <c r="Q160" s="49">
        <f>SUM(Q131,Q144)</f>
        <v>120</v>
      </c>
      <c r="R160" s="54" t="s">
        <v>56</v>
      </c>
      <c r="S160" s="54">
        <f t="shared" ref="S160" si="117">SUM(M160:Q160)</f>
        <v>541</v>
      </c>
      <c r="T160" s="54" t="s">
        <v>56</v>
      </c>
      <c r="U160" s="54">
        <f t="shared" si="115"/>
        <v>541</v>
      </c>
      <c r="V160" s="51"/>
      <c r="W160" s="59"/>
    </row>
    <row r="161" spans="1:23" x14ac:dyDescent="0.25">
      <c r="B161" s="52" t="s">
        <v>97</v>
      </c>
      <c r="C161" s="55" t="s">
        <v>56</v>
      </c>
      <c r="D161" s="55" t="s">
        <v>56</v>
      </c>
      <c r="E161" s="55" t="s">
        <v>56</v>
      </c>
      <c r="F161" s="54" t="s">
        <v>56</v>
      </c>
      <c r="G161" s="55" t="s">
        <v>56</v>
      </c>
      <c r="H161" s="54" t="s">
        <v>56</v>
      </c>
      <c r="I161" s="55" t="s">
        <v>56</v>
      </c>
      <c r="J161" s="55" t="s">
        <v>56</v>
      </c>
      <c r="K161" s="55" t="s">
        <v>56</v>
      </c>
      <c r="L161" s="50"/>
      <c r="M161" s="53">
        <f>SUM(M145)</f>
        <v>12</v>
      </c>
      <c r="N161" s="53">
        <f>SUM(N145)</f>
        <v>0</v>
      </c>
      <c r="O161" s="55" t="s">
        <v>56</v>
      </c>
      <c r="P161" s="54" t="s">
        <v>56</v>
      </c>
      <c r="Q161" s="55" t="s">
        <v>56</v>
      </c>
      <c r="R161" s="54" t="s">
        <v>56</v>
      </c>
      <c r="S161" s="54">
        <f t="shared" ref="S161:S168" si="118">SUM(M161:Q161)</f>
        <v>12</v>
      </c>
      <c r="T161" s="55" t="s">
        <v>56</v>
      </c>
      <c r="U161" s="54">
        <f t="shared" si="115"/>
        <v>12</v>
      </c>
      <c r="V161" s="51"/>
      <c r="W161" s="59"/>
    </row>
    <row r="162" spans="1:23" x14ac:dyDescent="0.25">
      <c r="B162" s="52" t="s">
        <v>65</v>
      </c>
      <c r="C162" s="55" t="s">
        <v>56</v>
      </c>
      <c r="D162" s="55" t="s">
        <v>56</v>
      </c>
      <c r="E162" s="55" t="s">
        <v>56</v>
      </c>
      <c r="F162" s="54" t="s">
        <v>56</v>
      </c>
      <c r="G162" s="55" t="s">
        <v>56</v>
      </c>
      <c r="H162" s="54" t="s">
        <v>56</v>
      </c>
      <c r="I162" s="55" t="s">
        <v>56</v>
      </c>
      <c r="J162" s="55" t="s">
        <v>56</v>
      </c>
      <c r="K162" s="55" t="s">
        <v>56</v>
      </c>
      <c r="L162" s="50"/>
      <c r="M162" s="54" t="s">
        <v>56</v>
      </c>
      <c r="N162" s="53">
        <f t="shared" ref="N162:O163" si="119">SUM(N146)</f>
        <v>0</v>
      </c>
      <c r="O162" s="53">
        <f t="shared" si="119"/>
        <v>0</v>
      </c>
      <c r="P162" s="54" t="s">
        <v>56</v>
      </c>
      <c r="Q162" s="53">
        <f t="shared" ref="Q162:Q163" si="120">SUM(Q146)</f>
        <v>0</v>
      </c>
      <c r="R162" s="54" t="s">
        <v>56</v>
      </c>
      <c r="S162" s="54">
        <f t="shared" si="118"/>
        <v>0</v>
      </c>
      <c r="T162" s="53">
        <f>SUM(T146)</f>
        <v>36</v>
      </c>
      <c r="U162" s="54">
        <f t="shared" si="115"/>
        <v>36</v>
      </c>
      <c r="V162" s="50"/>
      <c r="W162" s="59"/>
    </row>
    <row r="163" spans="1:23" x14ac:dyDescent="0.25">
      <c r="B163" s="52" t="s">
        <v>57</v>
      </c>
      <c r="C163" s="49">
        <f>SUM(C147)</f>
        <v>0</v>
      </c>
      <c r="D163" s="65">
        <f>SUM(D147)</f>
        <v>0</v>
      </c>
      <c r="E163" s="65">
        <f>SUM(E147)</f>
        <v>36</v>
      </c>
      <c r="F163" s="54" t="s">
        <v>56</v>
      </c>
      <c r="G163" s="65">
        <f>SUM(G147)</f>
        <v>0</v>
      </c>
      <c r="H163" s="54" t="s">
        <v>56</v>
      </c>
      <c r="I163" s="54">
        <f t="shared" ref="I163:I168" si="121">SUM(C163:H163)</f>
        <v>36</v>
      </c>
      <c r="J163" s="65">
        <f>SUM(J147)</f>
        <v>635</v>
      </c>
      <c r="K163" s="54">
        <f t="shared" ref="K163:K168" si="122">SUM(I163:J163)</f>
        <v>671</v>
      </c>
      <c r="L163" s="50"/>
      <c r="M163" s="49">
        <f>SUM(M147)</f>
        <v>0</v>
      </c>
      <c r="N163" s="65">
        <f t="shared" si="119"/>
        <v>0</v>
      </c>
      <c r="O163" s="65">
        <f t="shared" si="119"/>
        <v>0</v>
      </c>
      <c r="P163" s="54" t="s">
        <v>56</v>
      </c>
      <c r="Q163" s="65">
        <f t="shared" si="120"/>
        <v>0</v>
      </c>
      <c r="R163" s="54" t="s">
        <v>56</v>
      </c>
      <c r="S163" s="54">
        <f t="shared" si="118"/>
        <v>0</v>
      </c>
      <c r="T163" s="65">
        <f>SUM(T147)</f>
        <v>0</v>
      </c>
      <c r="U163" s="54">
        <f t="shared" si="115"/>
        <v>0</v>
      </c>
      <c r="V163" s="50"/>
      <c r="W163" s="59"/>
    </row>
    <row r="164" spans="1:23" x14ac:dyDescent="0.25">
      <c r="B164" s="52" t="s">
        <v>58</v>
      </c>
      <c r="C164" s="49">
        <f t="shared" ref="C164" si="123">SUM(C132,C148)</f>
        <v>0</v>
      </c>
      <c r="D164" s="49">
        <f>SUM(D132,D148)</f>
        <v>0</v>
      </c>
      <c r="E164" s="49">
        <f>SUM(E132,E148)</f>
        <v>63</v>
      </c>
      <c r="F164" s="54" t="s">
        <v>56</v>
      </c>
      <c r="G164" s="49">
        <f>SUM(G132,G148)</f>
        <v>73</v>
      </c>
      <c r="H164" s="54" t="s">
        <v>56</v>
      </c>
      <c r="I164" s="54">
        <f t="shared" si="121"/>
        <v>136</v>
      </c>
      <c r="J164" s="49">
        <f>SUM(J132,J148)</f>
        <v>477</v>
      </c>
      <c r="K164" s="54">
        <f t="shared" si="122"/>
        <v>613</v>
      </c>
      <c r="L164" s="50"/>
      <c r="M164" s="49">
        <f>SUM(M132,M148)</f>
        <v>0</v>
      </c>
      <c r="N164" s="49">
        <f>SUM(N132,N148)</f>
        <v>20</v>
      </c>
      <c r="O164" s="49">
        <f>SUM(O132,O148)</f>
        <v>43</v>
      </c>
      <c r="P164" s="54" t="s">
        <v>56</v>
      </c>
      <c r="Q164" s="49">
        <f>SUM(Q132,Q148)</f>
        <v>6</v>
      </c>
      <c r="R164" s="54" t="s">
        <v>56</v>
      </c>
      <c r="S164" s="54">
        <f t="shared" si="118"/>
        <v>69</v>
      </c>
      <c r="T164" s="49">
        <f>SUM(T132,T148)</f>
        <v>377</v>
      </c>
      <c r="U164" s="54">
        <f t="shared" si="115"/>
        <v>446</v>
      </c>
      <c r="V164" s="50"/>
      <c r="W164" s="59"/>
    </row>
    <row r="165" spans="1:23" x14ac:dyDescent="0.25">
      <c r="B165" s="52" t="s">
        <v>91</v>
      </c>
      <c r="C165" s="49">
        <f>SUM(C133,C149)</f>
        <v>164</v>
      </c>
      <c r="D165" s="49">
        <f>SUM(D133,D149)</f>
        <v>14</v>
      </c>
      <c r="E165" s="54" t="s">
        <v>56</v>
      </c>
      <c r="F165" s="54" t="s">
        <v>56</v>
      </c>
      <c r="G165" s="54" t="s">
        <v>56</v>
      </c>
      <c r="H165" s="54" t="s">
        <v>56</v>
      </c>
      <c r="I165" s="54">
        <f t="shared" si="121"/>
        <v>178</v>
      </c>
      <c r="J165" s="54" t="s">
        <v>56</v>
      </c>
      <c r="K165" s="54">
        <f t="shared" si="122"/>
        <v>178</v>
      </c>
      <c r="L165" s="50"/>
      <c r="M165" s="49">
        <f>SUM(M133,M149)</f>
        <v>333</v>
      </c>
      <c r="N165" s="49">
        <f>SUM(N133,N149)</f>
        <v>0</v>
      </c>
      <c r="O165" s="54" t="s">
        <v>56</v>
      </c>
      <c r="P165" s="54" t="s">
        <v>56</v>
      </c>
      <c r="Q165" s="54" t="s">
        <v>56</v>
      </c>
      <c r="R165" s="54" t="s">
        <v>56</v>
      </c>
      <c r="S165" s="54">
        <f t="shared" si="118"/>
        <v>333</v>
      </c>
      <c r="T165" s="54" t="s">
        <v>56</v>
      </c>
      <c r="U165" s="54">
        <f t="shared" si="115"/>
        <v>333</v>
      </c>
      <c r="V165" s="51"/>
      <c r="W165" s="59"/>
    </row>
    <row r="166" spans="1:23" x14ac:dyDescent="0.25">
      <c r="B166" s="52" t="s">
        <v>92</v>
      </c>
      <c r="C166" s="49">
        <f>SUM(C134,C150)</f>
        <v>1974</v>
      </c>
      <c r="D166" s="49">
        <f>SUM(D134,D150)</f>
        <v>371</v>
      </c>
      <c r="E166" s="54" t="s">
        <v>56</v>
      </c>
      <c r="F166" s="49">
        <f>SUM(F134,F150)</f>
        <v>54</v>
      </c>
      <c r="G166" s="49">
        <f>SUM(G134,G150)</f>
        <v>1246</v>
      </c>
      <c r="H166" s="49">
        <f>SUM(H134,H150)</f>
        <v>10989</v>
      </c>
      <c r="I166" s="54">
        <f t="shared" si="121"/>
        <v>14634</v>
      </c>
      <c r="J166" s="54" t="s">
        <v>56</v>
      </c>
      <c r="K166" s="54">
        <f t="shared" si="122"/>
        <v>14634</v>
      </c>
      <c r="L166" s="50" t="s">
        <v>89</v>
      </c>
      <c r="M166" s="49">
        <f>SUM(M134,M150)</f>
        <v>12557</v>
      </c>
      <c r="N166" s="49">
        <f>SUM(N134,N150)</f>
        <v>2522</v>
      </c>
      <c r="O166" s="54" t="s">
        <v>56</v>
      </c>
      <c r="P166" s="49">
        <f>SUM(P134,P150)</f>
        <v>968</v>
      </c>
      <c r="Q166" s="49">
        <f>SUM(Q134,Q150)</f>
        <v>6855</v>
      </c>
      <c r="R166" s="54" t="s">
        <v>56</v>
      </c>
      <c r="S166" s="54">
        <f t="shared" si="118"/>
        <v>22902</v>
      </c>
      <c r="T166" s="54" t="s">
        <v>56</v>
      </c>
      <c r="U166" s="54">
        <f t="shared" si="115"/>
        <v>22902</v>
      </c>
      <c r="V166" s="50" t="s">
        <v>89</v>
      </c>
      <c r="W166" s="59"/>
    </row>
    <row r="167" spans="1:23" x14ac:dyDescent="0.25">
      <c r="B167" s="52" t="s">
        <v>75</v>
      </c>
      <c r="C167" s="49">
        <f t="shared" ref="C167:E168" si="124">SUM(C135,C151)</f>
        <v>0</v>
      </c>
      <c r="D167" s="49">
        <f t="shared" si="124"/>
        <v>448</v>
      </c>
      <c r="E167" s="49">
        <f t="shared" si="124"/>
        <v>138</v>
      </c>
      <c r="F167" s="54" t="s">
        <v>56</v>
      </c>
      <c r="G167" s="49">
        <f t="shared" ref="G167:G168" si="125">SUM(G135,G151)</f>
        <v>322</v>
      </c>
      <c r="H167" s="54" t="s">
        <v>56</v>
      </c>
      <c r="I167" s="54">
        <f t="shared" si="121"/>
        <v>908</v>
      </c>
      <c r="J167" s="49">
        <f>SUM(J135,J151)</f>
        <v>5141</v>
      </c>
      <c r="K167" s="54">
        <f t="shared" si="122"/>
        <v>6049</v>
      </c>
      <c r="L167" s="50"/>
      <c r="M167" s="49">
        <f t="shared" ref="M167:M168" si="126">SUM(M135,M151)</f>
        <v>0</v>
      </c>
      <c r="N167" s="49">
        <f>SUM(N135,N151)</f>
        <v>306</v>
      </c>
      <c r="O167" s="49">
        <f>SUM(O135,O151)</f>
        <v>87</v>
      </c>
      <c r="P167" s="54" t="s">
        <v>56</v>
      </c>
      <c r="Q167" s="49">
        <f>SUM(Q135,Q151)</f>
        <v>382</v>
      </c>
      <c r="R167" s="49">
        <f>SUM(R135,R151)</f>
        <v>32</v>
      </c>
      <c r="S167" s="54">
        <f>SUM(M167:R167)</f>
        <v>807</v>
      </c>
      <c r="T167" s="49">
        <f>SUM(T135,T151)</f>
        <v>4962</v>
      </c>
      <c r="U167" s="54">
        <f t="shared" si="115"/>
        <v>5769</v>
      </c>
      <c r="V167" s="51"/>
      <c r="W167" s="59"/>
    </row>
    <row r="168" spans="1:23" x14ac:dyDescent="0.25">
      <c r="B168" s="52" t="s">
        <v>61</v>
      </c>
      <c r="C168" s="49">
        <f t="shared" si="124"/>
        <v>317</v>
      </c>
      <c r="D168" s="49">
        <f t="shared" si="124"/>
        <v>48</v>
      </c>
      <c r="E168" s="49">
        <f t="shared" si="124"/>
        <v>138</v>
      </c>
      <c r="F168" s="54" t="s">
        <v>56</v>
      </c>
      <c r="G168" s="49">
        <f t="shared" si="125"/>
        <v>529</v>
      </c>
      <c r="H168" s="54" t="s">
        <v>56</v>
      </c>
      <c r="I168" s="54">
        <f t="shared" si="121"/>
        <v>1032</v>
      </c>
      <c r="J168" s="49">
        <f>SUM(J136,J152)</f>
        <v>4669</v>
      </c>
      <c r="K168" s="54">
        <f t="shared" si="122"/>
        <v>5701</v>
      </c>
      <c r="L168" s="50"/>
      <c r="M168" s="49">
        <f t="shared" si="126"/>
        <v>20</v>
      </c>
      <c r="N168" s="49">
        <f>SUM(N136,N152)</f>
        <v>77</v>
      </c>
      <c r="O168" s="49">
        <f>SUM(O136,O152)</f>
        <v>60</v>
      </c>
      <c r="P168" s="54" t="s">
        <v>56</v>
      </c>
      <c r="Q168" s="49">
        <f>SUM(Q136,Q152)</f>
        <v>228</v>
      </c>
      <c r="R168" s="54" t="s">
        <v>56</v>
      </c>
      <c r="S168" s="54">
        <f t="shared" si="118"/>
        <v>385</v>
      </c>
      <c r="T168" s="49">
        <f>SUM(T136,T152)</f>
        <v>4798</v>
      </c>
      <c r="U168" s="54">
        <f t="shared" si="115"/>
        <v>5183</v>
      </c>
      <c r="V168" s="51"/>
      <c r="W168" s="59"/>
    </row>
    <row r="169" spans="1:23" ht="16.2" thickBot="1" x14ac:dyDescent="0.3">
      <c r="A169" s="41"/>
      <c r="B169" s="56" t="s">
        <v>99</v>
      </c>
      <c r="C169" s="57">
        <f t="shared" ref="C169:K169" si="127">SUM(C156:C168)</f>
        <v>5628</v>
      </c>
      <c r="D169" s="57">
        <f t="shared" si="127"/>
        <v>1853</v>
      </c>
      <c r="E169" s="57">
        <f t="shared" si="127"/>
        <v>375</v>
      </c>
      <c r="F169" s="57">
        <f t="shared" si="127"/>
        <v>500</v>
      </c>
      <c r="G169" s="57">
        <f t="shared" si="127"/>
        <v>3752</v>
      </c>
      <c r="H169" s="57">
        <f t="shared" si="127"/>
        <v>15042</v>
      </c>
      <c r="I169" s="57">
        <f t="shared" si="127"/>
        <v>27150</v>
      </c>
      <c r="J169" s="57">
        <f t="shared" si="127"/>
        <v>10922</v>
      </c>
      <c r="K169" s="57">
        <f t="shared" si="127"/>
        <v>38072</v>
      </c>
      <c r="L169" s="58"/>
      <c r="M169" s="57">
        <f t="shared" ref="M169:U169" si="128">SUM(M156:M168)</f>
        <v>13949</v>
      </c>
      <c r="N169" s="57">
        <f t="shared" si="128"/>
        <v>3108</v>
      </c>
      <c r="O169" s="57">
        <f t="shared" si="128"/>
        <v>190</v>
      </c>
      <c r="P169" s="57">
        <f t="shared" si="128"/>
        <v>988</v>
      </c>
      <c r="Q169" s="57">
        <f t="shared" si="128"/>
        <v>8272</v>
      </c>
      <c r="R169" s="57">
        <f t="shared" si="128"/>
        <v>32</v>
      </c>
      <c r="S169" s="57">
        <f t="shared" si="128"/>
        <v>26539</v>
      </c>
      <c r="T169" s="57">
        <f t="shared" si="128"/>
        <v>10697</v>
      </c>
      <c r="U169" s="57">
        <f t="shared" si="128"/>
        <v>37236</v>
      </c>
      <c r="V169" s="51"/>
      <c r="W169" s="59"/>
    </row>
    <row r="170" spans="1:23" x14ac:dyDescent="0.25">
      <c r="C170" s="61"/>
      <c r="D170" s="61"/>
      <c r="E170" s="61"/>
      <c r="F170" s="61"/>
      <c r="G170" s="61"/>
      <c r="H170" s="62"/>
      <c r="I170" s="62"/>
      <c r="J170" s="61"/>
      <c r="K170" s="61"/>
      <c r="L170" s="63"/>
      <c r="M170" s="61"/>
      <c r="N170" s="61"/>
      <c r="O170" s="61"/>
      <c r="P170" s="61"/>
      <c r="Q170" s="61"/>
      <c r="R170" s="62"/>
      <c r="S170" s="62"/>
      <c r="T170" s="61"/>
      <c r="U170" s="61"/>
    </row>
    <row r="171" spans="1:23" ht="17.25" customHeight="1" x14ac:dyDescent="0.25">
      <c r="A171" s="47" t="s">
        <v>100</v>
      </c>
      <c r="B171" s="48" t="s">
        <v>101</v>
      </c>
      <c r="C171" s="49"/>
      <c r="D171" s="49"/>
      <c r="E171" s="49"/>
      <c r="F171" s="49"/>
      <c r="G171" s="49"/>
      <c r="H171" s="49"/>
      <c r="I171" s="49"/>
      <c r="J171" s="49"/>
      <c r="K171" s="49"/>
      <c r="L171" s="50"/>
      <c r="M171" s="49"/>
      <c r="N171" s="49"/>
      <c r="O171" s="49"/>
      <c r="P171" s="49"/>
      <c r="Q171" s="49"/>
      <c r="R171" s="49"/>
      <c r="S171" s="49"/>
      <c r="T171" s="49"/>
      <c r="U171" s="49"/>
      <c r="V171" s="51"/>
    </row>
    <row r="172" spans="1:23" x14ac:dyDescent="0.25">
      <c r="B172" s="52" t="s">
        <v>84</v>
      </c>
      <c r="C172" s="53">
        <v>148</v>
      </c>
      <c r="D172" s="53">
        <v>13</v>
      </c>
      <c r="E172" s="54" t="s">
        <v>56</v>
      </c>
      <c r="F172" s="54" t="s">
        <v>56</v>
      </c>
      <c r="G172" s="53">
        <v>28</v>
      </c>
      <c r="H172" s="54" t="s">
        <v>56</v>
      </c>
      <c r="I172" s="54">
        <f t="shared" ref="I172:I178" si="129">SUM(C172:H172)</f>
        <v>189</v>
      </c>
      <c r="J172" s="54" t="s">
        <v>56</v>
      </c>
      <c r="K172" s="54">
        <f t="shared" ref="K172:K178" si="130">SUM(I172:J172)</f>
        <v>189</v>
      </c>
      <c r="L172" s="50"/>
      <c r="M172" s="53">
        <v>437</v>
      </c>
      <c r="N172" s="53">
        <v>0</v>
      </c>
      <c r="O172" s="54" t="s">
        <v>56</v>
      </c>
      <c r="P172" s="54" t="s">
        <v>56</v>
      </c>
      <c r="Q172" s="53">
        <v>54</v>
      </c>
      <c r="R172" s="54" t="s">
        <v>56</v>
      </c>
      <c r="S172" s="54">
        <f>SUM(M172:Q172)</f>
        <v>491</v>
      </c>
      <c r="T172" s="54" t="s">
        <v>56</v>
      </c>
      <c r="U172" s="54">
        <f t="shared" ref="U172:U178" si="131">SUM(S172:T172)</f>
        <v>491</v>
      </c>
      <c r="V172" s="50"/>
      <c r="W172" s="59"/>
    </row>
    <row r="173" spans="1:23" x14ac:dyDescent="0.25">
      <c r="B173" s="52" t="s">
        <v>102</v>
      </c>
      <c r="C173" s="49">
        <v>31</v>
      </c>
      <c r="D173" s="49">
        <v>72</v>
      </c>
      <c r="E173" s="54" t="s">
        <v>56</v>
      </c>
      <c r="F173" s="54" t="s">
        <v>56</v>
      </c>
      <c r="G173" s="49">
        <v>0</v>
      </c>
      <c r="H173" s="54" t="s">
        <v>56</v>
      </c>
      <c r="I173" s="54">
        <f t="shared" si="129"/>
        <v>103</v>
      </c>
      <c r="J173" s="54" t="s">
        <v>56</v>
      </c>
      <c r="K173" s="54">
        <f t="shared" si="130"/>
        <v>103</v>
      </c>
      <c r="L173" s="50"/>
      <c r="M173" s="49">
        <v>0</v>
      </c>
      <c r="N173" s="49">
        <v>124</v>
      </c>
      <c r="O173" s="54" t="s">
        <v>56</v>
      </c>
      <c r="P173" s="54" t="s">
        <v>56</v>
      </c>
      <c r="Q173" s="49">
        <v>10</v>
      </c>
      <c r="R173" s="54" t="s">
        <v>56</v>
      </c>
      <c r="S173" s="54">
        <f t="shared" ref="S173:S178" si="132">SUM(M173:Q173)</f>
        <v>134</v>
      </c>
      <c r="T173" s="54" t="s">
        <v>56</v>
      </c>
      <c r="U173" s="54">
        <f t="shared" si="131"/>
        <v>134</v>
      </c>
      <c r="V173" s="51"/>
      <c r="W173" s="59"/>
    </row>
    <row r="174" spans="1:23" x14ac:dyDescent="0.25">
      <c r="B174" s="52" t="s">
        <v>58</v>
      </c>
      <c r="C174" s="49">
        <v>0</v>
      </c>
      <c r="D174" s="49">
        <v>0</v>
      </c>
      <c r="E174" s="49">
        <v>131</v>
      </c>
      <c r="F174" s="54" t="s">
        <v>56</v>
      </c>
      <c r="G174" s="49">
        <v>0</v>
      </c>
      <c r="H174" s="54" t="s">
        <v>56</v>
      </c>
      <c r="I174" s="54">
        <f t="shared" si="129"/>
        <v>131</v>
      </c>
      <c r="J174" s="49">
        <v>433</v>
      </c>
      <c r="K174" s="54">
        <f t="shared" si="130"/>
        <v>564</v>
      </c>
      <c r="L174" s="50"/>
      <c r="M174" s="49">
        <v>0</v>
      </c>
      <c r="N174" s="53">
        <v>0</v>
      </c>
      <c r="O174" s="53">
        <v>0</v>
      </c>
      <c r="P174" s="54" t="s">
        <v>56</v>
      </c>
      <c r="Q174" s="53">
        <v>0</v>
      </c>
      <c r="R174" s="54" t="s">
        <v>56</v>
      </c>
      <c r="S174" s="54">
        <f t="shared" si="132"/>
        <v>0</v>
      </c>
      <c r="T174" s="53">
        <v>11</v>
      </c>
      <c r="U174" s="54">
        <f t="shared" si="131"/>
        <v>11</v>
      </c>
      <c r="V174" s="50"/>
      <c r="W174" s="59"/>
    </row>
    <row r="175" spans="1:23" x14ac:dyDescent="0.25">
      <c r="B175" s="52" t="s">
        <v>66</v>
      </c>
      <c r="C175" s="49">
        <v>32</v>
      </c>
      <c r="D175" s="49">
        <v>0</v>
      </c>
      <c r="E175" s="54" t="s">
        <v>56</v>
      </c>
      <c r="F175" s="54" t="s">
        <v>56</v>
      </c>
      <c r="G175" s="54" t="s">
        <v>56</v>
      </c>
      <c r="H175" s="54" t="s">
        <v>56</v>
      </c>
      <c r="I175" s="54">
        <f t="shared" si="129"/>
        <v>32</v>
      </c>
      <c r="J175" s="54" t="s">
        <v>56</v>
      </c>
      <c r="K175" s="54">
        <f t="shared" si="130"/>
        <v>32</v>
      </c>
      <c r="L175" s="50"/>
      <c r="M175" s="49">
        <v>8</v>
      </c>
      <c r="N175" s="49">
        <v>0</v>
      </c>
      <c r="O175" s="54" t="s">
        <v>56</v>
      </c>
      <c r="P175" s="54" t="s">
        <v>56</v>
      </c>
      <c r="Q175" s="54" t="s">
        <v>56</v>
      </c>
      <c r="R175" s="54" t="s">
        <v>56</v>
      </c>
      <c r="S175" s="54">
        <f t="shared" si="132"/>
        <v>8</v>
      </c>
      <c r="T175" s="54" t="s">
        <v>56</v>
      </c>
      <c r="U175" s="54">
        <f t="shared" si="131"/>
        <v>8</v>
      </c>
      <c r="V175" s="51"/>
      <c r="W175" s="59"/>
    </row>
    <row r="176" spans="1:23" x14ac:dyDescent="0.25">
      <c r="B176" s="52" t="s">
        <v>92</v>
      </c>
      <c r="C176" s="53">
        <v>3043</v>
      </c>
      <c r="D176" s="49">
        <v>396</v>
      </c>
      <c r="E176" s="54" t="s">
        <v>56</v>
      </c>
      <c r="F176" s="49">
        <v>317</v>
      </c>
      <c r="G176" s="53">
        <v>1897</v>
      </c>
      <c r="H176" s="53">
        <v>3380</v>
      </c>
      <c r="I176" s="54">
        <f t="shared" si="129"/>
        <v>9033</v>
      </c>
      <c r="J176" s="54" t="s">
        <v>56</v>
      </c>
      <c r="K176" s="54">
        <f t="shared" si="130"/>
        <v>9033</v>
      </c>
      <c r="L176" s="50" t="s">
        <v>89</v>
      </c>
      <c r="M176" s="49">
        <v>3870</v>
      </c>
      <c r="N176" s="49">
        <v>511</v>
      </c>
      <c r="O176" s="54" t="s">
        <v>56</v>
      </c>
      <c r="P176" s="49">
        <v>230</v>
      </c>
      <c r="Q176" s="49">
        <v>2591</v>
      </c>
      <c r="R176" s="54" t="s">
        <v>56</v>
      </c>
      <c r="S176" s="54">
        <f t="shared" si="132"/>
        <v>7202</v>
      </c>
      <c r="T176" s="54" t="s">
        <v>56</v>
      </c>
      <c r="U176" s="54">
        <f t="shared" si="131"/>
        <v>7202</v>
      </c>
      <c r="V176" s="50" t="s">
        <v>89</v>
      </c>
      <c r="W176" s="59"/>
    </row>
    <row r="177" spans="1:23" x14ac:dyDescent="0.25">
      <c r="B177" s="52" t="s">
        <v>60</v>
      </c>
      <c r="C177" s="49">
        <v>0</v>
      </c>
      <c r="D177" s="53">
        <v>5</v>
      </c>
      <c r="E177" s="49">
        <v>0</v>
      </c>
      <c r="F177" s="54" t="s">
        <v>56</v>
      </c>
      <c r="G177" s="53">
        <v>288</v>
      </c>
      <c r="H177" s="54" t="s">
        <v>56</v>
      </c>
      <c r="I177" s="54">
        <f t="shared" si="129"/>
        <v>293</v>
      </c>
      <c r="J177" s="53">
        <v>1415</v>
      </c>
      <c r="K177" s="54">
        <f t="shared" si="130"/>
        <v>1708</v>
      </c>
      <c r="L177" s="50"/>
      <c r="M177" s="49">
        <v>0</v>
      </c>
      <c r="N177" s="53">
        <v>51</v>
      </c>
      <c r="O177" s="49">
        <v>10</v>
      </c>
      <c r="P177" s="54" t="s">
        <v>56</v>
      </c>
      <c r="Q177" s="53">
        <v>56</v>
      </c>
      <c r="R177" s="54" t="s">
        <v>56</v>
      </c>
      <c r="S177" s="54">
        <f t="shared" si="132"/>
        <v>117</v>
      </c>
      <c r="T177" s="53">
        <v>1320</v>
      </c>
      <c r="U177" s="54">
        <f t="shared" si="131"/>
        <v>1437</v>
      </c>
      <c r="V177" s="51"/>
      <c r="W177" s="59"/>
    </row>
    <row r="178" spans="1:23" x14ac:dyDescent="0.25">
      <c r="B178" s="52" t="s">
        <v>61</v>
      </c>
      <c r="C178" s="49">
        <v>0</v>
      </c>
      <c r="D178" s="53">
        <v>0</v>
      </c>
      <c r="E178" s="49">
        <v>131</v>
      </c>
      <c r="F178" s="54" t="s">
        <v>56</v>
      </c>
      <c r="G178" s="53">
        <v>21</v>
      </c>
      <c r="H178" s="54" t="s">
        <v>56</v>
      </c>
      <c r="I178" s="54">
        <f t="shared" si="129"/>
        <v>152</v>
      </c>
      <c r="J178" s="53">
        <v>843</v>
      </c>
      <c r="K178" s="54">
        <f t="shared" si="130"/>
        <v>995</v>
      </c>
      <c r="L178" s="50"/>
      <c r="M178" s="49">
        <v>0</v>
      </c>
      <c r="N178" s="53">
        <v>14</v>
      </c>
      <c r="O178" s="49">
        <v>15</v>
      </c>
      <c r="P178" s="54" t="s">
        <v>56</v>
      </c>
      <c r="Q178" s="53">
        <v>102</v>
      </c>
      <c r="R178" s="54" t="s">
        <v>56</v>
      </c>
      <c r="S178" s="54">
        <f t="shared" si="132"/>
        <v>131</v>
      </c>
      <c r="T178" s="53">
        <v>2629</v>
      </c>
      <c r="U178" s="54">
        <f t="shared" si="131"/>
        <v>2760</v>
      </c>
      <c r="V178" s="51"/>
      <c r="W178" s="59"/>
    </row>
    <row r="179" spans="1:23" x14ac:dyDescent="0.25">
      <c r="B179" s="60" t="s">
        <v>103</v>
      </c>
      <c r="C179" s="54">
        <f t="shared" ref="C179:K179" si="133">SUM(C172:C178)</f>
        <v>3254</v>
      </c>
      <c r="D179" s="54">
        <f t="shared" si="133"/>
        <v>486</v>
      </c>
      <c r="E179" s="54">
        <f t="shared" si="133"/>
        <v>262</v>
      </c>
      <c r="F179" s="54">
        <f t="shared" si="133"/>
        <v>317</v>
      </c>
      <c r="G179" s="54">
        <f t="shared" si="133"/>
        <v>2234</v>
      </c>
      <c r="H179" s="54">
        <f t="shared" si="133"/>
        <v>3380</v>
      </c>
      <c r="I179" s="54">
        <f t="shared" si="133"/>
        <v>9933</v>
      </c>
      <c r="J179" s="54">
        <f t="shared" si="133"/>
        <v>2691</v>
      </c>
      <c r="K179" s="54">
        <f t="shared" si="133"/>
        <v>12624</v>
      </c>
      <c r="L179" s="50"/>
      <c r="M179" s="54">
        <f t="shared" ref="M179:U179" si="134">SUM(M172:M178)</f>
        <v>4315</v>
      </c>
      <c r="N179" s="54">
        <f t="shared" si="134"/>
        <v>700</v>
      </c>
      <c r="O179" s="54">
        <f t="shared" si="134"/>
        <v>25</v>
      </c>
      <c r="P179" s="54">
        <f t="shared" si="134"/>
        <v>230</v>
      </c>
      <c r="Q179" s="54">
        <f t="shared" si="134"/>
        <v>2813</v>
      </c>
      <c r="R179" s="54" t="s">
        <v>56</v>
      </c>
      <c r="S179" s="54">
        <f t="shared" si="134"/>
        <v>8083</v>
      </c>
      <c r="T179" s="54">
        <f t="shared" si="134"/>
        <v>3960</v>
      </c>
      <c r="U179" s="54">
        <f t="shared" si="134"/>
        <v>12043</v>
      </c>
      <c r="V179" s="50"/>
      <c r="W179" s="59"/>
    </row>
    <row r="181" spans="1:23" ht="17.25" customHeight="1" x14ac:dyDescent="0.25">
      <c r="A181" s="47"/>
      <c r="B181" s="48" t="s">
        <v>104</v>
      </c>
      <c r="C181" s="49"/>
      <c r="D181" s="49"/>
      <c r="E181" s="49"/>
      <c r="F181" s="49"/>
      <c r="G181" s="49"/>
      <c r="H181" s="49"/>
      <c r="I181" s="49"/>
      <c r="J181" s="49"/>
      <c r="K181" s="49"/>
      <c r="L181" s="50"/>
      <c r="M181" s="49"/>
      <c r="N181" s="49"/>
      <c r="O181" s="49"/>
      <c r="P181" s="49"/>
      <c r="Q181" s="49"/>
      <c r="R181" s="49"/>
      <c r="S181" s="49"/>
      <c r="T181" s="49"/>
      <c r="U181" s="49"/>
      <c r="V181" s="51"/>
    </row>
    <row r="182" spans="1:23" x14ac:dyDescent="0.25">
      <c r="B182" s="52" t="s">
        <v>84</v>
      </c>
      <c r="C182" s="53">
        <v>41</v>
      </c>
      <c r="D182" s="53">
        <v>0</v>
      </c>
      <c r="E182" s="54" t="s">
        <v>56</v>
      </c>
      <c r="F182" s="54" t="s">
        <v>56</v>
      </c>
      <c r="G182" s="53">
        <v>5</v>
      </c>
      <c r="H182" s="54" t="s">
        <v>56</v>
      </c>
      <c r="I182" s="54">
        <f>SUM(C182:H182)</f>
        <v>46</v>
      </c>
      <c r="J182" s="54" t="s">
        <v>56</v>
      </c>
      <c r="K182" s="54">
        <f t="shared" ref="K182:K189" si="135">SUM(I182:J182)</f>
        <v>46</v>
      </c>
      <c r="L182" s="50"/>
      <c r="M182" s="53">
        <v>351</v>
      </c>
      <c r="N182" s="53">
        <v>2</v>
      </c>
      <c r="O182" s="54" t="s">
        <v>56</v>
      </c>
      <c r="P182" s="54" t="s">
        <v>56</v>
      </c>
      <c r="Q182" s="53">
        <v>125</v>
      </c>
      <c r="R182" s="54" t="s">
        <v>56</v>
      </c>
      <c r="S182" s="54">
        <f>SUM(M182:Q182)</f>
        <v>478</v>
      </c>
      <c r="T182" s="54" t="s">
        <v>56</v>
      </c>
      <c r="U182" s="54">
        <f t="shared" ref="U182:U189" si="136">SUM(S182:T182)</f>
        <v>478</v>
      </c>
      <c r="V182" s="50"/>
      <c r="W182" s="59"/>
    </row>
    <row r="183" spans="1:23" x14ac:dyDescent="0.25">
      <c r="B183" s="52" t="s">
        <v>96</v>
      </c>
      <c r="C183" s="54" t="s">
        <v>56</v>
      </c>
      <c r="D183" s="54" t="s">
        <v>56</v>
      </c>
      <c r="E183" s="54" t="s">
        <v>56</v>
      </c>
      <c r="F183" s="54" t="s">
        <v>56</v>
      </c>
      <c r="G183" s="54" t="s">
        <v>56</v>
      </c>
      <c r="H183" s="54" t="s">
        <v>56</v>
      </c>
      <c r="I183" s="54" t="s">
        <v>56</v>
      </c>
      <c r="J183" s="54" t="s">
        <v>56</v>
      </c>
      <c r="K183" s="54" t="s">
        <v>56</v>
      </c>
      <c r="L183" s="50"/>
      <c r="M183" s="54" t="s">
        <v>56</v>
      </c>
      <c r="N183" s="54" t="s">
        <v>56</v>
      </c>
      <c r="O183" s="54" t="s">
        <v>56</v>
      </c>
      <c r="P183" s="54" t="s">
        <v>56</v>
      </c>
      <c r="Q183" s="54" t="s">
        <v>56</v>
      </c>
      <c r="R183" s="54" t="s">
        <v>56</v>
      </c>
      <c r="S183" s="54" t="s">
        <v>56</v>
      </c>
      <c r="T183" s="49">
        <v>854</v>
      </c>
      <c r="U183" s="54">
        <f t="shared" si="136"/>
        <v>854</v>
      </c>
      <c r="V183" s="51"/>
      <c r="W183" s="59"/>
    </row>
    <row r="184" spans="1:23" x14ac:dyDescent="0.25">
      <c r="B184" s="52" t="s">
        <v>102</v>
      </c>
      <c r="C184" s="49">
        <v>0</v>
      </c>
      <c r="D184" s="49">
        <v>0</v>
      </c>
      <c r="E184" s="54" t="s">
        <v>56</v>
      </c>
      <c r="F184" s="54" t="s">
        <v>56</v>
      </c>
      <c r="G184" s="49">
        <v>0</v>
      </c>
      <c r="H184" s="54" t="s">
        <v>56</v>
      </c>
      <c r="I184" s="54">
        <f t="shared" ref="I184:I189" si="137">SUM(C184:H184)</f>
        <v>0</v>
      </c>
      <c r="J184" s="54" t="s">
        <v>56</v>
      </c>
      <c r="K184" s="54">
        <f t="shared" si="135"/>
        <v>0</v>
      </c>
      <c r="L184" s="50"/>
      <c r="M184" s="49">
        <v>200</v>
      </c>
      <c r="N184" s="49">
        <v>30</v>
      </c>
      <c r="O184" s="54" t="s">
        <v>56</v>
      </c>
      <c r="P184" s="54" t="s">
        <v>56</v>
      </c>
      <c r="Q184" s="49">
        <v>36</v>
      </c>
      <c r="R184" s="54" t="s">
        <v>56</v>
      </c>
      <c r="S184" s="54">
        <f t="shared" ref="S184:S189" si="138">SUM(M184:Q184)</f>
        <v>266</v>
      </c>
      <c r="T184" s="54" t="s">
        <v>56</v>
      </c>
      <c r="U184" s="54">
        <f t="shared" si="136"/>
        <v>266</v>
      </c>
      <c r="V184" s="51"/>
      <c r="W184" s="59"/>
    </row>
    <row r="185" spans="1:23" x14ac:dyDescent="0.25">
      <c r="B185" s="52" t="s">
        <v>58</v>
      </c>
      <c r="C185" s="49">
        <v>0</v>
      </c>
      <c r="D185" s="49">
        <v>91</v>
      </c>
      <c r="E185" s="49">
        <v>71</v>
      </c>
      <c r="F185" s="54" t="s">
        <v>56</v>
      </c>
      <c r="G185" s="49">
        <v>24</v>
      </c>
      <c r="H185" s="54" t="s">
        <v>56</v>
      </c>
      <c r="I185" s="54">
        <f t="shared" si="137"/>
        <v>186</v>
      </c>
      <c r="J185" s="49">
        <v>623</v>
      </c>
      <c r="K185" s="54">
        <f t="shared" si="135"/>
        <v>809</v>
      </c>
      <c r="L185" s="50"/>
      <c r="M185" s="49">
        <v>0</v>
      </c>
      <c r="N185" s="53">
        <v>2</v>
      </c>
      <c r="O185" s="53">
        <v>0</v>
      </c>
      <c r="P185" s="54" t="s">
        <v>56</v>
      </c>
      <c r="Q185" s="53">
        <v>0</v>
      </c>
      <c r="R185" s="54" t="s">
        <v>56</v>
      </c>
      <c r="S185" s="54">
        <f t="shared" si="138"/>
        <v>2</v>
      </c>
      <c r="T185" s="53">
        <v>18</v>
      </c>
      <c r="U185" s="54">
        <f t="shared" si="136"/>
        <v>20</v>
      </c>
      <c r="V185" s="50"/>
      <c r="W185" s="59"/>
    </row>
    <row r="186" spans="1:23" x14ac:dyDescent="0.25">
      <c r="B186" s="52" t="s">
        <v>91</v>
      </c>
      <c r="C186" s="49">
        <v>528</v>
      </c>
      <c r="D186" s="49">
        <v>30</v>
      </c>
      <c r="E186" s="54" t="s">
        <v>56</v>
      </c>
      <c r="F186" s="54" t="s">
        <v>56</v>
      </c>
      <c r="G186" s="54" t="s">
        <v>56</v>
      </c>
      <c r="H186" s="54" t="s">
        <v>56</v>
      </c>
      <c r="I186" s="54">
        <f t="shared" si="137"/>
        <v>558</v>
      </c>
      <c r="J186" s="54" t="s">
        <v>56</v>
      </c>
      <c r="K186" s="54">
        <f t="shared" si="135"/>
        <v>558</v>
      </c>
      <c r="L186" s="50"/>
      <c r="M186" s="49">
        <v>165</v>
      </c>
      <c r="N186" s="49">
        <v>59</v>
      </c>
      <c r="O186" s="54" t="s">
        <v>56</v>
      </c>
      <c r="P186" s="54" t="s">
        <v>56</v>
      </c>
      <c r="Q186" s="54" t="s">
        <v>56</v>
      </c>
      <c r="R186" s="54" t="s">
        <v>56</v>
      </c>
      <c r="S186" s="54">
        <f t="shared" si="138"/>
        <v>224</v>
      </c>
      <c r="T186" s="54" t="s">
        <v>56</v>
      </c>
      <c r="U186" s="54">
        <f t="shared" si="136"/>
        <v>224</v>
      </c>
      <c r="V186" s="51"/>
      <c r="W186" s="59"/>
    </row>
    <row r="187" spans="1:23" x14ac:dyDescent="0.25">
      <c r="B187" s="52" t="s">
        <v>92</v>
      </c>
      <c r="C187" s="53">
        <v>6171</v>
      </c>
      <c r="D187" s="49">
        <v>1468</v>
      </c>
      <c r="E187" s="54" t="s">
        <v>56</v>
      </c>
      <c r="F187" s="49">
        <v>274</v>
      </c>
      <c r="G187" s="53">
        <v>3096</v>
      </c>
      <c r="H187" s="53">
        <v>4184</v>
      </c>
      <c r="I187" s="54">
        <f t="shared" si="137"/>
        <v>15193</v>
      </c>
      <c r="J187" s="54" t="s">
        <v>56</v>
      </c>
      <c r="K187" s="54">
        <f t="shared" si="135"/>
        <v>15193</v>
      </c>
      <c r="L187" s="50" t="s">
        <v>89</v>
      </c>
      <c r="M187" s="49">
        <v>8275</v>
      </c>
      <c r="N187" s="49">
        <v>880</v>
      </c>
      <c r="O187" s="54" t="s">
        <v>56</v>
      </c>
      <c r="P187" s="49">
        <v>571</v>
      </c>
      <c r="Q187" s="49">
        <v>4453</v>
      </c>
      <c r="R187" s="54" t="s">
        <v>56</v>
      </c>
      <c r="S187" s="54">
        <f t="shared" si="138"/>
        <v>14179</v>
      </c>
      <c r="T187" s="54" t="s">
        <v>56</v>
      </c>
      <c r="U187" s="54">
        <f t="shared" si="136"/>
        <v>14179</v>
      </c>
      <c r="V187" s="50" t="s">
        <v>89</v>
      </c>
      <c r="W187" s="59"/>
    </row>
    <row r="188" spans="1:23" x14ac:dyDescent="0.25">
      <c r="B188" s="52" t="s">
        <v>60</v>
      </c>
      <c r="C188" s="49">
        <v>0</v>
      </c>
      <c r="D188" s="53">
        <v>392</v>
      </c>
      <c r="E188" s="49">
        <v>167</v>
      </c>
      <c r="F188" s="54" t="s">
        <v>56</v>
      </c>
      <c r="G188" s="53">
        <v>170</v>
      </c>
      <c r="H188" s="54" t="s">
        <v>56</v>
      </c>
      <c r="I188" s="54">
        <f t="shared" si="137"/>
        <v>729</v>
      </c>
      <c r="J188" s="53">
        <v>3313</v>
      </c>
      <c r="K188" s="54">
        <f t="shared" si="135"/>
        <v>4042</v>
      </c>
      <c r="L188" s="50"/>
      <c r="M188" s="49">
        <v>0</v>
      </c>
      <c r="N188" s="53">
        <v>203</v>
      </c>
      <c r="O188" s="49">
        <v>20</v>
      </c>
      <c r="P188" s="54" t="s">
        <v>56</v>
      </c>
      <c r="Q188" s="53">
        <v>314</v>
      </c>
      <c r="R188" s="54" t="s">
        <v>56</v>
      </c>
      <c r="S188" s="54">
        <f t="shared" si="138"/>
        <v>537</v>
      </c>
      <c r="T188" s="53">
        <v>3076</v>
      </c>
      <c r="U188" s="54">
        <f t="shared" si="136"/>
        <v>3613</v>
      </c>
      <c r="V188" s="51"/>
      <c r="W188" s="59"/>
    </row>
    <row r="189" spans="1:23" x14ac:dyDescent="0.25">
      <c r="B189" s="52" t="s">
        <v>61</v>
      </c>
      <c r="C189" s="49">
        <v>0</v>
      </c>
      <c r="D189" s="53">
        <v>5</v>
      </c>
      <c r="E189" s="49">
        <v>32</v>
      </c>
      <c r="F189" s="54" t="s">
        <v>56</v>
      </c>
      <c r="G189" s="53">
        <v>293</v>
      </c>
      <c r="H189" s="54" t="s">
        <v>56</v>
      </c>
      <c r="I189" s="54">
        <f t="shared" si="137"/>
        <v>330</v>
      </c>
      <c r="J189" s="53">
        <v>2641</v>
      </c>
      <c r="K189" s="54">
        <f t="shared" si="135"/>
        <v>2971</v>
      </c>
      <c r="L189" s="50"/>
      <c r="M189" s="49">
        <v>0</v>
      </c>
      <c r="N189" s="53">
        <v>20</v>
      </c>
      <c r="O189" s="49">
        <v>41</v>
      </c>
      <c r="P189" s="54" t="s">
        <v>56</v>
      </c>
      <c r="Q189" s="53">
        <v>127</v>
      </c>
      <c r="R189" s="54" t="s">
        <v>56</v>
      </c>
      <c r="S189" s="54">
        <f t="shared" si="138"/>
        <v>188</v>
      </c>
      <c r="T189" s="53">
        <v>3123</v>
      </c>
      <c r="U189" s="54">
        <f t="shared" si="136"/>
        <v>3311</v>
      </c>
      <c r="V189" s="51"/>
      <c r="W189" s="59"/>
    </row>
    <row r="190" spans="1:23" x14ac:dyDescent="0.25">
      <c r="B190" s="60" t="s">
        <v>105</v>
      </c>
      <c r="C190" s="54">
        <f t="shared" ref="C190:E190" si="139">SUM(C182:C189)</f>
        <v>6740</v>
      </c>
      <c r="D190" s="54">
        <f t="shared" si="139"/>
        <v>1986</v>
      </c>
      <c r="E190" s="54">
        <f t="shared" si="139"/>
        <v>270</v>
      </c>
      <c r="F190" s="54">
        <f t="shared" ref="F190" si="140">SUM(F183:F189)</f>
        <v>274</v>
      </c>
      <c r="G190" s="54">
        <f t="shared" ref="G190:K190" si="141">SUM(G182:G189)</f>
        <v>3588</v>
      </c>
      <c r="H190" s="54">
        <f t="shared" si="141"/>
        <v>4184</v>
      </c>
      <c r="I190" s="54">
        <f t="shared" si="141"/>
        <v>17042</v>
      </c>
      <c r="J190" s="54">
        <f t="shared" si="141"/>
        <v>6577</v>
      </c>
      <c r="K190" s="54">
        <f t="shared" si="141"/>
        <v>23619</v>
      </c>
      <c r="L190" s="50"/>
      <c r="M190" s="54">
        <f t="shared" ref="M190:O190" si="142">SUM(M182:M189)</f>
        <v>8991</v>
      </c>
      <c r="N190" s="54">
        <f t="shared" si="142"/>
        <v>1196</v>
      </c>
      <c r="O190" s="54">
        <f t="shared" si="142"/>
        <v>61</v>
      </c>
      <c r="P190" s="54">
        <f t="shared" ref="P190" si="143">SUM(P183:P189)</f>
        <v>571</v>
      </c>
      <c r="Q190" s="54">
        <f t="shared" ref="Q190:U190" si="144">SUM(Q182:Q189)</f>
        <v>5055</v>
      </c>
      <c r="R190" s="54" t="s">
        <v>56</v>
      </c>
      <c r="S190" s="54">
        <f t="shared" si="144"/>
        <v>15874</v>
      </c>
      <c r="T190" s="54">
        <f t="shared" si="144"/>
        <v>7071</v>
      </c>
      <c r="U190" s="54">
        <f t="shared" si="144"/>
        <v>22945</v>
      </c>
      <c r="V190" s="50"/>
      <c r="W190" s="59"/>
    </row>
    <row r="192" spans="1:23" ht="17.25" customHeight="1" x14ac:dyDescent="0.25">
      <c r="A192" s="47"/>
      <c r="B192" s="48" t="s">
        <v>100</v>
      </c>
      <c r="C192" s="49"/>
      <c r="D192" s="49"/>
      <c r="E192" s="49"/>
      <c r="F192" s="49"/>
      <c r="G192" s="49"/>
      <c r="H192" s="49"/>
      <c r="I192" s="49"/>
      <c r="J192" s="49"/>
      <c r="K192" s="49"/>
      <c r="L192" s="50"/>
      <c r="M192" s="49"/>
      <c r="N192" s="49"/>
      <c r="O192" s="49"/>
      <c r="P192" s="49"/>
      <c r="Q192" s="49"/>
      <c r="R192" s="49"/>
      <c r="S192" s="49"/>
      <c r="T192" s="49"/>
      <c r="U192" s="49"/>
      <c r="V192" s="51"/>
    </row>
    <row r="193" spans="1:23" x14ac:dyDescent="0.25">
      <c r="B193" s="52" t="s">
        <v>84</v>
      </c>
      <c r="C193" s="53">
        <f>C172+C182</f>
        <v>189</v>
      </c>
      <c r="D193" s="53">
        <f>D172+D182</f>
        <v>13</v>
      </c>
      <c r="E193" s="54" t="s">
        <v>56</v>
      </c>
      <c r="F193" s="54" t="s">
        <v>56</v>
      </c>
      <c r="G193" s="53">
        <f>G172+G182</f>
        <v>33</v>
      </c>
      <c r="H193" s="54" t="s">
        <v>56</v>
      </c>
      <c r="I193" s="54">
        <f>SUM(C193:H193)</f>
        <v>235</v>
      </c>
      <c r="J193" s="54" t="s">
        <v>56</v>
      </c>
      <c r="K193" s="54">
        <f t="shared" ref="K193:K200" si="145">SUM(I193:J193)</f>
        <v>235</v>
      </c>
      <c r="L193" s="50"/>
      <c r="M193" s="53">
        <f>M172+M182</f>
        <v>788</v>
      </c>
      <c r="N193" s="53">
        <f>N172+N182</f>
        <v>2</v>
      </c>
      <c r="O193" s="54" t="s">
        <v>56</v>
      </c>
      <c r="P193" s="54" t="s">
        <v>56</v>
      </c>
      <c r="Q193" s="53">
        <f>Q172+Q182</f>
        <v>179</v>
      </c>
      <c r="R193" s="54" t="s">
        <v>56</v>
      </c>
      <c r="S193" s="54">
        <f>SUM(M193:Q193)</f>
        <v>969</v>
      </c>
      <c r="T193" s="54" t="s">
        <v>56</v>
      </c>
      <c r="U193" s="54">
        <f>SUM(S193:T193)</f>
        <v>969</v>
      </c>
      <c r="V193" s="50"/>
      <c r="W193" s="59"/>
    </row>
    <row r="194" spans="1:23" x14ac:dyDescent="0.25">
      <c r="B194" s="52" t="s">
        <v>96</v>
      </c>
      <c r="C194" s="54" t="s">
        <v>56</v>
      </c>
      <c r="D194" s="54" t="s">
        <v>56</v>
      </c>
      <c r="E194" s="54" t="s">
        <v>56</v>
      </c>
      <c r="F194" s="54" t="s">
        <v>56</v>
      </c>
      <c r="G194" s="54" t="s">
        <v>56</v>
      </c>
      <c r="H194" s="54" t="s">
        <v>56</v>
      </c>
      <c r="I194" s="54" t="s">
        <v>56</v>
      </c>
      <c r="J194" s="54" t="s">
        <v>56</v>
      </c>
      <c r="K194" s="54" t="s">
        <v>56</v>
      </c>
      <c r="L194" s="50"/>
      <c r="M194" s="54" t="s">
        <v>56</v>
      </c>
      <c r="N194" s="54" t="s">
        <v>56</v>
      </c>
      <c r="O194" s="54" t="s">
        <v>56</v>
      </c>
      <c r="P194" s="54" t="s">
        <v>56</v>
      </c>
      <c r="Q194" s="54" t="s">
        <v>56</v>
      </c>
      <c r="R194" s="54" t="s">
        <v>56</v>
      </c>
      <c r="S194" s="54" t="s">
        <v>56</v>
      </c>
      <c r="T194" s="53">
        <f>T183</f>
        <v>854</v>
      </c>
      <c r="U194" s="54">
        <f t="shared" ref="U194:U200" si="146">SUM(S194:T194)</f>
        <v>854</v>
      </c>
      <c r="V194" s="50"/>
      <c r="W194" s="59"/>
    </row>
    <row r="195" spans="1:23" x14ac:dyDescent="0.25">
      <c r="B195" s="52" t="s">
        <v>102</v>
      </c>
      <c r="C195" s="49">
        <f t="shared" ref="C195:E200" si="147">C173+C184</f>
        <v>31</v>
      </c>
      <c r="D195" s="49">
        <f t="shared" si="147"/>
        <v>72</v>
      </c>
      <c r="E195" s="54" t="s">
        <v>56</v>
      </c>
      <c r="F195" s="54" t="s">
        <v>56</v>
      </c>
      <c r="G195" s="49">
        <f>G173+G184</f>
        <v>0</v>
      </c>
      <c r="H195" s="54" t="s">
        <v>56</v>
      </c>
      <c r="I195" s="54">
        <f t="shared" ref="I195:I200" si="148">SUM(C195:H195)</f>
        <v>103</v>
      </c>
      <c r="J195" s="54" t="s">
        <v>56</v>
      </c>
      <c r="K195" s="54">
        <f t="shared" si="145"/>
        <v>103</v>
      </c>
      <c r="L195" s="50"/>
      <c r="M195" s="49">
        <f t="shared" ref="M195:N200" si="149">M173+M184</f>
        <v>200</v>
      </c>
      <c r="N195" s="49">
        <f t="shared" si="149"/>
        <v>154</v>
      </c>
      <c r="O195" s="54" t="s">
        <v>56</v>
      </c>
      <c r="P195" s="54" t="s">
        <v>56</v>
      </c>
      <c r="Q195" s="49">
        <f>Q173+Q184</f>
        <v>46</v>
      </c>
      <c r="R195" s="54" t="s">
        <v>56</v>
      </c>
      <c r="S195" s="54">
        <f>SUM(M195:Q195)</f>
        <v>400</v>
      </c>
      <c r="T195" s="54" t="s">
        <v>56</v>
      </c>
      <c r="U195" s="54">
        <f t="shared" si="146"/>
        <v>400</v>
      </c>
      <c r="V195" s="51"/>
      <c r="W195" s="59"/>
    </row>
    <row r="196" spans="1:23" x14ac:dyDescent="0.25">
      <c r="B196" s="52" t="s">
        <v>58</v>
      </c>
      <c r="C196" s="53">
        <f t="shared" si="147"/>
        <v>0</v>
      </c>
      <c r="D196" s="53">
        <f t="shared" si="147"/>
        <v>91</v>
      </c>
      <c r="E196" s="53">
        <f>E174+E185</f>
        <v>202</v>
      </c>
      <c r="F196" s="54" t="s">
        <v>56</v>
      </c>
      <c r="G196" s="53">
        <f>G174+G185</f>
        <v>24</v>
      </c>
      <c r="H196" s="54" t="s">
        <v>56</v>
      </c>
      <c r="I196" s="54">
        <f t="shared" si="148"/>
        <v>317</v>
      </c>
      <c r="J196" s="53">
        <f>J174+J185</f>
        <v>1056</v>
      </c>
      <c r="K196" s="54">
        <f t="shared" si="145"/>
        <v>1373</v>
      </c>
      <c r="L196" s="50"/>
      <c r="M196" s="53">
        <f t="shared" si="149"/>
        <v>0</v>
      </c>
      <c r="N196" s="53">
        <f t="shared" si="149"/>
        <v>2</v>
      </c>
      <c r="O196" s="53">
        <f>O174+O185</f>
        <v>0</v>
      </c>
      <c r="P196" s="54" t="s">
        <v>56</v>
      </c>
      <c r="Q196" s="53">
        <f>Q174+Q185</f>
        <v>0</v>
      </c>
      <c r="R196" s="54" t="s">
        <v>56</v>
      </c>
      <c r="S196" s="54">
        <f t="shared" ref="S196:S200" si="150">SUM(M196:Q196)</f>
        <v>2</v>
      </c>
      <c r="T196" s="53">
        <f>T174+T185</f>
        <v>29</v>
      </c>
      <c r="U196" s="54">
        <f t="shared" si="146"/>
        <v>31</v>
      </c>
      <c r="V196" s="51"/>
      <c r="W196" s="59"/>
    </row>
    <row r="197" spans="1:23" x14ac:dyDescent="0.25">
      <c r="B197" s="52" t="s">
        <v>91</v>
      </c>
      <c r="C197" s="49">
        <f t="shared" si="147"/>
        <v>560</v>
      </c>
      <c r="D197" s="49">
        <f t="shared" si="147"/>
        <v>30</v>
      </c>
      <c r="E197" s="54" t="s">
        <v>56</v>
      </c>
      <c r="F197" s="54" t="s">
        <v>56</v>
      </c>
      <c r="G197" s="54" t="s">
        <v>56</v>
      </c>
      <c r="H197" s="54" t="s">
        <v>56</v>
      </c>
      <c r="I197" s="54">
        <f t="shared" si="148"/>
        <v>590</v>
      </c>
      <c r="J197" s="54" t="s">
        <v>56</v>
      </c>
      <c r="K197" s="54">
        <f t="shared" si="145"/>
        <v>590</v>
      </c>
      <c r="L197" s="50"/>
      <c r="M197" s="49">
        <f t="shared" si="149"/>
        <v>173</v>
      </c>
      <c r="N197" s="49">
        <f t="shared" si="149"/>
        <v>59</v>
      </c>
      <c r="O197" s="54" t="s">
        <v>56</v>
      </c>
      <c r="P197" s="54" t="s">
        <v>56</v>
      </c>
      <c r="Q197" s="54" t="s">
        <v>56</v>
      </c>
      <c r="R197" s="54" t="s">
        <v>56</v>
      </c>
      <c r="S197" s="54">
        <f t="shared" si="150"/>
        <v>232</v>
      </c>
      <c r="T197" s="54" t="s">
        <v>56</v>
      </c>
      <c r="U197" s="54">
        <f t="shared" si="146"/>
        <v>232</v>
      </c>
      <c r="V197" s="50"/>
      <c r="W197" s="59"/>
    </row>
    <row r="198" spans="1:23" x14ac:dyDescent="0.25">
      <c r="B198" s="52" t="s">
        <v>92</v>
      </c>
      <c r="C198" s="49">
        <f t="shared" si="147"/>
        <v>9214</v>
      </c>
      <c r="D198" s="49">
        <f t="shared" si="147"/>
        <v>1864</v>
      </c>
      <c r="E198" s="54" t="s">
        <v>56</v>
      </c>
      <c r="F198" s="49">
        <f>F176+F187</f>
        <v>591</v>
      </c>
      <c r="G198" s="49">
        <f>G176+G187</f>
        <v>4993</v>
      </c>
      <c r="H198" s="49">
        <f>H176+H187</f>
        <v>7564</v>
      </c>
      <c r="I198" s="54">
        <f t="shared" si="148"/>
        <v>24226</v>
      </c>
      <c r="J198" s="54" t="s">
        <v>56</v>
      </c>
      <c r="K198" s="54">
        <f t="shared" si="145"/>
        <v>24226</v>
      </c>
      <c r="L198" s="50" t="s">
        <v>89</v>
      </c>
      <c r="M198" s="49">
        <f t="shared" si="149"/>
        <v>12145</v>
      </c>
      <c r="N198" s="49">
        <f t="shared" si="149"/>
        <v>1391</v>
      </c>
      <c r="O198" s="54" t="s">
        <v>56</v>
      </c>
      <c r="P198" s="49">
        <f>P176+P187</f>
        <v>801</v>
      </c>
      <c r="Q198" s="49">
        <f>Q176+Q187</f>
        <v>7044</v>
      </c>
      <c r="R198" s="54" t="s">
        <v>56</v>
      </c>
      <c r="S198" s="54">
        <f t="shared" si="150"/>
        <v>21381</v>
      </c>
      <c r="T198" s="54" t="s">
        <v>56</v>
      </c>
      <c r="U198" s="54">
        <f t="shared" si="146"/>
        <v>21381</v>
      </c>
      <c r="V198" s="51" t="s">
        <v>89</v>
      </c>
      <c r="W198" s="59"/>
    </row>
    <row r="199" spans="1:23" x14ac:dyDescent="0.25">
      <c r="B199" s="52" t="s">
        <v>60</v>
      </c>
      <c r="C199" s="49">
        <f t="shared" si="147"/>
        <v>0</v>
      </c>
      <c r="D199" s="49">
        <f t="shared" si="147"/>
        <v>397</v>
      </c>
      <c r="E199" s="49">
        <f t="shared" si="147"/>
        <v>167</v>
      </c>
      <c r="F199" s="54" t="s">
        <v>56</v>
      </c>
      <c r="G199" s="49">
        <f t="shared" ref="G199:G200" si="151">G177+G188</f>
        <v>458</v>
      </c>
      <c r="H199" s="54" t="s">
        <v>56</v>
      </c>
      <c r="I199" s="54">
        <f t="shared" si="148"/>
        <v>1022</v>
      </c>
      <c r="J199" s="49">
        <f>J177+J188</f>
        <v>4728</v>
      </c>
      <c r="K199" s="54">
        <f t="shared" si="145"/>
        <v>5750</v>
      </c>
      <c r="L199" s="66"/>
      <c r="M199" s="49">
        <f t="shared" si="149"/>
        <v>0</v>
      </c>
      <c r="N199" s="49">
        <f t="shared" si="149"/>
        <v>254</v>
      </c>
      <c r="O199" s="49">
        <f>O177+O188</f>
        <v>30</v>
      </c>
      <c r="P199" s="54" t="s">
        <v>56</v>
      </c>
      <c r="Q199" s="49">
        <f>Q177+Q188</f>
        <v>370</v>
      </c>
      <c r="R199" s="54" t="s">
        <v>56</v>
      </c>
      <c r="S199" s="54">
        <f t="shared" si="150"/>
        <v>654</v>
      </c>
      <c r="T199" s="49">
        <f>T177+T188</f>
        <v>4396</v>
      </c>
      <c r="U199" s="54">
        <f t="shared" si="146"/>
        <v>5050</v>
      </c>
      <c r="V199" s="50"/>
      <c r="W199" s="59"/>
    </row>
    <row r="200" spans="1:23" x14ac:dyDescent="0.25">
      <c r="B200" s="52" t="s">
        <v>61</v>
      </c>
      <c r="C200" s="49">
        <f t="shared" si="147"/>
        <v>0</v>
      </c>
      <c r="D200" s="49">
        <f t="shared" si="147"/>
        <v>5</v>
      </c>
      <c r="E200" s="49">
        <f t="shared" si="147"/>
        <v>163</v>
      </c>
      <c r="F200" s="54" t="s">
        <v>56</v>
      </c>
      <c r="G200" s="49">
        <f t="shared" si="151"/>
        <v>314</v>
      </c>
      <c r="H200" s="54" t="s">
        <v>56</v>
      </c>
      <c r="I200" s="54">
        <f t="shared" si="148"/>
        <v>482</v>
      </c>
      <c r="J200" s="49">
        <f>J178+J189</f>
        <v>3484</v>
      </c>
      <c r="K200" s="54">
        <f t="shared" si="145"/>
        <v>3966</v>
      </c>
      <c r="L200" s="67"/>
      <c r="M200" s="49">
        <f t="shared" si="149"/>
        <v>0</v>
      </c>
      <c r="N200" s="49">
        <f t="shared" si="149"/>
        <v>34</v>
      </c>
      <c r="O200" s="49">
        <f>O178+O189</f>
        <v>56</v>
      </c>
      <c r="P200" s="54" t="s">
        <v>56</v>
      </c>
      <c r="Q200" s="49">
        <f>Q178+Q189</f>
        <v>229</v>
      </c>
      <c r="R200" s="54" t="s">
        <v>56</v>
      </c>
      <c r="S200" s="54">
        <f t="shared" si="150"/>
        <v>319</v>
      </c>
      <c r="T200" s="49">
        <f>T178+T189</f>
        <v>5752</v>
      </c>
      <c r="U200" s="54">
        <f t="shared" si="146"/>
        <v>6071</v>
      </c>
      <c r="V200" s="51"/>
      <c r="W200" s="59"/>
    </row>
    <row r="201" spans="1:23" ht="16.2" thickBot="1" x14ac:dyDescent="0.3">
      <c r="A201" s="41"/>
      <c r="B201" s="56" t="s">
        <v>106</v>
      </c>
      <c r="C201" s="57">
        <f t="shared" ref="C201:K201" si="152">SUM(C193:C200)</f>
        <v>9994</v>
      </c>
      <c r="D201" s="57">
        <f t="shared" si="152"/>
        <v>2472</v>
      </c>
      <c r="E201" s="57">
        <f t="shared" si="152"/>
        <v>532</v>
      </c>
      <c r="F201" s="57">
        <f t="shared" si="152"/>
        <v>591</v>
      </c>
      <c r="G201" s="57">
        <f t="shared" si="152"/>
        <v>5822</v>
      </c>
      <c r="H201" s="57">
        <f t="shared" si="152"/>
        <v>7564</v>
      </c>
      <c r="I201" s="57">
        <f t="shared" si="152"/>
        <v>26975</v>
      </c>
      <c r="J201" s="57">
        <f t="shared" si="152"/>
        <v>9268</v>
      </c>
      <c r="K201" s="57">
        <f t="shared" si="152"/>
        <v>36243</v>
      </c>
      <c r="L201" s="58"/>
      <c r="M201" s="57">
        <f t="shared" ref="M201:U201" si="153">SUM(M193:M200)</f>
        <v>13306</v>
      </c>
      <c r="N201" s="57">
        <f t="shared" si="153"/>
        <v>1896</v>
      </c>
      <c r="O201" s="57">
        <f t="shared" si="153"/>
        <v>86</v>
      </c>
      <c r="P201" s="57">
        <f t="shared" si="153"/>
        <v>801</v>
      </c>
      <c r="Q201" s="57">
        <f t="shared" si="153"/>
        <v>7868</v>
      </c>
      <c r="R201" s="57" t="s">
        <v>56</v>
      </c>
      <c r="S201" s="57">
        <f t="shared" si="153"/>
        <v>23957</v>
      </c>
      <c r="T201" s="57">
        <f t="shared" si="153"/>
        <v>11031</v>
      </c>
      <c r="U201" s="57">
        <f t="shared" si="153"/>
        <v>34988</v>
      </c>
      <c r="V201" s="50"/>
      <c r="W201" s="59"/>
    </row>
    <row r="202" spans="1:23" x14ac:dyDescent="0.25">
      <c r="B202" s="60"/>
      <c r="C202" s="61"/>
      <c r="D202" s="61"/>
      <c r="E202" s="61"/>
      <c r="F202" s="61"/>
      <c r="G202" s="61"/>
      <c r="H202" s="62"/>
      <c r="I202" s="62"/>
      <c r="J202" s="61"/>
      <c r="K202" s="62"/>
      <c r="L202" s="63"/>
      <c r="M202" s="61"/>
      <c r="N202" s="61"/>
      <c r="O202" s="61"/>
      <c r="P202" s="61"/>
      <c r="Q202" s="61"/>
      <c r="R202" s="62"/>
      <c r="S202" s="62"/>
      <c r="T202" s="61"/>
      <c r="U202" s="54"/>
      <c r="V202" s="50"/>
    </row>
    <row r="203" spans="1:23" ht="17.25" customHeight="1" x14ac:dyDescent="0.25">
      <c r="A203" s="47" t="s">
        <v>107</v>
      </c>
      <c r="B203" s="48" t="s">
        <v>108</v>
      </c>
      <c r="C203" s="49"/>
      <c r="D203" s="49"/>
      <c r="E203" s="49"/>
      <c r="F203" s="49"/>
      <c r="G203" s="49"/>
      <c r="H203" s="49"/>
      <c r="I203" s="49"/>
      <c r="J203" s="49"/>
      <c r="K203" s="49"/>
      <c r="L203" s="50"/>
      <c r="M203" s="49"/>
      <c r="N203" s="49"/>
      <c r="O203" s="49"/>
      <c r="P203" s="49"/>
      <c r="Q203" s="49"/>
      <c r="R203" s="49"/>
      <c r="S203" s="49"/>
      <c r="T203" s="49"/>
      <c r="U203" s="49"/>
      <c r="V203" s="51"/>
    </row>
    <row r="204" spans="1:23" x14ac:dyDescent="0.25">
      <c r="B204" s="52" t="s">
        <v>95</v>
      </c>
      <c r="C204" s="53">
        <v>0</v>
      </c>
      <c r="D204" s="49">
        <v>0</v>
      </c>
      <c r="E204" s="54" t="s">
        <v>56</v>
      </c>
      <c r="F204" s="54" t="s">
        <v>56</v>
      </c>
      <c r="G204" s="53">
        <v>0</v>
      </c>
      <c r="H204" s="54" t="s">
        <v>56</v>
      </c>
      <c r="I204" s="54">
        <f>SUM(C204:H204)</f>
        <v>0</v>
      </c>
      <c r="J204" s="54" t="s">
        <v>56</v>
      </c>
      <c r="K204" s="54">
        <f t="shared" ref="K204:K212" si="154">SUM(I204:J204)</f>
        <v>0</v>
      </c>
      <c r="L204" s="50"/>
      <c r="M204" s="53">
        <v>22</v>
      </c>
      <c r="N204" s="49">
        <v>0</v>
      </c>
      <c r="O204" s="54" t="s">
        <v>56</v>
      </c>
      <c r="P204" s="54" t="s">
        <v>56</v>
      </c>
      <c r="Q204" s="53">
        <v>0</v>
      </c>
      <c r="R204" s="54" t="s">
        <v>56</v>
      </c>
      <c r="S204" s="54">
        <f>SUM(M204:Q204)</f>
        <v>22</v>
      </c>
      <c r="T204" s="54" t="s">
        <v>56</v>
      </c>
      <c r="U204" s="54">
        <f>SUM(S204:T204)</f>
        <v>22</v>
      </c>
      <c r="V204" s="50"/>
      <c r="W204" s="59"/>
    </row>
    <row r="205" spans="1:23" x14ac:dyDescent="0.25">
      <c r="B205" s="52" t="s">
        <v>84</v>
      </c>
      <c r="C205" s="53">
        <v>332</v>
      </c>
      <c r="D205" s="53">
        <v>0</v>
      </c>
      <c r="E205" s="54" t="s">
        <v>56</v>
      </c>
      <c r="F205" s="54" t="s">
        <v>56</v>
      </c>
      <c r="G205" s="53">
        <v>26</v>
      </c>
      <c r="H205" s="54" t="s">
        <v>56</v>
      </c>
      <c r="I205" s="54">
        <f>SUM(C205:H205)</f>
        <v>358</v>
      </c>
      <c r="J205" s="54" t="s">
        <v>56</v>
      </c>
      <c r="K205" s="54">
        <f t="shared" si="154"/>
        <v>358</v>
      </c>
      <c r="L205" s="50"/>
      <c r="M205" s="53">
        <v>1707</v>
      </c>
      <c r="N205" s="53">
        <v>13</v>
      </c>
      <c r="O205" s="54" t="s">
        <v>56</v>
      </c>
      <c r="P205" s="54" t="s">
        <v>56</v>
      </c>
      <c r="Q205" s="53">
        <v>342</v>
      </c>
      <c r="R205" s="54" t="s">
        <v>56</v>
      </c>
      <c r="S205" s="54">
        <f>SUM(M205:Q205)</f>
        <v>2062</v>
      </c>
      <c r="T205" s="54" t="s">
        <v>56</v>
      </c>
      <c r="U205" s="54">
        <f t="shared" ref="U205:U212" si="155">SUM(S205:T205)</f>
        <v>2062</v>
      </c>
      <c r="V205" s="50"/>
      <c r="W205" s="59"/>
    </row>
    <row r="206" spans="1:23" x14ac:dyDescent="0.25">
      <c r="B206" s="52" t="s">
        <v>96</v>
      </c>
      <c r="C206" s="54" t="s">
        <v>56</v>
      </c>
      <c r="D206" s="54" t="s">
        <v>56</v>
      </c>
      <c r="E206" s="54" t="s">
        <v>56</v>
      </c>
      <c r="F206" s="54" t="s">
        <v>56</v>
      </c>
      <c r="G206" s="54" t="s">
        <v>56</v>
      </c>
      <c r="H206" s="54" t="s">
        <v>56</v>
      </c>
      <c r="I206" s="54" t="s">
        <v>56</v>
      </c>
      <c r="J206" s="49">
        <v>0</v>
      </c>
      <c r="K206" s="54">
        <f t="shared" si="154"/>
        <v>0</v>
      </c>
      <c r="L206" s="50"/>
      <c r="M206" s="54" t="s">
        <v>56</v>
      </c>
      <c r="N206" s="54" t="s">
        <v>56</v>
      </c>
      <c r="O206" s="54" t="s">
        <v>56</v>
      </c>
      <c r="P206" s="54" t="s">
        <v>56</v>
      </c>
      <c r="Q206" s="54" t="s">
        <v>56</v>
      </c>
      <c r="R206" s="54" t="s">
        <v>56</v>
      </c>
      <c r="S206" s="54" t="s">
        <v>56</v>
      </c>
      <c r="T206" s="49">
        <v>388</v>
      </c>
      <c r="U206" s="54">
        <f t="shared" si="155"/>
        <v>388</v>
      </c>
      <c r="V206" s="51"/>
      <c r="W206" s="59"/>
    </row>
    <row r="207" spans="1:23" x14ac:dyDescent="0.25">
      <c r="B207" s="52" t="s">
        <v>102</v>
      </c>
      <c r="C207" s="49">
        <v>126</v>
      </c>
      <c r="D207" s="49">
        <v>56</v>
      </c>
      <c r="E207" s="54" t="s">
        <v>56</v>
      </c>
      <c r="F207" s="54" t="s">
        <v>56</v>
      </c>
      <c r="G207" s="49">
        <v>64</v>
      </c>
      <c r="H207" s="54" t="s">
        <v>56</v>
      </c>
      <c r="I207" s="54">
        <f t="shared" ref="I207:I212" si="156">SUM(C207:H207)</f>
        <v>246</v>
      </c>
      <c r="J207" s="54" t="s">
        <v>56</v>
      </c>
      <c r="K207" s="54">
        <f t="shared" si="154"/>
        <v>246</v>
      </c>
      <c r="L207" s="50"/>
      <c r="M207" s="49">
        <v>73</v>
      </c>
      <c r="N207" s="49">
        <v>0</v>
      </c>
      <c r="O207" s="54" t="s">
        <v>56</v>
      </c>
      <c r="P207" s="54" t="s">
        <v>56</v>
      </c>
      <c r="Q207" s="49">
        <v>0</v>
      </c>
      <c r="R207" s="54" t="s">
        <v>56</v>
      </c>
      <c r="S207" s="54">
        <f t="shared" ref="S207:S212" si="157">SUM(M207:Q207)</f>
        <v>73</v>
      </c>
      <c r="T207" s="54" t="s">
        <v>56</v>
      </c>
      <c r="U207" s="54">
        <f t="shared" si="155"/>
        <v>73</v>
      </c>
      <c r="V207" s="51"/>
      <c r="W207" s="59"/>
    </row>
    <row r="208" spans="1:23" x14ac:dyDescent="0.25">
      <c r="B208" s="52" t="s">
        <v>65</v>
      </c>
      <c r="C208" s="55" t="s">
        <v>56</v>
      </c>
      <c r="D208" s="49">
        <v>0</v>
      </c>
      <c r="E208" s="49">
        <v>0</v>
      </c>
      <c r="F208" s="54" t="s">
        <v>56</v>
      </c>
      <c r="G208" s="49">
        <v>0</v>
      </c>
      <c r="H208" s="54" t="s">
        <v>56</v>
      </c>
      <c r="I208" s="54">
        <f t="shared" si="156"/>
        <v>0</v>
      </c>
      <c r="J208" s="49">
        <v>0</v>
      </c>
      <c r="K208" s="54">
        <f t="shared" si="154"/>
        <v>0</v>
      </c>
      <c r="L208" s="50"/>
      <c r="M208" s="54" t="s">
        <v>56</v>
      </c>
      <c r="N208" s="53">
        <v>0</v>
      </c>
      <c r="O208" s="53">
        <v>0</v>
      </c>
      <c r="P208" s="54" t="s">
        <v>56</v>
      </c>
      <c r="Q208" s="53">
        <v>0</v>
      </c>
      <c r="R208" s="54" t="s">
        <v>56</v>
      </c>
      <c r="S208" s="54">
        <f t="shared" si="157"/>
        <v>0</v>
      </c>
      <c r="T208" s="53">
        <v>89</v>
      </c>
      <c r="U208" s="54">
        <f t="shared" si="155"/>
        <v>89</v>
      </c>
      <c r="V208" s="50"/>
      <c r="W208" s="59"/>
    </row>
    <row r="209" spans="1:23" x14ac:dyDescent="0.25">
      <c r="B209" s="52" t="s">
        <v>66</v>
      </c>
      <c r="C209" s="49">
        <v>0</v>
      </c>
      <c r="D209" s="49">
        <v>0</v>
      </c>
      <c r="E209" s="54" t="s">
        <v>56</v>
      </c>
      <c r="F209" s="54" t="s">
        <v>56</v>
      </c>
      <c r="G209" s="54" t="s">
        <v>56</v>
      </c>
      <c r="H209" s="54" t="s">
        <v>56</v>
      </c>
      <c r="I209" s="54">
        <f t="shared" si="156"/>
        <v>0</v>
      </c>
      <c r="J209" s="54" t="s">
        <v>56</v>
      </c>
      <c r="K209" s="54">
        <f t="shared" si="154"/>
        <v>0</v>
      </c>
      <c r="L209" s="50"/>
      <c r="M209" s="49">
        <v>69</v>
      </c>
      <c r="N209" s="49">
        <v>0</v>
      </c>
      <c r="O209" s="54" t="s">
        <v>56</v>
      </c>
      <c r="P209" s="54" t="s">
        <v>56</v>
      </c>
      <c r="Q209" s="54" t="s">
        <v>56</v>
      </c>
      <c r="R209" s="54" t="s">
        <v>56</v>
      </c>
      <c r="S209" s="54">
        <f t="shared" si="157"/>
        <v>69</v>
      </c>
      <c r="T209" s="54" t="s">
        <v>56</v>
      </c>
      <c r="U209" s="54">
        <f t="shared" si="155"/>
        <v>69</v>
      </c>
      <c r="V209" s="51"/>
      <c r="W209" s="59"/>
    </row>
    <row r="210" spans="1:23" x14ac:dyDescent="0.25">
      <c r="B210" s="52" t="s">
        <v>92</v>
      </c>
      <c r="C210" s="53">
        <v>4725</v>
      </c>
      <c r="D210" s="49">
        <v>640</v>
      </c>
      <c r="E210" s="54" t="s">
        <v>56</v>
      </c>
      <c r="F210" s="49">
        <v>388</v>
      </c>
      <c r="G210" s="53">
        <v>2989</v>
      </c>
      <c r="H210" s="53">
        <v>2895</v>
      </c>
      <c r="I210" s="54">
        <f t="shared" si="156"/>
        <v>11637</v>
      </c>
      <c r="J210" s="54" t="s">
        <v>56</v>
      </c>
      <c r="K210" s="54">
        <f t="shared" si="154"/>
        <v>11637</v>
      </c>
      <c r="L210" s="50" t="s">
        <v>89</v>
      </c>
      <c r="M210" s="49">
        <v>4534</v>
      </c>
      <c r="N210" s="49">
        <v>325</v>
      </c>
      <c r="O210" s="54" t="s">
        <v>56</v>
      </c>
      <c r="P210" s="49">
        <v>275</v>
      </c>
      <c r="Q210" s="49">
        <v>2503</v>
      </c>
      <c r="R210" s="54" t="s">
        <v>56</v>
      </c>
      <c r="S210" s="54">
        <f t="shared" si="157"/>
        <v>7637</v>
      </c>
      <c r="T210" s="54" t="s">
        <v>56</v>
      </c>
      <c r="U210" s="54">
        <f t="shared" si="155"/>
        <v>7637</v>
      </c>
      <c r="V210" s="50" t="s">
        <v>89</v>
      </c>
      <c r="W210" s="59"/>
    </row>
    <row r="211" spans="1:23" x14ac:dyDescent="0.25">
      <c r="B211" s="52" t="s">
        <v>60</v>
      </c>
      <c r="C211" s="54" t="s">
        <v>56</v>
      </c>
      <c r="D211" s="53">
        <v>148</v>
      </c>
      <c r="E211" s="49">
        <v>29</v>
      </c>
      <c r="F211" s="54" t="s">
        <v>56</v>
      </c>
      <c r="G211" s="53">
        <v>471</v>
      </c>
      <c r="H211" s="54" t="s">
        <v>56</v>
      </c>
      <c r="I211" s="54">
        <f t="shared" si="156"/>
        <v>648</v>
      </c>
      <c r="J211" s="53">
        <v>2776</v>
      </c>
      <c r="K211" s="54">
        <f t="shared" si="154"/>
        <v>3424</v>
      </c>
      <c r="L211" s="50"/>
      <c r="M211" s="54" t="s">
        <v>56</v>
      </c>
      <c r="N211" s="53">
        <v>157</v>
      </c>
      <c r="O211" s="49">
        <v>4</v>
      </c>
      <c r="P211" s="54" t="s">
        <v>56</v>
      </c>
      <c r="Q211" s="53">
        <v>102</v>
      </c>
      <c r="R211" s="54" t="s">
        <v>56</v>
      </c>
      <c r="S211" s="54">
        <f t="shared" si="157"/>
        <v>263</v>
      </c>
      <c r="T211" s="53">
        <v>2393</v>
      </c>
      <c r="U211" s="54">
        <f t="shared" si="155"/>
        <v>2656</v>
      </c>
      <c r="V211" s="51"/>
      <c r="W211" s="59"/>
    </row>
    <row r="212" spans="1:23" x14ac:dyDescent="0.25">
      <c r="B212" s="52" t="s">
        <v>61</v>
      </c>
      <c r="C212" s="54" t="s">
        <v>56</v>
      </c>
      <c r="D212" s="53">
        <v>0</v>
      </c>
      <c r="E212" s="49">
        <v>28</v>
      </c>
      <c r="F212" s="54" t="s">
        <v>56</v>
      </c>
      <c r="G212" s="53">
        <v>133</v>
      </c>
      <c r="H212" s="54" t="s">
        <v>56</v>
      </c>
      <c r="I212" s="54">
        <f t="shared" si="156"/>
        <v>161</v>
      </c>
      <c r="J212" s="53">
        <v>2001</v>
      </c>
      <c r="K212" s="54">
        <f t="shared" si="154"/>
        <v>2162</v>
      </c>
      <c r="L212" s="50"/>
      <c r="M212" s="54" t="s">
        <v>56</v>
      </c>
      <c r="N212" s="53">
        <v>61</v>
      </c>
      <c r="O212" s="49">
        <v>16</v>
      </c>
      <c r="P212" s="54" t="s">
        <v>56</v>
      </c>
      <c r="Q212" s="53">
        <v>140</v>
      </c>
      <c r="R212" s="54" t="s">
        <v>56</v>
      </c>
      <c r="S212" s="54">
        <f t="shared" si="157"/>
        <v>217</v>
      </c>
      <c r="T212" s="53">
        <v>1843</v>
      </c>
      <c r="U212" s="54">
        <f t="shared" si="155"/>
        <v>2060</v>
      </c>
      <c r="V212" s="51"/>
      <c r="W212" s="59"/>
    </row>
    <row r="213" spans="1:23" x14ac:dyDescent="0.25">
      <c r="B213" s="60" t="s">
        <v>109</v>
      </c>
      <c r="C213" s="54">
        <f t="shared" ref="C213:K213" si="158">SUM(C204:C212)</f>
        <v>5183</v>
      </c>
      <c r="D213" s="54">
        <f t="shared" si="158"/>
        <v>844</v>
      </c>
      <c r="E213" s="54">
        <f t="shared" si="158"/>
        <v>57</v>
      </c>
      <c r="F213" s="54">
        <f t="shared" si="158"/>
        <v>388</v>
      </c>
      <c r="G213" s="54">
        <f t="shared" si="158"/>
        <v>3683</v>
      </c>
      <c r="H213" s="54">
        <f t="shared" si="158"/>
        <v>2895</v>
      </c>
      <c r="I213" s="54">
        <f t="shared" si="158"/>
        <v>13050</v>
      </c>
      <c r="J213" s="54">
        <f t="shared" si="158"/>
        <v>4777</v>
      </c>
      <c r="K213" s="54">
        <f t="shared" si="158"/>
        <v>17827</v>
      </c>
      <c r="L213" s="50"/>
      <c r="M213" s="54">
        <f t="shared" ref="M213:U213" si="159">SUM(M204:M212)</f>
        <v>6405</v>
      </c>
      <c r="N213" s="54">
        <f t="shared" si="159"/>
        <v>556</v>
      </c>
      <c r="O213" s="54">
        <f t="shared" si="159"/>
        <v>20</v>
      </c>
      <c r="P213" s="54">
        <f t="shared" si="159"/>
        <v>275</v>
      </c>
      <c r="Q213" s="54">
        <f t="shared" si="159"/>
        <v>3087</v>
      </c>
      <c r="R213" s="54" t="s">
        <v>56</v>
      </c>
      <c r="S213" s="54">
        <f t="shared" si="159"/>
        <v>10343</v>
      </c>
      <c r="T213" s="54">
        <f t="shared" si="159"/>
        <v>4713</v>
      </c>
      <c r="U213" s="54">
        <f t="shared" si="159"/>
        <v>15056</v>
      </c>
      <c r="V213" s="50"/>
      <c r="W213" s="59"/>
    </row>
    <row r="215" spans="1:23" ht="17.25" customHeight="1" x14ac:dyDescent="0.25">
      <c r="A215" s="47"/>
      <c r="B215" s="48" t="s">
        <v>110</v>
      </c>
      <c r="C215" s="49"/>
      <c r="D215" s="49"/>
      <c r="E215" s="49"/>
      <c r="F215" s="49"/>
      <c r="G215" s="49"/>
      <c r="H215" s="49"/>
      <c r="I215" s="49"/>
      <c r="J215" s="49"/>
      <c r="K215" s="49"/>
      <c r="L215" s="50"/>
      <c r="M215" s="49"/>
      <c r="N215" s="49"/>
      <c r="O215" s="49"/>
      <c r="P215" s="49"/>
      <c r="Q215" s="49"/>
      <c r="R215" s="49"/>
      <c r="S215" s="49"/>
      <c r="T215" s="49"/>
      <c r="U215" s="49"/>
      <c r="V215" s="51"/>
    </row>
    <row r="216" spans="1:23" x14ac:dyDescent="0.25">
      <c r="B216" s="52" t="s">
        <v>95</v>
      </c>
      <c r="C216" s="53">
        <v>0</v>
      </c>
      <c r="D216" s="49">
        <v>0</v>
      </c>
      <c r="E216" s="54" t="s">
        <v>56</v>
      </c>
      <c r="F216" s="54" t="s">
        <v>56</v>
      </c>
      <c r="G216" s="53">
        <v>0</v>
      </c>
      <c r="H216" s="54" t="s">
        <v>56</v>
      </c>
      <c r="I216" s="54">
        <f>SUM(C216:H216)</f>
        <v>0</v>
      </c>
      <c r="J216" s="54" t="s">
        <v>56</v>
      </c>
      <c r="K216" s="54">
        <f t="shared" ref="K216:K224" si="160">SUM(I216:J216)</f>
        <v>0</v>
      </c>
      <c r="L216" s="50"/>
      <c r="M216" s="53">
        <v>0</v>
      </c>
      <c r="N216" s="49">
        <v>0</v>
      </c>
      <c r="O216" s="54" t="s">
        <v>56</v>
      </c>
      <c r="P216" s="54" t="s">
        <v>56</v>
      </c>
      <c r="Q216" s="53">
        <v>0</v>
      </c>
      <c r="R216" s="54" t="s">
        <v>56</v>
      </c>
      <c r="S216" s="54">
        <f>SUM(M216:Q216)</f>
        <v>0</v>
      </c>
      <c r="T216" s="54" t="s">
        <v>56</v>
      </c>
      <c r="U216" s="54">
        <f>SUM(S216:T216)</f>
        <v>0</v>
      </c>
      <c r="V216" s="50"/>
      <c r="W216" s="59"/>
    </row>
    <row r="217" spans="1:23" x14ac:dyDescent="0.25">
      <c r="B217" s="52" t="s">
        <v>84</v>
      </c>
      <c r="C217" s="53">
        <v>235</v>
      </c>
      <c r="D217" s="53">
        <v>3</v>
      </c>
      <c r="E217" s="54" t="s">
        <v>56</v>
      </c>
      <c r="F217" s="54" t="s">
        <v>56</v>
      </c>
      <c r="G217" s="53">
        <v>61</v>
      </c>
      <c r="H217" s="54" t="s">
        <v>56</v>
      </c>
      <c r="I217" s="54">
        <f>SUM(C217:H217)</f>
        <v>299</v>
      </c>
      <c r="J217" s="54" t="s">
        <v>56</v>
      </c>
      <c r="K217" s="54">
        <f t="shared" si="160"/>
        <v>299</v>
      </c>
      <c r="L217" s="50"/>
      <c r="M217" s="53">
        <v>1300</v>
      </c>
      <c r="N217" s="53">
        <v>1</v>
      </c>
      <c r="O217" s="54" t="s">
        <v>56</v>
      </c>
      <c r="P217" s="54" t="s">
        <v>56</v>
      </c>
      <c r="Q217" s="53">
        <v>316</v>
      </c>
      <c r="R217" s="54" t="s">
        <v>56</v>
      </c>
      <c r="S217" s="54">
        <f>SUM(M217:Q217)</f>
        <v>1617</v>
      </c>
      <c r="T217" s="54" t="s">
        <v>56</v>
      </c>
      <c r="U217" s="54">
        <f t="shared" ref="U217:U224" si="161">SUM(S217:T217)</f>
        <v>1617</v>
      </c>
      <c r="V217" s="50"/>
      <c r="W217" s="59"/>
    </row>
    <row r="218" spans="1:23" x14ac:dyDescent="0.25">
      <c r="B218" s="52" t="s">
        <v>96</v>
      </c>
      <c r="C218" s="54" t="s">
        <v>56</v>
      </c>
      <c r="D218" s="54" t="s">
        <v>56</v>
      </c>
      <c r="E218" s="54" t="s">
        <v>56</v>
      </c>
      <c r="F218" s="54" t="s">
        <v>56</v>
      </c>
      <c r="G218" s="54" t="s">
        <v>56</v>
      </c>
      <c r="H218" s="54" t="s">
        <v>56</v>
      </c>
      <c r="I218" s="54" t="s">
        <v>56</v>
      </c>
      <c r="J218" s="49">
        <v>0</v>
      </c>
      <c r="K218" s="54">
        <f t="shared" si="160"/>
        <v>0</v>
      </c>
      <c r="L218" s="50"/>
      <c r="M218" s="54" t="s">
        <v>56</v>
      </c>
      <c r="N218" s="54" t="s">
        <v>56</v>
      </c>
      <c r="O218" s="54" t="s">
        <v>56</v>
      </c>
      <c r="P218" s="54" t="s">
        <v>56</v>
      </c>
      <c r="Q218" s="54" t="s">
        <v>56</v>
      </c>
      <c r="R218" s="54" t="s">
        <v>56</v>
      </c>
      <c r="S218" s="54" t="s">
        <v>56</v>
      </c>
      <c r="T218" s="49">
        <v>243</v>
      </c>
      <c r="U218" s="54">
        <f t="shared" si="161"/>
        <v>243</v>
      </c>
      <c r="V218" s="51"/>
      <c r="W218" s="59"/>
    </row>
    <row r="219" spans="1:23" x14ac:dyDescent="0.25">
      <c r="B219" s="52" t="s">
        <v>102</v>
      </c>
      <c r="C219" s="49">
        <v>190</v>
      </c>
      <c r="D219" s="49">
        <v>64</v>
      </c>
      <c r="E219" s="54" t="s">
        <v>56</v>
      </c>
      <c r="F219" s="54" t="s">
        <v>56</v>
      </c>
      <c r="G219" s="49">
        <v>52</v>
      </c>
      <c r="H219" s="54" t="s">
        <v>56</v>
      </c>
      <c r="I219" s="54">
        <f t="shared" ref="I219:I224" si="162">SUM(C219:H219)</f>
        <v>306</v>
      </c>
      <c r="J219" s="54" t="s">
        <v>56</v>
      </c>
      <c r="K219" s="54">
        <f t="shared" si="160"/>
        <v>306</v>
      </c>
      <c r="L219" s="50"/>
      <c r="M219" s="49">
        <v>132</v>
      </c>
      <c r="N219" s="49">
        <v>53</v>
      </c>
      <c r="O219" s="54" t="s">
        <v>56</v>
      </c>
      <c r="P219" s="54" t="s">
        <v>56</v>
      </c>
      <c r="Q219" s="49">
        <v>15</v>
      </c>
      <c r="R219" s="54" t="s">
        <v>56</v>
      </c>
      <c r="S219" s="54">
        <f t="shared" ref="S219:S224" si="163">SUM(M219:Q219)</f>
        <v>200</v>
      </c>
      <c r="T219" s="54" t="s">
        <v>56</v>
      </c>
      <c r="U219" s="54">
        <f t="shared" si="161"/>
        <v>200</v>
      </c>
      <c r="V219" s="51"/>
      <c r="W219" s="59"/>
    </row>
    <row r="220" spans="1:23" x14ac:dyDescent="0.25">
      <c r="B220" s="52" t="s">
        <v>65</v>
      </c>
      <c r="C220" s="55" t="s">
        <v>56</v>
      </c>
      <c r="D220" s="49">
        <v>0</v>
      </c>
      <c r="E220" s="49">
        <v>0</v>
      </c>
      <c r="F220" s="54" t="s">
        <v>56</v>
      </c>
      <c r="G220" s="49">
        <v>0</v>
      </c>
      <c r="H220" s="54" t="s">
        <v>56</v>
      </c>
      <c r="I220" s="54">
        <f t="shared" si="162"/>
        <v>0</v>
      </c>
      <c r="J220" s="49">
        <v>0</v>
      </c>
      <c r="K220" s="54">
        <f t="shared" si="160"/>
        <v>0</v>
      </c>
      <c r="L220" s="50"/>
      <c r="M220" s="54" t="s">
        <v>56</v>
      </c>
      <c r="N220" s="53">
        <v>0</v>
      </c>
      <c r="O220" s="53">
        <v>0</v>
      </c>
      <c r="P220" s="54" t="s">
        <v>56</v>
      </c>
      <c r="Q220" s="53">
        <v>0</v>
      </c>
      <c r="R220" s="54" t="s">
        <v>56</v>
      </c>
      <c r="S220" s="54">
        <f t="shared" si="163"/>
        <v>0</v>
      </c>
      <c r="T220" s="53">
        <v>24</v>
      </c>
      <c r="U220" s="54">
        <f t="shared" si="161"/>
        <v>24</v>
      </c>
      <c r="V220" s="50"/>
      <c r="W220" s="59"/>
    </row>
    <row r="221" spans="1:23" x14ac:dyDescent="0.25">
      <c r="B221" s="52" t="s">
        <v>91</v>
      </c>
      <c r="C221" s="49">
        <v>230</v>
      </c>
      <c r="D221" s="49">
        <v>0</v>
      </c>
      <c r="E221" s="54" t="s">
        <v>56</v>
      </c>
      <c r="F221" s="54" t="s">
        <v>56</v>
      </c>
      <c r="G221" s="54" t="s">
        <v>56</v>
      </c>
      <c r="H221" s="54" t="s">
        <v>56</v>
      </c>
      <c r="I221" s="54">
        <f t="shared" si="162"/>
        <v>230</v>
      </c>
      <c r="J221" s="54" t="s">
        <v>56</v>
      </c>
      <c r="K221" s="54">
        <f t="shared" si="160"/>
        <v>230</v>
      </c>
      <c r="L221" s="50"/>
      <c r="M221" s="49">
        <v>87</v>
      </c>
      <c r="N221" s="49">
        <v>0</v>
      </c>
      <c r="O221" s="54" t="s">
        <v>56</v>
      </c>
      <c r="P221" s="54" t="s">
        <v>56</v>
      </c>
      <c r="Q221" s="54" t="s">
        <v>56</v>
      </c>
      <c r="R221" s="54" t="s">
        <v>56</v>
      </c>
      <c r="S221" s="54">
        <f t="shared" si="163"/>
        <v>87</v>
      </c>
      <c r="T221" s="54" t="s">
        <v>56</v>
      </c>
      <c r="U221" s="54">
        <f t="shared" si="161"/>
        <v>87</v>
      </c>
      <c r="V221" s="51"/>
      <c r="W221" s="59"/>
    </row>
    <row r="222" spans="1:23" x14ac:dyDescent="0.25">
      <c r="B222" s="52" t="s">
        <v>92</v>
      </c>
      <c r="C222" s="53">
        <v>10437</v>
      </c>
      <c r="D222" s="49">
        <v>1562</v>
      </c>
      <c r="E222" s="54" t="s">
        <v>56</v>
      </c>
      <c r="F222" s="49">
        <v>616</v>
      </c>
      <c r="G222" s="53">
        <v>5614</v>
      </c>
      <c r="H222" s="53">
        <v>1843</v>
      </c>
      <c r="I222" s="54">
        <f t="shared" si="162"/>
        <v>20072</v>
      </c>
      <c r="J222" s="54" t="s">
        <v>56</v>
      </c>
      <c r="K222" s="54">
        <f t="shared" si="160"/>
        <v>20072</v>
      </c>
      <c r="L222" s="50" t="s">
        <v>89</v>
      </c>
      <c r="M222" s="49">
        <v>8939</v>
      </c>
      <c r="N222" s="49">
        <v>513</v>
      </c>
      <c r="O222" s="54" t="s">
        <v>56</v>
      </c>
      <c r="P222" s="49">
        <v>784</v>
      </c>
      <c r="Q222" s="49">
        <v>4945</v>
      </c>
      <c r="R222" s="54" t="s">
        <v>56</v>
      </c>
      <c r="S222" s="54">
        <f t="shared" si="163"/>
        <v>15181</v>
      </c>
      <c r="T222" s="54" t="s">
        <v>56</v>
      </c>
      <c r="U222" s="54">
        <f t="shared" si="161"/>
        <v>15181</v>
      </c>
      <c r="V222" s="50" t="s">
        <v>89</v>
      </c>
      <c r="W222" s="59"/>
    </row>
    <row r="223" spans="1:23" x14ac:dyDescent="0.25">
      <c r="B223" s="52" t="s">
        <v>60</v>
      </c>
      <c r="C223" s="54" t="s">
        <v>56</v>
      </c>
      <c r="D223" s="53">
        <v>250</v>
      </c>
      <c r="E223" s="49">
        <v>69</v>
      </c>
      <c r="F223" s="54" t="s">
        <v>56</v>
      </c>
      <c r="G223" s="53">
        <v>517</v>
      </c>
      <c r="H223" s="54" t="s">
        <v>56</v>
      </c>
      <c r="I223" s="54">
        <f t="shared" si="162"/>
        <v>836</v>
      </c>
      <c r="J223" s="53">
        <v>4897</v>
      </c>
      <c r="K223" s="54">
        <f t="shared" si="160"/>
        <v>5733</v>
      </c>
      <c r="L223" s="50"/>
      <c r="M223" s="54" t="s">
        <v>56</v>
      </c>
      <c r="N223" s="53">
        <v>335</v>
      </c>
      <c r="O223" s="49">
        <v>18</v>
      </c>
      <c r="P223" s="54" t="s">
        <v>56</v>
      </c>
      <c r="Q223" s="53">
        <v>239</v>
      </c>
      <c r="R223" s="54" t="s">
        <v>56</v>
      </c>
      <c r="S223" s="54">
        <f t="shared" si="163"/>
        <v>592</v>
      </c>
      <c r="T223" s="53">
        <v>3874</v>
      </c>
      <c r="U223" s="54">
        <f t="shared" si="161"/>
        <v>4466</v>
      </c>
      <c r="V223" s="51"/>
      <c r="W223" s="59"/>
    </row>
    <row r="224" spans="1:23" x14ac:dyDescent="0.25">
      <c r="B224" s="52" t="s">
        <v>61</v>
      </c>
      <c r="C224" s="54" t="s">
        <v>56</v>
      </c>
      <c r="D224" s="53">
        <v>47</v>
      </c>
      <c r="E224" s="49">
        <v>26</v>
      </c>
      <c r="F224" s="54" t="s">
        <v>56</v>
      </c>
      <c r="G224" s="53">
        <v>58</v>
      </c>
      <c r="H224" s="54" t="s">
        <v>56</v>
      </c>
      <c r="I224" s="54">
        <f t="shared" si="162"/>
        <v>131</v>
      </c>
      <c r="J224" s="53">
        <v>2184</v>
      </c>
      <c r="K224" s="54">
        <f t="shared" si="160"/>
        <v>2315</v>
      </c>
      <c r="L224" s="50"/>
      <c r="M224" s="54" t="s">
        <v>56</v>
      </c>
      <c r="N224" s="53">
        <v>16</v>
      </c>
      <c r="O224" s="49">
        <v>79</v>
      </c>
      <c r="P224" s="54" t="s">
        <v>56</v>
      </c>
      <c r="Q224" s="53">
        <v>98</v>
      </c>
      <c r="R224" s="54" t="s">
        <v>56</v>
      </c>
      <c r="S224" s="54">
        <f t="shared" si="163"/>
        <v>193</v>
      </c>
      <c r="T224" s="53">
        <v>3436</v>
      </c>
      <c r="U224" s="54">
        <f t="shared" si="161"/>
        <v>3629</v>
      </c>
      <c r="V224" s="51"/>
      <c r="W224" s="59"/>
    </row>
    <row r="225" spans="1:23" x14ac:dyDescent="0.25">
      <c r="B225" s="60" t="s">
        <v>111</v>
      </c>
      <c r="C225" s="54">
        <f t="shared" ref="C225:K225" si="164">SUM(C216:C224)</f>
        <v>11092</v>
      </c>
      <c r="D225" s="54">
        <f t="shared" si="164"/>
        <v>1926</v>
      </c>
      <c r="E225" s="54">
        <f t="shared" si="164"/>
        <v>95</v>
      </c>
      <c r="F225" s="54">
        <f t="shared" si="164"/>
        <v>616</v>
      </c>
      <c r="G225" s="54">
        <f t="shared" si="164"/>
        <v>6302</v>
      </c>
      <c r="H225" s="54">
        <f t="shared" si="164"/>
        <v>1843</v>
      </c>
      <c r="I225" s="54">
        <f t="shared" si="164"/>
        <v>21874</v>
      </c>
      <c r="J225" s="54">
        <f t="shared" si="164"/>
        <v>7081</v>
      </c>
      <c r="K225" s="54">
        <f t="shared" si="164"/>
        <v>28955</v>
      </c>
      <c r="L225" s="50"/>
      <c r="M225" s="54">
        <f t="shared" ref="M225:U225" si="165">SUM(M216:M224)</f>
        <v>10458</v>
      </c>
      <c r="N225" s="54">
        <f t="shared" si="165"/>
        <v>918</v>
      </c>
      <c r="O225" s="54">
        <f t="shared" si="165"/>
        <v>97</v>
      </c>
      <c r="P225" s="54">
        <f t="shared" si="165"/>
        <v>784</v>
      </c>
      <c r="Q225" s="54">
        <f t="shared" si="165"/>
        <v>5613</v>
      </c>
      <c r="R225" s="54" t="s">
        <v>56</v>
      </c>
      <c r="S225" s="54">
        <f t="shared" si="165"/>
        <v>17870</v>
      </c>
      <c r="T225" s="54">
        <f t="shared" si="165"/>
        <v>7577</v>
      </c>
      <c r="U225" s="54">
        <f t="shared" si="165"/>
        <v>25447</v>
      </c>
      <c r="V225" s="50"/>
      <c r="W225" s="59"/>
    </row>
    <row r="227" spans="1:23" ht="17.25" customHeight="1" x14ac:dyDescent="0.25">
      <c r="A227" s="47"/>
      <c r="B227" s="48" t="s">
        <v>107</v>
      </c>
      <c r="C227" s="49"/>
      <c r="D227" s="49"/>
      <c r="E227" s="49"/>
      <c r="F227" s="49"/>
      <c r="G227" s="49"/>
      <c r="H227" s="49"/>
      <c r="I227" s="49"/>
      <c r="J227" s="49"/>
      <c r="K227" s="49"/>
      <c r="L227" s="50"/>
      <c r="M227" s="49"/>
      <c r="N227" s="49"/>
      <c r="O227" s="49"/>
      <c r="P227" s="49"/>
      <c r="Q227" s="49"/>
      <c r="R227" s="49"/>
      <c r="S227" s="49"/>
      <c r="T227" s="49"/>
      <c r="U227" s="49"/>
      <c r="V227" s="51"/>
    </row>
    <row r="228" spans="1:23" x14ac:dyDescent="0.25">
      <c r="B228" s="52" t="s">
        <v>95</v>
      </c>
      <c r="C228" s="53">
        <f>C204+C216</f>
        <v>0</v>
      </c>
      <c r="D228" s="53">
        <f>D204+D216</f>
        <v>0</v>
      </c>
      <c r="E228" s="54" t="s">
        <v>56</v>
      </c>
      <c r="F228" s="54" t="s">
        <v>56</v>
      </c>
      <c r="G228" s="53">
        <f>G204+G216</f>
        <v>0</v>
      </c>
      <c r="H228" s="54" t="s">
        <v>56</v>
      </c>
      <c r="I228" s="54">
        <f>SUM(C228:H228)</f>
        <v>0</v>
      </c>
      <c r="J228" s="54" t="s">
        <v>56</v>
      </c>
      <c r="K228" s="54">
        <f t="shared" ref="K228:K236" si="166">SUM(I228:J228)</f>
        <v>0</v>
      </c>
      <c r="L228" s="50"/>
      <c r="M228" s="53">
        <f>M204+M216</f>
        <v>22</v>
      </c>
      <c r="N228" s="53">
        <f>N204+N216</f>
        <v>0</v>
      </c>
      <c r="O228" s="54" t="s">
        <v>56</v>
      </c>
      <c r="P228" s="54" t="s">
        <v>56</v>
      </c>
      <c r="Q228" s="53">
        <f>Q204+Q216</f>
        <v>0</v>
      </c>
      <c r="R228" s="54" t="s">
        <v>56</v>
      </c>
      <c r="S228" s="54">
        <f>SUM(M228:Q228)</f>
        <v>22</v>
      </c>
      <c r="T228" s="54" t="s">
        <v>56</v>
      </c>
      <c r="U228" s="54">
        <f>SUM(S228:T228)</f>
        <v>22</v>
      </c>
      <c r="V228" s="50"/>
      <c r="W228" s="59"/>
    </row>
    <row r="229" spans="1:23" x14ac:dyDescent="0.25">
      <c r="B229" s="52" t="s">
        <v>84</v>
      </c>
      <c r="C229" s="53">
        <f>C205+C217</f>
        <v>567</v>
      </c>
      <c r="D229" s="53">
        <f>D205+D217</f>
        <v>3</v>
      </c>
      <c r="E229" s="54" t="s">
        <v>56</v>
      </c>
      <c r="F229" s="54" t="s">
        <v>56</v>
      </c>
      <c r="G229" s="53">
        <f>G205+G217</f>
        <v>87</v>
      </c>
      <c r="H229" s="54" t="s">
        <v>56</v>
      </c>
      <c r="I229" s="54">
        <f>SUM(C229:H229)</f>
        <v>657</v>
      </c>
      <c r="J229" s="54" t="s">
        <v>56</v>
      </c>
      <c r="K229" s="54">
        <f t="shared" si="166"/>
        <v>657</v>
      </c>
      <c r="L229" s="50"/>
      <c r="M229" s="53">
        <f>M205+M217</f>
        <v>3007</v>
      </c>
      <c r="N229" s="53">
        <f>N205+N217</f>
        <v>14</v>
      </c>
      <c r="O229" s="54" t="s">
        <v>56</v>
      </c>
      <c r="P229" s="54" t="s">
        <v>56</v>
      </c>
      <c r="Q229" s="53">
        <f>Q205+Q217</f>
        <v>658</v>
      </c>
      <c r="R229" s="54" t="s">
        <v>56</v>
      </c>
      <c r="S229" s="54">
        <f>SUM(M229:Q229)</f>
        <v>3679</v>
      </c>
      <c r="T229" s="54" t="s">
        <v>56</v>
      </c>
      <c r="U229" s="54">
        <f t="shared" ref="U229:U236" si="167">SUM(S229:T229)</f>
        <v>3679</v>
      </c>
      <c r="V229" s="50"/>
      <c r="W229" s="59"/>
    </row>
    <row r="230" spans="1:23" x14ac:dyDescent="0.25">
      <c r="B230" s="52" t="s">
        <v>96</v>
      </c>
      <c r="C230" s="54" t="s">
        <v>56</v>
      </c>
      <c r="D230" s="54" t="s">
        <v>56</v>
      </c>
      <c r="E230" s="54" t="s">
        <v>56</v>
      </c>
      <c r="F230" s="54" t="s">
        <v>56</v>
      </c>
      <c r="G230" s="54" t="s">
        <v>56</v>
      </c>
      <c r="H230" s="54" t="s">
        <v>56</v>
      </c>
      <c r="I230" s="54" t="s">
        <v>56</v>
      </c>
      <c r="J230" s="53">
        <f>J206+J218</f>
        <v>0</v>
      </c>
      <c r="K230" s="54">
        <f t="shared" si="166"/>
        <v>0</v>
      </c>
      <c r="L230" s="50"/>
      <c r="M230" s="54" t="s">
        <v>56</v>
      </c>
      <c r="N230" s="54" t="s">
        <v>56</v>
      </c>
      <c r="O230" s="54" t="s">
        <v>56</v>
      </c>
      <c r="P230" s="54" t="s">
        <v>56</v>
      </c>
      <c r="Q230" s="54" t="s">
        <v>56</v>
      </c>
      <c r="R230" s="54" t="s">
        <v>56</v>
      </c>
      <c r="S230" s="54" t="s">
        <v>56</v>
      </c>
      <c r="T230" s="53">
        <f>T206+T218</f>
        <v>631</v>
      </c>
      <c r="U230" s="54">
        <f t="shared" si="167"/>
        <v>631</v>
      </c>
      <c r="V230" s="51"/>
      <c r="W230" s="59"/>
    </row>
    <row r="231" spans="1:23" x14ac:dyDescent="0.25">
      <c r="B231" s="52" t="s">
        <v>102</v>
      </c>
      <c r="C231" s="53">
        <f>C207+C219</f>
        <v>316</v>
      </c>
      <c r="D231" s="53">
        <f>D207+D219</f>
        <v>120</v>
      </c>
      <c r="E231" s="54" t="s">
        <v>56</v>
      </c>
      <c r="F231" s="54" t="s">
        <v>56</v>
      </c>
      <c r="G231" s="53">
        <f t="shared" ref="F231:H236" si="168">G207+G219</f>
        <v>116</v>
      </c>
      <c r="H231" s="54" t="s">
        <v>56</v>
      </c>
      <c r="I231" s="54">
        <f t="shared" ref="I231:I236" si="169">SUM(C231:H231)</f>
        <v>552</v>
      </c>
      <c r="J231" s="54" t="s">
        <v>56</v>
      </c>
      <c r="K231" s="54">
        <f t="shared" si="166"/>
        <v>552</v>
      </c>
      <c r="L231" s="50"/>
      <c r="M231" s="53">
        <f>M207+M219</f>
        <v>205</v>
      </c>
      <c r="N231" s="53">
        <f>N207+N219</f>
        <v>53</v>
      </c>
      <c r="O231" s="54" t="s">
        <v>56</v>
      </c>
      <c r="P231" s="54" t="s">
        <v>56</v>
      </c>
      <c r="Q231" s="53">
        <f t="shared" ref="Q231:Q236" si="170">Q207+Q219</f>
        <v>15</v>
      </c>
      <c r="R231" s="54" t="s">
        <v>56</v>
      </c>
      <c r="S231" s="54">
        <f t="shared" ref="S231:S236" si="171">SUM(M231:Q231)</f>
        <v>273</v>
      </c>
      <c r="T231" s="54" t="s">
        <v>56</v>
      </c>
      <c r="U231" s="54">
        <f t="shared" si="167"/>
        <v>273</v>
      </c>
      <c r="V231" s="51"/>
      <c r="W231" s="59"/>
    </row>
    <row r="232" spans="1:23" x14ac:dyDescent="0.25">
      <c r="B232" s="52" t="s">
        <v>65</v>
      </c>
      <c r="C232" s="55" t="s">
        <v>56</v>
      </c>
      <c r="D232" s="53">
        <f>D208+D220</f>
        <v>0</v>
      </c>
      <c r="E232" s="53">
        <f>E208+E220</f>
        <v>0</v>
      </c>
      <c r="F232" s="54" t="s">
        <v>56</v>
      </c>
      <c r="G232" s="53">
        <f t="shared" si="168"/>
        <v>0</v>
      </c>
      <c r="H232" s="54" t="s">
        <v>56</v>
      </c>
      <c r="I232" s="54">
        <f t="shared" si="169"/>
        <v>0</v>
      </c>
      <c r="J232" s="53">
        <f>J208+J220</f>
        <v>0</v>
      </c>
      <c r="K232" s="54">
        <f t="shared" si="166"/>
        <v>0</v>
      </c>
      <c r="L232" s="50"/>
      <c r="M232" s="54" t="s">
        <v>56</v>
      </c>
      <c r="N232" s="53">
        <f>N208+N220</f>
        <v>0</v>
      </c>
      <c r="O232" s="53">
        <f>O208+O220</f>
        <v>0</v>
      </c>
      <c r="P232" s="54" t="s">
        <v>56</v>
      </c>
      <c r="Q232" s="53">
        <f t="shared" si="170"/>
        <v>0</v>
      </c>
      <c r="R232" s="54" t="s">
        <v>56</v>
      </c>
      <c r="S232" s="54">
        <f t="shared" si="171"/>
        <v>0</v>
      </c>
      <c r="T232" s="53">
        <f>T208+T220</f>
        <v>113</v>
      </c>
      <c r="U232" s="54">
        <f t="shared" si="167"/>
        <v>113</v>
      </c>
      <c r="V232" s="50"/>
      <c r="W232" s="59"/>
    </row>
    <row r="233" spans="1:23" x14ac:dyDescent="0.25">
      <c r="B233" s="52" t="s">
        <v>91</v>
      </c>
      <c r="C233" s="53">
        <f>C209+C221</f>
        <v>230</v>
      </c>
      <c r="D233" s="53">
        <f>D209+D221</f>
        <v>0</v>
      </c>
      <c r="E233" s="54" t="s">
        <v>56</v>
      </c>
      <c r="F233" s="54" t="s">
        <v>56</v>
      </c>
      <c r="G233" s="54" t="s">
        <v>56</v>
      </c>
      <c r="H233" s="54" t="s">
        <v>56</v>
      </c>
      <c r="I233" s="54">
        <f t="shared" si="169"/>
        <v>230</v>
      </c>
      <c r="J233" s="54" t="s">
        <v>56</v>
      </c>
      <c r="K233" s="54">
        <f t="shared" si="166"/>
        <v>230</v>
      </c>
      <c r="L233" s="50"/>
      <c r="M233" s="53">
        <f>M209+M221</f>
        <v>156</v>
      </c>
      <c r="N233" s="53">
        <f>N209+N221</f>
        <v>0</v>
      </c>
      <c r="O233" s="54" t="s">
        <v>56</v>
      </c>
      <c r="P233" s="54" t="s">
        <v>56</v>
      </c>
      <c r="Q233" s="54" t="s">
        <v>56</v>
      </c>
      <c r="R233" s="54" t="s">
        <v>56</v>
      </c>
      <c r="S233" s="54">
        <f t="shared" si="171"/>
        <v>156</v>
      </c>
      <c r="T233" s="54" t="s">
        <v>56</v>
      </c>
      <c r="U233" s="54">
        <f t="shared" si="167"/>
        <v>156</v>
      </c>
      <c r="V233" s="51"/>
      <c r="W233" s="59"/>
    </row>
    <row r="234" spans="1:23" x14ac:dyDescent="0.25">
      <c r="B234" s="52" t="s">
        <v>92</v>
      </c>
      <c r="C234" s="53">
        <f>C210+C222</f>
        <v>15162</v>
      </c>
      <c r="D234" s="53">
        <f>D210+D222</f>
        <v>2202</v>
      </c>
      <c r="E234" s="54" t="s">
        <v>56</v>
      </c>
      <c r="F234" s="53">
        <f t="shared" si="168"/>
        <v>1004</v>
      </c>
      <c r="G234" s="53">
        <f t="shared" si="168"/>
        <v>8603</v>
      </c>
      <c r="H234" s="53">
        <f>H210+H222</f>
        <v>4738</v>
      </c>
      <c r="I234" s="54">
        <f t="shared" si="169"/>
        <v>31709</v>
      </c>
      <c r="J234" s="54" t="s">
        <v>56</v>
      </c>
      <c r="K234" s="54">
        <f t="shared" si="166"/>
        <v>31709</v>
      </c>
      <c r="L234" s="66" t="s">
        <v>89</v>
      </c>
      <c r="M234" s="53">
        <f>M210+M222</f>
        <v>13473</v>
      </c>
      <c r="N234" s="53">
        <f>N210+N222</f>
        <v>838</v>
      </c>
      <c r="O234" s="54" t="s">
        <v>56</v>
      </c>
      <c r="P234" s="53">
        <f t="shared" ref="P234" si="172">P210+P222</f>
        <v>1059</v>
      </c>
      <c r="Q234" s="53">
        <f t="shared" si="170"/>
        <v>7448</v>
      </c>
      <c r="R234" s="54" t="s">
        <v>56</v>
      </c>
      <c r="S234" s="54">
        <f t="shared" si="171"/>
        <v>22818</v>
      </c>
      <c r="T234" s="54" t="s">
        <v>56</v>
      </c>
      <c r="U234" s="54">
        <f t="shared" si="167"/>
        <v>22818</v>
      </c>
      <c r="V234" s="50" t="s">
        <v>89</v>
      </c>
      <c r="W234" s="59"/>
    </row>
    <row r="235" spans="1:23" x14ac:dyDescent="0.25">
      <c r="B235" s="52" t="s">
        <v>60</v>
      </c>
      <c r="C235" s="54" t="s">
        <v>56</v>
      </c>
      <c r="D235" s="53">
        <f>D211+D223</f>
        <v>398</v>
      </c>
      <c r="E235" s="53">
        <f>E211+E223</f>
        <v>98</v>
      </c>
      <c r="F235" s="54" t="s">
        <v>56</v>
      </c>
      <c r="G235" s="53">
        <f t="shared" si="168"/>
        <v>988</v>
      </c>
      <c r="H235" s="54" t="s">
        <v>56</v>
      </c>
      <c r="I235" s="54">
        <f t="shared" si="169"/>
        <v>1484</v>
      </c>
      <c r="J235" s="53">
        <f>J211+J223</f>
        <v>7673</v>
      </c>
      <c r="K235" s="54">
        <f t="shared" si="166"/>
        <v>9157</v>
      </c>
      <c r="L235" s="67"/>
      <c r="M235" s="54" t="s">
        <v>56</v>
      </c>
      <c r="N235" s="53">
        <f>N211+N223</f>
        <v>492</v>
      </c>
      <c r="O235" s="53">
        <f>O211+O223</f>
        <v>22</v>
      </c>
      <c r="P235" s="54" t="s">
        <v>56</v>
      </c>
      <c r="Q235" s="53">
        <f t="shared" si="170"/>
        <v>341</v>
      </c>
      <c r="R235" s="54" t="s">
        <v>56</v>
      </c>
      <c r="S235" s="54">
        <f t="shared" si="171"/>
        <v>855</v>
      </c>
      <c r="T235" s="53">
        <f>T211+T223</f>
        <v>6267</v>
      </c>
      <c r="U235" s="54">
        <f t="shared" si="167"/>
        <v>7122</v>
      </c>
      <c r="V235" s="51"/>
      <c r="W235" s="59"/>
    </row>
    <row r="236" spans="1:23" x14ac:dyDescent="0.25">
      <c r="B236" s="52" t="s">
        <v>61</v>
      </c>
      <c r="C236" s="54" t="s">
        <v>56</v>
      </c>
      <c r="D236" s="53">
        <f>D212+D224</f>
        <v>47</v>
      </c>
      <c r="E236" s="53">
        <f>E212+E224</f>
        <v>54</v>
      </c>
      <c r="F236" s="54" t="s">
        <v>56</v>
      </c>
      <c r="G236" s="53">
        <f t="shared" si="168"/>
        <v>191</v>
      </c>
      <c r="H236" s="54" t="s">
        <v>56</v>
      </c>
      <c r="I236" s="54">
        <f t="shared" si="169"/>
        <v>292</v>
      </c>
      <c r="J236" s="53">
        <f>J212+J224</f>
        <v>4185</v>
      </c>
      <c r="K236" s="54">
        <f t="shared" si="166"/>
        <v>4477</v>
      </c>
      <c r="L236" s="50"/>
      <c r="M236" s="54" t="s">
        <v>56</v>
      </c>
      <c r="N236" s="53">
        <f>N212+N224</f>
        <v>77</v>
      </c>
      <c r="O236" s="53">
        <f>O212+O224</f>
        <v>95</v>
      </c>
      <c r="P236" s="54" t="s">
        <v>56</v>
      </c>
      <c r="Q236" s="53">
        <f t="shared" si="170"/>
        <v>238</v>
      </c>
      <c r="R236" s="54" t="s">
        <v>56</v>
      </c>
      <c r="S236" s="54">
        <f t="shared" si="171"/>
        <v>410</v>
      </c>
      <c r="T236" s="53">
        <f>T212+T224</f>
        <v>5279</v>
      </c>
      <c r="U236" s="54">
        <f t="shared" si="167"/>
        <v>5689</v>
      </c>
      <c r="V236" s="51"/>
      <c r="W236" s="59"/>
    </row>
    <row r="237" spans="1:23" ht="16.2" thickBot="1" x14ac:dyDescent="0.3">
      <c r="A237" s="41"/>
      <c r="B237" s="56" t="s">
        <v>112</v>
      </c>
      <c r="C237" s="57">
        <f t="shared" ref="C237:K237" si="173">SUM(C228:C236)</f>
        <v>16275</v>
      </c>
      <c r="D237" s="57">
        <f t="shared" si="173"/>
        <v>2770</v>
      </c>
      <c r="E237" s="57">
        <f t="shared" si="173"/>
        <v>152</v>
      </c>
      <c r="F237" s="57">
        <f t="shared" si="173"/>
        <v>1004</v>
      </c>
      <c r="G237" s="57">
        <f t="shared" si="173"/>
        <v>9985</v>
      </c>
      <c r="H237" s="57">
        <f t="shared" si="173"/>
        <v>4738</v>
      </c>
      <c r="I237" s="57">
        <f t="shared" si="173"/>
        <v>34924</v>
      </c>
      <c r="J237" s="57">
        <f t="shared" si="173"/>
        <v>11858</v>
      </c>
      <c r="K237" s="57">
        <f t="shared" si="173"/>
        <v>46782</v>
      </c>
      <c r="L237" s="58"/>
      <c r="M237" s="57">
        <f t="shared" ref="M237:U237" si="174">SUM(M228:M236)</f>
        <v>16863</v>
      </c>
      <c r="N237" s="57">
        <f t="shared" si="174"/>
        <v>1474</v>
      </c>
      <c r="O237" s="57">
        <f t="shared" si="174"/>
        <v>117</v>
      </c>
      <c r="P237" s="57">
        <f t="shared" si="174"/>
        <v>1059</v>
      </c>
      <c r="Q237" s="57">
        <f t="shared" si="174"/>
        <v>8700</v>
      </c>
      <c r="R237" s="57" t="s">
        <v>56</v>
      </c>
      <c r="S237" s="57">
        <f t="shared" si="174"/>
        <v>28213</v>
      </c>
      <c r="T237" s="57">
        <f t="shared" si="174"/>
        <v>12290</v>
      </c>
      <c r="U237" s="57">
        <f t="shared" si="174"/>
        <v>40503</v>
      </c>
      <c r="V237" s="50"/>
      <c r="W237" s="59"/>
    </row>
    <row r="238" spans="1:23" x14ac:dyDescent="0.25">
      <c r="B238" s="60"/>
      <c r="C238" s="61"/>
      <c r="D238" s="61"/>
      <c r="E238" s="61"/>
      <c r="F238" s="61"/>
      <c r="G238" s="61"/>
      <c r="H238" s="62"/>
      <c r="I238" s="62"/>
      <c r="J238" s="61"/>
      <c r="K238" s="62"/>
      <c r="L238" s="63"/>
      <c r="M238" s="61"/>
      <c r="N238" s="61"/>
      <c r="O238" s="61"/>
      <c r="P238" s="61"/>
      <c r="Q238" s="61"/>
      <c r="R238" s="62"/>
      <c r="S238" s="62"/>
      <c r="T238" s="61"/>
      <c r="U238" s="54"/>
      <c r="V238" s="50"/>
    </row>
    <row r="239" spans="1:23" ht="17.25" customHeight="1" x14ac:dyDescent="0.25">
      <c r="A239" s="47" t="s">
        <v>113</v>
      </c>
      <c r="B239" s="48" t="s">
        <v>114</v>
      </c>
      <c r="C239" s="49"/>
      <c r="D239" s="49"/>
      <c r="E239" s="49"/>
      <c r="F239" s="49"/>
      <c r="G239" s="49"/>
      <c r="H239" s="49"/>
      <c r="I239" s="49"/>
      <c r="J239" s="49"/>
      <c r="K239" s="49"/>
      <c r="L239" s="50"/>
      <c r="M239" s="49"/>
      <c r="N239" s="49"/>
      <c r="O239" s="49"/>
      <c r="P239" s="49"/>
      <c r="Q239" s="49"/>
      <c r="R239" s="49"/>
      <c r="S239" s="49"/>
      <c r="T239" s="49"/>
      <c r="U239" s="49"/>
      <c r="V239" s="51"/>
    </row>
    <row r="240" spans="1:23" x14ac:dyDescent="0.25">
      <c r="B240" s="52" t="s">
        <v>115</v>
      </c>
      <c r="C240" s="53">
        <v>19</v>
      </c>
      <c r="D240" s="49">
        <v>0</v>
      </c>
      <c r="E240" s="54" t="s">
        <v>56</v>
      </c>
      <c r="F240" s="54" t="s">
        <v>56</v>
      </c>
      <c r="G240" s="53">
        <v>8</v>
      </c>
      <c r="H240" s="54" t="s">
        <v>56</v>
      </c>
      <c r="I240" s="54">
        <f>SUM(C240:G240)</f>
        <v>27</v>
      </c>
      <c r="J240" s="54" t="s">
        <v>56</v>
      </c>
      <c r="K240" s="54">
        <f t="shared" ref="K240:K251" si="175">SUM(I240:J240)</f>
        <v>27</v>
      </c>
      <c r="L240" s="50"/>
      <c r="M240" s="53">
        <v>120</v>
      </c>
      <c r="N240" s="49">
        <v>0</v>
      </c>
      <c r="O240" s="54" t="s">
        <v>56</v>
      </c>
      <c r="P240" s="54" t="s">
        <v>56</v>
      </c>
      <c r="Q240" s="53">
        <v>46</v>
      </c>
      <c r="R240" s="54" t="s">
        <v>56</v>
      </c>
      <c r="S240" s="54">
        <f>SUM(M240:Q240)</f>
        <v>166</v>
      </c>
      <c r="T240" s="54" t="s">
        <v>56</v>
      </c>
      <c r="U240" s="54">
        <f>SUM(S240:T240)</f>
        <v>166</v>
      </c>
      <c r="V240" s="50"/>
      <c r="W240" s="59"/>
    </row>
    <row r="241" spans="1:23" x14ac:dyDescent="0.25">
      <c r="B241" s="52" t="s">
        <v>84</v>
      </c>
      <c r="C241" s="53">
        <v>552</v>
      </c>
      <c r="D241" s="53">
        <v>5</v>
      </c>
      <c r="E241" s="54" t="s">
        <v>56</v>
      </c>
      <c r="F241" s="54" t="s">
        <v>56</v>
      </c>
      <c r="G241" s="53">
        <v>158</v>
      </c>
      <c r="H241" s="54" t="s">
        <v>56</v>
      </c>
      <c r="I241" s="54">
        <f>SUM(C241:G241)</f>
        <v>715</v>
      </c>
      <c r="J241" s="54" t="s">
        <v>56</v>
      </c>
      <c r="K241" s="54">
        <f t="shared" si="175"/>
        <v>715</v>
      </c>
      <c r="L241" s="50"/>
      <c r="M241" s="53">
        <v>4840</v>
      </c>
      <c r="N241" s="53">
        <v>57</v>
      </c>
      <c r="O241" s="54" t="s">
        <v>56</v>
      </c>
      <c r="P241" s="54" t="s">
        <v>56</v>
      </c>
      <c r="Q241" s="53">
        <v>928</v>
      </c>
      <c r="R241" s="54" t="s">
        <v>56</v>
      </c>
      <c r="S241" s="54">
        <f>SUM(M241:Q241)</f>
        <v>5825</v>
      </c>
      <c r="T241" s="54" t="s">
        <v>56</v>
      </c>
      <c r="U241" s="54">
        <f t="shared" ref="U241:U251" si="176">SUM(S241:T241)</f>
        <v>5825</v>
      </c>
      <c r="V241" s="50"/>
      <c r="W241" s="59"/>
    </row>
    <row r="242" spans="1:23" x14ac:dyDescent="0.25">
      <c r="B242" s="52" t="s">
        <v>96</v>
      </c>
      <c r="C242" s="54" t="s">
        <v>56</v>
      </c>
      <c r="D242" s="54" t="s">
        <v>56</v>
      </c>
      <c r="E242" s="54" t="s">
        <v>56</v>
      </c>
      <c r="F242" s="54" t="s">
        <v>56</v>
      </c>
      <c r="G242" s="54" t="s">
        <v>56</v>
      </c>
      <c r="H242" s="54" t="s">
        <v>56</v>
      </c>
      <c r="I242" s="54" t="s">
        <v>56</v>
      </c>
      <c r="J242" s="49">
        <v>0</v>
      </c>
      <c r="K242" s="54">
        <f t="shared" si="175"/>
        <v>0</v>
      </c>
      <c r="L242" s="50"/>
      <c r="M242" s="54" t="s">
        <v>56</v>
      </c>
      <c r="N242" s="54" t="s">
        <v>56</v>
      </c>
      <c r="O242" s="54" t="s">
        <v>56</v>
      </c>
      <c r="P242" s="54" t="s">
        <v>56</v>
      </c>
      <c r="Q242" s="54" t="s">
        <v>56</v>
      </c>
      <c r="R242" s="54" t="s">
        <v>56</v>
      </c>
      <c r="S242" s="54" t="s">
        <v>56</v>
      </c>
      <c r="T242" s="49">
        <v>401</v>
      </c>
      <c r="U242" s="54">
        <f t="shared" si="176"/>
        <v>401</v>
      </c>
      <c r="V242" s="51"/>
      <c r="W242" s="59"/>
    </row>
    <row r="243" spans="1:23" x14ac:dyDescent="0.25">
      <c r="B243" s="52" t="s">
        <v>116</v>
      </c>
      <c r="C243" s="49">
        <v>7</v>
      </c>
      <c r="D243" s="49">
        <v>52</v>
      </c>
      <c r="E243" s="54" t="s">
        <v>56</v>
      </c>
      <c r="F243" s="54" t="s">
        <v>56</v>
      </c>
      <c r="G243" s="49">
        <v>10</v>
      </c>
      <c r="H243" s="54" t="s">
        <v>56</v>
      </c>
      <c r="I243" s="54">
        <f t="shared" ref="I243:I251" si="177">SUM(C243:G243)</f>
        <v>69</v>
      </c>
      <c r="J243" s="54" t="s">
        <v>56</v>
      </c>
      <c r="K243" s="54">
        <f t="shared" si="175"/>
        <v>69</v>
      </c>
      <c r="L243" s="50"/>
      <c r="M243" s="49">
        <v>120</v>
      </c>
      <c r="N243" s="49">
        <v>0</v>
      </c>
      <c r="O243" s="54" t="s">
        <v>56</v>
      </c>
      <c r="P243" s="54" t="s">
        <v>56</v>
      </c>
      <c r="Q243" s="49">
        <v>0</v>
      </c>
      <c r="R243" s="54" t="s">
        <v>56</v>
      </c>
      <c r="S243" s="54">
        <f t="shared" ref="S243:S251" si="178">SUM(M243:Q243)</f>
        <v>120</v>
      </c>
      <c r="T243" s="54" t="s">
        <v>56</v>
      </c>
      <c r="U243" s="54">
        <f t="shared" si="176"/>
        <v>120</v>
      </c>
      <c r="V243" s="51"/>
      <c r="W243" s="59"/>
    </row>
    <row r="244" spans="1:23" x14ac:dyDescent="0.25">
      <c r="B244" s="52" t="s">
        <v>65</v>
      </c>
      <c r="C244" s="55" t="s">
        <v>56</v>
      </c>
      <c r="D244" s="49">
        <v>0</v>
      </c>
      <c r="E244" s="49">
        <v>0</v>
      </c>
      <c r="F244" s="54" t="s">
        <v>56</v>
      </c>
      <c r="G244" s="49">
        <v>0</v>
      </c>
      <c r="H244" s="54" t="s">
        <v>56</v>
      </c>
      <c r="I244" s="54">
        <f t="shared" si="177"/>
        <v>0</v>
      </c>
      <c r="J244" s="49">
        <v>0</v>
      </c>
      <c r="K244" s="54">
        <f t="shared" si="175"/>
        <v>0</v>
      </c>
      <c r="L244" s="50"/>
      <c r="M244" s="54" t="s">
        <v>56</v>
      </c>
      <c r="N244" s="53">
        <v>0</v>
      </c>
      <c r="O244" s="53">
        <v>0</v>
      </c>
      <c r="P244" s="54" t="s">
        <v>56</v>
      </c>
      <c r="Q244" s="53">
        <v>0</v>
      </c>
      <c r="R244" s="54" t="s">
        <v>56</v>
      </c>
      <c r="S244" s="54">
        <f t="shared" si="178"/>
        <v>0</v>
      </c>
      <c r="T244" s="53">
        <v>77</v>
      </c>
      <c r="U244" s="54">
        <f t="shared" si="176"/>
        <v>77</v>
      </c>
      <c r="V244" s="50"/>
      <c r="W244" s="59"/>
    </row>
    <row r="245" spans="1:23" x14ac:dyDescent="0.25">
      <c r="B245" s="52" t="s">
        <v>117</v>
      </c>
      <c r="C245" s="49">
        <v>0</v>
      </c>
      <c r="D245" s="54" t="s">
        <v>56</v>
      </c>
      <c r="E245" s="54" t="s">
        <v>56</v>
      </c>
      <c r="F245" s="54" t="s">
        <v>56</v>
      </c>
      <c r="G245" s="54" t="s">
        <v>56</v>
      </c>
      <c r="H245" s="54" t="s">
        <v>56</v>
      </c>
      <c r="I245" s="54">
        <f t="shared" si="177"/>
        <v>0</v>
      </c>
      <c r="J245" s="54" t="s">
        <v>56</v>
      </c>
      <c r="K245" s="54">
        <f t="shared" si="175"/>
        <v>0</v>
      </c>
      <c r="L245" s="50"/>
      <c r="M245" s="49">
        <v>30</v>
      </c>
      <c r="N245" s="54" t="s">
        <v>56</v>
      </c>
      <c r="O245" s="54" t="s">
        <v>56</v>
      </c>
      <c r="P245" s="54" t="s">
        <v>56</v>
      </c>
      <c r="Q245" s="54" t="s">
        <v>56</v>
      </c>
      <c r="R245" s="54" t="s">
        <v>56</v>
      </c>
      <c r="S245" s="54">
        <f t="shared" si="178"/>
        <v>30</v>
      </c>
      <c r="T245" s="54" t="s">
        <v>56</v>
      </c>
      <c r="U245" s="54">
        <f t="shared" si="176"/>
        <v>30</v>
      </c>
      <c r="V245" s="51"/>
      <c r="W245" s="59"/>
    </row>
    <row r="246" spans="1:23" x14ac:dyDescent="0.25">
      <c r="B246" s="52" t="s">
        <v>118</v>
      </c>
      <c r="C246" s="55" t="s">
        <v>56</v>
      </c>
      <c r="D246" s="49">
        <v>0</v>
      </c>
      <c r="E246" s="49">
        <v>0</v>
      </c>
      <c r="F246" s="54" t="s">
        <v>56</v>
      </c>
      <c r="G246" s="49">
        <v>0</v>
      </c>
      <c r="H246" s="54" t="s">
        <v>56</v>
      </c>
      <c r="I246" s="54">
        <f t="shared" si="177"/>
        <v>0</v>
      </c>
      <c r="J246" s="55" t="s">
        <v>56</v>
      </c>
      <c r="K246" s="54">
        <f>SUM(I246:J246)</f>
        <v>0</v>
      </c>
      <c r="L246" s="50"/>
      <c r="M246" s="55" t="s">
        <v>56</v>
      </c>
      <c r="N246" s="49">
        <v>4</v>
      </c>
      <c r="O246" s="49">
        <v>0</v>
      </c>
      <c r="P246" s="54" t="s">
        <v>56</v>
      </c>
      <c r="Q246" s="49">
        <v>0</v>
      </c>
      <c r="R246" s="54" t="s">
        <v>56</v>
      </c>
      <c r="S246" s="54">
        <f>SUM(M246:Q246)</f>
        <v>4</v>
      </c>
      <c r="T246" s="55" t="s">
        <v>56</v>
      </c>
      <c r="U246" s="54">
        <f>SUM(S246:T246)</f>
        <v>4</v>
      </c>
      <c r="V246" s="51"/>
      <c r="W246" s="59"/>
    </row>
    <row r="247" spans="1:23" x14ac:dyDescent="0.25">
      <c r="B247" s="52" t="s">
        <v>66</v>
      </c>
      <c r="C247" s="49">
        <v>39</v>
      </c>
      <c r="D247" s="49">
        <v>0</v>
      </c>
      <c r="E247" s="54" t="s">
        <v>56</v>
      </c>
      <c r="F247" s="54" t="s">
        <v>56</v>
      </c>
      <c r="G247" s="54" t="s">
        <v>56</v>
      </c>
      <c r="H247" s="54" t="s">
        <v>56</v>
      </c>
      <c r="I247" s="54">
        <f t="shared" si="177"/>
        <v>39</v>
      </c>
      <c r="J247" s="54" t="s">
        <v>56</v>
      </c>
      <c r="K247" s="54">
        <f t="shared" si="175"/>
        <v>39</v>
      </c>
      <c r="L247" s="50"/>
      <c r="M247" s="49">
        <v>138</v>
      </c>
      <c r="N247" s="49">
        <v>0</v>
      </c>
      <c r="O247" s="54" t="s">
        <v>56</v>
      </c>
      <c r="P247" s="54" t="s">
        <v>56</v>
      </c>
      <c r="Q247" s="54" t="s">
        <v>56</v>
      </c>
      <c r="R247" s="54" t="s">
        <v>56</v>
      </c>
      <c r="S247" s="54">
        <f t="shared" si="178"/>
        <v>138</v>
      </c>
      <c r="T247" s="54" t="s">
        <v>56</v>
      </c>
      <c r="U247" s="54">
        <f t="shared" si="176"/>
        <v>138</v>
      </c>
      <c r="V247" s="51"/>
      <c r="W247" s="59"/>
    </row>
    <row r="248" spans="1:23" x14ac:dyDescent="0.25">
      <c r="B248" s="52" t="s">
        <v>119</v>
      </c>
      <c r="C248" s="53">
        <v>4871</v>
      </c>
      <c r="D248" s="49">
        <v>242</v>
      </c>
      <c r="E248" s="54" t="s">
        <v>56</v>
      </c>
      <c r="F248" s="49">
        <v>352</v>
      </c>
      <c r="G248" s="53">
        <v>2403</v>
      </c>
      <c r="H248" s="54" t="s">
        <v>56</v>
      </c>
      <c r="I248" s="54">
        <f t="shared" si="177"/>
        <v>7868</v>
      </c>
      <c r="J248" s="54" t="s">
        <v>56</v>
      </c>
      <c r="K248" s="54">
        <f t="shared" si="175"/>
        <v>7868</v>
      </c>
      <c r="L248" s="66" t="s">
        <v>89</v>
      </c>
      <c r="M248" s="49">
        <v>2663</v>
      </c>
      <c r="N248" s="49">
        <v>109</v>
      </c>
      <c r="O248" s="54" t="s">
        <v>56</v>
      </c>
      <c r="P248" s="49">
        <v>62</v>
      </c>
      <c r="Q248" s="49">
        <v>1684</v>
      </c>
      <c r="R248" s="54" t="s">
        <v>56</v>
      </c>
      <c r="S248" s="54">
        <f t="shared" si="178"/>
        <v>4518</v>
      </c>
      <c r="T248" s="54" t="s">
        <v>56</v>
      </c>
      <c r="U248" s="54">
        <f t="shared" si="176"/>
        <v>4518</v>
      </c>
      <c r="V248" s="50" t="s">
        <v>89</v>
      </c>
      <c r="W248" s="59"/>
    </row>
    <row r="249" spans="1:23" x14ac:dyDescent="0.25">
      <c r="B249" s="52" t="s">
        <v>120</v>
      </c>
      <c r="C249" s="53">
        <v>0</v>
      </c>
      <c r="D249" s="54" t="s">
        <v>56</v>
      </c>
      <c r="E249" s="54" t="s">
        <v>56</v>
      </c>
      <c r="F249" s="54" t="s">
        <v>56</v>
      </c>
      <c r="G249" s="54" t="s">
        <v>56</v>
      </c>
      <c r="H249" s="54" t="s">
        <v>56</v>
      </c>
      <c r="I249" s="54">
        <f t="shared" si="177"/>
        <v>0</v>
      </c>
      <c r="J249" s="54" t="s">
        <v>56</v>
      </c>
      <c r="K249" s="54">
        <f t="shared" si="175"/>
        <v>0</v>
      </c>
      <c r="L249" s="50"/>
      <c r="M249" s="53">
        <v>1</v>
      </c>
      <c r="N249" s="54" t="s">
        <v>56</v>
      </c>
      <c r="O249" s="54" t="s">
        <v>56</v>
      </c>
      <c r="P249" s="54" t="s">
        <v>56</v>
      </c>
      <c r="Q249" s="54" t="s">
        <v>56</v>
      </c>
      <c r="R249" s="54" t="s">
        <v>56</v>
      </c>
      <c r="S249" s="54">
        <f t="shared" si="178"/>
        <v>1</v>
      </c>
      <c r="T249" s="54" t="s">
        <v>56</v>
      </c>
      <c r="U249" s="54">
        <f t="shared" si="176"/>
        <v>1</v>
      </c>
      <c r="V249" s="51"/>
      <c r="W249" s="59"/>
    </row>
    <row r="250" spans="1:23" x14ac:dyDescent="0.25">
      <c r="B250" s="52" t="s">
        <v>60</v>
      </c>
      <c r="C250" s="54" t="s">
        <v>56</v>
      </c>
      <c r="D250" s="53">
        <v>150</v>
      </c>
      <c r="E250" s="49">
        <v>15</v>
      </c>
      <c r="F250" s="54" t="s">
        <v>56</v>
      </c>
      <c r="G250" s="53">
        <v>91</v>
      </c>
      <c r="H250" s="54" t="s">
        <v>56</v>
      </c>
      <c r="I250" s="54">
        <f t="shared" si="177"/>
        <v>256</v>
      </c>
      <c r="J250" s="53">
        <v>3514</v>
      </c>
      <c r="K250" s="54">
        <f t="shared" si="175"/>
        <v>3770</v>
      </c>
      <c r="L250" s="50"/>
      <c r="M250" s="54" t="s">
        <v>56</v>
      </c>
      <c r="N250" s="53">
        <v>149</v>
      </c>
      <c r="O250" s="49">
        <v>0</v>
      </c>
      <c r="P250" s="54" t="s">
        <v>56</v>
      </c>
      <c r="Q250" s="53">
        <v>62</v>
      </c>
      <c r="R250" s="54" t="s">
        <v>56</v>
      </c>
      <c r="S250" s="54">
        <f t="shared" si="178"/>
        <v>211</v>
      </c>
      <c r="T250" s="53">
        <v>2924</v>
      </c>
      <c r="U250" s="54">
        <f t="shared" si="176"/>
        <v>3135</v>
      </c>
      <c r="V250" s="51"/>
      <c r="W250" s="59"/>
    </row>
    <row r="251" spans="1:23" x14ac:dyDescent="0.25">
      <c r="B251" s="52" t="s">
        <v>61</v>
      </c>
      <c r="C251" s="54" t="s">
        <v>56</v>
      </c>
      <c r="D251" s="53">
        <v>6</v>
      </c>
      <c r="E251" s="49">
        <v>141</v>
      </c>
      <c r="F251" s="54" t="s">
        <v>56</v>
      </c>
      <c r="G251" s="53">
        <v>202</v>
      </c>
      <c r="H251" s="54" t="s">
        <v>56</v>
      </c>
      <c r="I251" s="54">
        <f t="shared" si="177"/>
        <v>349</v>
      </c>
      <c r="J251" s="53">
        <v>2716</v>
      </c>
      <c r="K251" s="54">
        <f t="shared" si="175"/>
        <v>3065</v>
      </c>
      <c r="L251" s="50"/>
      <c r="M251" s="54" t="s">
        <v>56</v>
      </c>
      <c r="N251" s="53">
        <v>7</v>
      </c>
      <c r="O251" s="49">
        <v>3</v>
      </c>
      <c r="P251" s="54" t="s">
        <v>56</v>
      </c>
      <c r="Q251" s="53">
        <v>42</v>
      </c>
      <c r="R251" s="54" t="s">
        <v>56</v>
      </c>
      <c r="S251" s="54">
        <f t="shared" si="178"/>
        <v>52</v>
      </c>
      <c r="T251" s="53">
        <v>1350</v>
      </c>
      <c r="U251" s="54">
        <f t="shared" si="176"/>
        <v>1402</v>
      </c>
      <c r="V251" s="51"/>
      <c r="W251" s="59"/>
    </row>
    <row r="252" spans="1:23" x14ac:dyDescent="0.25">
      <c r="B252" s="60" t="s">
        <v>121</v>
      </c>
      <c r="C252" s="54">
        <f t="shared" ref="C252:K252" si="179">SUM(C240:C251)</f>
        <v>5488</v>
      </c>
      <c r="D252" s="54">
        <f t="shared" si="179"/>
        <v>455</v>
      </c>
      <c r="E252" s="54">
        <f t="shared" si="179"/>
        <v>156</v>
      </c>
      <c r="F252" s="54">
        <f t="shared" si="179"/>
        <v>352</v>
      </c>
      <c r="G252" s="54">
        <f t="shared" si="179"/>
        <v>2872</v>
      </c>
      <c r="H252" s="54" t="s">
        <v>56</v>
      </c>
      <c r="I252" s="54">
        <f t="shared" si="179"/>
        <v>9323</v>
      </c>
      <c r="J252" s="54">
        <f t="shared" si="179"/>
        <v>6230</v>
      </c>
      <c r="K252" s="54">
        <f t="shared" si="179"/>
        <v>15553</v>
      </c>
      <c r="L252" s="50"/>
      <c r="M252" s="54">
        <f t="shared" ref="M252:U252" si="180">SUM(M240:M251)</f>
        <v>7912</v>
      </c>
      <c r="N252" s="54">
        <f t="shared" si="180"/>
        <v>326</v>
      </c>
      <c r="O252" s="54">
        <f t="shared" si="180"/>
        <v>3</v>
      </c>
      <c r="P252" s="54">
        <f t="shared" si="180"/>
        <v>62</v>
      </c>
      <c r="Q252" s="54">
        <f t="shared" si="180"/>
        <v>2762</v>
      </c>
      <c r="R252" s="54" t="s">
        <v>56</v>
      </c>
      <c r="S252" s="54">
        <f t="shared" si="180"/>
        <v>11065</v>
      </c>
      <c r="T252" s="54">
        <f t="shared" si="180"/>
        <v>4752</v>
      </c>
      <c r="U252" s="54">
        <f t="shared" si="180"/>
        <v>15817</v>
      </c>
      <c r="V252" s="50"/>
      <c r="W252" s="59"/>
    </row>
    <row r="253" spans="1:23" x14ac:dyDescent="0.25">
      <c r="B253" s="60"/>
      <c r="C253" s="54"/>
      <c r="D253" s="54"/>
      <c r="E253" s="54"/>
      <c r="F253" s="54"/>
      <c r="G253" s="54"/>
      <c r="H253" s="54"/>
      <c r="I253" s="54"/>
      <c r="J253" s="54"/>
      <c r="K253" s="54"/>
      <c r="L253" s="50"/>
      <c r="M253" s="54"/>
      <c r="N253" s="54"/>
      <c r="O253" s="54"/>
      <c r="P253" s="54"/>
      <c r="Q253" s="54"/>
      <c r="R253" s="54"/>
      <c r="S253" s="54"/>
      <c r="T253" s="54"/>
      <c r="U253" s="54"/>
      <c r="V253" s="50"/>
    </row>
    <row r="254" spans="1:23" ht="17.25" customHeight="1" x14ac:dyDescent="0.25">
      <c r="A254" s="47"/>
      <c r="B254" s="48" t="s">
        <v>122</v>
      </c>
      <c r="C254" s="49"/>
      <c r="D254" s="49"/>
      <c r="E254" s="49"/>
      <c r="F254" s="49"/>
      <c r="G254" s="49"/>
      <c r="H254" s="49"/>
      <c r="I254" s="49"/>
      <c r="J254" s="49"/>
      <c r="K254" s="49"/>
      <c r="L254" s="50"/>
      <c r="M254" s="49"/>
      <c r="N254" s="49"/>
      <c r="O254" s="49"/>
      <c r="P254" s="49"/>
      <c r="Q254" s="49"/>
      <c r="R254" s="49"/>
      <c r="S254" s="49"/>
      <c r="T254" s="49"/>
      <c r="U254" s="49"/>
      <c r="V254" s="51"/>
    </row>
    <row r="255" spans="1:23" x14ac:dyDescent="0.25">
      <c r="B255" s="52" t="s">
        <v>123</v>
      </c>
      <c r="C255" s="53">
        <v>0</v>
      </c>
      <c r="D255" s="49">
        <v>0</v>
      </c>
      <c r="E255" s="54" t="s">
        <v>56</v>
      </c>
      <c r="F255" s="54" t="s">
        <v>56</v>
      </c>
      <c r="G255" s="53">
        <v>0</v>
      </c>
      <c r="H255" s="54" t="s">
        <v>56</v>
      </c>
      <c r="I255" s="54">
        <f>SUM(C255:G255)</f>
        <v>0</v>
      </c>
      <c r="J255" s="54" t="s">
        <v>56</v>
      </c>
      <c r="K255" s="54">
        <f t="shared" ref="K255:K260" si="181">SUM(I255:J255)</f>
        <v>0</v>
      </c>
      <c r="L255" s="50"/>
      <c r="M255" s="53">
        <v>0</v>
      </c>
      <c r="N255" s="49">
        <v>0</v>
      </c>
      <c r="O255" s="54" t="s">
        <v>56</v>
      </c>
      <c r="P255" s="54" t="s">
        <v>56</v>
      </c>
      <c r="Q255" s="53">
        <v>0</v>
      </c>
      <c r="R255" s="54" t="s">
        <v>56</v>
      </c>
      <c r="S255" s="54">
        <f>SUM(M255:Q255)</f>
        <v>0</v>
      </c>
      <c r="T255" s="54" t="s">
        <v>56</v>
      </c>
      <c r="U255" s="54">
        <f>SUM(S255:T255)</f>
        <v>0</v>
      </c>
      <c r="V255" s="50"/>
      <c r="W255" s="59"/>
    </row>
    <row r="256" spans="1:23" x14ac:dyDescent="0.25">
      <c r="B256" s="52" t="s">
        <v>84</v>
      </c>
      <c r="C256" s="53">
        <v>596</v>
      </c>
      <c r="D256" s="53">
        <v>0</v>
      </c>
      <c r="E256" s="54" t="s">
        <v>56</v>
      </c>
      <c r="F256" s="54" t="s">
        <v>56</v>
      </c>
      <c r="G256" s="53">
        <v>130</v>
      </c>
      <c r="H256" s="54" t="s">
        <v>56</v>
      </c>
      <c r="I256" s="54">
        <f>SUM(C256:G256)</f>
        <v>726</v>
      </c>
      <c r="J256" s="54" t="s">
        <v>56</v>
      </c>
      <c r="K256" s="54">
        <f t="shared" si="181"/>
        <v>726</v>
      </c>
      <c r="L256" s="50"/>
      <c r="M256" s="53">
        <v>4399</v>
      </c>
      <c r="N256" s="53">
        <v>47</v>
      </c>
      <c r="O256" s="54" t="s">
        <v>56</v>
      </c>
      <c r="P256" s="54" t="s">
        <v>56</v>
      </c>
      <c r="Q256" s="53">
        <v>847</v>
      </c>
      <c r="R256" s="54" t="s">
        <v>56</v>
      </c>
      <c r="S256" s="54">
        <f>SUM(M256:Q256)</f>
        <v>5293</v>
      </c>
      <c r="T256" s="54" t="s">
        <v>56</v>
      </c>
      <c r="U256" s="54">
        <f t="shared" ref="U256:U260" si="182">SUM(S256:T256)</f>
        <v>5293</v>
      </c>
      <c r="V256" s="50"/>
      <c r="W256" s="59"/>
    </row>
    <row r="257" spans="1:23" x14ac:dyDescent="0.25">
      <c r="B257" s="52" t="s">
        <v>96</v>
      </c>
      <c r="C257" s="54" t="s">
        <v>56</v>
      </c>
      <c r="D257" s="54" t="s">
        <v>56</v>
      </c>
      <c r="E257" s="54" t="s">
        <v>56</v>
      </c>
      <c r="F257" s="54" t="s">
        <v>56</v>
      </c>
      <c r="G257" s="54" t="s">
        <v>56</v>
      </c>
      <c r="H257" s="54" t="s">
        <v>56</v>
      </c>
      <c r="I257" s="54" t="s">
        <v>56</v>
      </c>
      <c r="J257" s="49">
        <v>0</v>
      </c>
      <c r="K257" s="54">
        <f t="shared" si="181"/>
        <v>0</v>
      </c>
      <c r="L257" s="50"/>
      <c r="M257" s="54" t="s">
        <v>56</v>
      </c>
      <c r="N257" s="54" t="s">
        <v>56</v>
      </c>
      <c r="O257" s="54" t="s">
        <v>56</v>
      </c>
      <c r="P257" s="54" t="s">
        <v>56</v>
      </c>
      <c r="Q257" s="54" t="s">
        <v>56</v>
      </c>
      <c r="R257" s="54" t="s">
        <v>56</v>
      </c>
      <c r="S257" s="54" t="s">
        <v>56</v>
      </c>
      <c r="T257" s="49">
        <v>799</v>
      </c>
      <c r="U257" s="54">
        <f t="shared" si="182"/>
        <v>799</v>
      </c>
      <c r="V257" s="51"/>
      <c r="W257" s="59"/>
    </row>
    <row r="258" spans="1:23" x14ac:dyDescent="0.25">
      <c r="B258" s="52" t="s">
        <v>116</v>
      </c>
      <c r="C258" s="49">
        <v>116</v>
      </c>
      <c r="D258" s="49">
        <v>6</v>
      </c>
      <c r="E258" s="54" t="s">
        <v>56</v>
      </c>
      <c r="F258" s="54" t="s">
        <v>56</v>
      </c>
      <c r="G258" s="49">
        <v>15</v>
      </c>
      <c r="H258" s="54" t="s">
        <v>56</v>
      </c>
      <c r="I258" s="54">
        <f t="shared" ref="I258:I266" si="183">SUM(C258:G258)</f>
        <v>137</v>
      </c>
      <c r="J258" s="54" t="s">
        <v>56</v>
      </c>
      <c r="K258" s="54">
        <f t="shared" si="181"/>
        <v>137</v>
      </c>
      <c r="L258" s="50"/>
      <c r="M258" s="49">
        <v>276</v>
      </c>
      <c r="N258" s="49">
        <v>0</v>
      </c>
      <c r="O258" s="54" t="s">
        <v>56</v>
      </c>
      <c r="P258" s="54" t="s">
        <v>56</v>
      </c>
      <c r="Q258" s="49">
        <v>0</v>
      </c>
      <c r="R258" s="54" t="s">
        <v>56</v>
      </c>
      <c r="S258" s="54">
        <f t="shared" ref="S258:S260" si="184">SUM(M258:Q258)</f>
        <v>276</v>
      </c>
      <c r="T258" s="54" t="s">
        <v>56</v>
      </c>
      <c r="U258" s="54">
        <f t="shared" si="182"/>
        <v>276</v>
      </c>
      <c r="V258" s="51"/>
      <c r="W258" s="59"/>
    </row>
    <row r="259" spans="1:23" x14ac:dyDescent="0.25">
      <c r="B259" s="52" t="s">
        <v>65</v>
      </c>
      <c r="C259" s="55" t="s">
        <v>56</v>
      </c>
      <c r="D259" s="49">
        <v>0</v>
      </c>
      <c r="E259" s="49">
        <v>0</v>
      </c>
      <c r="F259" s="54" t="s">
        <v>56</v>
      </c>
      <c r="G259" s="49">
        <v>0</v>
      </c>
      <c r="H259" s="54" t="s">
        <v>56</v>
      </c>
      <c r="I259" s="54">
        <f t="shared" si="183"/>
        <v>0</v>
      </c>
      <c r="J259" s="49">
        <v>0</v>
      </c>
      <c r="K259" s="54">
        <f t="shared" si="181"/>
        <v>0</v>
      </c>
      <c r="L259" s="50"/>
      <c r="M259" s="54" t="s">
        <v>56</v>
      </c>
      <c r="N259" s="53">
        <v>0</v>
      </c>
      <c r="O259" s="53">
        <v>0</v>
      </c>
      <c r="P259" s="54" t="s">
        <v>56</v>
      </c>
      <c r="Q259" s="53">
        <v>0</v>
      </c>
      <c r="R259" s="54" t="s">
        <v>56</v>
      </c>
      <c r="S259" s="54">
        <f t="shared" si="184"/>
        <v>0</v>
      </c>
      <c r="T259" s="53">
        <v>12</v>
      </c>
      <c r="U259" s="54">
        <f t="shared" si="182"/>
        <v>12</v>
      </c>
      <c r="V259" s="50"/>
      <c r="W259" s="59"/>
    </row>
    <row r="260" spans="1:23" x14ac:dyDescent="0.25">
      <c r="B260" s="52" t="s">
        <v>117</v>
      </c>
      <c r="C260" s="49">
        <v>0</v>
      </c>
      <c r="D260" s="54" t="s">
        <v>56</v>
      </c>
      <c r="E260" s="54" t="s">
        <v>56</v>
      </c>
      <c r="F260" s="54" t="s">
        <v>56</v>
      </c>
      <c r="G260" s="54" t="s">
        <v>56</v>
      </c>
      <c r="H260" s="54" t="s">
        <v>56</v>
      </c>
      <c r="I260" s="54">
        <f t="shared" si="183"/>
        <v>0</v>
      </c>
      <c r="J260" s="54" t="s">
        <v>56</v>
      </c>
      <c r="K260" s="54">
        <f t="shared" si="181"/>
        <v>0</v>
      </c>
      <c r="L260" s="50"/>
      <c r="M260" s="49">
        <v>0</v>
      </c>
      <c r="N260" s="54" t="s">
        <v>56</v>
      </c>
      <c r="O260" s="54" t="s">
        <v>56</v>
      </c>
      <c r="P260" s="54" t="s">
        <v>56</v>
      </c>
      <c r="Q260" s="54" t="s">
        <v>56</v>
      </c>
      <c r="R260" s="54" t="s">
        <v>56</v>
      </c>
      <c r="S260" s="54">
        <f t="shared" si="184"/>
        <v>0</v>
      </c>
      <c r="T260" s="54" t="s">
        <v>56</v>
      </c>
      <c r="U260" s="54">
        <f t="shared" si="182"/>
        <v>0</v>
      </c>
      <c r="V260" s="51"/>
      <c r="W260" s="59"/>
    </row>
    <row r="261" spans="1:23" x14ac:dyDescent="0.25">
      <c r="B261" s="52" t="s">
        <v>118</v>
      </c>
      <c r="C261" s="55" t="s">
        <v>56</v>
      </c>
      <c r="D261" s="49">
        <v>0</v>
      </c>
      <c r="E261" s="49">
        <v>0</v>
      </c>
      <c r="F261" s="54" t="s">
        <v>56</v>
      </c>
      <c r="G261" s="49">
        <v>0</v>
      </c>
      <c r="H261" s="54" t="s">
        <v>56</v>
      </c>
      <c r="I261" s="54">
        <f t="shared" si="183"/>
        <v>0</v>
      </c>
      <c r="J261" s="55" t="s">
        <v>56</v>
      </c>
      <c r="K261" s="54">
        <f>SUM(I261:J261)</f>
        <v>0</v>
      </c>
      <c r="L261" s="50"/>
      <c r="M261" s="55" t="s">
        <v>56</v>
      </c>
      <c r="N261" s="49">
        <v>22</v>
      </c>
      <c r="O261" s="49">
        <v>0</v>
      </c>
      <c r="P261" s="54" t="s">
        <v>56</v>
      </c>
      <c r="Q261" s="49">
        <v>16</v>
      </c>
      <c r="R261" s="54" t="s">
        <v>56</v>
      </c>
      <c r="S261" s="54">
        <f>SUM(M261:Q261)</f>
        <v>38</v>
      </c>
      <c r="T261" s="55" t="s">
        <v>56</v>
      </c>
      <c r="U261" s="54">
        <f>SUM(S261:T261)</f>
        <v>38</v>
      </c>
      <c r="V261" s="51"/>
      <c r="W261" s="59"/>
    </row>
    <row r="262" spans="1:23" x14ac:dyDescent="0.25">
      <c r="B262" s="52" t="s">
        <v>66</v>
      </c>
      <c r="C262" s="49">
        <v>173</v>
      </c>
      <c r="D262" s="49">
        <v>59</v>
      </c>
      <c r="E262" s="54" t="s">
        <v>56</v>
      </c>
      <c r="F262" s="54" t="s">
        <v>56</v>
      </c>
      <c r="G262" s="54" t="s">
        <v>56</v>
      </c>
      <c r="H262" s="54" t="s">
        <v>56</v>
      </c>
      <c r="I262" s="54">
        <f t="shared" si="183"/>
        <v>232</v>
      </c>
      <c r="J262" s="54" t="s">
        <v>56</v>
      </c>
      <c r="K262" s="54">
        <f t="shared" ref="K262:K266" si="185">SUM(I262:J262)</f>
        <v>232</v>
      </c>
      <c r="L262" s="50"/>
      <c r="M262" s="49">
        <v>68</v>
      </c>
      <c r="N262" s="49">
        <v>0</v>
      </c>
      <c r="O262" s="54" t="s">
        <v>56</v>
      </c>
      <c r="P262" s="54" t="s">
        <v>56</v>
      </c>
      <c r="Q262" s="54" t="s">
        <v>56</v>
      </c>
      <c r="R262" s="54" t="s">
        <v>56</v>
      </c>
      <c r="S262" s="54">
        <f t="shared" ref="S262:S266" si="186">SUM(M262:Q262)</f>
        <v>68</v>
      </c>
      <c r="T262" s="54" t="s">
        <v>56</v>
      </c>
      <c r="U262" s="54">
        <f t="shared" ref="U262:U266" si="187">SUM(S262:T262)</f>
        <v>68</v>
      </c>
      <c r="V262" s="51"/>
      <c r="W262" s="59"/>
    </row>
    <row r="263" spans="1:23" x14ac:dyDescent="0.25">
      <c r="B263" s="52" t="s">
        <v>119</v>
      </c>
      <c r="C263" s="53">
        <v>10877</v>
      </c>
      <c r="D263" s="49">
        <v>672</v>
      </c>
      <c r="E263" s="54" t="s">
        <v>56</v>
      </c>
      <c r="F263" s="49">
        <v>654</v>
      </c>
      <c r="G263" s="53">
        <v>6051</v>
      </c>
      <c r="H263" s="54" t="s">
        <v>56</v>
      </c>
      <c r="I263" s="54">
        <f t="shared" si="183"/>
        <v>18254</v>
      </c>
      <c r="J263" s="54" t="s">
        <v>56</v>
      </c>
      <c r="K263" s="54">
        <f t="shared" si="185"/>
        <v>18254</v>
      </c>
      <c r="L263" s="50" t="s">
        <v>89</v>
      </c>
      <c r="M263" s="49">
        <v>6234</v>
      </c>
      <c r="N263" s="49">
        <v>238</v>
      </c>
      <c r="O263" s="54" t="s">
        <v>56</v>
      </c>
      <c r="P263" s="49">
        <v>518</v>
      </c>
      <c r="Q263" s="49">
        <v>4364</v>
      </c>
      <c r="R263" s="54" t="s">
        <v>56</v>
      </c>
      <c r="S263" s="54">
        <f t="shared" si="186"/>
        <v>11354</v>
      </c>
      <c r="T263" s="54" t="s">
        <v>56</v>
      </c>
      <c r="U263" s="54">
        <f t="shared" si="187"/>
        <v>11354</v>
      </c>
      <c r="V263" s="50" t="s">
        <v>89</v>
      </c>
      <c r="W263" s="59"/>
    </row>
    <row r="264" spans="1:23" x14ac:dyDescent="0.25">
      <c r="B264" s="52" t="s">
        <v>120</v>
      </c>
      <c r="C264" s="53">
        <v>0</v>
      </c>
      <c r="D264" s="54" t="s">
        <v>56</v>
      </c>
      <c r="E264" s="54" t="s">
        <v>56</v>
      </c>
      <c r="F264" s="54" t="s">
        <v>56</v>
      </c>
      <c r="G264" s="54" t="s">
        <v>56</v>
      </c>
      <c r="H264" s="54" t="s">
        <v>56</v>
      </c>
      <c r="I264" s="54">
        <f t="shared" si="183"/>
        <v>0</v>
      </c>
      <c r="J264" s="54" t="s">
        <v>56</v>
      </c>
      <c r="K264" s="54">
        <f t="shared" si="185"/>
        <v>0</v>
      </c>
      <c r="L264" s="50"/>
      <c r="M264" s="53">
        <v>0</v>
      </c>
      <c r="N264" s="54" t="s">
        <v>56</v>
      </c>
      <c r="O264" s="54" t="s">
        <v>56</v>
      </c>
      <c r="P264" s="54" t="s">
        <v>56</v>
      </c>
      <c r="Q264" s="54" t="s">
        <v>56</v>
      </c>
      <c r="R264" s="54" t="s">
        <v>56</v>
      </c>
      <c r="S264" s="54">
        <f t="shared" si="186"/>
        <v>0</v>
      </c>
      <c r="T264" s="54" t="s">
        <v>56</v>
      </c>
      <c r="U264" s="54">
        <f t="shared" si="187"/>
        <v>0</v>
      </c>
      <c r="V264" s="51"/>
      <c r="W264" s="59"/>
    </row>
    <row r="265" spans="1:23" x14ac:dyDescent="0.25">
      <c r="B265" s="52" t="s">
        <v>60</v>
      </c>
      <c r="C265" s="54" t="s">
        <v>56</v>
      </c>
      <c r="D265" s="53">
        <v>84</v>
      </c>
      <c r="E265" s="49">
        <v>61</v>
      </c>
      <c r="F265" s="54" t="s">
        <v>56</v>
      </c>
      <c r="G265" s="53">
        <v>332</v>
      </c>
      <c r="H265" s="54" t="s">
        <v>56</v>
      </c>
      <c r="I265" s="54">
        <f t="shared" si="183"/>
        <v>477</v>
      </c>
      <c r="J265" s="53">
        <v>4833</v>
      </c>
      <c r="K265" s="54">
        <f t="shared" si="185"/>
        <v>5310</v>
      </c>
      <c r="L265" s="50"/>
      <c r="M265" s="54" t="s">
        <v>56</v>
      </c>
      <c r="N265" s="53">
        <v>326</v>
      </c>
      <c r="O265" s="49">
        <v>28</v>
      </c>
      <c r="P265" s="54" t="s">
        <v>56</v>
      </c>
      <c r="Q265" s="53">
        <v>163</v>
      </c>
      <c r="R265" s="54" t="s">
        <v>56</v>
      </c>
      <c r="S265" s="54">
        <f t="shared" si="186"/>
        <v>517</v>
      </c>
      <c r="T265" s="53">
        <v>3242</v>
      </c>
      <c r="U265" s="54">
        <f t="shared" si="187"/>
        <v>3759</v>
      </c>
      <c r="V265" s="51"/>
      <c r="W265" s="59"/>
    </row>
    <row r="266" spans="1:23" x14ac:dyDescent="0.25">
      <c r="B266" s="52" t="s">
        <v>61</v>
      </c>
      <c r="C266" s="54" t="s">
        <v>56</v>
      </c>
      <c r="D266" s="53">
        <v>56</v>
      </c>
      <c r="E266" s="49">
        <v>97</v>
      </c>
      <c r="F266" s="54" t="s">
        <v>56</v>
      </c>
      <c r="G266" s="53">
        <v>272</v>
      </c>
      <c r="H266" s="54" t="s">
        <v>56</v>
      </c>
      <c r="I266" s="54">
        <f t="shared" si="183"/>
        <v>425</v>
      </c>
      <c r="J266" s="53">
        <v>4269</v>
      </c>
      <c r="K266" s="54">
        <f t="shared" si="185"/>
        <v>4694</v>
      </c>
      <c r="L266" s="50"/>
      <c r="M266" s="54" t="s">
        <v>56</v>
      </c>
      <c r="N266" s="53">
        <v>35</v>
      </c>
      <c r="O266" s="49">
        <v>14</v>
      </c>
      <c r="P266" s="54" t="s">
        <v>56</v>
      </c>
      <c r="Q266" s="53">
        <v>56</v>
      </c>
      <c r="R266" s="54" t="s">
        <v>56</v>
      </c>
      <c r="S266" s="54">
        <f t="shared" si="186"/>
        <v>105</v>
      </c>
      <c r="T266" s="53">
        <v>2565</v>
      </c>
      <c r="U266" s="54">
        <f t="shared" si="187"/>
        <v>2670</v>
      </c>
      <c r="V266" s="51"/>
      <c r="W266" s="59"/>
    </row>
    <row r="267" spans="1:23" x14ac:dyDescent="0.25">
      <c r="B267" s="60" t="s">
        <v>124</v>
      </c>
      <c r="C267" s="54">
        <f t="shared" ref="C267:K267" si="188">SUM(C255:C266)</f>
        <v>11762</v>
      </c>
      <c r="D267" s="54">
        <f t="shared" si="188"/>
        <v>877</v>
      </c>
      <c r="E267" s="54">
        <f t="shared" si="188"/>
        <v>158</v>
      </c>
      <c r="F267" s="54">
        <f t="shared" si="188"/>
        <v>654</v>
      </c>
      <c r="G267" s="54">
        <f t="shared" si="188"/>
        <v>6800</v>
      </c>
      <c r="H267" s="54" t="s">
        <v>56</v>
      </c>
      <c r="I267" s="54">
        <f t="shared" si="188"/>
        <v>20251</v>
      </c>
      <c r="J267" s="54">
        <f t="shared" si="188"/>
        <v>9102</v>
      </c>
      <c r="K267" s="54">
        <f t="shared" si="188"/>
        <v>29353</v>
      </c>
      <c r="L267" s="50"/>
      <c r="M267" s="54">
        <f t="shared" ref="M267:U267" si="189">SUM(M255:M266)</f>
        <v>10977</v>
      </c>
      <c r="N267" s="54">
        <f t="shared" si="189"/>
        <v>668</v>
      </c>
      <c r="O267" s="54">
        <f t="shared" si="189"/>
        <v>42</v>
      </c>
      <c r="P267" s="54">
        <f t="shared" si="189"/>
        <v>518</v>
      </c>
      <c r="Q267" s="54">
        <f t="shared" si="189"/>
        <v>5446</v>
      </c>
      <c r="R267" s="54" t="s">
        <v>56</v>
      </c>
      <c r="S267" s="54">
        <f t="shared" si="189"/>
        <v>17651</v>
      </c>
      <c r="T267" s="54">
        <f t="shared" si="189"/>
        <v>6618</v>
      </c>
      <c r="U267" s="54">
        <f t="shared" si="189"/>
        <v>24269</v>
      </c>
      <c r="V267" s="50"/>
      <c r="W267" s="59"/>
    </row>
    <row r="268" spans="1:23" x14ac:dyDescent="0.25">
      <c r="B268" s="60"/>
      <c r="C268" s="54"/>
      <c r="D268" s="54"/>
      <c r="E268" s="54"/>
      <c r="F268" s="54"/>
      <c r="G268" s="54"/>
      <c r="H268" s="54"/>
      <c r="I268" s="54"/>
      <c r="J268" s="54"/>
      <c r="K268" s="54"/>
      <c r="L268" s="50"/>
      <c r="M268" s="54"/>
      <c r="N268" s="54"/>
      <c r="O268" s="54"/>
      <c r="P268" s="54"/>
      <c r="Q268" s="54"/>
      <c r="R268" s="54"/>
      <c r="S268" s="54"/>
      <c r="T268" s="54"/>
      <c r="U268" s="54"/>
      <c r="V268" s="50"/>
    </row>
    <row r="269" spans="1:23" ht="17.25" customHeight="1" x14ac:dyDescent="0.25">
      <c r="A269" s="47"/>
      <c r="B269" s="48" t="s">
        <v>113</v>
      </c>
      <c r="C269" s="49"/>
      <c r="D269" s="49"/>
      <c r="E269" s="49"/>
      <c r="F269" s="49"/>
      <c r="G269" s="49"/>
      <c r="H269" s="49"/>
      <c r="I269" s="49"/>
      <c r="J269" s="49"/>
      <c r="K269" s="49"/>
      <c r="L269" s="50"/>
      <c r="M269" s="49"/>
      <c r="N269" s="49"/>
      <c r="O269" s="49"/>
      <c r="P269" s="49"/>
      <c r="Q269" s="49"/>
      <c r="R269" s="49"/>
      <c r="S269" s="49"/>
      <c r="T269" s="49"/>
      <c r="U269" s="49"/>
      <c r="V269" s="51"/>
    </row>
    <row r="270" spans="1:23" x14ac:dyDescent="0.25">
      <c r="B270" s="52" t="s">
        <v>115</v>
      </c>
      <c r="C270" s="53">
        <f>C240+C255</f>
        <v>19</v>
      </c>
      <c r="D270" s="53">
        <f>D240+D255</f>
        <v>0</v>
      </c>
      <c r="E270" s="54" t="s">
        <v>56</v>
      </c>
      <c r="F270" s="54" t="s">
        <v>56</v>
      </c>
      <c r="G270" s="53">
        <f>G240+G255</f>
        <v>8</v>
      </c>
      <c r="H270" s="54" t="s">
        <v>56</v>
      </c>
      <c r="I270" s="54">
        <f>SUM(C270:G270)</f>
        <v>27</v>
      </c>
      <c r="J270" s="54" t="s">
        <v>56</v>
      </c>
      <c r="K270" s="54">
        <f t="shared" ref="K270:K275" si="190">SUM(I270:J270)</f>
        <v>27</v>
      </c>
      <c r="L270" s="50"/>
      <c r="M270" s="53">
        <f t="shared" ref="M270:N270" si="191">M240+M255</f>
        <v>120</v>
      </c>
      <c r="N270" s="53">
        <f t="shared" si="191"/>
        <v>0</v>
      </c>
      <c r="O270" s="54" t="s">
        <v>56</v>
      </c>
      <c r="P270" s="54" t="s">
        <v>56</v>
      </c>
      <c r="Q270" s="53">
        <f>Q240+Q255</f>
        <v>46</v>
      </c>
      <c r="R270" s="54" t="s">
        <v>56</v>
      </c>
      <c r="S270" s="54">
        <f>SUM(M270:Q270)</f>
        <v>166</v>
      </c>
      <c r="T270" s="54" t="s">
        <v>56</v>
      </c>
      <c r="U270" s="54">
        <f>SUM(S270:T270)</f>
        <v>166</v>
      </c>
      <c r="V270" s="50"/>
      <c r="W270" s="59"/>
    </row>
    <row r="271" spans="1:23" x14ac:dyDescent="0.25">
      <c r="B271" s="52" t="s">
        <v>84</v>
      </c>
      <c r="C271" s="53">
        <f>C241+C256</f>
        <v>1148</v>
      </c>
      <c r="D271" s="53">
        <f>D241+D256</f>
        <v>5</v>
      </c>
      <c r="E271" s="54" t="s">
        <v>56</v>
      </c>
      <c r="F271" s="54" t="s">
        <v>56</v>
      </c>
      <c r="G271" s="53">
        <f>G241+G256</f>
        <v>288</v>
      </c>
      <c r="H271" s="54" t="s">
        <v>56</v>
      </c>
      <c r="I271" s="54">
        <f>SUM(C271:G271)</f>
        <v>1441</v>
      </c>
      <c r="J271" s="54" t="s">
        <v>56</v>
      </c>
      <c r="K271" s="54">
        <f t="shared" si="190"/>
        <v>1441</v>
      </c>
      <c r="L271" s="50"/>
      <c r="M271" s="53">
        <f>M241+M256</f>
        <v>9239</v>
      </c>
      <c r="N271" s="53">
        <f>N241+N256</f>
        <v>104</v>
      </c>
      <c r="O271" s="54" t="s">
        <v>56</v>
      </c>
      <c r="P271" s="54" t="s">
        <v>56</v>
      </c>
      <c r="Q271" s="53">
        <f>Q241+Q256</f>
        <v>1775</v>
      </c>
      <c r="R271" s="54" t="s">
        <v>56</v>
      </c>
      <c r="S271" s="54">
        <f>SUM(M271:Q271)</f>
        <v>11118</v>
      </c>
      <c r="T271" s="54" t="s">
        <v>56</v>
      </c>
      <c r="U271" s="54">
        <f t="shared" ref="U271:U281" si="192">SUM(S271:T271)</f>
        <v>11118</v>
      </c>
      <c r="V271" s="50"/>
      <c r="W271" s="59"/>
    </row>
    <row r="272" spans="1:23" x14ac:dyDescent="0.25">
      <c r="B272" s="52" t="s">
        <v>96</v>
      </c>
      <c r="C272" s="54" t="s">
        <v>56</v>
      </c>
      <c r="D272" s="54" t="s">
        <v>56</v>
      </c>
      <c r="E272" s="54" t="s">
        <v>56</v>
      </c>
      <c r="F272" s="54" t="s">
        <v>56</v>
      </c>
      <c r="G272" s="54" t="s">
        <v>56</v>
      </c>
      <c r="H272" s="54" t="s">
        <v>56</v>
      </c>
      <c r="I272" s="54" t="s">
        <v>56</v>
      </c>
      <c r="J272" s="53">
        <f>J242+J257</f>
        <v>0</v>
      </c>
      <c r="K272" s="54">
        <f t="shared" si="190"/>
        <v>0</v>
      </c>
      <c r="L272" s="50"/>
      <c r="M272" s="54" t="s">
        <v>56</v>
      </c>
      <c r="N272" s="54" t="s">
        <v>56</v>
      </c>
      <c r="O272" s="54" t="s">
        <v>56</v>
      </c>
      <c r="P272" s="54" t="s">
        <v>56</v>
      </c>
      <c r="Q272" s="54" t="s">
        <v>56</v>
      </c>
      <c r="R272" s="54" t="s">
        <v>56</v>
      </c>
      <c r="S272" s="54" t="s">
        <v>56</v>
      </c>
      <c r="T272" s="53">
        <f>T242+T257</f>
        <v>1200</v>
      </c>
      <c r="U272" s="54">
        <f t="shared" si="192"/>
        <v>1200</v>
      </c>
      <c r="V272" s="50"/>
      <c r="W272" s="59"/>
    </row>
    <row r="273" spans="1:23" x14ac:dyDescent="0.25">
      <c r="B273" s="52" t="s">
        <v>116</v>
      </c>
      <c r="C273" s="53">
        <f>C243+C258</f>
        <v>123</v>
      </c>
      <c r="D273" s="53">
        <f>D243+D258</f>
        <v>58</v>
      </c>
      <c r="E273" s="54" t="s">
        <v>56</v>
      </c>
      <c r="F273" s="54" t="s">
        <v>56</v>
      </c>
      <c r="G273" s="53">
        <f>G243+G258</f>
        <v>25</v>
      </c>
      <c r="H273" s="54" t="s">
        <v>56</v>
      </c>
      <c r="I273" s="54">
        <f t="shared" ref="I273:I281" si="193">SUM(C273:G273)</f>
        <v>206</v>
      </c>
      <c r="J273" s="54" t="s">
        <v>56</v>
      </c>
      <c r="K273" s="54">
        <f t="shared" si="190"/>
        <v>206</v>
      </c>
      <c r="L273" s="50"/>
      <c r="M273" s="53">
        <f>M243+M258</f>
        <v>396</v>
      </c>
      <c r="N273" s="53">
        <f>N243+N258</f>
        <v>0</v>
      </c>
      <c r="O273" s="54" t="s">
        <v>56</v>
      </c>
      <c r="P273" s="54" t="s">
        <v>56</v>
      </c>
      <c r="Q273" s="53">
        <f>Q243+Q258</f>
        <v>0</v>
      </c>
      <c r="R273" s="54" t="s">
        <v>56</v>
      </c>
      <c r="S273" s="54">
        <f t="shared" ref="S273:S275" si="194">SUM(M273:Q273)</f>
        <v>396</v>
      </c>
      <c r="T273" s="54" t="s">
        <v>56</v>
      </c>
      <c r="U273" s="54">
        <f t="shared" si="192"/>
        <v>396</v>
      </c>
      <c r="V273" s="51"/>
      <c r="W273" s="59"/>
    </row>
    <row r="274" spans="1:23" x14ac:dyDescent="0.25">
      <c r="B274" s="52" t="s">
        <v>65</v>
      </c>
      <c r="C274" s="55" t="s">
        <v>56</v>
      </c>
      <c r="D274" s="53">
        <f>D244+D259</f>
        <v>0</v>
      </c>
      <c r="E274" s="53">
        <f>E244+E259</f>
        <v>0</v>
      </c>
      <c r="F274" s="54" t="s">
        <v>56</v>
      </c>
      <c r="G274" s="53">
        <f>G244+G259</f>
        <v>0</v>
      </c>
      <c r="H274" s="54" t="s">
        <v>56</v>
      </c>
      <c r="I274" s="54">
        <f t="shared" si="193"/>
        <v>0</v>
      </c>
      <c r="J274" s="53">
        <f>J244+J259</f>
        <v>0</v>
      </c>
      <c r="K274" s="54">
        <f t="shared" si="190"/>
        <v>0</v>
      </c>
      <c r="L274" s="50"/>
      <c r="M274" s="54" t="s">
        <v>56</v>
      </c>
      <c r="N274" s="53">
        <f>N244+N259</f>
        <v>0</v>
      </c>
      <c r="O274" s="53">
        <f>O244+O259</f>
        <v>0</v>
      </c>
      <c r="P274" s="54" t="s">
        <v>56</v>
      </c>
      <c r="Q274" s="53">
        <f>Q244+Q259</f>
        <v>0</v>
      </c>
      <c r="R274" s="54" t="s">
        <v>56</v>
      </c>
      <c r="S274" s="54">
        <f t="shared" si="194"/>
        <v>0</v>
      </c>
      <c r="T274" s="53">
        <f>T244+T259</f>
        <v>89</v>
      </c>
      <c r="U274" s="54">
        <f t="shared" si="192"/>
        <v>89</v>
      </c>
      <c r="V274" s="51"/>
      <c r="W274" s="59"/>
    </row>
    <row r="275" spans="1:23" x14ac:dyDescent="0.25">
      <c r="B275" s="52" t="s">
        <v>117</v>
      </c>
      <c r="C275" s="53">
        <f>C245+C260</f>
        <v>0</v>
      </c>
      <c r="D275" s="54" t="s">
        <v>56</v>
      </c>
      <c r="E275" s="54" t="s">
        <v>56</v>
      </c>
      <c r="F275" s="54" t="s">
        <v>56</v>
      </c>
      <c r="G275" s="54" t="s">
        <v>56</v>
      </c>
      <c r="H275" s="54" t="s">
        <v>56</v>
      </c>
      <c r="I275" s="54">
        <f t="shared" si="193"/>
        <v>0</v>
      </c>
      <c r="J275" s="54" t="s">
        <v>56</v>
      </c>
      <c r="K275" s="54">
        <f t="shared" si="190"/>
        <v>0</v>
      </c>
      <c r="L275" s="50"/>
      <c r="M275" s="53">
        <f>M245+M260</f>
        <v>30</v>
      </c>
      <c r="N275" s="54" t="s">
        <v>56</v>
      </c>
      <c r="O275" s="54" t="s">
        <v>56</v>
      </c>
      <c r="P275" s="54" t="s">
        <v>56</v>
      </c>
      <c r="Q275" s="54" t="s">
        <v>56</v>
      </c>
      <c r="R275" s="54" t="s">
        <v>56</v>
      </c>
      <c r="S275" s="54">
        <f t="shared" si="194"/>
        <v>30</v>
      </c>
      <c r="T275" s="54" t="s">
        <v>56</v>
      </c>
      <c r="U275" s="54">
        <f t="shared" si="192"/>
        <v>30</v>
      </c>
      <c r="V275" s="50"/>
      <c r="W275" s="59"/>
    </row>
    <row r="276" spans="1:23" x14ac:dyDescent="0.25">
      <c r="B276" s="52" t="s">
        <v>118</v>
      </c>
      <c r="C276" s="55" t="s">
        <v>56</v>
      </c>
      <c r="D276" s="53">
        <f>D246+D261</f>
        <v>0</v>
      </c>
      <c r="E276" s="53">
        <f>E246+E261</f>
        <v>0</v>
      </c>
      <c r="F276" s="54" t="s">
        <v>56</v>
      </c>
      <c r="G276" s="53">
        <f>G246+G261</f>
        <v>0</v>
      </c>
      <c r="H276" s="54" t="s">
        <v>56</v>
      </c>
      <c r="I276" s="54">
        <f t="shared" si="193"/>
        <v>0</v>
      </c>
      <c r="J276" s="55" t="s">
        <v>56</v>
      </c>
      <c r="K276" s="54">
        <f>SUM(I276:J276)</f>
        <v>0</v>
      </c>
      <c r="L276" s="50"/>
      <c r="M276" s="55" t="s">
        <v>56</v>
      </c>
      <c r="N276" s="53">
        <f>N246+N261</f>
        <v>26</v>
      </c>
      <c r="O276" s="53">
        <f>O246+O261</f>
        <v>0</v>
      </c>
      <c r="P276" s="54" t="s">
        <v>56</v>
      </c>
      <c r="Q276" s="53">
        <f>Q246+Q261</f>
        <v>16</v>
      </c>
      <c r="R276" s="54" t="s">
        <v>56</v>
      </c>
      <c r="S276" s="54">
        <f>SUM(M276:Q276)</f>
        <v>42</v>
      </c>
      <c r="T276" s="55" t="s">
        <v>56</v>
      </c>
      <c r="U276" s="54">
        <f t="shared" si="192"/>
        <v>42</v>
      </c>
      <c r="V276" s="51"/>
      <c r="W276" s="59"/>
    </row>
    <row r="277" spans="1:23" x14ac:dyDescent="0.25">
      <c r="B277" s="52" t="s">
        <v>66</v>
      </c>
      <c r="C277" s="53">
        <f>C247+C262</f>
        <v>212</v>
      </c>
      <c r="D277" s="53">
        <f>D247+D262</f>
        <v>59</v>
      </c>
      <c r="E277" s="54" t="s">
        <v>56</v>
      </c>
      <c r="F277" s="54" t="s">
        <v>56</v>
      </c>
      <c r="G277" s="54" t="s">
        <v>56</v>
      </c>
      <c r="H277" s="54" t="s">
        <v>56</v>
      </c>
      <c r="I277" s="54">
        <f t="shared" si="193"/>
        <v>271</v>
      </c>
      <c r="J277" s="54" t="s">
        <v>56</v>
      </c>
      <c r="K277" s="54">
        <f t="shared" ref="K277:K281" si="195">SUM(I277:J277)</f>
        <v>271</v>
      </c>
      <c r="L277" s="50"/>
      <c r="M277" s="53">
        <f>M247+M262</f>
        <v>206</v>
      </c>
      <c r="N277" s="53">
        <f>N247+N262</f>
        <v>0</v>
      </c>
      <c r="O277" s="54" t="s">
        <v>56</v>
      </c>
      <c r="P277" s="54" t="s">
        <v>56</v>
      </c>
      <c r="Q277" s="54" t="s">
        <v>56</v>
      </c>
      <c r="R277" s="54" t="s">
        <v>56</v>
      </c>
      <c r="S277" s="54">
        <f t="shared" ref="S277:S281" si="196">SUM(M277:Q277)</f>
        <v>206</v>
      </c>
      <c r="T277" s="54" t="s">
        <v>56</v>
      </c>
      <c r="U277" s="54">
        <f t="shared" si="192"/>
        <v>206</v>
      </c>
      <c r="V277" s="51"/>
      <c r="W277" s="59"/>
    </row>
    <row r="278" spans="1:23" x14ac:dyDescent="0.25">
      <c r="B278" s="52" t="s">
        <v>119</v>
      </c>
      <c r="C278" s="53">
        <f>C248+C263</f>
        <v>15748</v>
      </c>
      <c r="D278" s="53">
        <f>D248+D263</f>
        <v>914</v>
      </c>
      <c r="E278" s="54" t="s">
        <v>56</v>
      </c>
      <c r="F278" s="53">
        <f>F248+F263</f>
        <v>1006</v>
      </c>
      <c r="G278" s="53">
        <f>G248+G263</f>
        <v>8454</v>
      </c>
      <c r="H278" s="54" t="s">
        <v>56</v>
      </c>
      <c r="I278" s="54">
        <f t="shared" si="193"/>
        <v>26122</v>
      </c>
      <c r="J278" s="54" t="s">
        <v>56</v>
      </c>
      <c r="K278" s="54">
        <f t="shared" si="195"/>
        <v>26122</v>
      </c>
      <c r="L278" s="66" t="s">
        <v>89</v>
      </c>
      <c r="M278" s="53">
        <f>M248+M263</f>
        <v>8897</v>
      </c>
      <c r="N278" s="53">
        <f>N248+N263</f>
        <v>347</v>
      </c>
      <c r="O278" s="54" t="s">
        <v>56</v>
      </c>
      <c r="P278" s="53">
        <f>P248+P263</f>
        <v>580</v>
      </c>
      <c r="Q278" s="53">
        <f>Q248+Q263</f>
        <v>6048</v>
      </c>
      <c r="R278" s="54" t="s">
        <v>56</v>
      </c>
      <c r="S278" s="54">
        <f t="shared" si="196"/>
        <v>15872</v>
      </c>
      <c r="T278" s="54" t="s">
        <v>56</v>
      </c>
      <c r="U278" s="54">
        <f t="shared" si="192"/>
        <v>15872</v>
      </c>
      <c r="V278" s="50" t="s">
        <v>89</v>
      </c>
      <c r="W278" s="59"/>
    </row>
    <row r="279" spans="1:23" x14ac:dyDescent="0.25">
      <c r="B279" s="52" t="s">
        <v>120</v>
      </c>
      <c r="C279" s="53">
        <f>C249+C264</f>
        <v>0</v>
      </c>
      <c r="D279" s="54" t="s">
        <v>56</v>
      </c>
      <c r="E279" s="54" t="s">
        <v>56</v>
      </c>
      <c r="F279" s="54" t="s">
        <v>56</v>
      </c>
      <c r="G279" s="54" t="s">
        <v>56</v>
      </c>
      <c r="H279" s="54" t="s">
        <v>56</v>
      </c>
      <c r="I279" s="54">
        <f t="shared" si="193"/>
        <v>0</v>
      </c>
      <c r="J279" s="54" t="s">
        <v>56</v>
      </c>
      <c r="K279" s="54">
        <f t="shared" si="195"/>
        <v>0</v>
      </c>
      <c r="L279" s="50"/>
      <c r="M279" s="53">
        <f>M249+M264</f>
        <v>1</v>
      </c>
      <c r="N279" s="54" t="s">
        <v>56</v>
      </c>
      <c r="O279" s="54" t="s">
        <v>56</v>
      </c>
      <c r="P279" s="54" t="s">
        <v>56</v>
      </c>
      <c r="Q279" s="54" t="s">
        <v>56</v>
      </c>
      <c r="R279" s="54" t="s">
        <v>56</v>
      </c>
      <c r="S279" s="54">
        <f t="shared" si="196"/>
        <v>1</v>
      </c>
      <c r="T279" s="54" t="s">
        <v>56</v>
      </c>
      <c r="U279" s="54">
        <f t="shared" si="192"/>
        <v>1</v>
      </c>
      <c r="V279" s="50"/>
      <c r="W279" s="59"/>
    </row>
    <row r="280" spans="1:23" x14ac:dyDescent="0.25">
      <c r="B280" s="52" t="s">
        <v>60</v>
      </c>
      <c r="C280" s="54" t="s">
        <v>56</v>
      </c>
      <c r="D280" s="53">
        <f t="shared" ref="D280:E281" si="197">D250+D265</f>
        <v>234</v>
      </c>
      <c r="E280" s="53">
        <f t="shared" si="197"/>
        <v>76</v>
      </c>
      <c r="F280" s="54" t="s">
        <v>56</v>
      </c>
      <c r="G280" s="53">
        <f t="shared" ref="G280:G281" si="198">G250+G265</f>
        <v>423</v>
      </c>
      <c r="H280" s="54" t="s">
        <v>56</v>
      </c>
      <c r="I280" s="54">
        <f t="shared" si="193"/>
        <v>733</v>
      </c>
      <c r="J280" s="53">
        <f>J250+J265</f>
        <v>8347</v>
      </c>
      <c r="K280" s="54">
        <f t="shared" si="195"/>
        <v>9080</v>
      </c>
      <c r="L280" s="50"/>
      <c r="M280" s="54" t="s">
        <v>56</v>
      </c>
      <c r="N280" s="53">
        <f t="shared" ref="N280:O281" si="199">N250+N265</f>
        <v>475</v>
      </c>
      <c r="O280" s="53">
        <f t="shared" si="199"/>
        <v>28</v>
      </c>
      <c r="P280" s="54" t="s">
        <v>56</v>
      </c>
      <c r="Q280" s="53">
        <f t="shared" ref="Q280:Q281" si="200">Q250+Q265</f>
        <v>225</v>
      </c>
      <c r="R280" s="54" t="s">
        <v>56</v>
      </c>
      <c r="S280" s="54">
        <f t="shared" si="196"/>
        <v>728</v>
      </c>
      <c r="T280" s="53">
        <f>T250+T265</f>
        <v>6166</v>
      </c>
      <c r="U280" s="54">
        <f t="shared" si="192"/>
        <v>6894</v>
      </c>
      <c r="V280" s="51"/>
      <c r="W280" s="59"/>
    </row>
    <row r="281" spans="1:23" x14ac:dyDescent="0.25">
      <c r="B281" s="52" t="s">
        <v>61</v>
      </c>
      <c r="C281" s="54" t="s">
        <v>56</v>
      </c>
      <c r="D281" s="53">
        <f t="shared" si="197"/>
        <v>62</v>
      </c>
      <c r="E281" s="53">
        <f t="shared" si="197"/>
        <v>238</v>
      </c>
      <c r="F281" s="54" t="s">
        <v>56</v>
      </c>
      <c r="G281" s="53">
        <f t="shared" si="198"/>
        <v>474</v>
      </c>
      <c r="H281" s="54" t="s">
        <v>56</v>
      </c>
      <c r="I281" s="54">
        <f t="shared" si="193"/>
        <v>774</v>
      </c>
      <c r="J281" s="53">
        <f>J251+J266</f>
        <v>6985</v>
      </c>
      <c r="K281" s="54">
        <f t="shared" si="195"/>
        <v>7759</v>
      </c>
      <c r="L281" s="50"/>
      <c r="M281" s="54" t="s">
        <v>56</v>
      </c>
      <c r="N281" s="53">
        <f t="shared" si="199"/>
        <v>42</v>
      </c>
      <c r="O281" s="53">
        <f t="shared" si="199"/>
        <v>17</v>
      </c>
      <c r="P281" s="54" t="s">
        <v>56</v>
      </c>
      <c r="Q281" s="53">
        <f t="shared" si="200"/>
        <v>98</v>
      </c>
      <c r="R281" s="54" t="s">
        <v>56</v>
      </c>
      <c r="S281" s="54">
        <f t="shared" si="196"/>
        <v>157</v>
      </c>
      <c r="T281" s="53">
        <f>T251+T266</f>
        <v>3915</v>
      </c>
      <c r="U281" s="54">
        <f t="shared" si="192"/>
        <v>4072</v>
      </c>
      <c r="V281" s="50"/>
      <c r="W281" s="59"/>
    </row>
    <row r="282" spans="1:23" ht="16.2" thickBot="1" x14ac:dyDescent="0.3">
      <c r="A282" s="41"/>
      <c r="B282" s="56" t="s">
        <v>125</v>
      </c>
      <c r="C282" s="57">
        <f t="shared" ref="C282:K282" si="201">SUM(C270:C281)</f>
        <v>17250</v>
      </c>
      <c r="D282" s="57">
        <f t="shared" si="201"/>
        <v>1332</v>
      </c>
      <c r="E282" s="57">
        <f t="shared" si="201"/>
        <v>314</v>
      </c>
      <c r="F282" s="57">
        <f t="shared" si="201"/>
        <v>1006</v>
      </c>
      <c r="G282" s="57">
        <f t="shared" si="201"/>
        <v>9672</v>
      </c>
      <c r="H282" s="57" t="s">
        <v>56</v>
      </c>
      <c r="I282" s="57">
        <f t="shared" si="201"/>
        <v>29574</v>
      </c>
      <c r="J282" s="57">
        <f t="shared" si="201"/>
        <v>15332</v>
      </c>
      <c r="K282" s="57">
        <f t="shared" si="201"/>
        <v>44906</v>
      </c>
      <c r="L282" s="58"/>
      <c r="M282" s="57">
        <f t="shared" ref="M282:U282" si="202">SUM(M270:M281)</f>
        <v>18889</v>
      </c>
      <c r="N282" s="57">
        <f t="shared" si="202"/>
        <v>994</v>
      </c>
      <c r="O282" s="57">
        <f t="shared" si="202"/>
        <v>45</v>
      </c>
      <c r="P282" s="57">
        <f t="shared" si="202"/>
        <v>580</v>
      </c>
      <c r="Q282" s="57">
        <f t="shared" si="202"/>
        <v>8208</v>
      </c>
      <c r="R282" s="57" t="s">
        <v>56</v>
      </c>
      <c r="S282" s="57">
        <f t="shared" si="202"/>
        <v>28716</v>
      </c>
      <c r="T282" s="57">
        <f t="shared" si="202"/>
        <v>11370</v>
      </c>
      <c r="U282" s="57">
        <f t="shared" si="202"/>
        <v>40086</v>
      </c>
      <c r="V282" s="50"/>
      <c r="W282" s="59"/>
    </row>
    <row r="283" spans="1:23" x14ac:dyDescent="0.25">
      <c r="B283" s="60"/>
      <c r="C283" s="61"/>
      <c r="D283" s="61"/>
      <c r="E283" s="61"/>
      <c r="F283" s="61"/>
      <c r="G283" s="61"/>
      <c r="H283" s="62"/>
      <c r="I283" s="62"/>
      <c r="J283" s="61"/>
      <c r="K283" s="62"/>
      <c r="L283" s="63"/>
      <c r="M283" s="61"/>
      <c r="N283" s="61"/>
      <c r="O283" s="61"/>
      <c r="P283" s="61"/>
      <c r="Q283" s="61"/>
      <c r="R283" s="62"/>
      <c r="S283" s="62"/>
      <c r="T283" s="61"/>
      <c r="U283" s="62"/>
      <c r="V283" s="50"/>
    </row>
    <row r="284" spans="1:23" ht="17.25" customHeight="1" x14ac:dyDescent="0.25">
      <c r="A284" s="47" t="s">
        <v>126</v>
      </c>
      <c r="B284" s="48" t="s">
        <v>127</v>
      </c>
      <c r="C284" s="49"/>
      <c r="D284" s="49"/>
      <c r="E284" s="49"/>
      <c r="F284" s="49"/>
      <c r="G284" s="49"/>
      <c r="H284" s="49"/>
      <c r="I284" s="49"/>
      <c r="J284" s="49"/>
      <c r="K284" s="49"/>
      <c r="L284" s="50"/>
      <c r="M284" s="49"/>
      <c r="N284" s="49"/>
      <c r="O284" s="49"/>
      <c r="P284" s="49"/>
      <c r="Q284" s="49"/>
      <c r="R284" s="49"/>
      <c r="S284" s="49"/>
      <c r="T284" s="49"/>
      <c r="U284" s="49"/>
      <c r="V284" s="51"/>
    </row>
    <row r="285" spans="1:23" x14ac:dyDescent="0.25">
      <c r="B285" s="52" t="s">
        <v>115</v>
      </c>
      <c r="C285" s="53">
        <v>12</v>
      </c>
      <c r="D285" s="49">
        <v>0</v>
      </c>
      <c r="E285" s="54" t="s">
        <v>56</v>
      </c>
      <c r="F285" s="54" t="s">
        <v>56</v>
      </c>
      <c r="G285" s="53">
        <v>3</v>
      </c>
      <c r="H285" s="54" t="s">
        <v>56</v>
      </c>
      <c r="I285" s="54">
        <f>SUM(C285:G285)</f>
        <v>15</v>
      </c>
      <c r="J285" s="54" t="s">
        <v>56</v>
      </c>
      <c r="K285" s="54">
        <f t="shared" ref="K285:K298" si="203">SUM(I285:J285)</f>
        <v>15</v>
      </c>
      <c r="L285" s="50"/>
      <c r="M285" s="53">
        <v>225</v>
      </c>
      <c r="N285" s="49">
        <v>0</v>
      </c>
      <c r="O285" s="54" t="s">
        <v>56</v>
      </c>
      <c r="P285" s="54" t="s">
        <v>56</v>
      </c>
      <c r="Q285" s="53">
        <v>3</v>
      </c>
      <c r="R285" s="54" t="s">
        <v>56</v>
      </c>
      <c r="S285" s="54">
        <f>SUM(M285:Q285)</f>
        <v>228</v>
      </c>
      <c r="T285" s="54" t="s">
        <v>56</v>
      </c>
      <c r="U285" s="54">
        <f>SUM(S285:T285)</f>
        <v>228</v>
      </c>
      <c r="V285" s="50"/>
      <c r="W285" s="59"/>
    </row>
    <row r="286" spans="1:23" x14ac:dyDescent="0.25">
      <c r="B286" s="52" t="s">
        <v>128</v>
      </c>
      <c r="C286" s="53">
        <v>0</v>
      </c>
      <c r="D286" s="53">
        <v>0</v>
      </c>
      <c r="E286" s="54" t="s">
        <v>56</v>
      </c>
      <c r="F286" s="54" t="s">
        <v>56</v>
      </c>
      <c r="G286" s="53">
        <v>0</v>
      </c>
      <c r="H286" s="54" t="s">
        <v>56</v>
      </c>
      <c r="I286" s="54">
        <f>SUM(C286:G286)</f>
        <v>0</v>
      </c>
      <c r="J286" s="54" t="s">
        <v>56</v>
      </c>
      <c r="K286" s="54">
        <f t="shared" si="203"/>
        <v>0</v>
      </c>
      <c r="L286" s="50"/>
      <c r="M286" s="53">
        <v>66</v>
      </c>
      <c r="N286" s="53">
        <v>0</v>
      </c>
      <c r="O286" s="54" t="s">
        <v>56</v>
      </c>
      <c r="P286" s="54" t="s">
        <v>56</v>
      </c>
      <c r="Q286" s="53">
        <v>22</v>
      </c>
      <c r="R286" s="54" t="s">
        <v>56</v>
      </c>
      <c r="S286" s="54">
        <f>SUM(M286:Q286)</f>
        <v>88</v>
      </c>
      <c r="T286" s="54" t="s">
        <v>56</v>
      </c>
      <c r="U286" s="54">
        <f t="shared" ref="U286:U298" si="204">SUM(S286:T286)</f>
        <v>88</v>
      </c>
      <c r="V286" s="50"/>
      <c r="W286" s="59"/>
    </row>
    <row r="287" spans="1:23" x14ac:dyDescent="0.25">
      <c r="B287" s="52" t="s">
        <v>129</v>
      </c>
      <c r="C287" s="53">
        <v>2454</v>
      </c>
      <c r="D287" s="53">
        <v>46</v>
      </c>
      <c r="E287" s="54" t="s">
        <v>56</v>
      </c>
      <c r="F287" s="54" t="s">
        <v>56</v>
      </c>
      <c r="G287" s="53">
        <v>534</v>
      </c>
      <c r="H287" s="54" t="s">
        <v>56</v>
      </c>
      <c r="I287" s="54">
        <f>SUM(C287:G287)</f>
        <v>3034</v>
      </c>
      <c r="J287" s="54" t="s">
        <v>56</v>
      </c>
      <c r="K287" s="54">
        <f t="shared" si="203"/>
        <v>3034</v>
      </c>
      <c r="L287" s="50"/>
      <c r="M287" s="53">
        <v>5635</v>
      </c>
      <c r="N287" s="53">
        <v>85</v>
      </c>
      <c r="O287" s="54" t="s">
        <v>56</v>
      </c>
      <c r="P287" s="54" t="s">
        <v>56</v>
      </c>
      <c r="Q287" s="53">
        <v>982</v>
      </c>
      <c r="R287" s="54" t="s">
        <v>56</v>
      </c>
      <c r="S287" s="54">
        <f>SUM(M287:Q287)</f>
        <v>6702</v>
      </c>
      <c r="T287" s="54" t="s">
        <v>56</v>
      </c>
      <c r="U287" s="54">
        <f t="shared" si="204"/>
        <v>6702</v>
      </c>
      <c r="V287" s="50"/>
      <c r="W287" s="59"/>
    </row>
    <row r="288" spans="1:23" x14ac:dyDescent="0.25">
      <c r="B288" s="52" t="s">
        <v>96</v>
      </c>
      <c r="C288" s="54" t="s">
        <v>56</v>
      </c>
      <c r="D288" s="54" t="s">
        <v>56</v>
      </c>
      <c r="E288" s="54" t="s">
        <v>56</v>
      </c>
      <c r="F288" s="54" t="s">
        <v>56</v>
      </c>
      <c r="G288" s="54" t="s">
        <v>56</v>
      </c>
      <c r="H288" s="54" t="s">
        <v>56</v>
      </c>
      <c r="I288" s="54" t="s">
        <v>56</v>
      </c>
      <c r="J288" s="49">
        <v>0</v>
      </c>
      <c r="K288" s="54">
        <f t="shared" si="203"/>
        <v>0</v>
      </c>
      <c r="L288" s="50"/>
      <c r="M288" s="54" t="s">
        <v>56</v>
      </c>
      <c r="N288" s="54" t="s">
        <v>56</v>
      </c>
      <c r="O288" s="54" t="s">
        <v>56</v>
      </c>
      <c r="P288" s="54" t="s">
        <v>56</v>
      </c>
      <c r="Q288" s="54" t="s">
        <v>56</v>
      </c>
      <c r="R288" s="54" t="s">
        <v>56</v>
      </c>
      <c r="S288" s="54" t="s">
        <v>56</v>
      </c>
      <c r="T288" s="49">
        <v>164</v>
      </c>
      <c r="U288" s="54">
        <f t="shared" si="204"/>
        <v>164</v>
      </c>
      <c r="V288" s="51"/>
      <c r="W288" s="59"/>
    </row>
    <row r="289" spans="1:23" x14ac:dyDescent="0.25">
      <c r="B289" s="52" t="s">
        <v>116</v>
      </c>
      <c r="C289" s="49">
        <v>63</v>
      </c>
      <c r="D289" s="49">
        <v>0</v>
      </c>
      <c r="E289" s="54" t="s">
        <v>56</v>
      </c>
      <c r="F289" s="54" t="s">
        <v>56</v>
      </c>
      <c r="G289" s="49">
        <v>10</v>
      </c>
      <c r="H289" s="54" t="s">
        <v>56</v>
      </c>
      <c r="I289" s="54">
        <f t="shared" ref="I289:I298" si="205">SUM(C289:G289)</f>
        <v>73</v>
      </c>
      <c r="J289" s="54" t="s">
        <v>56</v>
      </c>
      <c r="K289" s="54">
        <f t="shared" si="203"/>
        <v>73</v>
      </c>
      <c r="L289" s="50"/>
      <c r="M289" s="49">
        <v>320</v>
      </c>
      <c r="N289" s="49">
        <v>0</v>
      </c>
      <c r="O289" s="54" t="s">
        <v>56</v>
      </c>
      <c r="P289" s="54" t="s">
        <v>56</v>
      </c>
      <c r="Q289" s="49">
        <v>31</v>
      </c>
      <c r="R289" s="54" t="s">
        <v>56</v>
      </c>
      <c r="S289" s="54">
        <f t="shared" ref="S289:S298" si="206">SUM(M289:Q289)</f>
        <v>351</v>
      </c>
      <c r="T289" s="54" t="s">
        <v>56</v>
      </c>
      <c r="U289" s="54">
        <f t="shared" si="204"/>
        <v>351</v>
      </c>
      <c r="V289" s="51"/>
      <c r="W289" s="59"/>
    </row>
    <row r="290" spans="1:23" x14ac:dyDescent="0.25">
      <c r="B290" s="52" t="s">
        <v>65</v>
      </c>
      <c r="C290" s="55" t="s">
        <v>56</v>
      </c>
      <c r="D290" s="49">
        <v>0</v>
      </c>
      <c r="E290" s="49">
        <v>0</v>
      </c>
      <c r="F290" s="54" t="s">
        <v>56</v>
      </c>
      <c r="G290" s="49">
        <v>0</v>
      </c>
      <c r="H290" s="54" t="s">
        <v>56</v>
      </c>
      <c r="I290" s="54">
        <f t="shared" si="205"/>
        <v>0</v>
      </c>
      <c r="J290" s="49">
        <v>0</v>
      </c>
      <c r="K290" s="54">
        <f t="shared" si="203"/>
        <v>0</v>
      </c>
      <c r="L290" s="50"/>
      <c r="M290" s="54" t="s">
        <v>56</v>
      </c>
      <c r="N290" s="53">
        <v>0</v>
      </c>
      <c r="O290" s="53">
        <v>0</v>
      </c>
      <c r="P290" s="54" t="s">
        <v>56</v>
      </c>
      <c r="Q290" s="53">
        <v>0</v>
      </c>
      <c r="R290" s="54" t="s">
        <v>56</v>
      </c>
      <c r="S290" s="54">
        <f t="shared" si="206"/>
        <v>0</v>
      </c>
      <c r="T290" s="53">
        <v>83</v>
      </c>
      <c r="U290" s="54">
        <f t="shared" si="204"/>
        <v>83</v>
      </c>
      <c r="V290" s="50"/>
      <c r="W290" s="59"/>
    </row>
    <row r="291" spans="1:23" x14ac:dyDescent="0.25">
      <c r="B291" s="52" t="s">
        <v>117</v>
      </c>
      <c r="C291" s="49">
        <v>97</v>
      </c>
      <c r="D291" s="54" t="s">
        <v>56</v>
      </c>
      <c r="E291" s="54" t="s">
        <v>56</v>
      </c>
      <c r="F291" s="54" t="s">
        <v>56</v>
      </c>
      <c r="G291" s="54" t="s">
        <v>56</v>
      </c>
      <c r="H291" s="54" t="s">
        <v>56</v>
      </c>
      <c r="I291" s="54">
        <f t="shared" si="205"/>
        <v>97</v>
      </c>
      <c r="J291" s="54" t="s">
        <v>56</v>
      </c>
      <c r="K291" s="54">
        <f t="shared" si="203"/>
        <v>97</v>
      </c>
      <c r="L291" s="50"/>
      <c r="M291" s="49">
        <v>57</v>
      </c>
      <c r="N291" s="54" t="s">
        <v>56</v>
      </c>
      <c r="O291" s="54" t="s">
        <v>56</v>
      </c>
      <c r="P291" s="54" t="s">
        <v>56</v>
      </c>
      <c r="Q291" s="54" t="s">
        <v>56</v>
      </c>
      <c r="R291" s="54" t="s">
        <v>56</v>
      </c>
      <c r="S291" s="54">
        <f t="shared" si="206"/>
        <v>57</v>
      </c>
      <c r="T291" s="54" t="s">
        <v>56</v>
      </c>
      <c r="U291" s="54">
        <f t="shared" si="204"/>
        <v>57</v>
      </c>
      <c r="V291" s="51"/>
      <c r="W291" s="59"/>
    </row>
    <row r="292" spans="1:23" x14ac:dyDescent="0.25">
      <c r="B292" s="52" t="s">
        <v>130</v>
      </c>
      <c r="C292" s="49">
        <v>28</v>
      </c>
      <c r="D292" s="54" t="s">
        <v>56</v>
      </c>
      <c r="E292" s="54" t="s">
        <v>56</v>
      </c>
      <c r="F292" s="54" t="s">
        <v>56</v>
      </c>
      <c r="G292" s="54" t="s">
        <v>56</v>
      </c>
      <c r="H292" s="54" t="s">
        <v>56</v>
      </c>
      <c r="I292" s="54">
        <f t="shared" si="205"/>
        <v>28</v>
      </c>
      <c r="J292" s="54" t="s">
        <v>56</v>
      </c>
      <c r="K292" s="54">
        <f t="shared" si="203"/>
        <v>28</v>
      </c>
      <c r="L292" s="50"/>
      <c r="M292" s="49">
        <v>35</v>
      </c>
      <c r="N292" s="54" t="s">
        <v>56</v>
      </c>
      <c r="O292" s="54" t="s">
        <v>56</v>
      </c>
      <c r="P292" s="54" t="s">
        <v>56</v>
      </c>
      <c r="Q292" s="54" t="s">
        <v>56</v>
      </c>
      <c r="R292" s="54" t="s">
        <v>56</v>
      </c>
      <c r="S292" s="54">
        <f t="shared" si="206"/>
        <v>35</v>
      </c>
      <c r="T292" s="54" t="s">
        <v>56</v>
      </c>
      <c r="U292" s="54">
        <f t="shared" si="204"/>
        <v>35</v>
      </c>
      <c r="V292" s="50"/>
      <c r="W292" s="59"/>
    </row>
    <row r="293" spans="1:23" x14ac:dyDescent="0.25">
      <c r="B293" s="52" t="s">
        <v>131</v>
      </c>
      <c r="C293" s="54" t="s">
        <v>56</v>
      </c>
      <c r="D293" s="54" t="s">
        <v>56</v>
      </c>
      <c r="E293" s="54" t="s">
        <v>56</v>
      </c>
      <c r="F293" s="49">
        <v>38</v>
      </c>
      <c r="G293" s="54" t="s">
        <v>56</v>
      </c>
      <c r="H293" s="54" t="s">
        <v>56</v>
      </c>
      <c r="I293" s="54">
        <f t="shared" si="205"/>
        <v>38</v>
      </c>
      <c r="J293" s="54" t="s">
        <v>56</v>
      </c>
      <c r="K293" s="54">
        <f t="shared" si="203"/>
        <v>38</v>
      </c>
      <c r="L293" s="50" t="s">
        <v>89</v>
      </c>
      <c r="M293" s="54" t="s">
        <v>56</v>
      </c>
      <c r="N293" s="54" t="s">
        <v>56</v>
      </c>
      <c r="O293" s="54" t="s">
        <v>56</v>
      </c>
      <c r="P293" s="49">
        <v>38</v>
      </c>
      <c r="Q293" s="54" t="s">
        <v>56</v>
      </c>
      <c r="R293" s="54" t="s">
        <v>56</v>
      </c>
      <c r="S293" s="54">
        <f t="shared" si="206"/>
        <v>38</v>
      </c>
      <c r="T293" s="54" t="s">
        <v>56</v>
      </c>
      <c r="U293" s="54">
        <f t="shared" si="204"/>
        <v>38</v>
      </c>
      <c r="V293" s="50" t="s">
        <v>89</v>
      </c>
      <c r="W293" s="59"/>
    </row>
    <row r="294" spans="1:23" x14ac:dyDescent="0.25">
      <c r="B294" s="52" t="s">
        <v>66</v>
      </c>
      <c r="C294" s="49">
        <v>117</v>
      </c>
      <c r="D294" s="54" t="s">
        <v>56</v>
      </c>
      <c r="E294" s="54" t="s">
        <v>56</v>
      </c>
      <c r="F294" s="54" t="s">
        <v>56</v>
      </c>
      <c r="G294" s="49">
        <v>0</v>
      </c>
      <c r="H294" s="54" t="s">
        <v>56</v>
      </c>
      <c r="I294" s="54">
        <f t="shared" si="205"/>
        <v>117</v>
      </c>
      <c r="J294" s="54" t="s">
        <v>56</v>
      </c>
      <c r="K294" s="54">
        <f t="shared" si="203"/>
        <v>117</v>
      </c>
      <c r="L294" s="50"/>
      <c r="M294" s="49">
        <v>20</v>
      </c>
      <c r="N294" s="54" t="s">
        <v>56</v>
      </c>
      <c r="O294" s="54" t="s">
        <v>56</v>
      </c>
      <c r="P294" s="54" t="s">
        <v>56</v>
      </c>
      <c r="Q294" s="49">
        <v>0</v>
      </c>
      <c r="R294" s="54" t="s">
        <v>56</v>
      </c>
      <c r="S294" s="54">
        <f t="shared" si="206"/>
        <v>20</v>
      </c>
      <c r="T294" s="54" t="s">
        <v>56</v>
      </c>
      <c r="U294" s="54">
        <f t="shared" si="204"/>
        <v>20</v>
      </c>
      <c r="V294" s="51"/>
      <c r="W294" s="59"/>
    </row>
    <row r="295" spans="1:23" x14ac:dyDescent="0.25">
      <c r="B295" s="52" t="s">
        <v>119</v>
      </c>
      <c r="C295" s="53">
        <v>1712</v>
      </c>
      <c r="D295" s="49">
        <v>20</v>
      </c>
      <c r="E295" s="54" t="s">
        <v>56</v>
      </c>
      <c r="F295" s="49">
        <v>180</v>
      </c>
      <c r="G295" s="53">
        <v>1241</v>
      </c>
      <c r="H295" s="54" t="s">
        <v>56</v>
      </c>
      <c r="I295" s="54">
        <f t="shared" si="205"/>
        <v>3153</v>
      </c>
      <c r="J295" s="54" t="s">
        <v>56</v>
      </c>
      <c r="K295" s="54">
        <f t="shared" si="203"/>
        <v>3153</v>
      </c>
      <c r="L295" s="50" t="s">
        <v>89</v>
      </c>
      <c r="M295" s="49">
        <v>728</v>
      </c>
      <c r="N295" s="49">
        <v>51</v>
      </c>
      <c r="O295" s="54" t="s">
        <v>56</v>
      </c>
      <c r="P295" s="49">
        <v>29</v>
      </c>
      <c r="Q295" s="49">
        <v>687</v>
      </c>
      <c r="R295" s="54" t="s">
        <v>56</v>
      </c>
      <c r="S295" s="54">
        <f t="shared" si="206"/>
        <v>1495</v>
      </c>
      <c r="T295" s="54" t="s">
        <v>56</v>
      </c>
      <c r="U295" s="54">
        <f t="shared" si="204"/>
        <v>1495</v>
      </c>
      <c r="V295" s="50" t="s">
        <v>89</v>
      </c>
      <c r="W295" s="59"/>
    </row>
    <row r="296" spans="1:23" x14ac:dyDescent="0.25">
      <c r="B296" s="52" t="s">
        <v>120</v>
      </c>
      <c r="C296" s="53">
        <v>48</v>
      </c>
      <c r="D296" s="54" t="s">
        <v>56</v>
      </c>
      <c r="E296" s="54" t="s">
        <v>56</v>
      </c>
      <c r="F296" s="54" t="s">
        <v>56</v>
      </c>
      <c r="G296" s="54" t="s">
        <v>56</v>
      </c>
      <c r="H296" s="54" t="s">
        <v>56</v>
      </c>
      <c r="I296" s="54">
        <f t="shared" si="205"/>
        <v>48</v>
      </c>
      <c r="J296" s="54" t="s">
        <v>56</v>
      </c>
      <c r="K296" s="54">
        <f t="shared" si="203"/>
        <v>48</v>
      </c>
      <c r="L296" s="50"/>
      <c r="M296" s="53">
        <v>133</v>
      </c>
      <c r="N296" s="54" t="s">
        <v>56</v>
      </c>
      <c r="O296" s="54" t="s">
        <v>56</v>
      </c>
      <c r="P296" s="54" t="s">
        <v>56</v>
      </c>
      <c r="Q296" s="54" t="s">
        <v>56</v>
      </c>
      <c r="R296" s="54" t="s">
        <v>56</v>
      </c>
      <c r="S296" s="54">
        <f t="shared" si="206"/>
        <v>133</v>
      </c>
      <c r="T296" s="54" t="s">
        <v>56</v>
      </c>
      <c r="U296" s="54">
        <f t="shared" si="204"/>
        <v>133</v>
      </c>
      <c r="V296" s="51"/>
      <c r="W296" s="59"/>
    </row>
    <row r="297" spans="1:23" x14ac:dyDescent="0.25">
      <c r="B297" s="52" t="s">
        <v>60</v>
      </c>
      <c r="C297" s="54" t="s">
        <v>56</v>
      </c>
      <c r="D297" s="53">
        <v>126</v>
      </c>
      <c r="E297" s="49">
        <v>0</v>
      </c>
      <c r="F297" s="54" t="s">
        <v>56</v>
      </c>
      <c r="G297" s="53">
        <v>64</v>
      </c>
      <c r="H297" s="54" t="s">
        <v>56</v>
      </c>
      <c r="I297" s="54">
        <f t="shared" si="205"/>
        <v>190</v>
      </c>
      <c r="J297" s="53">
        <v>3582</v>
      </c>
      <c r="K297" s="54">
        <f t="shared" si="203"/>
        <v>3772</v>
      </c>
      <c r="L297" s="50"/>
      <c r="M297" s="54" t="s">
        <v>56</v>
      </c>
      <c r="N297" s="53">
        <v>24</v>
      </c>
      <c r="O297" s="49">
        <v>0</v>
      </c>
      <c r="P297" s="54" t="s">
        <v>56</v>
      </c>
      <c r="Q297" s="53">
        <v>73</v>
      </c>
      <c r="R297" s="54" t="s">
        <v>56</v>
      </c>
      <c r="S297" s="54">
        <f t="shared" si="206"/>
        <v>97</v>
      </c>
      <c r="T297" s="53">
        <v>1838</v>
      </c>
      <c r="U297" s="54">
        <f t="shared" si="204"/>
        <v>1935</v>
      </c>
      <c r="V297" s="51"/>
      <c r="W297" s="59"/>
    </row>
    <row r="298" spans="1:23" x14ac:dyDescent="0.25">
      <c r="B298" s="52" t="s">
        <v>61</v>
      </c>
      <c r="C298" s="54" t="s">
        <v>56</v>
      </c>
      <c r="D298" s="53">
        <v>113</v>
      </c>
      <c r="E298" s="49">
        <v>8</v>
      </c>
      <c r="F298" s="54" t="s">
        <v>56</v>
      </c>
      <c r="G298" s="53">
        <v>47</v>
      </c>
      <c r="H298" s="54" t="s">
        <v>56</v>
      </c>
      <c r="I298" s="54">
        <f t="shared" si="205"/>
        <v>168</v>
      </c>
      <c r="J298" s="53">
        <v>2919</v>
      </c>
      <c r="K298" s="54">
        <f t="shared" si="203"/>
        <v>3087</v>
      </c>
      <c r="L298" s="50"/>
      <c r="M298" s="54" t="s">
        <v>56</v>
      </c>
      <c r="N298" s="53">
        <v>14</v>
      </c>
      <c r="O298" s="49">
        <v>0</v>
      </c>
      <c r="P298" s="54" t="s">
        <v>56</v>
      </c>
      <c r="Q298" s="53">
        <v>35</v>
      </c>
      <c r="R298" s="54" t="s">
        <v>56</v>
      </c>
      <c r="S298" s="54">
        <f t="shared" si="206"/>
        <v>49</v>
      </c>
      <c r="T298" s="53">
        <v>638</v>
      </c>
      <c r="U298" s="54">
        <f t="shared" si="204"/>
        <v>687</v>
      </c>
      <c r="V298" s="51"/>
      <c r="W298" s="59"/>
    </row>
    <row r="299" spans="1:23" x14ac:dyDescent="0.25">
      <c r="B299" s="60" t="s">
        <v>132</v>
      </c>
      <c r="C299" s="54">
        <f t="shared" ref="C299:K299" si="207">SUM(C285:C298)</f>
        <v>4531</v>
      </c>
      <c r="D299" s="54">
        <f t="shared" si="207"/>
        <v>305</v>
      </c>
      <c r="E299" s="54">
        <f t="shared" si="207"/>
        <v>8</v>
      </c>
      <c r="F299" s="54">
        <f t="shared" si="207"/>
        <v>218</v>
      </c>
      <c r="G299" s="54">
        <f t="shared" si="207"/>
        <v>1899</v>
      </c>
      <c r="H299" s="54" t="s">
        <v>56</v>
      </c>
      <c r="I299" s="54">
        <f t="shared" si="207"/>
        <v>6961</v>
      </c>
      <c r="J299" s="54">
        <f t="shared" si="207"/>
        <v>6501</v>
      </c>
      <c r="K299" s="54">
        <f t="shared" si="207"/>
        <v>13462</v>
      </c>
      <c r="L299" s="50"/>
      <c r="M299" s="54">
        <f t="shared" ref="M299:U299" si="208">SUM(M285:M298)</f>
        <v>7219</v>
      </c>
      <c r="N299" s="54">
        <f t="shared" si="208"/>
        <v>174</v>
      </c>
      <c r="O299" s="54">
        <f t="shared" si="208"/>
        <v>0</v>
      </c>
      <c r="P299" s="54">
        <f t="shared" si="208"/>
        <v>67</v>
      </c>
      <c r="Q299" s="54">
        <f t="shared" si="208"/>
        <v>1833</v>
      </c>
      <c r="R299" s="54" t="s">
        <v>56</v>
      </c>
      <c r="S299" s="54">
        <f t="shared" si="208"/>
        <v>9293</v>
      </c>
      <c r="T299" s="54">
        <f t="shared" si="208"/>
        <v>2723</v>
      </c>
      <c r="U299" s="54">
        <f t="shared" si="208"/>
        <v>12016</v>
      </c>
      <c r="V299" s="50"/>
      <c r="W299" s="59"/>
    </row>
    <row r="300" spans="1:23" x14ac:dyDescent="0.25">
      <c r="B300" s="60"/>
      <c r="C300" s="54"/>
      <c r="D300" s="54"/>
      <c r="E300" s="54"/>
      <c r="F300" s="54"/>
      <c r="G300" s="54"/>
      <c r="H300" s="54"/>
      <c r="I300" s="54"/>
      <c r="J300" s="54"/>
      <c r="K300" s="54"/>
      <c r="L300" s="50"/>
      <c r="M300" s="54"/>
      <c r="N300" s="54"/>
      <c r="O300" s="54"/>
      <c r="P300" s="54"/>
      <c r="Q300" s="54"/>
      <c r="R300" s="54"/>
      <c r="S300" s="54"/>
      <c r="T300" s="54"/>
      <c r="U300" s="54"/>
      <c r="V300" s="50"/>
    </row>
    <row r="301" spans="1:23" ht="17.25" customHeight="1" x14ac:dyDescent="0.25">
      <c r="A301" s="47"/>
      <c r="B301" s="48" t="s">
        <v>133</v>
      </c>
      <c r="C301" s="49"/>
      <c r="D301" s="49"/>
      <c r="E301" s="49"/>
      <c r="F301" s="49"/>
      <c r="G301" s="49"/>
      <c r="H301" s="49"/>
      <c r="I301" s="49"/>
      <c r="J301" s="49"/>
      <c r="K301" s="49"/>
      <c r="L301" s="50"/>
      <c r="M301" s="49"/>
      <c r="N301" s="49"/>
      <c r="O301" s="49"/>
      <c r="P301" s="49"/>
      <c r="Q301" s="49"/>
      <c r="R301" s="49"/>
      <c r="S301" s="49"/>
      <c r="T301" s="49"/>
      <c r="U301" s="49"/>
      <c r="V301" s="51"/>
    </row>
    <row r="302" spans="1:23" x14ac:dyDescent="0.25">
      <c r="B302" s="52" t="s">
        <v>134</v>
      </c>
      <c r="C302" s="53">
        <v>25</v>
      </c>
      <c r="D302" s="49">
        <v>0</v>
      </c>
      <c r="E302" s="54" t="s">
        <v>56</v>
      </c>
      <c r="F302" s="54" t="s">
        <v>56</v>
      </c>
      <c r="G302" s="53">
        <v>16</v>
      </c>
      <c r="H302" s="54" t="s">
        <v>56</v>
      </c>
      <c r="I302" s="54">
        <f>SUM(C302:G302)</f>
        <v>41</v>
      </c>
      <c r="J302" s="54" t="s">
        <v>56</v>
      </c>
      <c r="K302" s="54">
        <f t="shared" ref="K302:K316" si="209">SUM(I302:J302)</f>
        <v>41</v>
      </c>
      <c r="L302" s="50"/>
      <c r="M302" s="53">
        <v>141</v>
      </c>
      <c r="N302" s="49">
        <v>38</v>
      </c>
      <c r="O302" s="54" t="s">
        <v>56</v>
      </c>
      <c r="P302" s="54" t="s">
        <v>56</v>
      </c>
      <c r="Q302" s="53">
        <v>16</v>
      </c>
      <c r="R302" s="54" t="s">
        <v>56</v>
      </c>
      <c r="S302" s="54">
        <f>SUM(M302:Q302)</f>
        <v>195</v>
      </c>
      <c r="T302" s="54" t="s">
        <v>56</v>
      </c>
      <c r="U302" s="54">
        <f>SUM(S302:T302)</f>
        <v>195</v>
      </c>
      <c r="V302" s="50"/>
      <c r="W302" s="59"/>
    </row>
    <row r="303" spans="1:23" x14ac:dyDescent="0.25">
      <c r="B303" s="52" t="s">
        <v>128</v>
      </c>
      <c r="C303" s="53">
        <v>0</v>
      </c>
      <c r="D303" s="53">
        <v>0</v>
      </c>
      <c r="E303" s="54" t="s">
        <v>56</v>
      </c>
      <c r="F303" s="54" t="s">
        <v>56</v>
      </c>
      <c r="G303" s="53">
        <v>0</v>
      </c>
      <c r="H303" s="54" t="s">
        <v>56</v>
      </c>
      <c r="I303" s="54">
        <f>SUM(C303:G303)</f>
        <v>0</v>
      </c>
      <c r="J303" s="54" t="s">
        <v>56</v>
      </c>
      <c r="K303" s="54">
        <f t="shared" si="209"/>
        <v>0</v>
      </c>
      <c r="L303" s="50"/>
      <c r="M303" s="53">
        <v>8</v>
      </c>
      <c r="N303" s="53">
        <v>0</v>
      </c>
      <c r="O303" s="54" t="s">
        <v>56</v>
      </c>
      <c r="P303" s="54" t="s">
        <v>56</v>
      </c>
      <c r="Q303" s="53">
        <v>2</v>
      </c>
      <c r="R303" s="54" t="s">
        <v>56</v>
      </c>
      <c r="S303" s="54">
        <f>SUM(M303:Q303)</f>
        <v>10</v>
      </c>
      <c r="T303" s="54" t="s">
        <v>56</v>
      </c>
      <c r="U303" s="54">
        <f t="shared" ref="U303:U316" si="210">SUM(S303:T303)</f>
        <v>10</v>
      </c>
      <c r="V303" s="50"/>
      <c r="W303" s="59"/>
    </row>
    <row r="304" spans="1:23" x14ac:dyDescent="0.25">
      <c r="B304" s="52" t="s">
        <v>129</v>
      </c>
      <c r="C304" s="53">
        <v>2412</v>
      </c>
      <c r="D304" s="53">
        <v>12</v>
      </c>
      <c r="E304" s="54" t="s">
        <v>56</v>
      </c>
      <c r="F304" s="54" t="s">
        <v>56</v>
      </c>
      <c r="G304" s="53">
        <v>371</v>
      </c>
      <c r="H304" s="54" t="s">
        <v>56</v>
      </c>
      <c r="I304" s="54">
        <f>SUM(C304:G304)</f>
        <v>2795</v>
      </c>
      <c r="J304" s="54" t="s">
        <v>56</v>
      </c>
      <c r="K304" s="54">
        <f t="shared" si="209"/>
        <v>2795</v>
      </c>
      <c r="L304" s="50"/>
      <c r="M304" s="53">
        <v>8564</v>
      </c>
      <c r="N304" s="53">
        <v>121</v>
      </c>
      <c r="O304" s="54" t="s">
        <v>56</v>
      </c>
      <c r="P304" s="54" t="s">
        <v>56</v>
      </c>
      <c r="Q304" s="53">
        <v>1275</v>
      </c>
      <c r="R304" s="54" t="s">
        <v>56</v>
      </c>
      <c r="S304" s="54">
        <f>SUM(M304:Q304)</f>
        <v>9960</v>
      </c>
      <c r="T304" s="54" t="s">
        <v>56</v>
      </c>
      <c r="U304" s="54">
        <f t="shared" si="210"/>
        <v>9960</v>
      </c>
      <c r="V304" s="50"/>
      <c r="W304" s="59"/>
    </row>
    <row r="305" spans="1:23" x14ac:dyDescent="0.25">
      <c r="B305" s="52" t="s">
        <v>96</v>
      </c>
      <c r="C305" s="54" t="s">
        <v>56</v>
      </c>
      <c r="D305" s="54" t="s">
        <v>56</v>
      </c>
      <c r="E305" s="54" t="s">
        <v>56</v>
      </c>
      <c r="F305" s="54" t="s">
        <v>56</v>
      </c>
      <c r="G305" s="54" t="s">
        <v>56</v>
      </c>
      <c r="H305" s="54" t="s">
        <v>56</v>
      </c>
      <c r="I305" s="54" t="s">
        <v>56</v>
      </c>
      <c r="J305" s="49">
        <v>201</v>
      </c>
      <c r="K305" s="54">
        <f t="shared" si="209"/>
        <v>201</v>
      </c>
      <c r="L305" s="50"/>
      <c r="M305" s="54" t="s">
        <v>56</v>
      </c>
      <c r="N305" s="54" t="s">
        <v>56</v>
      </c>
      <c r="O305" s="54" t="s">
        <v>56</v>
      </c>
      <c r="P305" s="54" t="s">
        <v>56</v>
      </c>
      <c r="Q305" s="54" t="s">
        <v>56</v>
      </c>
      <c r="R305" s="54" t="s">
        <v>56</v>
      </c>
      <c r="S305" s="54" t="s">
        <v>56</v>
      </c>
      <c r="T305" s="49">
        <v>451</v>
      </c>
      <c r="U305" s="54">
        <f t="shared" si="210"/>
        <v>451</v>
      </c>
      <c r="V305" s="51"/>
      <c r="W305" s="59"/>
    </row>
    <row r="306" spans="1:23" x14ac:dyDescent="0.25">
      <c r="B306" s="52" t="s">
        <v>116</v>
      </c>
      <c r="C306" s="49">
        <v>203</v>
      </c>
      <c r="D306" s="49">
        <v>70</v>
      </c>
      <c r="E306" s="54" t="s">
        <v>56</v>
      </c>
      <c r="F306" s="54" t="s">
        <v>56</v>
      </c>
      <c r="G306" s="49">
        <v>40</v>
      </c>
      <c r="H306" s="54" t="s">
        <v>56</v>
      </c>
      <c r="I306" s="54">
        <f t="shared" ref="I306:I316" si="211">SUM(C306:G306)</f>
        <v>313</v>
      </c>
      <c r="J306" s="54" t="s">
        <v>56</v>
      </c>
      <c r="K306" s="54">
        <f t="shared" si="209"/>
        <v>313</v>
      </c>
      <c r="L306" s="50"/>
      <c r="M306" s="49">
        <v>449</v>
      </c>
      <c r="N306" s="49">
        <v>22</v>
      </c>
      <c r="O306" s="54" t="s">
        <v>56</v>
      </c>
      <c r="P306" s="54" t="s">
        <v>56</v>
      </c>
      <c r="Q306" s="49">
        <v>63</v>
      </c>
      <c r="R306" s="54" t="s">
        <v>56</v>
      </c>
      <c r="S306" s="54">
        <f t="shared" ref="S306:S316" si="212">SUM(M306:Q306)</f>
        <v>534</v>
      </c>
      <c r="T306" s="54" t="s">
        <v>56</v>
      </c>
      <c r="U306" s="54">
        <f t="shared" si="210"/>
        <v>534</v>
      </c>
      <c r="V306" s="51"/>
      <c r="W306" s="59"/>
    </row>
    <row r="307" spans="1:23" x14ac:dyDescent="0.25">
      <c r="B307" s="52" t="s">
        <v>65</v>
      </c>
      <c r="C307" s="54" t="s">
        <v>56</v>
      </c>
      <c r="D307" s="49">
        <v>0</v>
      </c>
      <c r="E307" s="49">
        <v>0</v>
      </c>
      <c r="F307" s="54" t="s">
        <v>56</v>
      </c>
      <c r="G307" s="49">
        <v>0</v>
      </c>
      <c r="H307" s="54" t="s">
        <v>56</v>
      </c>
      <c r="I307" s="54">
        <f t="shared" si="211"/>
        <v>0</v>
      </c>
      <c r="J307" s="49">
        <v>5</v>
      </c>
      <c r="K307" s="54">
        <f t="shared" si="209"/>
        <v>5</v>
      </c>
      <c r="L307" s="50"/>
      <c r="M307" s="54" t="s">
        <v>56</v>
      </c>
      <c r="N307" s="53">
        <v>0</v>
      </c>
      <c r="O307" s="53">
        <v>0</v>
      </c>
      <c r="P307" s="54" t="s">
        <v>56</v>
      </c>
      <c r="Q307" s="53">
        <v>0</v>
      </c>
      <c r="R307" s="54" t="s">
        <v>56</v>
      </c>
      <c r="S307" s="54">
        <f t="shared" si="212"/>
        <v>0</v>
      </c>
      <c r="T307" s="53">
        <v>29</v>
      </c>
      <c r="U307" s="54">
        <f t="shared" si="210"/>
        <v>29</v>
      </c>
      <c r="V307" s="50"/>
      <c r="W307" s="59"/>
    </row>
    <row r="308" spans="1:23" x14ac:dyDescent="0.25">
      <c r="B308" s="52" t="s">
        <v>117</v>
      </c>
      <c r="C308" s="49">
        <v>16</v>
      </c>
      <c r="D308" s="54" t="s">
        <v>56</v>
      </c>
      <c r="E308" s="54" t="s">
        <v>56</v>
      </c>
      <c r="F308" s="54" t="s">
        <v>56</v>
      </c>
      <c r="G308" s="54" t="s">
        <v>56</v>
      </c>
      <c r="H308" s="54" t="s">
        <v>56</v>
      </c>
      <c r="I308" s="54">
        <f t="shared" si="211"/>
        <v>16</v>
      </c>
      <c r="J308" s="54" t="s">
        <v>56</v>
      </c>
      <c r="K308" s="54">
        <f t="shared" si="209"/>
        <v>16</v>
      </c>
      <c r="L308" s="50"/>
      <c r="M308" s="49">
        <v>145</v>
      </c>
      <c r="N308" s="54" t="s">
        <v>56</v>
      </c>
      <c r="O308" s="54" t="s">
        <v>56</v>
      </c>
      <c r="P308" s="54" t="s">
        <v>56</v>
      </c>
      <c r="Q308" s="54" t="s">
        <v>56</v>
      </c>
      <c r="R308" s="54" t="s">
        <v>56</v>
      </c>
      <c r="S308" s="54">
        <f t="shared" si="212"/>
        <v>145</v>
      </c>
      <c r="T308" s="54" t="s">
        <v>56</v>
      </c>
      <c r="U308" s="54">
        <f t="shared" si="210"/>
        <v>145</v>
      </c>
      <c r="V308" s="51"/>
      <c r="W308" s="59"/>
    </row>
    <row r="309" spans="1:23" x14ac:dyDescent="0.25">
      <c r="B309" s="52" t="s">
        <v>118</v>
      </c>
      <c r="C309" s="55" t="s">
        <v>56</v>
      </c>
      <c r="D309" s="54">
        <v>0</v>
      </c>
      <c r="E309" s="54">
        <v>0</v>
      </c>
      <c r="F309" s="54" t="s">
        <v>56</v>
      </c>
      <c r="G309" s="54">
        <v>0</v>
      </c>
      <c r="H309" s="54" t="s">
        <v>56</v>
      </c>
      <c r="I309" s="54">
        <f t="shared" si="211"/>
        <v>0</v>
      </c>
      <c r="J309" s="55" t="s">
        <v>56</v>
      </c>
      <c r="K309" s="54">
        <f>SUM(I309:J309)</f>
        <v>0</v>
      </c>
      <c r="L309" s="50"/>
      <c r="M309" s="55" t="s">
        <v>56</v>
      </c>
      <c r="N309" s="54">
        <v>14</v>
      </c>
      <c r="O309" s="54">
        <v>0</v>
      </c>
      <c r="P309" s="54" t="s">
        <v>56</v>
      </c>
      <c r="Q309" s="54">
        <v>7</v>
      </c>
      <c r="R309" s="54" t="s">
        <v>56</v>
      </c>
      <c r="S309" s="54">
        <f>SUM(M309:Q309)</f>
        <v>21</v>
      </c>
      <c r="T309" s="55" t="s">
        <v>56</v>
      </c>
      <c r="U309" s="54">
        <f>SUM(S309:T309)</f>
        <v>21</v>
      </c>
      <c r="V309" s="51"/>
      <c r="W309" s="59"/>
    </row>
    <row r="310" spans="1:23" x14ac:dyDescent="0.25">
      <c r="B310" s="52" t="s">
        <v>130</v>
      </c>
      <c r="C310" s="49">
        <v>22</v>
      </c>
      <c r="D310" s="54" t="s">
        <v>56</v>
      </c>
      <c r="E310" s="54" t="s">
        <v>56</v>
      </c>
      <c r="F310" s="54" t="s">
        <v>56</v>
      </c>
      <c r="G310" s="54" t="s">
        <v>56</v>
      </c>
      <c r="H310" s="54" t="s">
        <v>56</v>
      </c>
      <c r="I310" s="54">
        <f t="shared" si="211"/>
        <v>22</v>
      </c>
      <c r="J310" s="54" t="s">
        <v>56</v>
      </c>
      <c r="K310" s="54">
        <f t="shared" si="209"/>
        <v>22</v>
      </c>
      <c r="L310" s="50"/>
      <c r="M310" s="49">
        <v>95</v>
      </c>
      <c r="N310" s="54" t="s">
        <v>56</v>
      </c>
      <c r="O310" s="54" t="s">
        <v>56</v>
      </c>
      <c r="P310" s="54" t="s">
        <v>56</v>
      </c>
      <c r="Q310" s="54" t="s">
        <v>56</v>
      </c>
      <c r="R310" s="54" t="s">
        <v>56</v>
      </c>
      <c r="S310" s="54">
        <f t="shared" si="212"/>
        <v>95</v>
      </c>
      <c r="T310" s="54" t="s">
        <v>56</v>
      </c>
      <c r="U310" s="54">
        <f t="shared" si="210"/>
        <v>95</v>
      </c>
      <c r="V310" s="50"/>
      <c r="W310" s="59"/>
    </row>
    <row r="311" spans="1:23" x14ac:dyDescent="0.25">
      <c r="B311" s="52" t="s">
        <v>46</v>
      </c>
      <c r="C311" s="54" t="s">
        <v>56</v>
      </c>
      <c r="D311" s="54" t="s">
        <v>56</v>
      </c>
      <c r="E311" s="54" t="s">
        <v>56</v>
      </c>
      <c r="F311" s="49">
        <v>0</v>
      </c>
      <c r="G311" s="54" t="s">
        <v>56</v>
      </c>
      <c r="H311" s="54" t="s">
        <v>56</v>
      </c>
      <c r="I311" s="54">
        <f t="shared" si="211"/>
        <v>0</v>
      </c>
      <c r="J311" s="54" t="s">
        <v>56</v>
      </c>
      <c r="K311" s="54">
        <f t="shared" si="209"/>
        <v>0</v>
      </c>
      <c r="L311" s="50"/>
      <c r="M311" s="54" t="s">
        <v>56</v>
      </c>
      <c r="N311" s="54" t="s">
        <v>56</v>
      </c>
      <c r="O311" s="54" t="s">
        <v>56</v>
      </c>
      <c r="P311" s="49">
        <v>20</v>
      </c>
      <c r="Q311" s="54" t="s">
        <v>56</v>
      </c>
      <c r="R311" s="54" t="s">
        <v>56</v>
      </c>
      <c r="S311" s="54">
        <f t="shared" si="212"/>
        <v>20</v>
      </c>
      <c r="T311" s="54" t="s">
        <v>56</v>
      </c>
      <c r="U311" s="54">
        <f t="shared" si="210"/>
        <v>20</v>
      </c>
      <c r="V311" s="50" t="s">
        <v>89</v>
      </c>
      <c r="W311" s="59"/>
    </row>
    <row r="312" spans="1:23" x14ac:dyDescent="0.25">
      <c r="B312" s="52" t="s">
        <v>66</v>
      </c>
      <c r="C312" s="49">
        <v>104</v>
      </c>
      <c r="D312" s="54" t="s">
        <v>56</v>
      </c>
      <c r="E312" s="54" t="s">
        <v>56</v>
      </c>
      <c r="F312" s="54" t="s">
        <v>56</v>
      </c>
      <c r="G312" s="54" t="s">
        <v>56</v>
      </c>
      <c r="H312" s="54" t="s">
        <v>56</v>
      </c>
      <c r="I312" s="54">
        <f t="shared" si="211"/>
        <v>104</v>
      </c>
      <c r="J312" s="54" t="s">
        <v>56</v>
      </c>
      <c r="K312" s="54">
        <f t="shared" si="209"/>
        <v>104</v>
      </c>
      <c r="L312" s="50"/>
      <c r="M312" s="49">
        <v>74</v>
      </c>
      <c r="N312" s="54" t="s">
        <v>56</v>
      </c>
      <c r="O312" s="54" t="s">
        <v>56</v>
      </c>
      <c r="P312" s="54" t="s">
        <v>56</v>
      </c>
      <c r="Q312" s="49">
        <v>0</v>
      </c>
      <c r="R312" s="54" t="s">
        <v>56</v>
      </c>
      <c r="S312" s="54">
        <f t="shared" si="212"/>
        <v>74</v>
      </c>
      <c r="T312" s="54" t="s">
        <v>56</v>
      </c>
      <c r="U312" s="54">
        <f t="shared" si="210"/>
        <v>74</v>
      </c>
      <c r="V312" s="51"/>
      <c r="W312" s="59"/>
    </row>
    <row r="313" spans="1:23" x14ac:dyDescent="0.25">
      <c r="B313" s="52" t="s">
        <v>119</v>
      </c>
      <c r="C313" s="49">
        <v>9556</v>
      </c>
      <c r="D313" s="49">
        <v>816</v>
      </c>
      <c r="E313" s="54" t="s">
        <v>56</v>
      </c>
      <c r="F313" s="49">
        <v>976</v>
      </c>
      <c r="G313" s="53">
        <v>4881</v>
      </c>
      <c r="H313" s="54" t="s">
        <v>56</v>
      </c>
      <c r="I313" s="54">
        <f t="shared" si="211"/>
        <v>16229</v>
      </c>
      <c r="J313" s="54" t="s">
        <v>56</v>
      </c>
      <c r="K313" s="54">
        <f t="shared" si="209"/>
        <v>16229</v>
      </c>
      <c r="L313" s="50" t="s">
        <v>89</v>
      </c>
      <c r="M313" s="49">
        <v>3010</v>
      </c>
      <c r="N313" s="49">
        <v>300</v>
      </c>
      <c r="O313" s="54" t="s">
        <v>56</v>
      </c>
      <c r="P313" s="49">
        <v>86</v>
      </c>
      <c r="Q313" s="49">
        <v>1461</v>
      </c>
      <c r="R313" s="54" t="s">
        <v>56</v>
      </c>
      <c r="S313" s="54">
        <f t="shared" si="212"/>
        <v>4857</v>
      </c>
      <c r="T313" s="54" t="s">
        <v>56</v>
      </c>
      <c r="U313" s="54">
        <f t="shared" si="210"/>
        <v>4857</v>
      </c>
      <c r="V313" s="50" t="s">
        <v>89</v>
      </c>
      <c r="W313" s="59"/>
    </row>
    <row r="314" spans="1:23" x14ac:dyDescent="0.25">
      <c r="B314" s="52" t="s">
        <v>120</v>
      </c>
      <c r="C314" s="53">
        <v>8</v>
      </c>
      <c r="D314" s="54" t="s">
        <v>56</v>
      </c>
      <c r="E314" s="54" t="s">
        <v>56</v>
      </c>
      <c r="F314" s="54" t="s">
        <v>56</v>
      </c>
      <c r="G314" s="54" t="s">
        <v>56</v>
      </c>
      <c r="H314" s="54" t="s">
        <v>56</v>
      </c>
      <c r="I314" s="54">
        <f t="shared" si="211"/>
        <v>8</v>
      </c>
      <c r="J314" s="54" t="s">
        <v>56</v>
      </c>
      <c r="K314" s="54">
        <f t="shared" si="209"/>
        <v>8</v>
      </c>
      <c r="L314" s="50"/>
      <c r="M314" s="53">
        <v>58</v>
      </c>
      <c r="N314" s="54" t="s">
        <v>56</v>
      </c>
      <c r="O314" s="54" t="s">
        <v>56</v>
      </c>
      <c r="P314" s="54" t="s">
        <v>56</v>
      </c>
      <c r="Q314" s="54" t="s">
        <v>56</v>
      </c>
      <c r="R314" s="54" t="s">
        <v>56</v>
      </c>
      <c r="S314" s="54">
        <f t="shared" si="212"/>
        <v>58</v>
      </c>
      <c r="T314" s="54" t="s">
        <v>56</v>
      </c>
      <c r="U314" s="54">
        <f t="shared" si="210"/>
        <v>58</v>
      </c>
      <c r="V314" s="51"/>
      <c r="W314" s="59"/>
    </row>
    <row r="315" spans="1:23" x14ac:dyDescent="0.25">
      <c r="B315" s="52" t="s">
        <v>60</v>
      </c>
      <c r="C315" s="54" t="s">
        <v>56</v>
      </c>
      <c r="D315" s="53">
        <v>270</v>
      </c>
      <c r="E315" s="49">
        <v>49</v>
      </c>
      <c r="F315" s="54" t="s">
        <v>56</v>
      </c>
      <c r="G315" s="53">
        <v>207</v>
      </c>
      <c r="H315" s="54" t="s">
        <v>56</v>
      </c>
      <c r="I315" s="54">
        <f t="shared" si="211"/>
        <v>526</v>
      </c>
      <c r="J315" s="53">
        <v>4294</v>
      </c>
      <c r="K315" s="54">
        <f t="shared" si="209"/>
        <v>4820</v>
      </c>
      <c r="L315" s="50"/>
      <c r="M315" s="54" t="s">
        <v>56</v>
      </c>
      <c r="N315" s="53">
        <v>264</v>
      </c>
      <c r="O315" s="49">
        <v>26</v>
      </c>
      <c r="P315" s="54" t="s">
        <v>56</v>
      </c>
      <c r="Q315" s="53">
        <v>177</v>
      </c>
      <c r="R315" s="54" t="s">
        <v>56</v>
      </c>
      <c r="S315" s="54">
        <f t="shared" si="212"/>
        <v>467</v>
      </c>
      <c r="T315" s="53">
        <v>3691</v>
      </c>
      <c r="U315" s="54">
        <f t="shared" si="210"/>
        <v>4158</v>
      </c>
      <c r="V315" s="51"/>
      <c r="W315" s="59"/>
    </row>
    <row r="316" spans="1:23" x14ac:dyDescent="0.25">
      <c r="B316" s="52" t="s">
        <v>61</v>
      </c>
      <c r="C316" s="54" t="s">
        <v>56</v>
      </c>
      <c r="D316" s="53">
        <v>220</v>
      </c>
      <c r="E316" s="49">
        <v>59</v>
      </c>
      <c r="F316" s="54" t="s">
        <v>56</v>
      </c>
      <c r="G316" s="53">
        <v>182</v>
      </c>
      <c r="H316" s="54" t="s">
        <v>56</v>
      </c>
      <c r="I316" s="54">
        <f t="shared" si="211"/>
        <v>461</v>
      </c>
      <c r="J316" s="53">
        <v>3116</v>
      </c>
      <c r="K316" s="54">
        <f t="shared" si="209"/>
        <v>3577</v>
      </c>
      <c r="L316" s="50"/>
      <c r="M316" s="54" t="s">
        <v>56</v>
      </c>
      <c r="N316" s="53">
        <v>100</v>
      </c>
      <c r="O316" s="49">
        <v>8</v>
      </c>
      <c r="P316" s="54" t="s">
        <v>56</v>
      </c>
      <c r="Q316" s="53">
        <v>25</v>
      </c>
      <c r="R316" s="54" t="s">
        <v>56</v>
      </c>
      <c r="S316" s="54">
        <f t="shared" si="212"/>
        <v>133</v>
      </c>
      <c r="T316" s="53">
        <v>1150</v>
      </c>
      <c r="U316" s="54">
        <f t="shared" si="210"/>
        <v>1283</v>
      </c>
      <c r="V316" s="51"/>
      <c r="W316" s="59"/>
    </row>
    <row r="317" spans="1:23" x14ac:dyDescent="0.25">
      <c r="B317" s="60" t="s">
        <v>135</v>
      </c>
      <c r="C317" s="54">
        <f t="shared" ref="C317:K317" si="213">SUM(C302:C316)</f>
        <v>12346</v>
      </c>
      <c r="D317" s="54">
        <f t="shared" si="213"/>
        <v>1388</v>
      </c>
      <c r="E317" s="54">
        <f t="shared" si="213"/>
        <v>108</v>
      </c>
      <c r="F317" s="54">
        <f t="shared" si="213"/>
        <v>976</v>
      </c>
      <c r="G317" s="54">
        <f t="shared" si="213"/>
        <v>5697</v>
      </c>
      <c r="H317" s="54" t="s">
        <v>56</v>
      </c>
      <c r="I317" s="54">
        <f t="shared" si="213"/>
        <v>20515</v>
      </c>
      <c r="J317" s="54">
        <f t="shared" si="213"/>
        <v>7616</v>
      </c>
      <c r="K317" s="54">
        <f t="shared" si="213"/>
        <v>28131</v>
      </c>
      <c r="L317" s="50"/>
      <c r="M317" s="54">
        <f t="shared" ref="M317:U317" si="214">SUM(M302:M316)</f>
        <v>12544</v>
      </c>
      <c r="N317" s="54">
        <f t="shared" si="214"/>
        <v>859</v>
      </c>
      <c r="O317" s="54">
        <f t="shared" si="214"/>
        <v>34</v>
      </c>
      <c r="P317" s="54">
        <f t="shared" si="214"/>
        <v>106</v>
      </c>
      <c r="Q317" s="54">
        <f t="shared" si="214"/>
        <v>3026</v>
      </c>
      <c r="R317" s="54" t="s">
        <v>56</v>
      </c>
      <c r="S317" s="54">
        <f t="shared" si="214"/>
        <v>16569</v>
      </c>
      <c r="T317" s="54">
        <f t="shared" si="214"/>
        <v>5321</v>
      </c>
      <c r="U317" s="54">
        <f t="shared" si="214"/>
        <v>21890</v>
      </c>
      <c r="V317" s="50"/>
      <c r="W317" s="59"/>
    </row>
    <row r="318" spans="1:23" x14ac:dyDescent="0.25">
      <c r="B318" s="60"/>
      <c r="C318" s="54"/>
      <c r="D318" s="54"/>
      <c r="E318" s="54"/>
      <c r="F318" s="54"/>
      <c r="G318" s="54"/>
      <c r="H318" s="54"/>
      <c r="I318" s="54"/>
      <c r="J318" s="54"/>
      <c r="K318" s="54"/>
      <c r="L318" s="50"/>
      <c r="M318" s="54"/>
      <c r="N318" s="54"/>
      <c r="O318" s="54"/>
      <c r="P318" s="54"/>
      <c r="Q318" s="54"/>
      <c r="R318" s="54"/>
      <c r="S318" s="54"/>
      <c r="T318" s="54"/>
      <c r="U318" s="54"/>
      <c r="V318" s="50"/>
    </row>
    <row r="319" spans="1:23" ht="17.25" customHeight="1" x14ac:dyDescent="0.25">
      <c r="A319" s="47"/>
      <c r="B319" s="48" t="s">
        <v>126</v>
      </c>
      <c r="C319" s="49"/>
      <c r="D319" s="49"/>
      <c r="E319" s="49"/>
      <c r="F319" s="49"/>
      <c r="G319" s="49"/>
      <c r="H319" s="49"/>
      <c r="I319" s="49"/>
      <c r="J319" s="49"/>
      <c r="K319" s="49"/>
      <c r="L319" s="50"/>
      <c r="M319" s="49"/>
      <c r="N319" s="49"/>
      <c r="O319" s="49"/>
      <c r="P319" s="49"/>
      <c r="Q319" s="49"/>
      <c r="R319" s="49"/>
      <c r="S319" s="49"/>
      <c r="T319" s="49"/>
      <c r="U319" s="49"/>
      <c r="V319" s="51"/>
    </row>
    <row r="320" spans="1:23" x14ac:dyDescent="0.25">
      <c r="B320" s="52" t="s">
        <v>115</v>
      </c>
      <c r="C320" s="53">
        <f t="shared" ref="C320:D322" si="215">SUM(C285,C302)</f>
        <v>37</v>
      </c>
      <c r="D320" s="53">
        <f t="shared" si="215"/>
        <v>0</v>
      </c>
      <c r="E320" s="54" t="s">
        <v>56</v>
      </c>
      <c r="F320" s="54" t="s">
        <v>56</v>
      </c>
      <c r="G320" s="53">
        <f>SUM(G285,G302)</f>
        <v>19</v>
      </c>
      <c r="H320" s="54" t="s">
        <v>56</v>
      </c>
      <c r="I320" s="54">
        <f>SUM(C320:G320)</f>
        <v>56</v>
      </c>
      <c r="J320" s="54" t="s">
        <v>56</v>
      </c>
      <c r="K320" s="54">
        <f t="shared" ref="K320:K325" si="216">SUM(I320:J320)</f>
        <v>56</v>
      </c>
      <c r="L320" s="50"/>
      <c r="M320" s="53">
        <f t="shared" ref="M320:N322" si="217">SUM(M285,M302)</f>
        <v>366</v>
      </c>
      <c r="N320" s="53">
        <f t="shared" si="217"/>
        <v>38</v>
      </c>
      <c r="O320" s="54" t="s">
        <v>56</v>
      </c>
      <c r="P320" s="54" t="s">
        <v>56</v>
      </c>
      <c r="Q320" s="53">
        <f>SUM(Q285,Q302)</f>
        <v>19</v>
      </c>
      <c r="R320" s="54" t="s">
        <v>56</v>
      </c>
      <c r="S320" s="54">
        <f>SUM(M320:Q320)</f>
        <v>423</v>
      </c>
      <c r="T320" s="54" t="s">
        <v>56</v>
      </c>
      <c r="U320" s="54">
        <f>SUM(S320:T320)</f>
        <v>423</v>
      </c>
      <c r="V320" s="50"/>
      <c r="W320" s="59"/>
    </row>
    <row r="321" spans="1:23" x14ac:dyDescent="0.25">
      <c r="B321" s="52" t="s">
        <v>128</v>
      </c>
      <c r="C321" s="53">
        <f t="shared" si="215"/>
        <v>0</v>
      </c>
      <c r="D321" s="53">
        <f t="shared" si="215"/>
        <v>0</v>
      </c>
      <c r="E321" s="54" t="s">
        <v>56</v>
      </c>
      <c r="F321" s="54" t="s">
        <v>56</v>
      </c>
      <c r="G321" s="53">
        <f>SUM(G286,G303)</f>
        <v>0</v>
      </c>
      <c r="H321" s="54" t="s">
        <v>56</v>
      </c>
      <c r="I321" s="54">
        <f>SUM(C321:G321)</f>
        <v>0</v>
      </c>
      <c r="J321" s="54" t="s">
        <v>56</v>
      </c>
      <c r="K321" s="54">
        <f t="shared" si="216"/>
        <v>0</v>
      </c>
      <c r="L321" s="50"/>
      <c r="M321" s="53">
        <f t="shared" si="217"/>
        <v>74</v>
      </c>
      <c r="N321" s="53">
        <f t="shared" si="217"/>
        <v>0</v>
      </c>
      <c r="O321" s="54" t="s">
        <v>56</v>
      </c>
      <c r="P321" s="54" t="s">
        <v>56</v>
      </c>
      <c r="Q321" s="53">
        <f>SUM(Q286,Q303)</f>
        <v>24</v>
      </c>
      <c r="R321" s="54" t="s">
        <v>56</v>
      </c>
      <c r="S321" s="54">
        <f>SUM(M321:Q321)</f>
        <v>98</v>
      </c>
      <c r="T321" s="54" t="s">
        <v>56</v>
      </c>
      <c r="U321" s="54">
        <f t="shared" ref="U321:U334" si="218">SUM(S321:T321)</f>
        <v>98</v>
      </c>
      <c r="V321" s="50"/>
      <c r="W321" s="59"/>
    </row>
    <row r="322" spans="1:23" x14ac:dyDescent="0.25">
      <c r="B322" s="52" t="s">
        <v>129</v>
      </c>
      <c r="C322" s="53">
        <f t="shared" si="215"/>
        <v>4866</v>
      </c>
      <c r="D322" s="53">
        <f t="shared" si="215"/>
        <v>58</v>
      </c>
      <c r="E322" s="54" t="s">
        <v>56</v>
      </c>
      <c r="F322" s="54" t="s">
        <v>56</v>
      </c>
      <c r="G322" s="53">
        <f>SUM(G287,G304)</f>
        <v>905</v>
      </c>
      <c r="H322" s="54" t="s">
        <v>56</v>
      </c>
      <c r="I322" s="54">
        <f>SUM(C322:G322)</f>
        <v>5829</v>
      </c>
      <c r="J322" s="54" t="s">
        <v>56</v>
      </c>
      <c r="K322" s="54">
        <f t="shared" si="216"/>
        <v>5829</v>
      </c>
      <c r="L322" s="50"/>
      <c r="M322" s="53">
        <f t="shared" si="217"/>
        <v>14199</v>
      </c>
      <c r="N322" s="53">
        <f t="shared" si="217"/>
        <v>206</v>
      </c>
      <c r="O322" s="54" t="s">
        <v>56</v>
      </c>
      <c r="P322" s="54" t="s">
        <v>56</v>
      </c>
      <c r="Q322" s="53">
        <f>SUM(Q287,Q304)</f>
        <v>2257</v>
      </c>
      <c r="R322" s="54" t="s">
        <v>56</v>
      </c>
      <c r="S322" s="54">
        <f>SUM(M322:Q322)</f>
        <v>16662</v>
      </c>
      <c r="T322" s="54" t="s">
        <v>56</v>
      </c>
      <c r="U322" s="54">
        <f t="shared" si="218"/>
        <v>16662</v>
      </c>
      <c r="V322" s="50"/>
      <c r="W322" s="59"/>
    </row>
    <row r="323" spans="1:23" x14ac:dyDescent="0.25">
      <c r="B323" s="52" t="s">
        <v>96</v>
      </c>
      <c r="C323" s="54" t="s">
        <v>56</v>
      </c>
      <c r="D323" s="54" t="s">
        <v>56</v>
      </c>
      <c r="E323" s="54" t="s">
        <v>56</v>
      </c>
      <c r="F323" s="54" t="s">
        <v>56</v>
      </c>
      <c r="G323" s="54" t="s">
        <v>56</v>
      </c>
      <c r="H323" s="54" t="s">
        <v>56</v>
      </c>
      <c r="I323" s="54" t="s">
        <v>56</v>
      </c>
      <c r="J323" s="53">
        <f>SUM(J288,J305)</f>
        <v>201</v>
      </c>
      <c r="K323" s="54">
        <f t="shared" si="216"/>
        <v>201</v>
      </c>
      <c r="L323" s="50"/>
      <c r="M323" s="54" t="s">
        <v>56</v>
      </c>
      <c r="N323" s="54" t="s">
        <v>56</v>
      </c>
      <c r="O323" s="54" t="s">
        <v>56</v>
      </c>
      <c r="P323" s="54" t="s">
        <v>56</v>
      </c>
      <c r="Q323" s="54" t="s">
        <v>56</v>
      </c>
      <c r="R323" s="54" t="s">
        <v>56</v>
      </c>
      <c r="S323" s="54" t="s">
        <v>56</v>
      </c>
      <c r="T323" s="53">
        <f>SUM(T288,T305)</f>
        <v>615</v>
      </c>
      <c r="U323" s="54">
        <f t="shared" si="218"/>
        <v>615</v>
      </c>
      <c r="V323" s="51"/>
      <c r="W323" s="59"/>
    </row>
    <row r="324" spans="1:23" x14ac:dyDescent="0.25">
      <c r="B324" s="52" t="s">
        <v>116</v>
      </c>
      <c r="C324" s="53">
        <f>SUM(C289,C306)</f>
        <v>266</v>
      </c>
      <c r="D324" s="53">
        <f>SUM(D289,D306)</f>
        <v>70</v>
      </c>
      <c r="E324" s="54" t="s">
        <v>56</v>
      </c>
      <c r="F324" s="54" t="s">
        <v>56</v>
      </c>
      <c r="G324" s="53">
        <f>SUM(G289,G306)</f>
        <v>50</v>
      </c>
      <c r="H324" s="54" t="s">
        <v>56</v>
      </c>
      <c r="I324" s="54">
        <f t="shared" ref="I324:I334" si="219">SUM(C324:G324)</f>
        <v>386</v>
      </c>
      <c r="J324" s="54" t="s">
        <v>56</v>
      </c>
      <c r="K324" s="54">
        <f t="shared" si="216"/>
        <v>386</v>
      </c>
      <c r="L324" s="50"/>
      <c r="M324" s="53">
        <f>SUM(M289,M306)</f>
        <v>769</v>
      </c>
      <c r="N324" s="53">
        <f>SUM(N289,N306)</f>
        <v>22</v>
      </c>
      <c r="O324" s="54" t="s">
        <v>56</v>
      </c>
      <c r="P324" s="54" t="s">
        <v>56</v>
      </c>
      <c r="Q324" s="53">
        <f>SUM(Q289,Q306)</f>
        <v>94</v>
      </c>
      <c r="R324" s="54" t="s">
        <v>56</v>
      </c>
      <c r="S324" s="54">
        <f t="shared" ref="S324:S334" si="220">SUM(M324:Q324)</f>
        <v>885</v>
      </c>
      <c r="T324" s="54" t="s">
        <v>56</v>
      </c>
      <c r="U324" s="54">
        <f t="shared" si="218"/>
        <v>885</v>
      </c>
      <c r="V324" s="51"/>
      <c r="W324" s="59"/>
    </row>
    <row r="325" spans="1:23" x14ac:dyDescent="0.25">
      <c r="B325" s="52" t="s">
        <v>65</v>
      </c>
      <c r="C325" s="54" t="s">
        <v>56</v>
      </c>
      <c r="D325" s="53">
        <f>SUM(D290,D307)</f>
        <v>0</v>
      </c>
      <c r="E325" s="53">
        <f>SUM(E290,E307)</f>
        <v>0</v>
      </c>
      <c r="F325" s="54" t="s">
        <v>56</v>
      </c>
      <c r="G325" s="53">
        <f>SUM(G290,G307)</f>
        <v>0</v>
      </c>
      <c r="H325" s="54" t="s">
        <v>56</v>
      </c>
      <c r="I325" s="54">
        <f t="shared" si="219"/>
        <v>0</v>
      </c>
      <c r="J325" s="53">
        <f>SUM(J290,J307)</f>
        <v>5</v>
      </c>
      <c r="K325" s="54">
        <f t="shared" si="216"/>
        <v>5</v>
      </c>
      <c r="L325" s="50"/>
      <c r="M325" s="54" t="s">
        <v>56</v>
      </c>
      <c r="N325" s="53">
        <f>SUM(N290,N307)</f>
        <v>0</v>
      </c>
      <c r="O325" s="53">
        <f>SUM(O290,O307)</f>
        <v>0</v>
      </c>
      <c r="P325" s="54" t="s">
        <v>56</v>
      </c>
      <c r="Q325" s="53">
        <f>SUM(Q290,Q307)</f>
        <v>0</v>
      </c>
      <c r="R325" s="54" t="s">
        <v>56</v>
      </c>
      <c r="S325" s="54">
        <f t="shared" si="220"/>
        <v>0</v>
      </c>
      <c r="T325" s="53">
        <f>SUM(T290,T307)</f>
        <v>112</v>
      </c>
      <c r="U325" s="54">
        <f t="shared" si="218"/>
        <v>112</v>
      </c>
      <c r="V325" s="50"/>
      <c r="W325" s="59"/>
    </row>
    <row r="326" spans="1:23" x14ac:dyDescent="0.25">
      <c r="B326" s="52" t="s">
        <v>117</v>
      </c>
      <c r="C326" s="53">
        <f>SUM(C291,C308)</f>
        <v>113</v>
      </c>
      <c r="D326" s="54" t="s">
        <v>56</v>
      </c>
      <c r="E326" s="54" t="s">
        <v>56</v>
      </c>
      <c r="F326" s="54" t="s">
        <v>56</v>
      </c>
      <c r="G326" s="54" t="s">
        <v>56</v>
      </c>
      <c r="H326" s="54" t="s">
        <v>56</v>
      </c>
      <c r="I326" s="54">
        <f t="shared" si="219"/>
        <v>113</v>
      </c>
      <c r="J326" s="54" t="s">
        <v>56</v>
      </c>
      <c r="K326" s="54">
        <f t="shared" ref="K326:K334" si="221">SUM(I326:J326)</f>
        <v>113</v>
      </c>
      <c r="L326" s="50"/>
      <c r="M326" s="53">
        <f>SUM(M291,M308)</f>
        <v>202</v>
      </c>
      <c r="N326" s="54" t="s">
        <v>56</v>
      </c>
      <c r="O326" s="54" t="s">
        <v>56</v>
      </c>
      <c r="P326" s="54" t="s">
        <v>56</v>
      </c>
      <c r="Q326" s="54" t="s">
        <v>56</v>
      </c>
      <c r="R326" s="54" t="s">
        <v>56</v>
      </c>
      <c r="S326" s="54">
        <f t="shared" si="220"/>
        <v>202</v>
      </c>
      <c r="T326" s="54" t="s">
        <v>56</v>
      </c>
      <c r="U326" s="54">
        <f t="shared" si="218"/>
        <v>202</v>
      </c>
      <c r="V326" s="51"/>
      <c r="W326" s="59"/>
    </row>
    <row r="327" spans="1:23" x14ac:dyDescent="0.25">
      <c r="B327" s="52" t="s">
        <v>118</v>
      </c>
      <c r="C327" s="55" t="s">
        <v>56</v>
      </c>
      <c r="D327" s="49">
        <f>D309</f>
        <v>0</v>
      </c>
      <c r="E327" s="49">
        <f>E309</f>
        <v>0</v>
      </c>
      <c r="F327" s="54" t="s">
        <v>56</v>
      </c>
      <c r="G327" s="49">
        <f>G309</f>
        <v>0</v>
      </c>
      <c r="H327" s="54" t="s">
        <v>56</v>
      </c>
      <c r="I327" s="54">
        <f t="shared" si="219"/>
        <v>0</v>
      </c>
      <c r="J327" s="55" t="s">
        <v>56</v>
      </c>
      <c r="K327" s="54">
        <f t="shared" si="221"/>
        <v>0</v>
      </c>
      <c r="L327" s="50"/>
      <c r="M327" s="55" t="s">
        <v>56</v>
      </c>
      <c r="N327" s="49">
        <f t="shared" ref="N327:O327" si="222">N309</f>
        <v>14</v>
      </c>
      <c r="O327" s="49">
        <f t="shared" si="222"/>
        <v>0</v>
      </c>
      <c r="P327" s="54" t="s">
        <v>56</v>
      </c>
      <c r="Q327" s="49">
        <f t="shared" ref="Q327" si="223">Q309</f>
        <v>7</v>
      </c>
      <c r="R327" s="54" t="s">
        <v>56</v>
      </c>
      <c r="S327" s="54">
        <f t="shared" si="220"/>
        <v>21</v>
      </c>
      <c r="T327" s="55" t="s">
        <v>56</v>
      </c>
      <c r="U327" s="54">
        <f t="shared" si="218"/>
        <v>21</v>
      </c>
      <c r="V327" s="51"/>
      <c r="W327" s="59"/>
    </row>
    <row r="328" spans="1:23" x14ac:dyDescent="0.25">
      <c r="B328" s="52" t="s">
        <v>130</v>
      </c>
      <c r="C328" s="53">
        <f>SUM(C292,C310)</f>
        <v>50</v>
      </c>
      <c r="D328" s="54" t="s">
        <v>56</v>
      </c>
      <c r="E328" s="54" t="s">
        <v>56</v>
      </c>
      <c r="F328" s="54" t="s">
        <v>56</v>
      </c>
      <c r="G328" s="54" t="s">
        <v>56</v>
      </c>
      <c r="H328" s="54" t="s">
        <v>56</v>
      </c>
      <c r="I328" s="54">
        <f t="shared" si="219"/>
        <v>50</v>
      </c>
      <c r="J328" s="54" t="s">
        <v>56</v>
      </c>
      <c r="K328" s="54">
        <f t="shared" si="221"/>
        <v>50</v>
      </c>
      <c r="L328" s="50"/>
      <c r="M328" s="53">
        <f>SUM(M292,M310)</f>
        <v>130</v>
      </c>
      <c r="N328" s="54" t="s">
        <v>56</v>
      </c>
      <c r="O328" s="54" t="s">
        <v>56</v>
      </c>
      <c r="P328" s="54" t="s">
        <v>56</v>
      </c>
      <c r="Q328" s="54" t="s">
        <v>56</v>
      </c>
      <c r="R328" s="54" t="s">
        <v>56</v>
      </c>
      <c r="S328" s="54">
        <f t="shared" si="220"/>
        <v>130</v>
      </c>
      <c r="T328" s="54" t="s">
        <v>56</v>
      </c>
      <c r="U328" s="54">
        <f t="shared" si="218"/>
        <v>130</v>
      </c>
      <c r="V328" s="50"/>
      <c r="W328" s="59"/>
    </row>
    <row r="329" spans="1:23" x14ac:dyDescent="0.25">
      <c r="B329" s="52" t="s">
        <v>131</v>
      </c>
      <c r="C329" s="54" t="s">
        <v>56</v>
      </c>
      <c r="D329" s="54" t="s">
        <v>56</v>
      </c>
      <c r="E329" s="54" t="s">
        <v>56</v>
      </c>
      <c r="F329" s="53">
        <f>SUM(F293,F311)</f>
        <v>38</v>
      </c>
      <c r="G329" s="53">
        <f>SUM(G293,G311)</f>
        <v>0</v>
      </c>
      <c r="H329" s="54" t="s">
        <v>56</v>
      </c>
      <c r="I329" s="54">
        <f t="shared" si="219"/>
        <v>38</v>
      </c>
      <c r="J329" s="54" t="s">
        <v>56</v>
      </c>
      <c r="K329" s="54">
        <f t="shared" si="221"/>
        <v>38</v>
      </c>
      <c r="L329" s="50" t="s">
        <v>89</v>
      </c>
      <c r="M329" s="54" t="s">
        <v>56</v>
      </c>
      <c r="N329" s="54" t="s">
        <v>56</v>
      </c>
      <c r="O329" s="54" t="s">
        <v>56</v>
      </c>
      <c r="P329" s="53">
        <f>SUM(P293,P311)</f>
        <v>58</v>
      </c>
      <c r="Q329" s="53">
        <f>SUM(Q293,Q311)</f>
        <v>0</v>
      </c>
      <c r="R329" s="54" t="s">
        <v>56</v>
      </c>
      <c r="S329" s="54">
        <f t="shared" si="220"/>
        <v>58</v>
      </c>
      <c r="T329" s="54" t="s">
        <v>56</v>
      </c>
      <c r="U329" s="54">
        <f t="shared" si="218"/>
        <v>58</v>
      </c>
      <c r="V329" s="50" t="s">
        <v>89</v>
      </c>
      <c r="W329" s="59"/>
    </row>
    <row r="330" spans="1:23" x14ac:dyDescent="0.25">
      <c r="B330" s="52" t="s">
        <v>66</v>
      </c>
      <c r="C330" s="53">
        <f>SUM(C294,C312)</f>
        <v>221</v>
      </c>
      <c r="D330" s="54" t="s">
        <v>56</v>
      </c>
      <c r="E330" s="54" t="s">
        <v>56</v>
      </c>
      <c r="F330" s="54" t="s">
        <v>56</v>
      </c>
      <c r="G330" s="53">
        <f>SUM(G294,G312)</f>
        <v>0</v>
      </c>
      <c r="H330" s="54" t="s">
        <v>56</v>
      </c>
      <c r="I330" s="54">
        <f t="shared" si="219"/>
        <v>221</v>
      </c>
      <c r="J330" s="54" t="s">
        <v>56</v>
      </c>
      <c r="K330" s="54">
        <f t="shared" si="221"/>
        <v>221</v>
      </c>
      <c r="L330" s="50"/>
      <c r="M330" s="53">
        <f>SUM(M294,M312)</f>
        <v>94</v>
      </c>
      <c r="N330" s="54" t="s">
        <v>56</v>
      </c>
      <c r="O330" s="54" t="s">
        <v>56</v>
      </c>
      <c r="P330" s="54" t="s">
        <v>56</v>
      </c>
      <c r="Q330" s="53">
        <f>SUM(Q294,Q312)</f>
        <v>0</v>
      </c>
      <c r="R330" s="54" t="s">
        <v>56</v>
      </c>
      <c r="S330" s="54">
        <f t="shared" si="220"/>
        <v>94</v>
      </c>
      <c r="T330" s="54" t="s">
        <v>56</v>
      </c>
      <c r="U330" s="54">
        <f t="shared" si="218"/>
        <v>94</v>
      </c>
      <c r="V330" s="51"/>
      <c r="W330" s="59"/>
    </row>
    <row r="331" spans="1:23" x14ac:dyDescent="0.25">
      <c r="B331" s="52" t="s">
        <v>119</v>
      </c>
      <c r="C331" s="53">
        <f>SUM(C295,C313)</f>
        <v>11268</v>
      </c>
      <c r="D331" s="53">
        <f>SUM(D295,D313)</f>
        <v>836</v>
      </c>
      <c r="E331" s="54" t="s">
        <v>56</v>
      </c>
      <c r="F331" s="53">
        <f>SUM(F295,F313)</f>
        <v>1156</v>
      </c>
      <c r="G331" s="53">
        <f>SUM(G295,G313)</f>
        <v>6122</v>
      </c>
      <c r="H331" s="54" t="s">
        <v>56</v>
      </c>
      <c r="I331" s="54">
        <f t="shared" si="219"/>
        <v>19382</v>
      </c>
      <c r="J331" s="54" t="s">
        <v>56</v>
      </c>
      <c r="K331" s="54">
        <f t="shared" si="221"/>
        <v>19382</v>
      </c>
      <c r="L331" s="50" t="s">
        <v>89</v>
      </c>
      <c r="M331" s="53">
        <f>SUM(M295,M313)</f>
        <v>3738</v>
      </c>
      <c r="N331" s="53">
        <f>SUM(N295,N313)</f>
        <v>351</v>
      </c>
      <c r="O331" s="54" t="s">
        <v>56</v>
      </c>
      <c r="P331" s="53">
        <f>SUM(P295,P313)</f>
        <v>115</v>
      </c>
      <c r="Q331" s="53">
        <f>SUM(Q295,Q313)</f>
        <v>2148</v>
      </c>
      <c r="R331" s="54" t="s">
        <v>56</v>
      </c>
      <c r="S331" s="54">
        <f t="shared" si="220"/>
        <v>6352</v>
      </c>
      <c r="T331" s="54" t="s">
        <v>56</v>
      </c>
      <c r="U331" s="54">
        <f t="shared" si="218"/>
        <v>6352</v>
      </c>
      <c r="V331" s="50" t="s">
        <v>89</v>
      </c>
      <c r="W331" s="59"/>
    </row>
    <row r="332" spans="1:23" x14ac:dyDescent="0.25">
      <c r="B332" s="52" t="s">
        <v>120</v>
      </c>
      <c r="C332" s="53">
        <f>SUM(C296,C314)</f>
        <v>56</v>
      </c>
      <c r="D332" s="54" t="s">
        <v>56</v>
      </c>
      <c r="E332" s="54" t="s">
        <v>56</v>
      </c>
      <c r="F332" s="54" t="s">
        <v>56</v>
      </c>
      <c r="G332" s="54" t="s">
        <v>56</v>
      </c>
      <c r="H332" s="54" t="s">
        <v>56</v>
      </c>
      <c r="I332" s="54">
        <f t="shared" si="219"/>
        <v>56</v>
      </c>
      <c r="J332" s="54" t="s">
        <v>56</v>
      </c>
      <c r="K332" s="54">
        <f t="shared" si="221"/>
        <v>56</v>
      </c>
      <c r="L332" s="50"/>
      <c r="M332" s="53">
        <f>SUM(M296,M314)</f>
        <v>191</v>
      </c>
      <c r="N332" s="54" t="s">
        <v>56</v>
      </c>
      <c r="O332" s="54" t="s">
        <v>56</v>
      </c>
      <c r="P332" s="54" t="s">
        <v>56</v>
      </c>
      <c r="Q332" s="54" t="s">
        <v>56</v>
      </c>
      <c r="R332" s="54" t="s">
        <v>56</v>
      </c>
      <c r="S332" s="54">
        <f t="shared" si="220"/>
        <v>191</v>
      </c>
      <c r="T332" s="54" t="s">
        <v>56</v>
      </c>
      <c r="U332" s="54">
        <f t="shared" si="218"/>
        <v>191</v>
      </c>
      <c r="V332" s="51"/>
      <c r="W332" s="59"/>
    </row>
    <row r="333" spans="1:23" x14ac:dyDescent="0.25">
      <c r="B333" s="52" t="s">
        <v>60</v>
      </c>
      <c r="C333" s="54" t="s">
        <v>56</v>
      </c>
      <c r="D333" s="53">
        <f t="shared" ref="D333:E334" si="224">SUM(D297,D315)</f>
        <v>396</v>
      </c>
      <c r="E333" s="53">
        <f t="shared" si="224"/>
        <v>49</v>
      </c>
      <c r="F333" s="54" t="s">
        <v>56</v>
      </c>
      <c r="G333" s="53">
        <f t="shared" ref="G333:G334" si="225">SUM(G297,G315)</f>
        <v>271</v>
      </c>
      <c r="H333" s="54" t="s">
        <v>56</v>
      </c>
      <c r="I333" s="54">
        <f t="shared" si="219"/>
        <v>716</v>
      </c>
      <c r="J333" s="53">
        <f>SUM(J297,J315)</f>
        <v>7876</v>
      </c>
      <c r="K333" s="54">
        <f t="shared" si="221"/>
        <v>8592</v>
      </c>
      <c r="L333" s="50"/>
      <c r="M333" s="54" t="s">
        <v>56</v>
      </c>
      <c r="N333" s="53">
        <f t="shared" ref="N333:O334" si="226">SUM(N297,N315)</f>
        <v>288</v>
      </c>
      <c r="O333" s="53">
        <f t="shared" si="226"/>
        <v>26</v>
      </c>
      <c r="P333" s="54" t="s">
        <v>56</v>
      </c>
      <c r="Q333" s="53">
        <f t="shared" ref="Q333:Q334" si="227">SUM(Q297,Q315)</f>
        <v>250</v>
      </c>
      <c r="R333" s="54" t="s">
        <v>56</v>
      </c>
      <c r="S333" s="54">
        <f t="shared" si="220"/>
        <v>564</v>
      </c>
      <c r="T333" s="53">
        <f>SUM(T297,T315)</f>
        <v>5529</v>
      </c>
      <c r="U333" s="54">
        <f t="shared" si="218"/>
        <v>6093</v>
      </c>
      <c r="V333" s="51"/>
      <c r="W333" s="59"/>
    </row>
    <row r="334" spans="1:23" x14ac:dyDescent="0.25">
      <c r="B334" s="52" t="s">
        <v>61</v>
      </c>
      <c r="C334" s="54" t="s">
        <v>56</v>
      </c>
      <c r="D334" s="53">
        <f t="shared" si="224"/>
        <v>333</v>
      </c>
      <c r="E334" s="53">
        <f t="shared" si="224"/>
        <v>67</v>
      </c>
      <c r="F334" s="54" t="s">
        <v>56</v>
      </c>
      <c r="G334" s="53">
        <f t="shared" si="225"/>
        <v>229</v>
      </c>
      <c r="H334" s="54" t="s">
        <v>56</v>
      </c>
      <c r="I334" s="54">
        <f t="shared" si="219"/>
        <v>629</v>
      </c>
      <c r="J334" s="53">
        <f>SUM(J298,J316)</f>
        <v>6035</v>
      </c>
      <c r="K334" s="54">
        <f t="shared" si="221"/>
        <v>6664</v>
      </c>
      <c r="L334" s="50"/>
      <c r="M334" s="54" t="s">
        <v>56</v>
      </c>
      <c r="N334" s="53">
        <f t="shared" si="226"/>
        <v>114</v>
      </c>
      <c r="O334" s="53">
        <f t="shared" si="226"/>
        <v>8</v>
      </c>
      <c r="P334" s="54" t="s">
        <v>56</v>
      </c>
      <c r="Q334" s="53">
        <f t="shared" si="227"/>
        <v>60</v>
      </c>
      <c r="R334" s="54" t="s">
        <v>56</v>
      </c>
      <c r="S334" s="54">
        <f t="shared" si="220"/>
        <v>182</v>
      </c>
      <c r="T334" s="53">
        <f>SUM(T298,T316)</f>
        <v>1788</v>
      </c>
      <c r="U334" s="54">
        <f t="shared" si="218"/>
        <v>1970</v>
      </c>
      <c r="V334" s="51"/>
      <c r="W334" s="59"/>
    </row>
    <row r="335" spans="1:23" ht="16.2" thickBot="1" x14ac:dyDescent="0.3">
      <c r="B335" s="60" t="s">
        <v>136</v>
      </c>
      <c r="C335" s="54">
        <f t="shared" ref="C335:K335" si="228">SUM(C320:C334)</f>
        <v>16877</v>
      </c>
      <c r="D335" s="54">
        <f t="shared" si="228"/>
        <v>1693</v>
      </c>
      <c r="E335" s="54">
        <f t="shared" si="228"/>
        <v>116</v>
      </c>
      <c r="F335" s="54">
        <f t="shared" si="228"/>
        <v>1194</v>
      </c>
      <c r="G335" s="54">
        <f t="shared" si="228"/>
        <v>7596</v>
      </c>
      <c r="H335" s="54" t="s">
        <v>56</v>
      </c>
      <c r="I335" s="54">
        <f t="shared" si="228"/>
        <v>27476</v>
      </c>
      <c r="J335" s="54">
        <f t="shared" si="228"/>
        <v>14117</v>
      </c>
      <c r="K335" s="54">
        <f t="shared" si="228"/>
        <v>41593</v>
      </c>
      <c r="L335" s="50"/>
      <c r="M335" s="54">
        <f t="shared" ref="M335:U335" si="229">SUM(M320:M334)</f>
        <v>19763</v>
      </c>
      <c r="N335" s="54">
        <f t="shared" si="229"/>
        <v>1033</v>
      </c>
      <c r="O335" s="54">
        <f t="shared" si="229"/>
        <v>34</v>
      </c>
      <c r="P335" s="54">
        <f t="shared" si="229"/>
        <v>173</v>
      </c>
      <c r="Q335" s="54">
        <f t="shared" si="229"/>
        <v>4859</v>
      </c>
      <c r="R335" s="54" t="s">
        <v>56</v>
      </c>
      <c r="S335" s="54">
        <f t="shared" si="229"/>
        <v>25862</v>
      </c>
      <c r="T335" s="54">
        <f t="shared" si="229"/>
        <v>8044</v>
      </c>
      <c r="U335" s="54">
        <f t="shared" si="229"/>
        <v>33906</v>
      </c>
      <c r="V335" s="50"/>
      <c r="W335" s="59"/>
    </row>
    <row r="336" spans="1:23" x14ac:dyDescent="0.25">
      <c r="A336" s="62"/>
      <c r="B336" s="62"/>
      <c r="C336" s="61"/>
      <c r="D336" s="61"/>
      <c r="E336" s="61"/>
      <c r="F336" s="61"/>
      <c r="G336" s="61"/>
      <c r="H336" s="62"/>
      <c r="I336" s="62"/>
      <c r="J336" s="61"/>
      <c r="K336" s="62"/>
      <c r="L336" s="63"/>
      <c r="M336" s="61"/>
      <c r="N336" s="61"/>
      <c r="O336" s="61"/>
      <c r="P336" s="61"/>
      <c r="Q336" s="61"/>
      <c r="R336" s="62"/>
      <c r="S336" s="62"/>
      <c r="T336" s="61"/>
      <c r="U336" s="62"/>
    </row>
    <row r="337" spans="1:23" ht="17.25" customHeight="1" x14ac:dyDescent="0.25">
      <c r="A337" s="47" t="s">
        <v>137</v>
      </c>
      <c r="B337" s="48" t="s">
        <v>138</v>
      </c>
      <c r="C337" s="49"/>
      <c r="D337" s="49"/>
      <c r="E337" s="49"/>
      <c r="F337" s="49"/>
      <c r="G337" s="49"/>
      <c r="H337" s="49"/>
      <c r="I337" s="49"/>
      <c r="J337" s="49"/>
      <c r="K337" s="49"/>
      <c r="L337" s="50"/>
      <c r="M337" s="49"/>
      <c r="N337" s="49"/>
      <c r="O337" s="49"/>
      <c r="P337" s="49"/>
      <c r="Q337" s="49"/>
      <c r="R337" s="49"/>
      <c r="S337" s="49"/>
      <c r="T337" s="49"/>
      <c r="U337" s="49"/>
      <c r="V337" s="51"/>
    </row>
    <row r="338" spans="1:23" x14ac:dyDescent="0.25">
      <c r="B338" s="52" t="s">
        <v>115</v>
      </c>
      <c r="C338" s="53">
        <v>80</v>
      </c>
      <c r="D338" s="65">
        <v>0</v>
      </c>
      <c r="E338" s="55" t="s">
        <v>56</v>
      </c>
      <c r="F338" s="55" t="s">
        <v>56</v>
      </c>
      <c r="G338" s="53">
        <v>47</v>
      </c>
      <c r="H338" s="54" t="s">
        <v>56</v>
      </c>
      <c r="I338" s="54">
        <f>SUM(C338:G338)</f>
        <v>127</v>
      </c>
      <c r="J338" s="55" t="s">
        <v>56</v>
      </c>
      <c r="K338" s="54">
        <f t="shared" ref="K338:K343" si="230">SUM(I338:J338)</f>
        <v>127</v>
      </c>
      <c r="L338" s="50"/>
      <c r="M338" s="53">
        <v>2106</v>
      </c>
      <c r="N338" s="65">
        <v>30</v>
      </c>
      <c r="O338" s="55" t="s">
        <v>56</v>
      </c>
      <c r="P338" s="55" t="s">
        <v>56</v>
      </c>
      <c r="Q338" s="53">
        <v>439</v>
      </c>
      <c r="R338" s="54" t="s">
        <v>56</v>
      </c>
      <c r="S338" s="54">
        <f>SUM(M338:Q338)</f>
        <v>2575</v>
      </c>
      <c r="T338" s="55" t="s">
        <v>56</v>
      </c>
      <c r="U338" s="54">
        <f>SUM(S338:T338)</f>
        <v>2575</v>
      </c>
      <c r="V338" s="50"/>
      <c r="W338" s="59"/>
    </row>
    <row r="339" spans="1:23" x14ac:dyDescent="0.25">
      <c r="B339" s="52" t="s">
        <v>128</v>
      </c>
      <c r="C339" s="53">
        <v>33</v>
      </c>
      <c r="D339" s="53">
        <v>0</v>
      </c>
      <c r="E339" s="55" t="s">
        <v>56</v>
      </c>
      <c r="F339" s="55" t="s">
        <v>56</v>
      </c>
      <c r="G339" s="53">
        <v>33</v>
      </c>
      <c r="H339" s="54" t="s">
        <v>56</v>
      </c>
      <c r="I339" s="54">
        <f>SUM(C339:G339)</f>
        <v>66</v>
      </c>
      <c r="J339" s="55" t="s">
        <v>56</v>
      </c>
      <c r="K339" s="54">
        <f t="shared" si="230"/>
        <v>66</v>
      </c>
      <c r="L339" s="50"/>
      <c r="M339" s="53">
        <v>253</v>
      </c>
      <c r="N339" s="53">
        <v>0</v>
      </c>
      <c r="O339" s="55" t="s">
        <v>56</v>
      </c>
      <c r="P339" s="55" t="s">
        <v>56</v>
      </c>
      <c r="Q339" s="53">
        <v>33</v>
      </c>
      <c r="R339" s="54" t="s">
        <v>56</v>
      </c>
      <c r="S339" s="54">
        <f>SUM(M339:Q339)</f>
        <v>286</v>
      </c>
      <c r="T339" s="55" t="s">
        <v>56</v>
      </c>
      <c r="U339" s="54">
        <f t="shared" ref="U339:U352" si="231">SUM(S339:T339)</f>
        <v>286</v>
      </c>
      <c r="V339" s="50"/>
      <c r="W339" s="59"/>
    </row>
    <row r="340" spans="1:23" x14ac:dyDescent="0.25">
      <c r="B340" s="52" t="s">
        <v>129</v>
      </c>
      <c r="C340" s="53">
        <v>6553</v>
      </c>
      <c r="D340" s="53">
        <v>6</v>
      </c>
      <c r="E340" s="55" t="s">
        <v>56</v>
      </c>
      <c r="F340" s="54" t="s">
        <v>56</v>
      </c>
      <c r="G340" s="53">
        <v>1134</v>
      </c>
      <c r="H340" s="54" t="s">
        <v>56</v>
      </c>
      <c r="I340" s="54">
        <f>SUM(C340:G340)</f>
        <v>7693</v>
      </c>
      <c r="J340" s="55" t="s">
        <v>56</v>
      </c>
      <c r="K340" s="54">
        <f t="shared" si="230"/>
        <v>7693</v>
      </c>
      <c r="L340" s="50"/>
      <c r="M340" s="53">
        <v>4386</v>
      </c>
      <c r="N340" s="53">
        <v>30</v>
      </c>
      <c r="O340" s="55" t="s">
        <v>56</v>
      </c>
      <c r="P340" s="54" t="s">
        <v>56</v>
      </c>
      <c r="Q340" s="53">
        <v>652</v>
      </c>
      <c r="R340" s="54" t="s">
        <v>56</v>
      </c>
      <c r="S340" s="54">
        <f>SUM(M340:Q340)</f>
        <v>5068</v>
      </c>
      <c r="T340" s="55" t="s">
        <v>56</v>
      </c>
      <c r="U340" s="54">
        <f t="shared" si="231"/>
        <v>5068</v>
      </c>
      <c r="V340" s="50"/>
      <c r="W340" s="59"/>
    </row>
    <row r="341" spans="1:23" x14ac:dyDescent="0.25">
      <c r="B341" s="52" t="s">
        <v>96</v>
      </c>
      <c r="C341" s="55" t="s">
        <v>56</v>
      </c>
      <c r="D341" s="55" t="s">
        <v>56</v>
      </c>
      <c r="E341" s="55" t="s">
        <v>56</v>
      </c>
      <c r="F341" s="55" t="s">
        <v>56</v>
      </c>
      <c r="G341" s="55" t="s">
        <v>56</v>
      </c>
      <c r="H341" s="54" t="s">
        <v>56</v>
      </c>
      <c r="I341" s="55" t="s">
        <v>56</v>
      </c>
      <c r="J341" s="65">
        <v>0</v>
      </c>
      <c r="K341" s="54">
        <f t="shared" si="230"/>
        <v>0</v>
      </c>
      <c r="L341" s="50"/>
      <c r="M341" s="55" t="s">
        <v>56</v>
      </c>
      <c r="N341" s="55" t="s">
        <v>56</v>
      </c>
      <c r="O341" s="55" t="s">
        <v>56</v>
      </c>
      <c r="P341" s="55" t="s">
        <v>56</v>
      </c>
      <c r="Q341" s="55" t="s">
        <v>56</v>
      </c>
      <c r="R341" s="54" t="s">
        <v>56</v>
      </c>
      <c r="S341" s="55" t="s">
        <v>56</v>
      </c>
      <c r="T341" s="65">
        <v>347</v>
      </c>
      <c r="U341" s="54">
        <f t="shared" si="231"/>
        <v>347</v>
      </c>
      <c r="V341" s="51"/>
      <c r="W341" s="59"/>
    </row>
    <row r="342" spans="1:23" x14ac:dyDescent="0.25">
      <c r="B342" s="52" t="s">
        <v>139</v>
      </c>
      <c r="C342" s="55" t="s">
        <v>56</v>
      </c>
      <c r="D342" s="65">
        <v>12</v>
      </c>
      <c r="E342" s="65">
        <v>0</v>
      </c>
      <c r="F342" s="55" t="s">
        <v>56</v>
      </c>
      <c r="G342" s="65">
        <v>27</v>
      </c>
      <c r="H342" s="54" t="s">
        <v>56</v>
      </c>
      <c r="I342" s="54">
        <f>SUM(C342:G342)</f>
        <v>39</v>
      </c>
      <c r="J342" s="53">
        <v>1113</v>
      </c>
      <c r="K342" s="54">
        <f t="shared" si="230"/>
        <v>1152</v>
      </c>
      <c r="L342" s="50"/>
      <c r="M342" s="55" t="s">
        <v>56</v>
      </c>
      <c r="N342" s="65">
        <v>2</v>
      </c>
      <c r="O342" s="65">
        <v>1</v>
      </c>
      <c r="P342" s="55" t="s">
        <v>56</v>
      </c>
      <c r="Q342" s="65">
        <v>0</v>
      </c>
      <c r="R342" s="54" t="s">
        <v>56</v>
      </c>
      <c r="S342" s="54">
        <f t="shared" ref="S342:S352" si="232">SUM(M342:Q342)</f>
        <v>3</v>
      </c>
      <c r="T342" s="65">
        <v>192</v>
      </c>
      <c r="U342" s="54">
        <f t="shared" si="231"/>
        <v>195</v>
      </c>
      <c r="V342" s="51"/>
      <c r="W342" s="59"/>
    </row>
    <row r="343" spans="1:23" x14ac:dyDescent="0.25">
      <c r="B343" s="52" t="s">
        <v>116</v>
      </c>
      <c r="C343" s="65">
        <v>76</v>
      </c>
      <c r="D343" s="65">
        <v>0</v>
      </c>
      <c r="E343" s="55" t="s">
        <v>56</v>
      </c>
      <c r="F343" s="55" t="s">
        <v>56</v>
      </c>
      <c r="G343" s="65">
        <v>0</v>
      </c>
      <c r="H343" s="54" t="s">
        <v>56</v>
      </c>
      <c r="I343" s="54">
        <f>SUM(C343:G343)</f>
        <v>76</v>
      </c>
      <c r="J343" s="55" t="s">
        <v>56</v>
      </c>
      <c r="K343" s="54">
        <f t="shared" si="230"/>
        <v>76</v>
      </c>
      <c r="L343" s="50"/>
      <c r="M343" s="65">
        <v>190</v>
      </c>
      <c r="N343" s="65">
        <v>92</v>
      </c>
      <c r="O343" s="55" t="s">
        <v>56</v>
      </c>
      <c r="P343" s="55" t="s">
        <v>56</v>
      </c>
      <c r="Q343" s="65">
        <v>30</v>
      </c>
      <c r="R343" s="54" t="s">
        <v>56</v>
      </c>
      <c r="S343" s="54">
        <f t="shared" si="232"/>
        <v>312</v>
      </c>
      <c r="T343" s="55" t="s">
        <v>56</v>
      </c>
      <c r="U343" s="54">
        <f t="shared" si="231"/>
        <v>312</v>
      </c>
      <c r="V343" s="51"/>
      <c r="W343" s="59"/>
    </row>
    <row r="344" spans="1:23" x14ac:dyDescent="0.25">
      <c r="B344" s="52" t="s">
        <v>97</v>
      </c>
      <c r="C344" s="55" t="s">
        <v>56</v>
      </c>
      <c r="D344" s="55" t="s">
        <v>56</v>
      </c>
      <c r="E344" s="55" t="s">
        <v>56</v>
      </c>
      <c r="F344" s="55" t="s">
        <v>56</v>
      </c>
      <c r="G344" s="55" t="s">
        <v>56</v>
      </c>
      <c r="H344" s="54" t="s">
        <v>56</v>
      </c>
      <c r="I344" s="55" t="s">
        <v>56</v>
      </c>
      <c r="J344" s="55" t="s">
        <v>56</v>
      </c>
      <c r="K344" s="55" t="s">
        <v>56</v>
      </c>
      <c r="L344" s="50"/>
      <c r="M344" s="53">
        <v>2</v>
      </c>
      <c r="N344" s="64">
        <v>0</v>
      </c>
      <c r="O344" s="55" t="s">
        <v>56</v>
      </c>
      <c r="P344" s="55" t="s">
        <v>56</v>
      </c>
      <c r="Q344" s="55" t="s">
        <v>56</v>
      </c>
      <c r="R344" s="54" t="s">
        <v>56</v>
      </c>
      <c r="S344" s="54">
        <f t="shared" si="232"/>
        <v>2</v>
      </c>
      <c r="T344" s="55" t="s">
        <v>56</v>
      </c>
      <c r="U344" s="54">
        <f t="shared" si="231"/>
        <v>2</v>
      </c>
      <c r="V344" s="51"/>
      <c r="W344" s="59"/>
    </row>
    <row r="345" spans="1:23" x14ac:dyDescent="0.25">
      <c r="B345" s="52" t="s">
        <v>140</v>
      </c>
      <c r="C345" s="55" t="s">
        <v>56</v>
      </c>
      <c r="D345" s="55" t="s">
        <v>56</v>
      </c>
      <c r="E345" s="55" t="s">
        <v>56</v>
      </c>
      <c r="F345" s="55" t="s">
        <v>56</v>
      </c>
      <c r="G345" s="55" t="s">
        <v>56</v>
      </c>
      <c r="H345" s="54" t="s">
        <v>56</v>
      </c>
      <c r="I345" s="55" t="s">
        <v>56</v>
      </c>
      <c r="J345" s="55" t="s">
        <v>56</v>
      </c>
      <c r="K345" s="55" t="s">
        <v>56</v>
      </c>
      <c r="L345" s="50"/>
      <c r="M345" s="53">
        <v>7</v>
      </c>
      <c r="N345" s="64">
        <v>0</v>
      </c>
      <c r="O345" s="55" t="s">
        <v>56</v>
      </c>
      <c r="P345" s="55" t="s">
        <v>56</v>
      </c>
      <c r="Q345" s="65">
        <v>0</v>
      </c>
      <c r="R345" s="54" t="s">
        <v>56</v>
      </c>
      <c r="S345" s="54">
        <f t="shared" si="232"/>
        <v>7</v>
      </c>
      <c r="T345" s="55" t="s">
        <v>56</v>
      </c>
      <c r="U345" s="54">
        <f t="shared" si="231"/>
        <v>7</v>
      </c>
      <c r="V345" s="51"/>
      <c r="W345" s="59"/>
    </row>
    <row r="346" spans="1:23" x14ac:dyDescent="0.25">
      <c r="B346" s="52" t="s">
        <v>65</v>
      </c>
      <c r="C346" s="55" t="s">
        <v>56</v>
      </c>
      <c r="D346" s="49">
        <v>0</v>
      </c>
      <c r="E346" s="49">
        <v>0</v>
      </c>
      <c r="F346" s="55" t="s">
        <v>56</v>
      </c>
      <c r="G346" s="49">
        <v>0</v>
      </c>
      <c r="H346" s="54" t="s">
        <v>56</v>
      </c>
      <c r="I346" s="54">
        <f t="shared" ref="I346:I353" si="233">SUM(C346:G346)</f>
        <v>0</v>
      </c>
      <c r="J346" s="49">
        <v>0</v>
      </c>
      <c r="K346" s="54">
        <f t="shared" ref="K346:K353" si="234">SUM(I346:J346)</f>
        <v>0</v>
      </c>
      <c r="L346" s="50"/>
      <c r="M346" s="55" t="s">
        <v>56</v>
      </c>
      <c r="N346" s="53">
        <v>15</v>
      </c>
      <c r="O346" s="53">
        <v>0</v>
      </c>
      <c r="P346" s="55" t="s">
        <v>56</v>
      </c>
      <c r="Q346" s="53">
        <v>28</v>
      </c>
      <c r="R346" s="54" t="s">
        <v>56</v>
      </c>
      <c r="S346" s="54">
        <f t="shared" si="232"/>
        <v>43</v>
      </c>
      <c r="T346" s="53">
        <v>323</v>
      </c>
      <c r="U346" s="54">
        <f t="shared" si="231"/>
        <v>366</v>
      </c>
      <c r="V346" s="50"/>
      <c r="W346" s="59"/>
    </row>
    <row r="347" spans="1:23" x14ac:dyDescent="0.25">
      <c r="B347" s="52" t="s">
        <v>117</v>
      </c>
      <c r="C347" s="65">
        <v>209</v>
      </c>
      <c r="D347" s="55" t="s">
        <v>56</v>
      </c>
      <c r="E347" s="55" t="s">
        <v>56</v>
      </c>
      <c r="F347" s="55" t="s">
        <v>56</v>
      </c>
      <c r="G347" s="55" t="s">
        <v>56</v>
      </c>
      <c r="H347" s="54" t="s">
        <v>56</v>
      </c>
      <c r="I347" s="54">
        <f t="shared" si="233"/>
        <v>209</v>
      </c>
      <c r="J347" s="55" t="s">
        <v>56</v>
      </c>
      <c r="K347" s="54">
        <f t="shared" si="234"/>
        <v>209</v>
      </c>
      <c r="L347" s="50"/>
      <c r="M347" s="65">
        <v>18</v>
      </c>
      <c r="N347" s="55" t="s">
        <v>56</v>
      </c>
      <c r="O347" s="55" t="s">
        <v>56</v>
      </c>
      <c r="P347" s="55" t="s">
        <v>56</v>
      </c>
      <c r="Q347" s="55" t="s">
        <v>56</v>
      </c>
      <c r="R347" s="54" t="s">
        <v>56</v>
      </c>
      <c r="S347" s="54">
        <f t="shared" si="232"/>
        <v>18</v>
      </c>
      <c r="T347" s="55" t="s">
        <v>56</v>
      </c>
      <c r="U347" s="54">
        <f t="shared" si="231"/>
        <v>18</v>
      </c>
      <c r="V347" s="51"/>
      <c r="W347" s="59"/>
    </row>
    <row r="348" spans="1:23" x14ac:dyDescent="0.25">
      <c r="B348" s="52" t="s">
        <v>130</v>
      </c>
      <c r="C348" s="65">
        <v>73</v>
      </c>
      <c r="D348" s="55" t="s">
        <v>56</v>
      </c>
      <c r="E348" s="55" t="s">
        <v>56</v>
      </c>
      <c r="F348" s="55" t="s">
        <v>56</v>
      </c>
      <c r="G348" s="55" t="s">
        <v>56</v>
      </c>
      <c r="H348" s="54" t="s">
        <v>56</v>
      </c>
      <c r="I348" s="54">
        <f t="shared" si="233"/>
        <v>73</v>
      </c>
      <c r="J348" s="55" t="s">
        <v>56</v>
      </c>
      <c r="K348" s="54">
        <f t="shared" si="234"/>
        <v>73</v>
      </c>
      <c r="L348" s="50"/>
      <c r="M348" s="65">
        <v>8</v>
      </c>
      <c r="N348" s="55" t="s">
        <v>56</v>
      </c>
      <c r="O348" s="55" t="s">
        <v>56</v>
      </c>
      <c r="P348" s="55" t="s">
        <v>56</v>
      </c>
      <c r="Q348" s="55" t="s">
        <v>56</v>
      </c>
      <c r="R348" s="54" t="s">
        <v>56</v>
      </c>
      <c r="S348" s="54">
        <f t="shared" si="232"/>
        <v>8</v>
      </c>
      <c r="T348" s="55" t="s">
        <v>56</v>
      </c>
      <c r="U348" s="54">
        <f t="shared" si="231"/>
        <v>8</v>
      </c>
      <c r="V348" s="50"/>
      <c r="W348" s="59"/>
    </row>
    <row r="349" spans="1:23" x14ac:dyDescent="0.25">
      <c r="B349" s="52" t="s">
        <v>66</v>
      </c>
      <c r="C349" s="65">
        <v>13</v>
      </c>
      <c r="D349" s="55" t="s">
        <v>56</v>
      </c>
      <c r="E349" s="55" t="s">
        <v>56</v>
      </c>
      <c r="F349" s="55" t="s">
        <v>56</v>
      </c>
      <c r="G349" s="55" t="s">
        <v>56</v>
      </c>
      <c r="H349" s="54" t="s">
        <v>56</v>
      </c>
      <c r="I349" s="54">
        <f t="shared" si="233"/>
        <v>13</v>
      </c>
      <c r="J349" s="55" t="s">
        <v>56</v>
      </c>
      <c r="K349" s="54">
        <f t="shared" si="234"/>
        <v>13</v>
      </c>
      <c r="L349" s="50"/>
      <c r="M349" s="65">
        <v>73</v>
      </c>
      <c r="N349" s="55" t="s">
        <v>56</v>
      </c>
      <c r="O349" s="55" t="s">
        <v>56</v>
      </c>
      <c r="P349" s="55" t="s">
        <v>56</v>
      </c>
      <c r="Q349" s="55" t="s">
        <v>56</v>
      </c>
      <c r="R349" s="54" t="s">
        <v>56</v>
      </c>
      <c r="S349" s="54">
        <f t="shared" si="232"/>
        <v>73</v>
      </c>
      <c r="T349" s="55" t="s">
        <v>56</v>
      </c>
      <c r="U349" s="54">
        <f t="shared" si="231"/>
        <v>73</v>
      </c>
      <c r="V349" s="51"/>
      <c r="W349" s="59"/>
    </row>
    <row r="350" spans="1:23" x14ac:dyDescent="0.25">
      <c r="B350" s="52" t="s">
        <v>119</v>
      </c>
      <c r="C350" s="65">
        <v>301</v>
      </c>
      <c r="D350" s="65">
        <v>0</v>
      </c>
      <c r="E350" s="55" t="s">
        <v>56</v>
      </c>
      <c r="F350" s="65">
        <v>0</v>
      </c>
      <c r="G350" s="65">
        <v>317</v>
      </c>
      <c r="H350" s="54" t="s">
        <v>56</v>
      </c>
      <c r="I350" s="54">
        <f t="shared" si="233"/>
        <v>618</v>
      </c>
      <c r="J350" s="55" t="s">
        <v>56</v>
      </c>
      <c r="K350" s="54">
        <f t="shared" si="234"/>
        <v>618</v>
      </c>
      <c r="L350" s="50"/>
      <c r="M350" s="65">
        <v>53</v>
      </c>
      <c r="N350" s="65">
        <v>0</v>
      </c>
      <c r="O350" s="55" t="s">
        <v>56</v>
      </c>
      <c r="P350" s="65">
        <v>0</v>
      </c>
      <c r="Q350" s="65">
        <v>117</v>
      </c>
      <c r="R350" s="54" t="s">
        <v>56</v>
      </c>
      <c r="S350" s="54">
        <f t="shared" si="232"/>
        <v>170</v>
      </c>
      <c r="T350" s="55" t="s">
        <v>56</v>
      </c>
      <c r="U350" s="54">
        <f t="shared" si="231"/>
        <v>170</v>
      </c>
      <c r="V350" s="50"/>
      <c r="W350" s="59"/>
    </row>
    <row r="351" spans="1:23" x14ac:dyDescent="0.25">
      <c r="B351" s="52" t="s">
        <v>120</v>
      </c>
      <c r="C351" s="64">
        <v>12</v>
      </c>
      <c r="D351" s="55" t="s">
        <v>56</v>
      </c>
      <c r="E351" s="55" t="s">
        <v>56</v>
      </c>
      <c r="F351" s="55" t="s">
        <v>56</v>
      </c>
      <c r="G351" s="55" t="s">
        <v>56</v>
      </c>
      <c r="H351" s="54" t="s">
        <v>56</v>
      </c>
      <c r="I351" s="54">
        <f t="shared" si="233"/>
        <v>12</v>
      </c>
      <c r="J351" s="55" t="s">
        <v>56</v>
      </c>
      <c r="K351" s="54">
        <f t="shared" si="234"/>
        <v>12</v>
      </c>
      <c r="L351" s="50"/>
      <c r="M351" s="64">
        <v>0</v>
      </c>
      <c r="N351" s="55" t="s">
        <v>56</v>
      </c>
      <c r="O351" s="55" t="s">
        <v>56</v>
      </c>
      <c r="P351" s="55" t="s">
        <v>56</v>
      </c>
      <c r="Q351" s="55" t="s">
        <v>56</v>
      </c>
      <c r="R351" s="54" t="s">
        <v>56</v>
      </c>
      <c r="S351" s="54">
        <f t="shared" si="232"/>
        <v>0</v>
      </c>
      <c r="T351" s="55" t="s">
        <v>56</v>
      </c>
      <c r="U351" s="54">
        <f t="shared" si="231"/>
        <v>0</v>
      </c>
      <c r="V351" s="51"/>
      <c r="W351" s="59"/>
    </row>
    <row r="352" spans="1:23" x14ac:dyDescent="0.25">
      <c r="B352" s="52" t="s">
        <v>60</v>
      </c>
      <c r="C352" s="55" t="s">
        <v>56</v>
      </c>
      <c r="D352" s="53">
        <v>181</v>
      </c>
      <c r="E352" s="65">
        <v>42</v>
      </c>
      <c r="F352" s="55" t="s">
        <v>56</v>
      </c>
      <c r="G352" s="53">
        <v>316</v>
      </c>
      <c r="H352" s="54" t="s">
        <v>56</v>
      </c>
      <c r="I352" s="54">
        <f t="shared" si="233"/>
        <v>539</v>
      </c>
      <c r="J352" s="53">
        <v>4205</v>
      </c>
      <c r="K352" s="54">
        <f t="shared" si="234"/>
        <v>4744</v>
      </c>
      <c r="L352" s="50"/>
      <c r="M352" s="55" t="s">
        <v>56</v>
      </c>
      <c r="N352" s="53">
        <v>49</v>
      </c>
      <c r="O352" s="65">
        <v>0</v>
      </c>
      <c r="P352" s="55" t="s">
        <v>56</v>
      </c>
      <c r="Q352" s="53">
        <v>39</v>
      </c>
      <c r="R352" s="54" t="s">
        <v>56</v>
      </c>
      <c r="S352" s="54">
        <f t="shared" si="232"/>
        <v>88</v>
      </c>
      <c r="T352" s="53">
        <v>2095</v>
      </c>
      <c r="U352" s="54">
        <f t="shared" si="231"/>
        <v>2183</v>
      </c>
      <c r="V352" s="51"/>
      <c r="W352" s="59"/>
    </row>
    <row r="353" spans="1:23" x14ac:dyDescent="0.25">
      <c r="B353" s="60" t="s">
        <v>141</v>
      </c>
      <c r="C353" s="54">
        <f>SUM(C338:C352)</f>
        <v>7350</v>
      </c>
      <c r="D353" s="54">
        <f>SUM(D338:D352)</f>
        <v>199</v>
      </c>
      <c r="E353" s="54">
        <f>SUM(E338:E352)</f>
        <v>42</v>
      </c>
      <c r="F353" s="54">
        <f>SUM(F338:F352)</f>
        <v>0</v>
      </c>
      <c r="G353" s="54">
        <f>SUM(G338:G352)</f>
        <v>1874</v>
      </c>
      <c r="H353" s="54" t="s">
        <v>56</v>
      </c>
      <c r="I353" s="54">
        <f t="shared" si="233"/>
        <v>9465</v>
      </c>
      <c r="J353" s="54">
        <f>SUM(J338:J352)</f>
        <v>5318</v>
      </c>
      <c r="K353" s="54">
        <f t="shared" si="234"/>
        <v>14783</v>
      </c>
      <c r="L353" s="50"/>
      <c r="M353" s="54">
        <f t="shared" ref="M353:O353" si="235">SUM(M338:M352)</f>
        <v>7096</v>
      </c>
      <c r="N353" s="54">
        <f t="shared" si="235"/>
        <v>218</v>
      </c>
      <c r="O353" s="54">
        <f t="shared" si="235"/>
        <v>1</v>
      </c>
      <c r="P353" s="54">
        <f>SUM(P338:P352)</f>
        <v>0</v>
      </c>
      <c r="Q353" s="54">
        <f t="shared" ref="Q353:U353" si="236">SUM(Q338:Q352)</f>
        <v>1338</v>
      </c>
      <c r="R353" s="54" t="s">
        <v>56</v>
      </c>
      <c r="S353" s="54">
        <f t="shared" si="236"/>
        <v>8653</v>
      </c>
      <c r="T353" s="54">
        <f t="shared" si="236"/>
        <v>2957</v>
      </c>
      <c r="U353" s="54">
        <f t="shared" si="236"/>
        <v>11610</v>
      </c>
      <c r="V353" s="50"/>
      <c r="W353" s="59"/>
    </row>
    <row r="354" spans="1:23" x14ac:dyDescent="0.25">
      <c r="B354" s="60"/>
      <c r="C354" s="54"/>
      <c r="D354" s="54"/>
      <c r="E354" s="54"/>
      <c r="F354" s="54"/>
      <c r="G354" s="54"/>
      <c r="H354" s="54"/>
      <c r="I354" s="54"/>
      <c r="J354" s="54"/>
      <c r="K354" s="54"/>
      <c r="L354" s="50"/>
      <c r="M354" s="54"/>
      <c r="N354" s="54"/>
      <c r="O354" s="54"/>
      <c r="P354" s="54"/>
      <c r="Q354" s="54"/>
      <c r="R354" s="54"/>
      <c r="S354" s="54"/>
      <c r="T354" s="54"/>
      <c r="U354" s="54"/>
      <c r="V354" s="50"/>
    </row>
    <row r="355" spans="1:23" ht="17.25" customHeight="1" x14ac:dyDescent="0.25">
      <c r="A355" s="47"/>
      <c r="B355" s="48" t="s">
        <v>142</v>
      </c>
      <c r="C355" s="49"/>
      <c r="D355" s="49"/>
      <c r="E355" s="49"/>
      <c r="F355" s="49"/>
      <c r="G355" s="49"/>
      <c r="H355" s="49"/>
      <c r="I355" s="49"/>
      <c r="J355" s="49"/>
      <c r="K355" s="49"/>
      <c r="L355" s="50"/>
      <c r="M355" s="49"/>
      <c r="N355" s="49"/>
      <c r="O355" s="49"/>
      <c r="P355" s="49"/>
      <c r="Q355" s="49"/>
      <c r="R355" s="49"/>
      <c r="S355" s="49"/>
      <c r="T355" s="49"/>
      <c r="U355" s="49"/>
      <c r="V355" s="51"/>
    </row>
    <row r="356" spans="1:23" x14ac:dyDescent="0.25">
      <c r="B356" s="52" t="s">
        <v>115</v>
      </c>
      <c r="C356" s="53">
        <v>130</v>
      </c>
      <c r="D356" s="65">
        <v>0</v>
      </c>
      <c r="E356" s="55" t="s">
        <v>56</v>
      </c>
      <c r="F356" s="55" t="s">
        <v>56</v>
      </c>
      <c r="G356" s="53">
        <v>113</v>
      </c>
      <c r="H356" s="54" t="s">
        <v>56</v>
      </c>
      <c r="I356" s="54">
        <f>SUM(C356:G356)</f>
        <v>243</v>
      </c>
      <c r="J356" s="55" t="s">
        <v>56</v>
      </c>
      <c r="K356" s="54">
        <f t="shared" ref="K356:K360" si="237">SUM(I356:J356)</f>
        <v>243</v>
      </c>
      <c r="L356" s="50"/>
      <c r="M356" s="53">
        <v>1805</v>
      </c>
      <c r="N356" s="65">
        <v>3</v>
      </c>
      <c r="O356" s="55" t="s">
        <v>56</v>
      </c>
      <c r="P356" s="55" t="s">
        <v>56</v>
      </c>
      <c r="Q356" s="53">
        <v>265</v>
      </c>
      <c r="R356" s="54" t="s">
        <v>56</v>
      </c>
      <c r="S356" s="54">
        <f>SUM(M356:Q356)</f>
        <v>2073</v>
      </c>
      <c r="T356" s="55" t="s">
        <v>56</v>
      </c>
      <c r="U356" s="54">
        <f>SUM(S356:T356)</f>
        <v>2073</v>
      </c>
      <c r="V356" s="50"/>
      <c r="W356" s="59"/>
    </row>
    <row r="357" spans="1:23" x14ac:dyDescent="0.25">
      <c r="B357" s="52" t="s">
        <v>128</v>
      </c>
      <c r="C357" s="53">
        <v>24</v>
      </c>
      <c r="D357" s="53">
        <v>0</v>
      </c>
      <c r="E357" s="55" t="s">
        <v>56</v>
      </c>
      <c r="F357" s="55" t="s">
        <v>56</v>
      </c>
      <c r="G357" s="53">
        <v>19</v>
      </c>
      <c r="H357" s="54" t="s">
        <v>56</v>
      </c>
      <c r="I357" s="54">
        <f>SUM(C357:G357)</f>
        <v>43</v>
      </c>
      <c r="J357" s="55" t="s">
        <v>56</v>
      </c>
      <c r="K357" s="54">
        <f t="shared" si="237"/>
        <v>43</v>
      </c>
      <c r="L357" s="50"/>
      <c r="M357" s="53">
        <v>157</v>
      </c>
      <c r="N357" s="53">
        <v>13</v>
      </c>
      <c r="O357" s="55" t="s">
        <v>56</v>
      </c>
      <c r="P357" s="55" t="s">
        <v>56</v>
      </c>
      <c r="Q357" s="53">
        <v>86</v>
      </c>
      <c r="R357" s="54" t="s">
        <v>56</v>
      </c>
      <c r="S357" s="54">
        <f>SUM(M357:Q357)</f>
        <v>256</v>
      </c>
      <c r="T357" s="55" t="s">
        <v>56</v>
      </c>
      <c r="U357" s="54">
        <f t="shared" ref="U357:U371" si="238">SUM(S357:T357)</f>
        <v>256</v>
      </c>
      <c r="V357" s="50"/>
      <c r="W357" s="59"/>
    </row>
    <row r="358" spans="1:23" x14ac:dyDescent="0.25">
      <c r="B358" s="52" t="s">
        <v>129</v>
      </c>
      <c r="C358" s="53">
        <v>12648</v>
      </c>
      <c r="D358" s="53">
        <v>25</v>
      </c>
      <c r="E358" s="55" t="s">
        <v>56</v>
      </c>
      <c r="F358" s="54" t="s">
        <v>56</v>
      </c>
      <c r="G358" s="53">
        <v>1607</v>
      </c>
      <c r="H358" s="54" t="s">
        <v>56</v>
      </c>
      <c r="I358" s="54">
        <f>SUM(C358:G358)</f>
        <v>14280</v>
      </c>
      <c r="J358" s="55" t="s">
        <v>56</v>
      </c>
      <c r="K358" s="54">
        <f t="shared" si="237"/>
        <v>14280</v>
      </c>
      <c r="L358" s="50"/>
      <c r="M358" s="53">
        <v>8501</v>
      </c>
      <c r="N358" s="53">
        <v>97</v>
      </c>
      <c r="O358" s="55" t="s">
        <v>56</v>
      </c>
      <c r="P358" s="54" t="s">
        <v>56</v>
      </c>
      <c r="Q358" s="53">
        <v>1399</v>
      </c>
      <c r="R358" s="54" t="s">
        <v>56</v>
      </c>
      <c r="S358" s="54">
        <f>SUM(M358:Q358)</f>
        <v>9997</v>
      </c>
      <c r="T358" s="55" t="s">
        <v>56</v>
      </c>
      <c r="U358" s="54">
        <f t="shared" si="238"/>
        <v>9997</v>
      </c>
      <c r="V358" s="50"/>
      <c r="W358" s="59"/>
    </row>
    <row r="359" spans="1:23" x14ac:dyDescent="0.25">
      <c r="B359" s="52" t="s">
        <v>96</v>
      </c>
      <c r="C359" s="55" t="s">
        <v>56</v>
      </c>
      <c r="D359" s="55" t="s">
        <v>56</v>
      </c>
      <c r="E359" s="55" t="s">
        <v>56</v>
      </c>
      <c r="F359" s="55" t="s">
        <v>56</v>
      </c>
      <c r="G359" s="55" t="s">
        <v>56</v>
      </c>
      <c r="H359" s="54" t="s">
        <v>56</v>
      </c>
      <c r="I359" s="55" t="s">
        <v>56</v>
      </c>
      <c r="J359" s="65">
        <v>414</v>
      </c>
      <c r="K359" s="54">
        <f t="shared" si="237"/>
        <v>414</v>
      </c>
      <c r="L359" s="50"/>
      <c r="M359" s="55" t="s">
        <v>56</v>
      </c>
      <c r="N359" s="55" t="s">
        <v>56</v>
      </c>
      <c r="O359" s="55" t="s">
        <v>56</v>
      </c>
      <c r="P359" s="55" t="s">
        <v>56</v>
      </c>
      <c r="Q359" s="55" t="s">
        <v>56</v>
      </c>
      <c r="R359" s="54" t="s">
        <v>56</v>
      </c>
      <c r="S359" s="55" t="s">
        <v>56</v>
      </c>
      <c r="T359" s="65">
        <v>726</v>
      </c>
      <c r="U359" s="54">
        <f t="shared" si="238"/>
        <v>726</v>
      </c>
      <c r="V359" s="51"/>
      <c r="W359" s="59"/>
    </row>
    <row r="360" spans="1:23" x14ac:dyDescent="0.25">
      <c r="B360" s="52" t="s">
        <v>116</v>
      </c>
      <c r="C360" s="65">
        <v>493</v>
      </c>
      <c r="D360" s="65">
        <v>0</v>
      </c>
      <c r="E360" s="55" t="s">
        <v>56</v>
      </c>
      <c r="F360" s="55" t="s">
        <v>56</v>
      </c>
      <c r="G360" s="65">
        <v>0</v>
      </c>
      <c r="H360" s="54" t="s">
        <v>56</v>
      </c>
      <c r="I360" s="54">
        <f>SUM(C360:G360)</f>
        <v>493</v>
      </c>
      <c r="J360" s="55" t="s">
        <v>56</v>
      </c>
      <c r="K360" s="54">
        <f t="shared" si="237"/>
        <v>493</v>
      </c>
      <c r="L360" s="50"/>
      <c r="M360" s="65">
        <v>388</v>
      </c>
      <c r="N360" s="65">
        <v>42</v>
      </c>
      <c r="O360" s="55" t="s">
        <v>56</v>
      </c>
      <c r="P360" s="55" t="s">
        <v>56</v>
      </c>
      <c r="Q360" s="65">
        <v>56</v>
      </c>
      <c r="R360" s="54" t="s">
        <v>56</v>
      </c>
      <c r="S360" s="54">
        <f t="shared" ref="S360:S370" si="239">SUM(M360:Q360)</f>
        <v>486</v>
      </c>
      <c r="T360" s="55" t="s">
        <v>56</v>
      </c>
      <c r="U360" s="54">
        <f t="shared" si="238"/>
        <v>486</v>
      </c>
      <c r="V360" s="51"/>
      <c r="W360" s="59"/>
    </row>
    <row r="361" spans="1:23" x14ac:dyDescent="0.25">
      <c r="B361" s="52" t="s">
        <v>140</v>
      </c>
      <c r="C361" s="55" t="s">
        <v>56</v>
      </c>
      <c r="D361" s="55" t="s">
        <v>56</v>
      </c>
      <c r="E361" s="55" t="s">
        <v>56</v>
      </c>
      <c r="F361" s="55" t="s">
        <v>56</v>
      </c>
      <c r="G361" s="55" t="s">
        <v>56</v>
      </c>
      <c r="H361" s="54" t="s">
        <v>56</v>
      </c>
      <c r="I361" s="55" t="s">
        <v>56</v>
      </c>
      <c r="J361" s="55" t="s">
        <v>56</v>
      </c>
      <c r="K361" s="55" t="s">
        <v>56</v>
      </c>
      <c r="L361" s="50"/>
      <c r="M361" s="53">
        <v>7</v>
      </c>
      <c r="N361" s="64">
        <v>0</v>
      </c>
      <c r="O361" s="55" t="s">
        <v>56</v>
      </c>
      <c r="P361" s="55" t="s">
        <v>56</v>
      </c>
      <c r="Q361" s="65">
        <v>0</v>
      </c>
      <c r="R361" s="54" t="s">
        <v>56</v>
      </c>
      <c r="S361" s="54">
        <f t="shared" si="239"/>
        <v>7</v>
      </c>
      <c r="T361" s="55" t="s">
        <v>56</v>
      </c>
      <c r="U361" s="54">
        <f t="shared" si="238"/>
        <v>7</v>
      </c>
      <c r="V361" s="51"/>
      <c r="W361" s="59"/>
    </row>
    <row r="362" spans="1:23" x14ac:dyDescent="0.25">
      <c r="B362" s="52" t="s">
        <v>65</v>
      </c>
      <c r="C362" s="55" t="s">
        <v>56</v>
      </c>
      <c r="D362" s="49">
        <v>0</v>
      </c>
      <c r="E362" s="49">
        <v>0</v>
      </c>
      <c r="F362" s="55" t="s">
        <v>56</v>
      </c>
      <c r="G362" s="49">
        <v>0</v>
      </c>
      <c r="H362" s="54" t="s">
        <v>56</v>
      </c>
      <c r="I362" s="54">
        <f t="shared" ref="I362:I371" si="240">SUM(C362:G362)</f>
        <v>0</v>
      </c>
      <c r="J362" s="49">
        <v>0</v>
      </c>
      <c r="K362" s="54">
        <f t="shared" ref="K362:K371" si="241">SUM(I362:J362)</f>
        <v>0</v>
      </c>
      <c r="L362" s="50"/>
      <c r="M362" s="55" t="s">
        <v>56</v>
      </c>
      <c r="N362" s="53">
        <v>0</v>
      </c>
      <c r="O362" s="53">
        <v>0</v>
      </c>
      <c r="P362" s="55" t="s">
        <v>56</v>
      </c>
      <c r="Q362" s="53">
        <v>0</v>
      </c>
      <c r="R362" s="54" t="s">
        <v>56</v>
      </c>
      <c r="S362" s="54">
        <f t="shared" si="239"/>
        <v>0</v>
      </c>
      <c r="T362" s="53">
        <v>242</v>
      </c>
      <c r="U362" s="54">
        <f t="shared" si="238"/>
        <v>242</v>
      </c>
      <c r="V362" s="50"/>
      <c r="W362" s="59"/>
    </row>
    <row r="363" spans="1:23" x14ac:dyDescent="0.25">
      <c r="B363" s="52" t="s">
        <v>117</v>
      </c>
      <c r="C363" s="65">
        <v>219</v>
      </c>
      <c r="D363" s="55" t="s">
        <v>56</v>
      </c>
      <c r="E363" s="55" t="s">
        <v>56</v>
      </c>
      <c r="F363" s="55" t="s">
        <v>56</v>
      </c>
      <c r="G363" s="55" t="s">
        <v>56</v>
      </c>
      <c r="H363" s="54" t="s">
        <v>56</v>
      </c>
      <c r="I363" s="54">
        <f t="shared" si="240"/>
        <v>219</v>
      </c>
      <c r="J363" s="55" t="s">
        <v>56</v>
      </c>
      <c r="K363" s="54">
        <f t="shared" si="241"/>
        <v>219</v>
      </c>
      <c r="L363" s="50"/>
      <c r="M363" s="65">
        <v>79</v>
      </c>
      <c r="N363" s="55" t="s">
        <v>56</v>
      </c>
      <c r="O363" s="55" t="s">
        <v>56</v>
      </c>
      <c r="P363" s="55" t="s">
        <v>56</v>
      </c>
      <c r="Q363" s="55" t="s">
        <v>56</v>
      </c>
      <c r="R363" s="54" t="s">
        <v>56</v>
      </c>
      <c r="S363" s="54">
        <f t="shared" si="239"/>
        <v>79</v>
      </c>
      <c r="T363" s="55" t="s">
        <v>56</v>
      </c>
      <c r="U363" s="54">
        <f t="shared" si="238"/>
        <v>79</v>
      </c>
      <c r="V363" s="51"/>
      <c r="W363" s="59"/>
    </row>
    <row r="364" spans="1:23" x14ac:dyDescent="0.25">
      <c r="B364" s="52" t="s">
        <v>118</v>
      </c>
      <c r="C364" s="55" t="s">
        <v>56</v>
      </c>
      <c r="D364" s="53">
        <v>0</v>
      </c>
      <c r="E364" s="53">
        <v>0</v>
      </c>
      <c r="F364" s="55" t="s">
        <v>56</v>
      </c>
      <c r="G364" s="53">
        <v>0</v>
      </c>
      <c r="H364" s="54" t="s">
        <v>56</v>
      </c>
      <c r="I364" s="54">
        <f t="shared" si="240"/>
        <v>0</v>
      </c>
      <c r="J364" s="55" t="s">
        <v>56</v>
      </c>
      <c r="K364" s="54">
        <f t="shared" si="241"/>
        <v>0</v>
      </c>
      <c r="L364" s="50"/>
      <c r="M364" s="55" t="s">
        <v>56</v>
      </c>
      <c r="N364" s="53">
        <v>41</v>
      </c>
      <c r="O364" s="53">
        <v>0</v>
      </c>
      <c r="P364" s="55" t="s">
        <v>56</v>
      </c>
      <c r="Q364" s="53">
        <v>45</v>
      </c>
      <c r="R364" s="54" t="s">
        <v>56</v>
      </c>
      <c r="S364" s="54">
        <f t="shared" si="239"/>
        <v>86</v>
      </c>
      <c r="T364" s="55" t="s">
        <v>56</v>
      </c>
      <c r="U364" s="54">
        <f t="shared" si="238"/>
        <v>86</v>
      </c>
      <c r="V364" s="51"/>
      <c r="W364" s="59"/>
    </row>
    <row r="365" spans="1:23" x14ac:dyDescent="0.25">
      <c r="B365" s="52" t="s">
        <v>130</v>
      </c>
      <c r="C365" s="65">
        <v>22</v>
      </c>
      <c r="D365" s="55" t="s">
        <v>56</v>
      </c>
      <c r="E365" s="55" t="s">
        <v>56</v>
      </c>
      <c r="F365" s="55" t="s">
        <v>56</v>
      </c>
      <c r="G365" s="55" t="s">
        <v>56</v>
      </c>
      <c r="H365" s="54" t="s">
        <v>56</v>
      </c>
      <c r="I365" s="54">
        <f t="shared" si="240"/>
        <v>22</v>
      </c>
      <c r="J365" s="55" t="s">
        <v>56</v>
      </c>
      <c r="K365" s="54">
        <f t="shared" si="241"/>
        <v>22</v>
      </c>
      <c r="L365" s="50"/>
      <c r="M365" s="65">
        <v>25</v>
      </c>
      <c r="N365" s="55" t="s">
        <v>56</v>
      </c>
      <c r="O365" s="55" t="s">
        <v>56</v>
      </c>
      <c r="P365" s="55" t="s">
        <v>56</v>
      </c>
      <c r="Q365" s="55" t="s">
        <v>56</v>
      </c>
      <c r="R365" s="54" t="s">
        <v>56</v>
      </c>
      <c r="S365" s="54">
        <f t="shared" si="239"/>
        <v>25</v>
      </c>
      <c r="T365" s="55" t="s">
        <v>56</v>
      </c>
      <c r="U365" s="54">
        <f t="shared" si="238"/>
        <v>25</v>
      </c>
      <c r="V365" s="51"/>
      <c r="W365" s="59"/>
    </row>
    <row r="366" spans="1:23" x14ac:dyDescent="0.25">
      <c r="B366" s="52" t="s">
        <v>66</v>
      </c>
      <c r="C366" s="65">
        <v>171</v>
      </c>
      <c r="D366" s="55" t="s">
        <v>56</v>
      </c>
      <c r="E366" s="55" t="s">
        <v>56</v>
      </c>
      <c r="F366" s="55" t="s">
        <v>56</v>
      </c>
      <c r="G366" s="55" t="s">
        <v>56</v>
      </c>
      <c r="H366" s="54" t="s">
        <v>56</v>
      </c>
      <c r="I366" s="54">
        <f t="shared" si="240"/>
        <v>171</v>
      </c>
      <c r="J366" s="55" t="s">
        <v>56</v>
      </c>
      <c r="K366" s="54">
        <f t="shared" si="241"/>
        <v>171</v>
      </c>
      <c r="L366" s="50"/>
      <c r="M366" s="65">
        <v>24</v>
      </c>
      <c r="N366" s="55" t="s">
        <v>56</v>
      </c>
      <c r="O366" s="55" t="s">
        <v>56</v>
      </c>
      <c r="P366" s="55" t="s">
        <v>56</v>
      </c>
      <c r="Q366" s="55" t="s">
        <v>56</v>
      </c>
      <c r="R366" s="54" t="s">
        <v>56</v>
      </c>
      <c r="S366" s="54">
        <f t="shared" si="239"/>
        <v>24</v>
      </c>
      <c r="T366" s="55" t="s">
        <v>56</v>
      </c>
      <c r="U366" s="54">
        <f t="shared" si="238"/>
        <v>24</v>
      </c>
      <c r="V366" s="50"/>
      <c r="W366" s="59"/>
    </row>
    <row r="367" spans="1:23" x14ac:dyDescent="0.25">
      <c r="B367" s="52" t="s">
        <v>119</v>
      </c>
      <c r="C367" s="49">
        <v>1140</v>
      </c>
      <c r="D367" s="49">
        <v>122</v>
      </c>
      <c r="E367" s="54" t="s">
        <v>56</v>
      </c>
      <c r="F367" s="65">
        <v>194</v>
      </c>
      <c r="G367" s="49">
        <v>2004</v>
      </c>
      <c r="H367" s="54" t="s">
        <v>56</v>
      </c>
      <c r="I367" s="54">
        <f t="shared" si="240"/>
        <v>3460</v>
      </c>
      <c r="J367" s="54" t="s">
        <v>56</v>
      </c>
      <c r="K367" s="54">
        <f t="shared" si="241"/>
        <v>3460</v>
      </c>
      <c r="L367" s="50" t="s">
        <v>89</v>
      </c>
      <c r="M367" s="49">
        <v>194</v>
      </c>
      <c r="N367" s="49">
        <v>27</v>
      </c>
      <c r="O367" s="54" t="s">
        <v>56</v>
      </c>
      <c r="P367" s="65">
        <v>36</v>
      </c>
      <c r="Q367" s="49">
        <v>653</v>
      </c>
      <c r="R367" s="54" t="s">
        <v>56</v>
      </c>
      <c r="S367" s="54">
        <f t="shared" si="239"/>
        <v>910</v>
      </c>
      <c r="T367" s="54" t="s">
        <v>56</v>
      </c>
      <c r="U367" s="54">
        <f t="shared" si="238"/>
        <v>910</v>
      </c>
      <c r="V367" s="50" t="s">
        <v>89</v>
      </c>
      <c r="W367" s="59"/>
    </row>
    <row r="368" spans="1:23" x14ac:dyDescent="0.25">
      <c r="B368" s="52" t="s">
        <v>120</v>
      </c>
      <c r="C368" s="64">
        <v>13</v>
      </c>
      <c r="D368" s="55" t="s">
        <v>56</v>
      </c>
      <c r="E368" s="55" t="s">
        <v>56</v>
      </c>
      <c r="F368" s="55" t="s">
        <v>56</v>
      </c>
      <c r="G368" s="55" t="s">
        <v>56</v>
      </c>
      <c r="H368" s="54" t="s">
        <v>56</v>
      </c>
      <c r="I368" s="54">
        <f t="shared" si="240"/>
        <v>13</v>
      </c>
      <c r="J368" s="55" t="s">
        <v>56</v>
      </c>
      <c r="K368" s="54">
        <f t="shared" si="241"/>
        <v>13</v>
      </c>
      <c r="L368" s="50"/>
      <c r="M368" s="64">
        <v>4</v>
      </c>
      <c r="N368" s="55" t="s">
        <v>56</v>
      </c>
      <c r="O368" s="55" t="s">
        <v>56</v>
      </c>
      <c r="P368" s="55" t="s">
        <v>56</v>
      </c>
      <c r="Q368" s="55" t="s">
        <v>56</v>
      </c>
      <c r="R368" s="54" t="s">
        <v>56</v>
      </c>
      <c r="S368" s="54">
        <f t="shared" si="239"/>
        <v>4</v>
      </c>
      <c r="T368" s="55" t="s">
        <v>56</v>
      </c>
      <c r="U368" s="54">
        <f t="shared" si="238"/>
        <v>4</v>
      </c>
      <c r="V368" s="51"/>
      <c r="W368" s="59"/>
    </row>
    <row r="369" spans="1:23" x14ac:dyDescent="0.25">
      <c r="B369" s="52" t="s">
        <v>60</v>
      </c>
      <c r="C369" s="55" t="s">
        <v>56</v>
      </c>
      <c r="D369" s="53">
        <v>383</v>
      </c>
      <c r="E369" s="65">
        <v>0</v>
      </c>
      <c r="F369" s="55" t="s">
        <v>56</v>
      </c>
      <c r="G369" s="53">
        <v>81</v>
      </c>
      <c r="H369" s="54" t="s">
        <v>56</v>
      </c>
      <c r="I369" s="54">
        <f t="shared" si="240"/>
        <v>464</v>
      </c>
      <c r="J369" s="53">
        <v>3073</v>
      </c>
      <c r="K369" s="54">
        <f t="shared" si="241"/>
        <v>3537</v>
      </c>
      <c r="L369" s="50"/>
      <c r="M369" s="55" t="s">
        <v>56</v>
      </c>
      <c r="N369" s="53">
        <v>150</v>
      </c>
      <c r="O369" s="65">
        <v>0</v>
      </c>
      <c r="P369" s="55" t="s">
        <v>56</v>
      </c>
      <c r="Q369" s="53">
        <v>73</v>
      </c>
      <c r="R369" s="54" t="s">
        <v>56</v>
      </c>
      <c r="S369" s="54">
        <f t="shared" si="239"/>
        <v>223</v>
      </c>
      <c r="T369" s="53">
        <v>3568</v>
      </c>
      <c r="U369" s="54">
        <f t="shared" si="238"/>
        <v>3791</v>
      </c>
      <c r="V369" s="51"/>
      <c r="W369" s="59"/>
    </row>
    <row r="370" spans="1:23" x14ac:dyDescent="0.25">
      <c r="B370" s="52" t="s">
        <v>61</v>
      </c>
      <c r="C370" s="55" t="s">
        <v>56</v>
      </c>
      <c r="D370" s="53">
        <v>10</v>
      </c>
      <c r="E370" s="65">
        <v>8</v>
      </c>
      <c r="F370" s="55" t="s">
        <v>56</v>
      </c>
      <c r="G370" s="53">
        <v>39</v>
      </c>
      <c r="H370" s="54" t="s">
        <v>56</v>
      </c>
      <c r="I370" s="54">
        <f t="shared" si="240"/>
        <v>57</v>
      </c>
      <c r="J370" s="53">
        <v>3206</v>
      </c>
      <c r="K370" s="54">
        <f t="shared" si="241"/>
        <v>3263</v>
      </c>
      <c r="L370" s="50"/>
      <c r="M370" s="55" t="s">
        <v>56</v>
      </c>
      <c r="N370" s="53">
        <v>0</v>
      </c>
      <c r="O370" s="65">
        <v>4</v>
      </c>
      <c r="P370" s="55" t="s">
        <v>56</v>
      </c>
      <c r="Q370" s="53">
        <v>58</v>
      </c>
      <c r="R370" s="54" t="s">
        <v>56</v>
      </c>
      <c r="S370" s="54">
        <f t="shared" si="239"/>
        <v>62</v>
      </c>
      <c r="T370" s="53">
        <v>716</v>
      </c>
      <c r="U370" s="54">
        <f t="shared" si="238"/>
        <v>778</v>
      </c>
      <c r="V370" s="51"/>
      <c r="W370" s="59"/>
    </row>
    <row r="371" spans="1:23" x14ac:dyDescent="0.25">
      <c r="B371" s="60" t="s">
        <v>143</v>
      </c>
      <c r="C371" s="54">
        <f>SUM(C356:C370)</f>
        <v>14860</v>
      </c>
      <c r="D371" s="54">
        <f>SUM(D356:D370)</f>
        <v>540</v>
      </c>
      <c r="E371" s="54">
        <f>SUM(E356:E370)</f>
        <v>8</v>
      </c>
      <c r="F371" s="54">
        <f>SUM(F356:F370)</f>
        <v>194</v>
      </c>
      <c r="G371" s="54">
        <f>SUM(G356:G370)</f>
        <v>3863</v>
      </c>
      <c r="H371" s="54" t="s">
        <v>56</v>
      </c>
      <c r="I371" s="54">
        <f t="shared" si="240"/>
        <v>19465</v>
      </c>
      <c r="J371" s="54">
        <f>SUM(J356:J370)</f>
        <v>6693</v>
      </c>
      <c r="K371" s="54">
        <f t="shared" si="241"/>
        <v>26158</v>
      </c>
      <c r="L371" s="50"/>
      <c r="M371" s="54">
        <f>SUM(M356:M370)</f>
        <v>11184</v>
      </c>
      <c r="N371" s="54">
        <f>SUM(N356:N370)</f>
        <v>373</v>
      </c>
      <c r="O371" s="54">
        <f>SUM(O356:O370)</f>
        <v>4</v>
      </c>
      <c r="P371" s="54">
        <f>SUM(P356:P370)</f>
        <v>36</v>
      </c>
      <c r="Q371" s="54">
        <f>SUM(Q356:Q370)</f>
        <v>2635</v>
      </c>
      <c r="R371" s="54" t="s">
        <v>56</v>
      </c>
      <c r="S371" s="54">
        <f>SUM(M371:Q371)</f>
        <v>14232</v>
      </c>
      <c r="T371" s="54">
        <f>SUM(T356:T370)</f>
        <v>5252</v>
      </c>
      <c r="U371" s="54">
        <f t="shared" si="238"/>
        <v>19484</v>
      </c>
      <c r="V371" s="50"/>
      <c r="W371" s="59"/>
    </row>
    <row r="372" spans="1:23" x14ac:dyDescent="0.25">
      <c r="B372" s="60"/>
      <c r="C372" s="54"/>
      <c r="D372" s="54"/>
      <c r="E372" s="54"/>
      <c r="F372" s="54"/>
      <c r="G372" s="54"/>
      <c r="H372" s="54"/>
      <c r="I372" s="54"/>
      <c r="J372" s="54"/>
      <c r="K372" s="54"/>
      <c r="L372" s="50"/>
      <c r="M372" s="54"/>
      <c r="N372" s="54"/>
      <c r="O372" s="54"/>
      <c r="P372" s="54"/>
      <c r="Q372" s="54"/>
      <c r="R372" s="54"/>
      <c r="S372" s="54"/>
      <c r="T372" s="54"/>
      <c r="U372" s="54"/>
      <c r="V372" s="50"/>
    </row>
    <row r="373" spans="1:23" ht="17.25" customHeight="1" x14ac:dyDescent="0.25">
      <c r="A373" s="47"/>
      <c r="B373" s="48" t="s">
        <v>137</v>
      </c>
      <c r="C373" s="49"/>
      <c r="D373" s="49"/>
      <c r="E373" s="49"/>
      <c r="F373" s="49"/>
      <c r="G373" s="49"/>
      <c r="H373" s="49"/>
      <c r="I373" s="49"/>
      <c r="J373" s="49"/>
      <c r="K373" s="49"/>
      <c r="L373" s="50"/>
      <c r="M373" s="49"/>
      <c r="N373" s="49"/>
      <c r="O373" s="49"/>
      <c r="P373" s="49"/>
      <c r="Q373" s="49"/>
      <c r="R373" s="49"/>
      <c r="S373" s="49"/>
      <c r="T373" s="49"/>
      <c r="U373" s="49"/>
      <c r="V373" s="51"/>
    </row>
    <row r="374" spans="1:23" x14ac:dyDescent="0.25">
      <c r="B374" s="52" t="s">
        <v>115</v>
      </c>
      <c r="C374" s="53">
        <f t="shared" ref="C374:D376" si="242">SUM(C338,C356)</f>
        <v>210</v>
      </c>
      <c r="D374" s="53">
        <f t="shared" si="242"/>
        <v>0</v>
      </c>
      <c r="E374" s="55" t="s">
        <v>56</v>
      </c>
      <c r="F374" s="55" t="s">
        <v>56</v>
      </c>
      <c r="G374" s="53">
        <f>SUM(G338,G356)</f>
        <v>160</v>
      </c>
      <c r="H374" s="54" t="s">
        <v>56</v>
      </c>
      <c r="I374" s="54">
        <f>SUM(C374:G374)</f>
        <v>370</v>
      </c>
      <c r="J374" s="55" t="s">
        <v>56</v>
      </c>
      <c r="K374" s="54">
        <f t="shared" ref="K374:K379" si="243">SUM(I374:J374)</f>
        <v>370</v>
      </c>
      <c r="L374" s="50"/>
      <c r="M374" s="53">
        <f t="shared" ref="M374:N376" si="244">SUM(M338,M356)</f>
        <v>3911</v>
      </c>
      <c r="N374" s="53">
        <f t="shared" si="244"/>
        <v>33</v>
      </c>
      <c r="O374" s="55" t="s">
        <v>56</v>
      </c>
      <c r="P374" s="55" t="s">
        <v>56</v>
      </c>
      <c r="Q374" s="53">
        <f>SUM(Q338,Q356)</f>
        <v>704</v>
      </c>
      <c r="R374" s="54" t="s">
        <v>56</v>
      </c>
      <c r="S374" s="54">
        <f>SUM(M374:Q374)</f>
        <v>4648</v>
      </c>
      <c r="T374" s="55" t="s">
        <v>56</v>
      </c>
      <c r="U374" s="54">
        <f>SUM(S374:T374)</f>
        <v>4648</v>
      </c>
      <c r="V374" s="50"/>
      <c r="W374" s="59"/>
    </row>
    <row r="375" spans="1:23" x14ac:dyDescent="0.25">
      <c r="B375" s="52" t="s">
        <v>128</v>
      </c>
      <c r="C375" s="53">
        <f t="shared" si="242"/>
        <v>57</v>
      </c>
      <c r="D375" s="53">
        <f t="shared" si="242"/>
        <v>0</v>
      </c>
      <c r="E375" s="55" t="s">
        <v>56</v>
      </c>
      <c r="F375" s="55" t="s">
        <v>56</v>
      </c>
      <c r="G375" s="53">
        <f>SUM(G339,G357)</f>
        <v>52</v>
      </c>
      <c r="H375" s="54" t="s">
        <v>56</v>
      </c>
      <c r="I375" s="54">
        <f>SUM(C375:G375)</f>
        <v>109</v>
      </c>
      <c r="J375" s="55" t="s">
        <v>56</v>
      </c>
      <c r="K375" s="54">
        <f t="shared" si="243"/>
        <v>109</v>
      </c>
      <c r="L375" s="50"/>
      <c r="M375" s="53">
        <f t="shared" si="244"/>
        <v>410</v>
      </c>
      <c r="N375" s="53">
        <f t="shared" si="244"/>
        <v>13</v>
      </c>
      <c r="O375" s="55" t="s">
        <v>56</v>
      </c>
      <c r="P375" s="55" t="s">
        <v>56</v>
      </c>
      <c r="Q375" s="53">
        <f>SUM(Q339,Q357)</f>
        <v>119</v>
      </c>
      <c r="R375" s="54" t="s">
        <v>56</v>
      </c>
      <c r="S375" s="54">
        <f>SUM(M375:Q375)</f>
        <v>542</v>
      </c>
      <c r="T375" s="55" t="s">
        <v>56</v>
      </c>
      <c r="U375" s="54">
        <f t="shared" ref="U375:U391" si="245">SUM(S375:T375)</f>
        <v>542</v>
      </c>
      <c r="V375" s="50"/>
      <c r="W375" s="59"/>
    </row>
    <row r="376" spans="1:23" x14ac:dyDescent="0.25">
      <c r="B376" s="52" t="s">
        <v>129</v>
      </c>
      <c r="C376" s="53">
        <f t="shared" si="242"/>
        <v>19201</v>
      </c>
      <c r="D376" s="53">
        <f t="shared" si="242"/>
        <v>31</v>
      </c>
      <c r="E376" s="55" t="s">
        <v>56</v>
      </c>
      <c r="F376" s="54" t="s">
        <v>56</v>
      </c>
      <c r="G376" s="53">
        <f>SUM(G340,G358)</f>
        <v>2741</v>
      </c>
      <c r="H376" s="54" t="s">
        <v>56</v>
      </c>
      <c r="I376" s="54">
        <f>SUM(C376:G376)</f>
        <v>21973</v>
      </c>
      <c r="J376" s="55" t="s">
        <v>56</v>
      </c>
      <c r="K376" s="54">
        <f t="shared" si="243"/>
        <v>21973</v>
      </c>
      <c r="L376" s="50"/>
      <c r="M376" s="53">
        <f t="shared" si="244"/>
        <v>12887</v>
      </c>
      <c r="N376" s="53">
        <f t="shared" si="244"/>
        <v>127</v>
      </c>
      <c r="O376" s="55" t="s">
        <v>56</v>
      </c>
      <c r="P376" s="54" t="s">
        <v>56</v>
      </c>
      <c r="Q376" s="53">
        <f>SUM(Q340,Q358)</f>
        <v>2051</v>
      </c>
      <c r="R376" s="54" t="s">
        <v>56</v>
      </c>
      <c r="S376" s="54">
        <f>SUM(M376:Q376)</f>
        <v>15065</v>
      </c>
      <c r="T376" s="55" t="s">
        <v>56</v>
      </c>
      <c r="U376" s="54">
        <f t="shared" si="245"/>
        <v>15065</v>
      </c>
      <c r="V376" s="50"/>
      <c r="W376" s="59"/>
    </row>
    <row r="377" spans="1:23" x14ac:dyDescent="0.25">
      <c r="B377" s="52" t="s">
        <v>96</v>
      </c>
      <c r="C377" s="55" t="s">
        <v>56</v>
      </c>
      <c r="D377" s="55" t="s">
        <v>56</v>
      </c>
      <c r="E377" s="55" t="s">
        <v>56</v>
      </c>
      <c r="F377" s="55" t="s">
        <v>56</v>
      </c>
      <c r="G377" s="55" t="s">
        <v>56</v>
      </c>
      <c r="H377" s="54" t="s">
        <v>56</v>
      </c>
      <c r="I377" s="55" t="s">
        <v>56</v>
      </c>
      <c r="J377" s="53">
        <f>SUM(J341,J359)</f>
        <v>414</v>
      </c>
      <c r="K377" s="54">
        <f t="shared" si="243"/>
        <v>414</v>
      </c>
      <c r="L377" s="50"/>
      <c r="M377" s="55" t="s">
        <v>56</v>
      </c>
      <c r="N377" s="55" t="s">
        <v>56</v>
      </c>
      <c r="O377" s="55" t="s">
        <v>56</v>
      </c>
      <c r="P377" s="55" t="s">
        <v>56</v>
      </c>
      <c r="Q377" s="55" t="s">
        <v>56</v>
      </c>
      <c r="R377" s="54" t="s">
        <v>56</v>
      </c>
      <c r="S377" s="55" t="s">
        <v>56</v>
      </c>
      <c r="T377" s="53">
        <f>SUM(T341,T359)</f>
        <v>1073</v>
      </c>
      <c r="U377" s="54">
        <f t="shared" si="245"/>
        <v>1073</v>
      </c>
      <c r="V377" s="51"/>
      <c r="W377" s="59"/>
    </row>
    <row r="378" spans="1:23" x14ac:dyDescent="0.25">
      <c r="B378" s="52" t="s">
        <v>139</v>
      </c>
      <c r="C378" s="55" t="s">
        <v>56</v>
      </c>
      <c r="D378" s="53">
        <f>SUM(D342)</f>
        <v>12</v>
      </c>
      <c r="E378" s="53">
        <f>SUM(E342)</f>
        <v>0</v>
      </c>
      <c r="F378" s="55" t="s">
        <v>56</v>
      </c>
      <c r="G378" s="53">
        <f>SUM(G342)</f>
        <v>27</v>
      </c>
      <c r="H378" s="54" t="s">
        <v>56</v>
      </c>
      <c r="I378" s="54">
        <f>SUM(C378:G378)</f>
        <v>39</v>
      </c>
      <c r="J378" s="53">
        <f>SUM(J342)</f>
        <v>1113</v>
      </c>
      <c r="K378" s="54">
        <f t="shared" si="243"/>
        <v>1152</v>
      </c>
      <c r="L378" s="50"/>
      <c r="M378" s="55" t="s">
        <v>56</v>
      </c>
      <c r="N378" s="53">
        <f>SUM(N342)</f>
        <v>2</v>
      </c>
      <c r="O378" s="53">
        <f>SUM(O342)</f>
        <v>1</v>
      </c>
      <c r="P378" s="55" t="s">
        <v>56</v>
      </c>
      <c r="Q378" s="53">
        <f>SUM(Q342)</f>
        <v>0</v>
      </c>
      <c r="R378" s="54" t="s">
        <v>56</v>
      </c>
      <c r="S378" s="54">
        <f t="shared" ref="S378:S390" si="246">SUM(M378:Q378)</f>
        <v>3</v>
      </c>
      <c r="T378" s="53">
        <f>SUM(T342)</f>
        <v>192</v>
      </c>
      <c r="U378" s="54">
        <f t="shared" si="245"/>
        <v>195</v>
      </c>
      <c r="V378" s="51"/>
      <c r="W378" s="59"/>
    </row>
    <row r="379" spans="1:23" x14ac:dyDescent="0.25">
      <c r="B379" s="52" t="s">
        <v>116</v>
      </c>
      <c r="C379" s="53">
        <f>SUM(C343,C360)</f>
        <v>569</v>
      </c>
      <c r="D379" s="53">
        <f>SUM(D343,D360)</f>
        <v>0</v>
      </c>
      <c r="E379" s="55" t="s">
        <v>56</v>
      </c>
      <c r="F379" s="55" t="s">
        <v>56</v>
      </c>
      <c r="G379" s="53">
        <f>SUM(G343,G360)</f>
        <v>0</v>
      </c>
      <c r="H379" s="54" t="s">
        <v>56</v>
      </c>
      <c r="I379" s="54">
        <f>SUM(C379:G379)</f>
        <v>569</v>
      </c>
      <c r="J379" s="55" t="s">
        <v>56</v>
      </c>
      <c r="K379" s="54">
        <f t="shared" si="243"/>
        <v>569</v>
      </c>
      <c r="L379" s="50"/>
      <c r="M379" s="53">
        <f>SUM(M343,M360)</f>
        <v>578</v>
      </c>
      <c r="N379" s="53">
        <f>SUM(N343,N360)</f>
        <v>134</v>
      </c>
      <c r="O379" s="55" t="s">
        <v>56</v>
      </c>
      <c r="P379" s="55" t="s">
        <v>56</v>
      </c>
      <c r="Q379" s="53">
        <f>SUM(Q343,Q360)</f>
        <v>86</v>
      </c>
      <c r="R379" s="54" t="s">
        <v>56</v>
      </c>
      <c r="S379" s="54">
        <f t="shared" si="246"/>
        <v>798</v>
      </c>
      <c r="T379" s="55" t="s">
        <v>56</v>
      </c>
      <c r="U379" s="54">
        <f t="shared" si="245"/>
        <v>798</v>
      </c>
      <c r="V379" s="51"/>
      <c r="W379" s="59"/>
    </row>
    <row r="380" spans="1:23" x14ac:dyDescent="0.25">
      <c r="B380" s="52" t="s">
        <v>97</v>
      </c>
      <c r="C380" s="55" t="s">
        <v>56</v>
      </c>
      <c r="D380" s="55" t="s">
        <v>56</v>
      </c>
      <c r="E380" s="55" t="s">
        <v>56</v>
      </c>
      <c r="F380" s="55" t="s">
        <v>56</v>
      </c>
      <c r="G380" s="55" t="s">
        <v>56</v>
      </c>
      <c r="H380" s="54" t="s">
        <v>56</v>
      </c>
      <c r="I380" s="55" t="s">
        <v>56</v>
      </c>
      <c r="J380" s="55" t="s">
        <v>56</v>
      </c>
      <c r="K380" s="55" t="s">
        <v>56</v>
      </c>
      <c r="L380" s="50"/>
      <c r="M380" s="53">
        <f>SUM(M344)</f>
        <v>2</v>
      </c>
      <c r="N380" s="53">
        <f>SUM(N344)</f>
        <v>0</v>
      </c>
      <c r="O380" s="55" t="s">
        <v>56</v>
      </c>
      <c r="P380" s="55" t="s">
        <v>56</v>
      </c>
      <c r="Q380" s="55" t="s">
        <v>56</v>
      </c>
      <c r="R380" s="54" t="s">
        <v>56</v>
      </c>
      <c r="S380" s="54">
        <f t="shared" si="246"/>
        <v>2</v>
      </c>
      <c r="T380" s="55" t="s">
        <v>56</v>
      </c>
      <c r="U380" s="54">
        <f t="shared" si="245"/>
        <v>2</v>
      </c>
      <c r="V380" s="51"/>
      <c r="W380" s="59"/>
    </row>
    <row r="381" spans="1:23" x14ac:dyDescent="0.25">
      <c r="B381" s="52" t="s">
        <v>140</v>
      </c>
      <c r="C381" s="55" t="s">
        <v>56</v>
      </c>
      <c r="D381" s="55" t="s">
        <v>56</v>
      </c>
      <c r="E381" s="55" t="s">
        <v>56</v>
      </c>
      <c r="F381" s="55" t="s">
        <v>56</v>
      </c>
      <c r="G381" s="55" t="s">
        <v>56</v>
      </c>
      <c r="H381" s="54" t="s">
        <v>56</v>
      </c>
      <c r="I381" s="55" t="s">
        <v>56</v>
      </c>
      <c r="J381" s="55" t="s">
        <v>56</v>
      </c>
      <c r="K381" s="55" t="s">
        <v>56</v>
      </c>
      <c r="L381" s="50"/>
      <c r="M381" s="53">
        <f>SUM(M345,M361)</f>
        <v>14</v>
      </c>
      <c r="N381" s="53">
        <f>SUM(N345,N361)</f>
        <v>0</v>
      </c>
      <c r="O381" s="55" t="s">
        <v>56</v>
      </c>
      <c r="P381" s="55" t="s">
        <v>56</v>
      </c>
      <c r="Q381" s="53">
        <f>SUM(Q345,Q361)</f>
        <v>0</v>
      </c>
      <c r="R381" s="54" t="s">
        <v>56</v>
      </c>
      <c r="S381" s="54">
        <f t="shared" si="246"/>
        <v>14</v>
      </c>
      <c r="T381" s="55" t="s">
        <v>56</v>
      </c>
      <c r="U381" s="54">
        <f t="shared" si="245"/>
        <v>14</v>
      </c>
      <c r="V381" s="51"/>
      <c r="W381" s="59"/>
    </row>
    <row r="382" spans="1:23" x14ac:dyDescent="0.25">
      <c r="B382" s="52" t="s">
        <v>65</v>
      </c>
      <c r="C382" s="55" t="s">
        <v>56</v>
      </c>
      <c r="D382" s="49">
        <f>D362+D346</f>
        <v>0</v>
      </c>
      <c r="E382" s="49">
        <f t="shared" ref="E382" si="247">E362+E346</f>
        <v>0</v>
      </c>
      <c r="F382" s="55" t="s">
        <v>56</v>
      </c>
      <c r="G382" s="49">
        <f t="shared" ref="G382:J382" si="248">G362+G346</f>
        <v>0</v>
      </c>
      <c r="H382" s="54" t="s">
        <v>56</v>
      </c>
      <c r="I382" s="54">
        <f t="shared" ref="I382:I391" si="249">SUM(C382:G382)</f>
        <v>0</v>
      </c>
      <c r="J382" s="49">
        <f t="shared" si="248"/>
        <v>0</v>
      </c>
      <c r="K382" s="54">
        <f t="shared" ref="K382:K389" si="250">SUM(I382:J382)</f>
        <v>0</v>
      </c>
      <c r="L382" s="50"/>
      <c r="M382" s="55" t="s">
        <v>56</v>
      </c>
      <c r="N382" s="53">
        <f>SUM(N346,N362)</f>
        <v>15</v>
      </c>
      <c r="O382" s="53">
        <f>SUM(O346,O362)</f>
        <v>0</v>
      </c>
      <c r="P382" s="55" t="s">
        <v>56</v>
      </c>
      <c r="Q382" s="53">
        <f>SUM(Q346,Q362)</f>
        <v>28</v>
      </c>
      <c r="R382" s="54" t="s">
        <v>56</v>
      </c>
      <c r="S382" s="54">
        <f t="shared" si="246"/>
        <v>43</v>
      </c>
      <c r="T382" s="53">
        <f>SUM(T346,T362)</f>
        <v>565</v>
      </c>
      <c r="U382" s="54">
        <f t="shared" si="245"/>
        <v>608</v>
      </c>
      <c r="V382" s="50"/>
      <c r="W382" s="59"/>
    </row>
    <row r="383" spans="1:23" x14ac:dyDescent="0.25">
      <c r="B383" s="52" t="s">
        <v>117</v>
      </c>
      <c r="C383" s="53">
        <f>SUM(C347,C363)</f>
        <v>428</v>
      </c>
      <c r="D383" s="55" t="s">
        <v>56</v>
      </c>
      <c r="E383" s="55" t="s">
        <v>56</v>
      </c>
      <c r="F383" s="55" t="s">
        <v>56</v>
      </c>
      <c r="G383" s="55" t="s">
        <v>56</v>
      </c>
      <c r="H383" s="54" t="s">
        <v>56</v>
      </c>
      <c r="I383" s="54">
        <f t="shared" si="249"/>
        <v>428</v>
      </c>
      <c r="J383" s="55" t="s">
        <v>56</v>
      </c>
      <c r="K383" s="54">
        <f t="shared" si="250"/>
        <v>428</v>
      </c>
      <c r="L383" s="50"/>
      <c r="M383" s="53">
        <f>SUM(M347,M363)</f>
        <v>97</v>
      </c>
      <c r="N383" s="55" t="s">
        <v>56</v>
      </c>
      <c r="O383" s="55" t="s">
        <v>56</v>
      </c>
      <c r="P383" s="55" t="s">
        <v>56</v>
      </c>
      <c r="Q383" s="55" t="s">
        <v>56</v>
      </c>
      <c r="R383" s="54" t="s">
        <v>56</v>
      </c>
      <c r="S383" s="54">
        <f t="shared" si="246"/>
        <v>97</v>
      </c>
      <c r="T383" s="55" t="s">
        <v>56</v>
      </c>
      <c r="U383" s="54">
        <f t="shared" si="245"/>
        <v>97</v>
      </c>
      <c r="V383" s="51"/>
      <c r="W383" s="59"/>
    </row>
    <row r="384" spans="1:23" x14ac:dyDescent="0.25">
      <c r="B384" s="52" t="s">
        <v>118</v>
      </c>
      <c r="C384" s="55" t="s">
        <v>56</v>
      </c>
      <c r="D384" s="53">
        <f>D364</f>
        <v>0</v>
      </c>
      <c r="E384" s="53">
        <f>E364</f>
        <v>0</v>
      </c>
      <c r="F384" s="55" t="s">
        <v>56</v>
      </c>
      <c r="G384" s="53">
        <f>G364</f>
        <v>0</v>
      </c>
      <c r="H384" s="54" t="s">
        <v>56</v>
      </c>
      <c r="I384" s="54">
        <f t="shared" si="249"/>
        <v>0</v>
      </c>
      <c r="J384" s="55" t="s">
        <v>56</v>
      </c>
      <c r="K384" s="54">
        <f t="shared" si="250"/>
        <v>0</v>
      </c>
      <c r="L384" s="50"/>
      <c r="M384" s="55" t="s">
        <v>56</v>
      </c>
      <c r="N384" s="53">
        <f>N364</f>
        <v>41</v>
      </c>
      <c r="O384" s="53">
        <f>O364</f>
        <v>0</v>
      </c>
      <c r="P384" s="55" t="s">
        <v>56</v>
      </c>
      <c r="Q384" s="53">
        <f>Q364</f>
        <v>45</v>
      </c>
      <c r="R384" s="54" t="s">
        <v>56</v>
      </c>
      <c r="S384" s="54">
        <f t="shared" ref="S384" si="251">SUM(M384:Q384)</f>
        <v>86</v>
      </c>
      <c r="T384" s="55" t="s">
        <v>56</v>
      </c>
      <c r="U384" s="54">
        <f t="shared" si="245"/>
        <v>86</v>
      </c>
      <c r="V384" s="51"/>
      <c r="W384" s="59"/>
    </row>
    <row r="385" spans="1:23" x14ac:dyDescent="0.25">
      <c r="B385" s="52" t="s">
        <v>130</v>
      </c>
      <c r="C385" s="53">
        <f>SUM(C348,C365)</f>
        <v>95</v>
      </c>
      <c r="D385" s="55" t="s">
        <v>56</v>
      </c>
      <c r="E385" s="55" t="s">
        <v>56</v>
      </c>
      <c r="F385" s="55" t="s">
        <v>56</v>
      </c>
      <c r="G385" s="55" t="s">
        <v>56</v>
      </c>
      <c r="H385" s="54" t="s">
        <v>56</v>
      </c>
      <c r="I385" s="54">
        <f t="shared" si="249"/>
        <v>95</v>
      </c>
      <c r="J385" s="55" t="s">
        <v>56</v>
      </c>
      <c r="K385" s="54">
        <f t="shared" si="250"/>
        <v>95</v>
      </c>
      <c r="L385" s="50"/>
      <c r="M385" s="53">
        <f>SUM(M348,M365)</f>
        <v>33</v>
      </c>
      <c r="N385" s="55" t="s">
        <v>56</v>
      </c>
      <c r="O385" s="55" t="s">
        <v>56</v>
      </c>
      <c r="P385" s="55" t="s">
        <v>56</v>
      </c>
      <c r="Q385" s="55" t="s">
        <v>56</v>
      </c>
      <c r="R385" s="54" t="s">
        <v>56</v>
      </c>
      <c r="S385" s="54">
        <f t="shared" si="246"/>
        <v>33</v>
      </c>
      <c r="T385" s="55" t="s">
        <v>56</v>
      </c>
      <c r="U385" s="54">
        <f t="shared" si="245"/>
        <v>33</v>
      </c>
      <c r="V385" s="51"/>
      <c r="W385" s="59"/>
    </row>
    <row r="386" spans="1:23" x14ac:dyDescent="0.25">
      <c r="B386" s="52" t="s">
        <v>66</v>
      </c>
      <c r="C386" s="53">
        <f>SUM(C349,C366)</f>
        <v>184</v>
      </c>
      <c r="D386" s="55" t="s">
        <v>56</v>
      </c>
      <c r="E386" s="55" t="s">
        <v>56</v>
      </c>
      <c r="F386" s="55" t="s">
        <v>56</v>
      </c>
      <c r="G386" s="65" t="str">
        <f>G366</f>
        <v>..</v>
      </c>
      <c r="H386" s="54" t="s">
        <v>56</v>
      </c>
      <c r="I386" s="54">
        <f t="shared" si="249"/>
        <v>184</v>
      </c>
      <c r="J386" s="55" t="s">
        <v>56</v>
      </c>
      <c r="K386" s="54">
        <f t="shared" si="250"/>
        <v>184</v>
      </c>
      <c r="L386" s="50"/>
      <c r="M386" s="53">
        <f>SUM(M349,M366)</f>
        <v>97</v>
      </c>
      <c r="N386" s="55" t="s">
        <v>56</v>
      </c>
      <c r="O386" s="55" t="s">
        <v>56</v>
      </c>
      <c r="P386" s="55" t="s">
        <v>56</v>
      </c>
      <c r="Q386" s="55" t="s">
        <v>56</v>
      </c>
      <c r="R386" s="54" t="s">
        <v>56</v>
      </c>
      <c r="S386" s="54">
        <f t="shared" si="246"/>
        <v>97</v>
      </c>
      <c r="T386" s="55" t="s">
        <v>56</v>
      </c>
      <c r="U386" s="54">
        <f t="shared" si="245"/>
        <v>97</v>
      </c>
      <c r="V386" s="50"/>
      <c r="W386" s="59"/>
    </row>
    <row r="387" spans="1:23" x14ac:dyDescent="0.25">
      <c r="B387" s="52" t="s">
        <v>119</v>
      </c>
      <c r="C387" s="53">
        <f>SUM(C350,C367)</f>
        <v>1441</v>
      </c>
      <c r="D387" s="53">
        <f>SUM(D350,D367)</f>
        <v>122</v>
      </c>
      <c r="E387" s="55" t="s">
        <v>56</v>
      </c>
      <c r="F387" s="53">
        <f>SUM(F350,F367)</f>
        <v>194</v>
      </c>
      <c r="G387" s="53">
        <f>SUM(G350,G367)</f>
        <v>2321</v>
      </c>
      <c r="H387" s="54" t="s">
        <v>56</v>
      </c>
      <c r="I387" s="54">
        <f t="shared" si="249"/>
        <v>4078</v>
      </c>
      <c r="J387" s="55" t="s">
        <v>56</v>
      </c>
      <c r="K387" s="54">
        <f t="shared" ref="K387" si="252">SUM(I387:J387)</f>
        <v>4078</v>
      </c>
      <c r="L387" s="50" t="s">
        <v>89</v>
      </c>
      <c r="M387" s="53">
        <f>SUM(M350,M367)</f>
        <v>247</v>
      </c>
      <c r="N387" s="53">
        <f>SUM(N350,N367)</f>
        <v>27</v>
      </c>
      <c r="O387" s="55" t="s">
        <v>56</v>
      </c>
      <c r="P387" s="53">
        <f>SUM(P350,P367)</f>
        <v>36</v>
      </c>
      <c r="Q387" s="53">
        <f>SUM(Q350,Q367)</f>
        <v>770</v>
      </c>
      <c r="R387" s="54" t="s">
        <v>56</v>
      </c>
      <c r="S387" s="54">
        <f t="shared" ref="S387" si="253">SUM(M387:Q387)</f>
        <v>1080</v>
      </c>
      <c r="T387" s="55" t="s">
        <v>56</v>
      </c>
      <c r="U387" s="54">
        <f t="shared" si="245"/>
        <v>1080</v>
      </c>
      <c r="V387" s="50" t="s">
        <v>89</v>
      </c>
      <c r="W387" s="59"/>
    </row>
    <row r="388" spans="1:23" x14ac:dyDescent="0.25">
      <c r="B388" s="52" t="s">
        <v>120</v>
      </c>
      <c r="C388" s="53">
        <f>SUM(C351,C368)</f>
        <v>25</v>
      </c>
      <c r="D388" s="55" t="s">
        <v>56</v>
      </c>
      <c r="E388" s="55" t="s">
        <v>56</v>
      </c>
      <c r="F388" s="55" t="s">
        <v>56</v>
      </c>
      <c r="G388" s="55" t="s">
        <v>56</v>
      </c>
      <c r="H388" s="54" t="s">
        <v>56</v>
      </c>
      <c r="I388" s="54">
        <f t="shared" si="249"/>
        <v>25</v>
      </c>
      <c r="J388" s="55" t="s">
        <v>56</v>
      </c>
      <c r="K388" s="54">
        <f t="shared" si="250"/>
        <v>25</v>
      </c>
      <c r="L388" s="50"/>
      <c r="M388" s="53">
        <f>SUM(M351,M368)</f>
        <v>4</v>
      </c>
      <c r="N388" s="55" t="s">
        <v>56</v>
      </c>
      <c r="O388" s="55" t="s">
        <v>56</v>
      </c>
      <c r="P388" s="55" t="s">
        <v>56</v>
      </c>
      <c r="Q388" s="55" t="s">
        <v>56</v>
      </c>
      <c r="R388" s="54" t="s">
        <v>56</v>
      </c>
      <c r="S388" s="54">
        <f t="shared" si="246"/>
        <v>4</v>
      </c>
      <c r="T388" s="55" t="s">
        <v>56</v>
      </c>
      <c r="U388" s="54">
        <f t="shared" si="245"/>
        <v>4</v>
      </c>
      <c r="V388" s="51"/>
      <c r="W388" s="59"/>
    </row>
    <row r="389" spans="1:23" x14ac:dyDescent="0.25">
      <c r="B389" s="52" t="s">
        <v>60</v>
      </c>
      <c r="C389" s="55" t="s">
        <v>56</v>
      </c>
      <c r="D389" s="53">
        <f>SUM(D352,D369)</f>
        <v>564</v>
      </c>
      <c r="E389" s="53">
        <f>SUM(E352,E369)</f>
        <v>42</v>
      </c>
      <c r="F389" s="55" t="s">
        <v>56</v>
      </c>
      <c r="G389" s="53">
        <f>SUM(G352,G369)</f>
        <v>397</v>
      </c>
      <c r="H389" s="54" t="s">
        <v>56</v>
      </c>
      <c r="I389" s="54">
        <f t="shared" si="249"/>
        <v>1003</v>
      </c>
      <c r="J389" s="53">
        <f>SUM(J352,J369)</f>
        <v>7278</v>
      </c>
      <c r="K389" s="54">
        <f t="shared" si="250"/>
        <v>8281</v>
      </c>
      <c r="L389" s="50"/>
      <c r="M389" s="55" t="s">
        <v>56</v>
      </c>
      <c r="N389" s="53">
        <f>SUM(N352,N369)</f>
        <v>199</v>
      </c>
      <c r="O389" s="53">
        <f>SUM(O352,O369)</f>
        <v>0</v>
      </c>
      <c r="P389" s="55" t="s">
        <v>56</v>
      </c>
      <c r="Q389" s="53">
        <f>SUM(Q352,Q369)</f>
        <v>112</v>
      </c>
      <c r="R389" s="54" t="s">
        <v>56</v>
      </c>
      <c r="S389" s="54">
        <f t="shared" si="246"/>
        <v>311</v>
      </c>
      <c r="T389" s="53">
        <f>SUM(T352,T369)</f>
        <v>5663</v>
      </c>
      <c r="U389" s="54">
        <f t="shared" si="245"/>
        <v>5974</v>
      </c>
      <c r="V389" s="51"/>
      <c r="W389" s="59"/>
    </row>
    <row r="390" spans="1:23" x14ac:dyDescent="0.25">
      <c r="B390" s="52" t="s">
        <v>61</v>
      </c>
      <c r="C390" s="55" t="s">
        <v>56</v>
      </c>
      <c r="D390" s="53">
        <f>D370</f>
        <v>10</v>
      </c>
      <c r="E390" s="53">
        <f>E370</f>
        <v>8</v>
      </c>
      <c r="F390" s="55" t="s">
        <v>56</v>
      </c>
      <c r="G390" s="53">
        <f>G370</f>
        <v>39</v>
      </c>
      <c r="H390" s="54" t="s">
        <v>56</v>
      </c>
      <c r="I390" s="54">
        <f t="shared" si="249"/>
        <v>57</v>
      </c>
      <c r="J390" s="53">
        <f>J370</f>
        <v>3206</v>
      </c>
      <c r="K390" s="54">
        <f t="shared" ref="K390" si="254">SUM(I390:J390)</f>
        <v>3263</v>
      </c>
      <c r="L390" s="50"/>
      <c r="M390" s="55" t="s">
        <v>56</v>
      </c>
      <c r="N390" s="53">
        <f>N370</f>
        <v>0</v>
      </c>
      <c r="O390" s="53">
        <f>O370</f>
        <v>4</v>
      </c>
      <c r="P390" s="55" t="s">
        <v>56</v>
      </c>
      <c r="Q390" s="53">
        <f>Q370</f>
        <v>58</v>
      </c>
      <c r="R390" s="54" t="s">
        <v>56</v>
      </c>
      <c r="S390" s="54">
        <f t="shared" si="246"/>
        <v>62</v>
      </c>
      <c r="T390" s="53">
        <f>T370</f>
        <v>716</v>
      </c>
      <c r="U390" s="54">
        <f t="shared" si="245"/>
        <v>778</v>
      </c>
      <c r="V390" s="51"/>
      <c r="W390" s="59"/>
    </row>
    <row r="391" spans="1:23" ht="16.2" thickBot="1" x14ac:dyDescent="0.3">
      <c r="B391" s="60" t="s">
        <v>144</v>
      </c>
      <c r="C391" s="54">
        <f>SUM(C374:C390)</f>
        <v>22210</v>
      </c>
      <c r="D391" s="54">
        <f>SUM(D374:D390)</f>
        <v>739</v>
      </c>
      <c r="E391" s="54">
        <f>SUM(E374:E390)</f>
        <v>50</v>
      </c>
      <c r="F391" s="54">
        <f>SUM(F374:F390)</f>
        <v>194</v>
      </c>
      <c r="G391" s="54">
        <f>SUM(G374:G390)</f>
        <v>5737</v>
      </c>
      <c r="H391" s="54" t="s">
        <v>56</v>
      </c>
      <c r="I391" s="54">
        <f t="shared" si="249"/>
        <v>28930</v>
      </c>
      <c r="J391" s="54">
        <f>SUM(J374:J390)</f>
        <v>12011</v>
      </c>
      <c r="K391" s="54">
        <f t="shared" ref="K391" si="255">SUM(I391:J391)</f>
        <v>40941</v>
      </c>
      <c r="L391" s="50"/>
      <c r="M391" s="54">
        <f>SUM(M374:M390)</f>
        <v>18280</v>
      </c>
      <c r="N391" s="54">
        <f>SUM(N374:N390)</f>
        <v>591</v>
      </c>
      <c r="O391" s="54">
        <f>SUM(O374:O390)</f>
        <v>5</v>
      </c>
      <c r="P391" s="54">
        <f>SUM(P374:P390)</f>
        <v>36</v>
      </c>
      <c r="Q391" s="54">
        <f>SUM(Q374:Q390)</f>
        <v>3973</v>
      </c>
      <c r="R391" s="54" t="s">
        <v>56</v>
      </c>
      <c r="S391" s="54">
        <f>SUM(M391:Q391)</f>
        <v>22885</v>
      </c>
      <c r="T391" s="54">
        <f>SUM(T374:T390)</f>
        <v>8209</v>
      </c>
      <c r="U391" s="54">
        <f t="shared" si="245"/>
        <v>31094</v>
      </c>
      <c r="V391" s="50"/>
      <c r="W391" s="59"/>
    </row>
    <row r="392" spans="1:23" x14ac:dyDescent="0.25">
      <c r="A392" s="62"/>
      <c r="B392" s="62"/>
      <c r="C392" s="61"/>
      <c r="D392" s="61"/>
      <c r="E392" s="61"/>
      <c r="F392" s="61"/>
      <c r="G392" s="61"/>
      <c r="H392" s="62"/>
      <c r="I392" s="62"/>
      <c r="J392" s="61"/>
      <c r="K392" s="62"/>
      <c r="L392" s="63"/>
      <c r="M392" s="61"/>
      <c r="N392" s="61"/>
      <c r="O392" s="61"/>
      <c r="P392" s="61"/>
      <c r="Q392" s="61"/>
      <c r="R392" s="62"/>
      <c r="S392" s="62"/>
      <c r="T392" s="61"/>
      <c r="U392" s="62"/>
    </row>
    <row r="393" spans="1:23" ht="17.25" customHeight="1" x14ac:dyDescent="0.25">
      <c r="A393" s="47" t="s">
        <v>145</v>
      </c>
      <c r="B393" s="48" t="s">
        <v>146</v>
      </c>
      <c r="C393" s="49"/>
      <c r="D393" s="49"/>
      <c r="E393" s="49"/>
      <c r="F393" s="49"/>
      <c r="G393" s="49"/>
      <c r="H393" s="49"/>
      <c r="I393" s="49"/>
      <c r="J393" s="49"/>
      <c r="K393" s="49"/>
      <c r="L393" s="50"/>
      <c r="M393" s="49"/>
      <c r="N393" s="49"/>
      <c r="O393" s="49"/>
      <c r="P393" s="49"/>
      <c r="Q393" s="49"/>
      <c r="R393" s="49"/>
      <c r="S393" s="49"/>
      <c r="T393" s="49"/>
      <c r="U393" s="49"/>
      <c r="V393" s="51"/>
    </row>
    <row r="394" spans="1:23" x14ac:dyDescent="0.25">
      <c r="B394" s="52" t="s">
        <v>115</v>
      </c>
      <c r="C394" s="53">
        <v>91</v>
      </c>
      <c r="D394" s="65">
        <v>2</v>
      </c>
      <c r="E394" s="55" t="s">
        <v>56</v>
      </c>
      <c r="F394" s="55" t="s">
        <v>56</v>
      </c>
      <c r="G394" s="53">
        <v>47</v>
      </c>
      <c r="H394" s="54" t="s">
        <v>56</v>
      </c>
      <c r="I394" s="54">
        <f>SUM(C394:G394)</f>
        <v>140</v>
      </c>
      <c r="J394" s="55" t="s">
        <v>56</v>
      </c>
      <c r="K394" s="54">
        <f t="shared" ref="K394:K399" si="256">SUM(I394:J394)</f>
        <v>140</v>
      </c>
      <c r="L394" s="50"/>
      <c r="M394" s="53">
        <v>1357</v>
      </c>
      <c r="N394" s="65">
        <v>74</v>
      </c>
      <c r="O394" s="55" t="s">
        <v>56</v>
      </c>
      <c r="P394" s="55" t="s">
        <v>56</v>
      </c>
      <c r="Q394" s="53">
        <v>243</v>
      </c>
      <c r="R394" s="54" t="s">
        <v>56</v>
      </c>
      <c r="S394" s="54">
        <f>SUM(M394:Q394)</f>
        <v>1674</v>
      </c>
      <c r="T394" s="55" t="s">
        <v>56</v>
      </c>
      <c r="U394" s="54">
        <f>SUM(S394:T394)</f>
        <v>1674</v>
      </c>
      <c r="V394" s="50"/>
    </row>
    <row r="395" spans="1:23" x14ac:dyDescent="0.25">
      <c r="B395" s="52" t="s">
        <v>147</v>
      </c>
      <c r="C395" s="53">
        <v>2</v>
      </c>
      <c r="D395" s="53">
        <v>0</v>
      </c>
      <c r="E395" s="55" t="s">
        <v>56</v>
      </c>
      <c r="F395" s="55" t="s">
        <v>56</v>
      </c>
      <c r="G395" s="53">
        <v>2</v>
      </c>
      <c r="H395" s="54" t="s">
        <v>56</v>
      </c>
      <c r="I395" s="54">
        <f>SUM(C395:G395)</f>
        <v>4</v>
      </c>
      <c r="J395" s="55" t="s">
        <v>56</v>
      </c>
      <c r="K395" s="54">
        <f t="shared" si="256"/>
        <v>4</v>
      </c>
      <c r="L395" s="50"/>
      <c r="M395" s="53">
        <v>1216</v>
      </c>
      <c r="N395" s="53">
        <v>261</v>
      </c>
      <c r="O395" s="55" t="s">
        <v>56</v>
      </c>
      <c r="P395" s="55" t="s">
        <v>56</v>
      </c>
      <c r="Q395" s="53">
        <v>398</v>
      </c>
      <c r="R395" s="54" t="s">
        <v>56</v>
      </c>
      <c r="S395" s="54">
        <f>SUM(M395:Q395)</f>
        <v>1875</v>
      </c>
      <c r="T395" s="55" t="s">
        <v>56</v>
      </c>
      <c r="U395" s="54">
        <f t="shared" ref="U395:U408" si="257">SUM(S395:T395)</f>
        <v>1875</v>
      </c>
      <c r="V395" s="50"/>
    </row>
    <row r="396" spans="1:23" x14ac:dyDescent="0.25">
      <c r="B396" s="52" t="s">
        <v>129</v>
      </c>
      <c r="C396" s="53">
        <v>5614</v>
      </c>
      <c r="D396" s="53">
        <v>43</v>
      </c>
      <c r="E396" s="55" t="s">
        <v>56</v>
      </c>
      <c r="F396" s="55" t="s">
        <v>56</v>
      </c>
      <c r="G396" s="53">
        <v>1087</v>
      </c>
      <c r="H396" s="54" t="s">
        <v>56</v>
      </c>
      <c r="I396" s="54">
        <f>SUM(C396:G396)</f>
        <v>6744</v>
      </c>
      <c r="J396" s="55" t="s">
        <v>56</v>
      </c>
      <c r="K396" s="54">
        <f t="shared" si="256"/>
        <v>6744</v>
      </c>
      <c r="L396" s="50"/>
      <c r="M396" s="53">
        <v>1461</v>
      </c>
      <c r="N396" s="53">
        <v>34</v>
      </c>
      <c r="O396" s="55" t="s">
        <v>56</v>
      </c>
      <c r="P396" s="55" t="s">
        <v>56</v>
      </c>
      <c r="Q396" s="53">
        <v>290</v>
      </c>
      <c r="R396" s="54" t="s">
        <v>56</v>
      </c>
      <c r="S396" s="54">
        <f>SUM(M396:Q396)</f>
        <v>1785</v>
      </c>
      <c r="T396" s="55" t="s">
        <v>56</v>
      </c>
      <c r="U396" s="54">
        <f t="shared" si="257"/>
        <v>1785</v>
      </c>
      <c r="V396" s="50"/>
    </row>
    <row r="397" spans="1:23" x14ac:dyDescent="0.25">
      <c r="B397" s="52" t="s">
        <v>96</v>
      </c>
      <c r="C397" s="55" t="s">
        <v>56</v>
      </c>
      <c r="D397" s="55" t="s">
        <v>56</v>
      </c>
      <c r="E397" s="55" t="s">
        <v>56</v>
      </c>
      <c r="F397" s="55" t="s">
        <v>56</v>
      </c>
      <c r="G397" s="55" t="s">
        <v>56</v>
      </c>
      <c r="H397" s="54" t="s">
        <v>56</v>
      </c>
      <c r="I397" s="55" t="s">
        <v>56</v>
      </c>
      <c r="J397" s="65">
        <v>952</v>
      </c>
      <c r="K397" s="54">
        <f t="shared" si="256"/>
        <v>952</v>
      </c>
      <c r="L397" s="50"/>
      <c r="M397" s="55" t="s">
        <v>56</v>
      </c>
      <c r="N397" s="55" t="s">
        <v>56</v>
      </c>
      <c r="O397" s="55" t="s">
        <v>56</v>
      </c>
      <c r="P397" s="55" t="s">
        <v>56</v>
      </c>
      <c r="Q397" s="55" t="s">
        <v>56</v>
      </c>
      <c r="R397" s="54" t="s">
        <v>56</v>
      </c>
      <c r="S397" s="55" t="s">
        <v>56</v>
      </c>
      <c r="T397" s="65">
        <v>212</v>
      </c>
      <c r="U397" s="54">
        <f t="shared" si="257"/>
        <v>212</v>
      </c>
      <c r="V397" s="51"/>
    </row>
    <row r="398" spans="1:23" x14ac:dyDescent="0.25">
      <c r="B398" s="52" t="s">
        <v>139</v>
      </c>
      <c r="C398" s="55" t="s">
        <v>56</v>
      </c>
      <c r="D398" s="65">
        <v>0</v>
      </c>
      <c r="E398" s="65">
        <v>0</v>
      </c>
      <c r="F398" s="55" t="s">
        <v>56</v>
      </c>
      <c r="G398" s="65">
        <v>58</v>
      </c>
      <c r="H398" s="54" t="s">
        <v>56</v>
      </c>
      <c r="I398" s="54">
        <f>SUM(C398:G398)</f>
        <v>58</v>
      </c>
      <c r="J398" s="65">
        <v>221</v>
      </c>
      <c r="K398" s="54">
        <f t="shared" si="256"/>
        <v>279</v>
      </c>
      <c r="L398" s="50"/>
      <c r="M398" s="55" t="s">
        <v>56</v>
      </c>
      <c r="N398" s="65">
        <v>0</v>
      </c>
      <c r="O398" s="65">
        <v>0</v>
      </c>
      <c r="P398" s="55" t="s">
        <v>56</v>
      </c>
      <c r="Q398" s="65">
        <v>0</v>
      </c>
      <c r="R398" s="54" t="s">
        <v>56</v>
      </c>
      <c r="S398" s="54">
        <f t="shared" ref="S398:S408" si="258">SUM(M398:Q398)</f>
        <v>0</v>
      </c>
      <c r="T398" s="65">
        <v>11</v>
      </c>
      <c r="U398" s="54">
        <f t="shared" si="257"/>
        <v>11</v>
      </c>
      <c r="V398" s="51"/>
    </row>
    <row r="399" spans="1:23" x14ac:dyDescent="0.25">
      <c r="B399" s="52" t="s">
        <v>116</v>
      </c>
      <c r="C399" s="65">
        <v>147</v>
      </c>
      <c r="D399" s="65">
        <v>0</v>
      </c>
      <c r="E399" s="55" t="s">
        <v>56</v>
      </c>
      <c r="F399" s="55" t="s">
        <v>56</v>
      </c>
      <c r="G399" s="65">
        <v>10</v>
      </c>
      <c r="H399" s="54" t="s">
        <v>56</v>
      </c>
      <c r="I399" s="54">
        <f>SUM(C399:G399)</f>
        <v>157</v>
      </c>
      <c r="J399" s="55" t="s">
        <v>56</v>
      </c>
      <c r="K399" s="54">
        <f t="shared" si="256"/>
        <v>157</v>
      </c>
      <c r="L399" s="50"/>
      <c r="M399" s="65">
        <v>334</v>
      </c>
      <c r="N399" s="65">
        <v>20</v>
      </c>
      <c r="O399" s="55" t="s">
        <v>56</v>
      </c>
      <c r="P399" s="55" t="s">
        <v>56</v>
      </c>
      <c r="Q399" s="65">
        <v>12</v>
      </c>
      <c r="R399" s="54" t="s">
        <v>56</v>
      </c>
      <c r="S399" s="54">
        <f t="shared" si="258"/>
        <v>366</v>
      </c>
      <c r="T399" s="55" t="s">
        <v>56</v>
      </c>
      <c r="U399" s="54">
        <f t="shared" si="257"/>
        <v>366</v>
      </c>
      <c r="V399" s="51"/>
    </row>
    <row r="400" spans="1:23" x14ac:dyDescent="0.25">
      <c r="B400" s="52" t="s">
        <v>97</v>
      </c>
      <c r="C400" s="55" t="s">
        <v>56</v>
      </c>
      <c r="D400" s="55" t="s">
        <v>56</v>
      </c>
      <c r="E400" s="55" t="s">
        <v>56</v>
      </c>
      <c r="F400" s="55" t="s">
        <v>56</v>
      </c>
      <c r="G400" s="55" t="s">
        <v>56</v>
      </c>
      <c r="H400" s="54" t="s">
        <v>56</v>
      </c>
      <c r="I400" s="55" t="s">
        <v>56</v>
      </c>
      <c r="J400" s="55" t="s">
        <v>56</v>
      </c>
      <c r="K400" s="55" t="s">
        <v>56</v>
      </c>
      <c r="L400" s="50"/>
      <c r="M400" s="53">
        <v>31</v>
      </c>
      <c r="N400" s="64">
        <v>0</v>
      </c>
      <c r="O400" s="55" t="s">
        <v>56</v>
      </c>
      <c r="P400" s="55" t="s">
        <v>56</v>
      </c>
      <c r="Q400" s="55" t="s">
        <v>56</v>
      </c>
      <c r="R400" s="54" t="s">
        <v>56</v>
      </c>
      <c r="S400" s="54">
        <f t="shared" si="258"/>
        <v>31</v>
      </c>
      <c r="T400" s="55" t="s">
        <v>56</v>
      </c>
      <c r="U400" s="54">
        <f t="shared" si="257"/>
        <v>31</v>
      </c>
      <c r="V400" s="51"/>
    </row>
    <row r="401" spans="1:22" x14ac:dyDescent="0.25">
      <c r="B401" s="52" t="s">
        <v>140</v>
      </c>
      <c r="C401" s="55" t="s">
        <v>56</v>
      </c>
      <c r="D401" s="55" t="s">
        <v>56</v>
      </c>
      <c r="E401" s="55" t="s">
        <v>56</v>
      </c>
      <c r="F401" s="55" t="s">
        <v>56</v>
      </c>
      <c r="G401" s="55" t="s">
        <v>56</v>
      </c>
      <c r="H401" s="54" t="s">
        <v>56</v>
      </c>
      <c r="I401" s="55" t="s">
        <v>56</v>
      </c>
      <c r="J401" s="55" t="s">
        <v>56</v>
      </c>
      <c r="K401" s="55" t="s">
        <v>56</v>
      </c>
      <c r="L401" s="50"/>
      <c r="M401" s="53">
        <v>11</v>
      </c>
      <c r="N401" s="64">
        <v>0</v>
      </c>
      <c r="O401" s="55" t="s">
        <v>56</v>
      </c>
      <c r="P401" s="55" t="s">
        <v>56</v>
      </c>
      <c r="Q401" s="65">
        <v>0</v>
      </c>
      <c r="R401" s="54" t="s">
        <v>56</v>
      </c>
      <c r="S401" s="54">
        <f t="shared" si="258"/>
        <v>11</v>
      </c>
      <c r="T401" s="55" t="s">
        <v>56</v>
      </c>
      <c r="U401" s="54">
        <f t="shared" si="257"/>
        <v>11</v>
      </c>
      <c r="V401" s="51"/>
    </row>
    <row r="402" spans="1:22" x14ac:dyDescent="0.25">
      <c r="B402" s="52" t="s">
        <v>65</v>
      </c>
      <c r="C402" s="55" t="s">
        <v>56</v>
      </c>
      <c r="D402" s="55" t="s">
        <v>56</v>
      </c>
      <c r="E402" s="55" t="s">
        <v>56</v>
      </c>
      <c r="F402" s="55" t="s">
        <v>56</v>
      </c>
      <c r="G402" s="55" t="s">
        <v>56</v>
      </c>
      <c r="H402" s="54" t="s">
        <v>56</v>
      </c>
      <c r="I402" s="55" t="s">
        <v>56</v>
      </c>
      <c r="J402" s="55" t="s">
        <v>56</v>
      </c>
      <c r="K402" s="55" t="s">
        <v>56</v>
      </c>
      <c r="L402" s="50"/>
      <c r="M402" s="55" t="s">
        <v>56</v>
      </c>
      <c r="N402" s="53">
        <v>11</v>
      </c>
      <c r="O402" s="53">
        <v>0</v>
      </c>
      <c r="P402" s="55" t="s">
        <v>56</v>
      </c>
      <c r="Q402" s="53">
        <v>16</v>
      </c>
      <c r="R402" s="54" t="s">
        <v>56</v>
      </c>
      <c r="S402" s="54">
        <f t="shared" si="258"/>
        <v>27</v>
      </c>
      <c r="T402" s="53">
        <v>885</v>
      </c>
      <c r="U402" s="54">
        <f t="shared" si="257"/>
        <v>912</v>
      </c>
      <c r="V402" s="50"/>
    </row>
    <row r="403" spans="1:22" x14ac:dyDescent="0.25">
      <c r="B403" s="52" t="s">
        <v>148</v>
      </c>
      <c r="C403" s="55" t="s">
        <v>56</v>
      </c>
      <c r="D403" s="55" t="s">
        <v>56</v>
      </c>
      <c r="E403" s="55" t="s">
        <v>56</v>
      </c>
      <c r="F403" s="55" t="s">
        <v>56</v>
      </c>
      <c r="G403" s="55" t="s">
        <v>56</v>
      </c>
      <c r="H403" s="54" t="s">
        <v>56</v>
      </c>
      <c r="I403" s="55" t="s">
        <v>56</v>
      </c>
      <c r="J403" s="55" t="s">
        <v>56</v>
      </c>
      <c r="K403" s="55" t="s">
        <v>56</v>
      </c>
      <c r="L403" s="50"/>
      <c r="M403" s="53">
        <v>65</v>
      </c>
      <c r="N403" s="55" t="s">
        <v>56</v>
      </c>
      <c r="O403" s="55" t="s">
        <v>56</v>
      </c>
      <c r="P403" s="55" t="s">
        <v>56</v>
      </c>
      <c r="Q403" s="55" t="s">
        <v>56</v>
      </c>
      <c r="R403" s="54" t="s">
        <v>56</v>
      </c>
      <c r="S403" s="54">
        <f t="shared" si="258"/>
        <v>65</v>
      </c>
      <c r="T403" s="55" t="s">
        <v>56</v>
      </c>
      <c r="U403" s="54">
        <f t="shared" si="257"/>
        <v>65</v>
      </c>
      <c r="V403" s="51"/>
    </row>
    <row r="404" spans="1:22" x14ac:dyDescent="0.25">
      <c r="B404" s="52" t="s">
        <v>149</v>
      </c>
      <c r="C404" s="55" t="s">
        <v>56</v>
      </c>
      <c r="D404" s="53">
        <v>5</v>
      </c>
      <c r="E404" s="53">
        <v>0</v>
      </c>
      <c r="F404" s="55" t="s">
        <v>56</v>
      </c>
      <c r="G404" s="53">
        <v>8</v>
      </c>
      <c r="H404" s="54" t="s">
        <v>56</v>
      </c>
      <c r="I404" s="54">
        <f>SUM(C404:G404)</f>
        <v>13</v>
      </c>
      <c r="J404" s="55" t="s">
        <v>56</v>
      </c>
      <c r="K404" s="54">
        <f t="shared" ref="K404:K409" si="259">SUM(I404:J404)</f>
        <v>13</v>
      </c>
      <c r="L404" s="50"/>
      <c r="M404" s="55" t="s">
        <v>56</v>
      </c>
      <c r="N404" s="53">
        <v>179</v>
      </c>
      <c r="O404" s="53">
        <v>0</v>
      </c>
      <c r="P404" s="55" t="s">
        <v>56</v>
      </c>
      <c r="Q404" s="53">
        <v>44</v>
      </c>
      <c r="R404" s="54" t="s">
        <v>56</v>
      </c>
      <c r="S404" s="54">
        <f t="shared" si="258"/>
        <v>223</v>
      </c>
      <c r="T404" s="55" t="s">
        <v>56</v>
      </c>
      <c r="U404" s="54">
        <f t="shared" si="257"/>
        <v>223</v>
      </c>
      <c r="V404" s="50"/>
    </row>
    <row r="405" spans="1:22" x14ac:dyDescent="0.25">
      <c r="B405" s="52" t="s">
        <v>66</v>
      </c>
      <c r="C405" s="65">
        <v>0</v>
      </c>
      <c r="D405" s="55" t="s">
        <v>56</v>
      </c>
      <c r="E405" s="55" t="s">
        <v>56</v>
      </c>
      <c r="F405" s="55" t="s">
        <v>56</v>
      </c>
      <c r="G405" s="55" t="s">
        <v>56</v>
      </c>
      <c r="H405" s="54" t="s">
        <v>56</v>
      </c>
      <c r="I405" s="54">
        <f>SUM(C405:G405)</f>
        <v>0</v>
      </c>
      <c r="J405" s="55" t="s">
        <v>56</v>
      </c>
      <c r="K405" s="54">
        <f t="shared" si="259"/>
        <v>0</v>
      </c>
      <c r="L405" s="50"/>
      <c r="M405" s="65">
        <v>57</v>
      </c>
      <c r="N405" s="55" t="s">
        <v>56</v>
      </c>
      <c r="O405" s="55" t="s">
        <v>56</v>
      </c>
      <c r="P405" s="55" t="s">
        <v>56</v>
      </c>
      <c r="Q405" s="55" t="s">
        <v>56</v>
      </c>
      <c r="R405" s="54" t="s">
        <v>56</v>
      </c>
      <c r="S405" s="54">
        <f t="shared" si="258"/>
        <v>57</v>
      </c>
      <c r="T405" s="55" t="s">
        <v>56</v>
      </c>
      <c r="U405" s="54">
        <f t="shared" si="257"/>
        <v>57</v>
      </c>
      <c r="V405" s="51"/>
    </row>
    <row r="406" spans="1:22" x14ac:dyDescent="0.25">
      <c r="B406" s="52" t="s">
        <v>120</v>
      </c>
      <c r="C406" s="64">
        <v>4</v>
      </c>
      <c r="D406" s="55" t="s">
        <v>56</v>
      </c>
      <c r="E406" s="55" t="s">
        <v>56</v>
      </c>
      <c r="F406" s="55" t="s">
        <v>56</v>
      </c>
      <c r="G406" s="55" t="s">
        <v>56</v>
      </c>
      <c r="H406" s="54" t="s">
        <v>56</v>
      </c>
      <c r="I406" s="54">
        <f>SUM(C406:G406)</f>
        <v>4</v>
      </c>
      <c r="J406" s="55" t="s">
        <v>56</v>
      </c>
      <c r="K406" s="54">
        <f t="shared" si="259"/>
        <v>4</v>
      </c>
      <c r="L406" s="50"/>
      <c r="M406" s="64">
        <v>113</v>
      </c>
      <c r="N406" s="55" t="s">
        <v>56</v>
      </c>
      <c r="O406" s="55" t="s">
        <v>56</v>
      </c>
      <c r="P406" s="55" t="s">
        <v>56</v>
      </c>
      <c r="Q406" s="55" t="s">
        <v>56</v>
      </c>
      <c r="R406" s="54" t="s">
        <v>56</v>
      </c>
      <c r="S406" s="54">
        <f t="shared" si="258"/>
        <v>113</v>
      </c>
      <c r="T406" s="55" t="s">
        <v>56</v>
      </c>
      <c r="U406" s="54">
        <f t="shared" si="257"/>
        <v>113</v>
      </c>
      <c r="V406" s="51"/>
    </row>
    <row r="407" spans="1:22" x14ac:dyDescent="0.25">
      <c r="B407" s="52" t="s">
        <v>60</v>
      </c>
      <c r="C407" s="55" t="s">
        <v>56</v>
      </c>
      <c r="D407" s="53">
        <v>149</v>
      </c>
      <c r="E407" s="65">
        <v>0</v>
      </c>
      <c r="F407" s="55" t="s">
        <v>56</v>
      </c>
      <c r="G407" s="53">
        <v>105</v>
      </c>
      <c r="H407" s="54" t="s">
        <v>56</v>
      </c>
      <c r="I407" s="54">
        <f>SUM(C407:G407)</f>
        <v>254</v>
      </c>
      <c r="J407" s="53">
        <v>2779</v>
      </c>
      <c r="K407" s="54">
        <f t="shared" si="259"/>
        <v>3033</v>
      </c>
      <c r="L407" s="50"/>
      <c r="M407" s="55" t="s">
        <v>56</v>
      </c>
      <c r="N407" s="53">
        <v>105</v>
      </c>
      <c r="O407" s="65">
        <v>0</v>
      </c>
      <c r="P407" s="55" t="s">
        <v>56</v>
      </c>
      <c r="Q407" s="53">
        <v>29</v>
      </c>
      <c r="R407" s="54" t="s">
        <v>56</v>
      </c>
      <c r="S407" s="54">
        <f t="shared" si="258"/>
        <v>134</v>
      </c>
      <c r="T407" s="53">
        <v>1974</v>
      </c>
      <c r="U407" s="54">
        <f t="shared" si="257"/>
        <v>2108</v>
      </c>
      <c r="V407" s="51"/>
    </row>
    <row r="408" spans="1:22" x14ac:dyDescent="0.25">
      <c r="B408" s="52" t="s">
        <v>150</v>
      </c>
      <c r="C408" s="55" t="s">
        <v>56</v>
      </c>
      <c r="D408" s="55" t="s">
        <v>56</v>
      </c>
      <c r="E408" s="55" t="s">
        <v>56</v>
      </c>
      <c r="F408" s="55" t="s">
        <v>56</v>
      </c>
      <c r="G408" s="55" t="s">
        <v>56</v>
      </c>
      <c r="H408" s="54" t="s">
        <v>56</v>
      </c>
      <c r="I408" s="55" t="s">
        <v>56</v>
      </c>
      <c r="J408" s="55" t="s">
        <v>56</v>
      </c>
      <c r="K408" s="55" t="s">
        <v>56</v>
      </c>
      <c r="L408" s="50"/>
      <c r="M408" s="53">
        <v>36</v>
      </c>
      <c r="N408" s="55" t="s">
        <v>56</v>
      </c>
      <c r="O408" s="55" t="s">
        <v>56</v>
      </c>
      <c r="P408" s="55" t="s">
        <v>56</v>
      </c>
      <c r="Q408" s="55" t="s">
        <v>56</v>
      </c>
      <c r="R408" s="54" t="s">
        <v>56</v>
      </c>
      <c r="S408" s="54">
        <f t="shared" si="258"/>
        <v>36</v>
      </c>
      <c r="T408" s="55" t="s">
        <v>56</v>
      </c>
      <c r="U408" s="54">
        <f t="shared" si="257"/>
        <v>36</v>
      </c>
      <c r="V408" s="51"/>
    </row>
    <row r="409" spans="1:22" x14ac:dyDescent="0.25">
      <c r="B409" s="60" t="s">
        <v>151</v>
      </c>
      <c r="C409" s="54">
        <f>SUM(C394:C408)</f>
        <v>5858</v>
      </c>
      <c r="D409" s="54">
        <f>SUM(D394:D408)</f>
        <v>199</v>
      </c>
      <c r="E409" s="54">
        <f>SUM(E394:E408)</f>
        <v>0</v>
      </c>
      <c r="F409" s="55" t="s">
        <v>56</v>
      </c>
      <c r="G409" s="54">
        <f>SUM(G394:G408)</f>
        <v>1317</v>
      </c>
      <c r="H409" s="54" t="s">
        <v>56</v>
      </c>
      <c r="I409" s="54">
        <f>SUM(C409:G409)</f>
        <v>7374</v>
      </c>
      <c r="J409" s="54">
        <f>SUM(J394:J408)</f>
        <v>3952</v>
      </c>
      <c r="K409" s="54">
        <f t="shared" si="259"/>
        <v>11326</v>
      </c>
      <c r="L409" s="50"/>
      <c r="M409" s="54">
        <f t="shared" ref="M409:U409" si="260">SUM(M394:M408)</f>
        <v>4681</v>
      </c>
      <c r="N409" s="54">
        <f t="shared" si="260"/>
        <v>684</v>
      </c>
      <c r="O409" s="54">
        <f t="shared" si="260"/>
        <v>0</v>
      </c>
      <c r="P409" s="55" t="s">
        <v>56</v>
      </c>
      <c r="Q409" s="54">
        <f t="shared" si="260"/>
        <v>1032</v>
      </c>
      <c r="R409" s="54" t="s">
        <v>56</v>
      </c>
      <c r="S409" s="54">
        <f t="shared" si="260"/>
        <v>6397</v>
      </c>
      <c r="T409" s="54">
        <f t="shared" si="260"/>
        <v>3082</v>
      </c>
      <c r="U409" s="54">
        <f t="shared" si="260"/>
        <v>9479</v>
      </c>
      <c r="V409" s="50"/>
    </row>
    <row r="410" spans="1:22" x14ac:dyDescent="0.25">
      <c r="B410" s="60"/>
      <c r="C410" s="54"/>
      <c r="D410" s="54"/>
      <c r="E410" s="54"/>
      <c r="F410" s="54"/>
      <c r="G410" s="54"/>
      <c r="H410" s="54"/>
      <c r="I410" s="54"/>
      <c r="J410" s="54"/>
      <c r="K410" s="54"/>
      <c r="L410" s="50"/>
      <c r="M410" s="54"/>
      <c r="N410" s="54"/>
      <c r="O410" s="54"/>
      <c r="P410" s="54"/>
      <c r="Q410" s="54"/>
      <c r="R410" s="54"/>
      <c r="S410" s="54"/>
      <c r="T410" s="54"/>
      <c r="U410" s="54"/>
      <c r="V410" s="50"/>
    </row>
    <row r="411" spans="1:22" ht="17.25" customHeight="1" x14ac:dyDescent="0.25">
      <c r="A411" s="47"/>
      <c r="B411" s="48" t="s">
        <v>152</v>
      </c>
      <c r="C411" s="49"/>
      <c r="D411" s="49"/>
      <c r="E411" s="49"/>
      <c r="F411" s="49"/>
      <c r="G411" s="49"/>
      <c r="H411" s="49"/>
      <c r="I411" s="49"/>
      <c r="J411" s="49"/>
      <c r="K411" s="49"/>
      <c r="L411" s="50"/>
      <c r="M411" s="49"/>
      <c r="N411" s="49"/>
      <c r="O411" s="49"/>
      <c r="P411" s="49"/>
      <c r="Q411" s="49"/>
      <c r="R411" s="49"/>
      <c r="S411" s="49"/>
      <c r="T411" s="49"/>
      <c r="U411" s="49"/>
      <c r="V411" s="51"/>
    </row>
    <row r="412" spans="1:22" x14ac:dyDescent="0.25">
      <c r="B412" s="52" t="s">
        <v>115</v>
      </c>
      <c r="C412" s="53">
        <v>87</v>
      </c>
      <c r="D412" s="65">
        <v>20</v>
      </c>
      <c r="E412" s="55" t="s">
        <v>56</v>
      </c>
      <c r="F412" s="55" t="s">
        <v>56</v>
      </c>
      <c r="G412" s="53">
        <v>58</v>
      </c>
      <c r="H412" s="54" t="s">
        <v>56</v>
      </c>
      <c r="I412" s="54">
        <f>SUM(C412:G412)</f>
        <v>165</v>
      </c>
      <c r="J412" s="55" t="s">
        <v>56</v>
      </c>
      <c r="K412" s="54">
        <f t="shared" ref="K412:K417" si="261">SUM(I412:J412)</f>
        <v>165</v>
      </c>
      <c r="L412" s="50"/>
      <c r="M412" s="53">
        <v>2880</v>
      </c>
      <c r="N412" s="65">
        <v>120</v>
      </c>
      <c r="O412" s="55" t="s">
        <v>56</v>
      </c>
      <c r="P412" s="55" t="s">
        <v>56</v>
      </c>
      <c r="Q412" s="53">
        <v>549</v>
      </c>
      <c r="R412" s="54" t="s">
        <v>56</v>
      </c>
      <c r="S412" s="54">
        <f>SUM(M412:Q412)</f>
        <v>3549</v>
      </c>
      <c r="T412" s="55" t="s">
        <v>56</v>
      </c>
      <c r="U412" s="54">
        <f>SUM(S412:T412)</f>
        <v>3549</v>
      </c>
      <c r="V412" s="50"/>
    </row>
    <row r="413" spans="1:22" x14ac:dyDescent="0.25">
      <c r="B413" s="52" t="s">
        <v>147</v>
      </c>
      <c r="C413" s="53">
        <v>10</v>
      </c>
      <c r="D413" s="53">
        <v>0</v>
      </c>
      <c r="E413" s="55" t="s">
        <v>56</v>
      </c>
      <c r="F413" s="55" t="s">
        <v>56</v>
      </c>
      <c r="G413" s="53">
        <v>0</v>
      </c>
      <c r="H413" s="54" t="s">
        <v>56</v>
      </c>
      <c r="I413" s="54">
        <f>SUM(C413:G413)</f>
        <v>10</v>
      </c>
      <c r="J413" s="55" t="s">
        <v>56</v>
      </c>
      <c r="K413" s="54">
        <f t="shared" si="261"/>
        <v>10</v>
      </c>
      <c r="L413" s="50"/>
      <c r="M413" s="53">
        <v>1162</v>
      </c>
      <c r="N413" s="53">
        <v>32</v>
      </c>
      <c r="O413" s="55" t="s">
        <v>56</v>
      </c>
      <c r="P413" s="55" t="s">
        <v>56</v>
      </c>
      <c r="Q413" s="53">
        <v>213</v>
      </c>
      <c r="R413" s="54" t="s">
        <v>56</v>
      </c>
      <c r="S413" s="54">
        <f>SUM(M413:Q413)</f>
        <v>1407</v>
      </c>
      <c r="T413" s="55" t="s">
        <v>56</v>
      </c>
      <c r="U413" s="54">
        <f t="shared" ref="U413:U427" si="262">SUM(S413:T413)</f>
        <v>1407</v>
      </c>
      <c r="V413" s="50"/>
    </row>
    <row r="414" spans="1:22" x14ac:dyDescent="0.25">
      <c r="B414" s="52" t="s">
        <v>129</v>
      </c>
      <c r="C414" s="53">
        <v>10044</v>
      </c>
      <c r="D414" s="53">
        <v>92</v>
      </c>
      <c r="E414" s="55" t="s">
        <v>56</v>
      </c>
      <c r="F414" s="55" t="s">
        <v>56</v>
      </c>
      <c r="G414" s="53">
        <v>2561</v>
      </c>
      <c r="H414" s="54" t="s">
        <v>56</v>
      </c>
      <c r="I414" s="54">
        <f>SUM(C414:G414)</f>
        <v>12697</v>
      </c>
      <c r="J414" s="55" t="s">
        <v>56</v>
      </c>
      <c r="K414" s="54">
        <f t="shared" si="261"/>
        <v>12697</v>
      </c>
      <c r="L414" s="50"/>
      <c r="M414" s="53">
        <v>3784</v>
      </c>
      <c r="N414" s="53">
        <v>29</v>
      </c>
      <c r="O414" s="55" t="s">
        <v>56</v>
      </c>
      <c r="P414" s="55" t="s">
        <v>56</v>
      </c>
      <c r="Q414" s="53">
        <v>790</v>
      </c>
      <c r="R414" s="54" t="s">
        <v>56</v>
      </c>
      <c r="S414" s="54">
        <f>SUM(M414:Q414)</f>
        <v>4603</v>
      </c>
      <c r="T414" s="55" t="s">
        <v>56</v>
      </c>
      <c r="U414" s="54">
        <f t="shared" si="262"/>
        <v>4603</v>
      </c>
      <c r="V414" s="50"/>
    </row>
    <row r="415" spans="1:22" x14ac:dyDescent="0.25">
      <c r="B415" s="52" t="s">
        <v>96</v>
      </c>
      <c r="C415" s="55" t="s">
        <v>56</v>
      </c>
      <c r="D415" s="55" t="s">
        <v>56</v>
      </c>
      <c r="E415" s="55" t="s">
        <v>56</v>
      </c>
      <c r="F415" s="55" t="s">
        <v>56</v>
      </c>
      <c r="G415" s="55" t="s">
        <v>56</v>
      </c>
      <c r="H415" s="54" t="s">
        <v>56</v>
      </c>
      <c r="I415" s="55" t="s">
        <v>56</v>
      </c>
      <c r="J415" s="49">
        <v>1857</v>
      </c>
      <c r="K415" s="54">
        <f t="shared" si="261"/>
        <v>1857</v>
      </c>
      <c r="L415" s="50"/>
      <c r="M415" s="55" t="s">
        <v>56</v>
      </c>
      <c r="N415" s="55" t="s">
        <v>56</v>
      </c>
      <c r="O415" s="55" t="s">
        <v>56</v>
      </c>
      <c r="P415" s="55" t="s">
        <v>56</v>
      </c>
      <c r="Q415" s="55" t="s">
        <v>56</v>
      </c>
      <c r="R415" s="54" t="s">
        <v>56</v>
      </c>
      <c r="S415" s="55" t="s">
        <v>56</v>
      </c>
      <c r="T415" s="65">
        <v>313</v>
      </c>
      <c r="U415" s="54">
        <f t="shared" si="262"/>
        <v>313</v>
      </c>
      <c r="V415" s="51"/>
    </row>
    <row r="416" spans="1:22" x14ac:dyDescent="0.25">
      <c r="B416" s="52" t="s">
        <v>139</v>
      </c>
      <c r="C416" s="55" t="s">
        <v>56</v>
      </c>
      <c r="D416" s="65">
        <v>48</v>
      </c>
      <c r="E416" s="65">
        <v>5</v>
      </c>
      <c r="F416" s="55" t="s">
        <v>56</v>
      </c>
      <c r="G416" s="65">
        <v>52</v>
      </c>
      <c r="H416" s="54" t="s">
        <v>56</v>
      </c>
      <c r="I416" s="54">
        <f>SUM(C416:G416)</f>
        <v>105</v>
      </c>
      <c r="J416" s="49">
        <v>2576</v>
      </c>
      <c r="K416" s="54">
        <f t="shared" si="261"/>
        <v>2681</v>
      </c>
      <c r="L416" s="50"/>
      <c r="M416" s="55" t="s">
        <v>56</v>
      </c>
      <c r="N416" s="65">
        <v>0</v>
      </c>
      <c r="O416" s="65">
        <v>0</v>
      </c>
      <c r="P416" s="55" t="s">
        <v>56</v>
      </c>
      <c r="Q416" s="65">
        <v>0</v>
      </c>
      <c r="R416" s="54" t="s">
        <v>56</v>
      </c>
      <c r="S416" s="54">
        <f t="shared" ref="S416:S427" si="263">SUM(M416:Q416)</f>
        <v>0</v>
      </c>
      <c r="T416" s="65">
        <v>152</v>
      </c>
      <c r="U416" s="54">
        <f t="shared" si="262"/>
        <v>152</v>
      </c>
      <c r="V416" s="51"/>
    </row>
    <row r="417" spans="1:22" x14ac:dyDescent="0.25">
      <c r="B417" s="52" t="s">
        <v>116</v>
      </c>
      <c r="C417" s="65">
        <v>480</v>
      </c>
      <c r="D417" s="65">
        <v>22</v>
      </c>
      <c r="E417" s="55" t="s">
        <v>56</v>
      </c>
      <c r="F417" s="55" t="s">
        <v>56</v>
      </c>
      <c r="G417" s="65">
        <v>57</v>
      </c>
      <c r="H417" s="54" t="s">
        <v>56</v>
      </c>
      <c r="I417" s="54">
        <f>SUM(C417:G417)</f>
        <v>559</v>
      </c>
      <c r="J417" s="55" t="s">
        <v>56</v>
      </c>
      <c r="K417" s="54">
        <f t="shared" si="261"/>
        <v>559</v>
      </c>
      <c r="L417" s="50"/>
      <c r="M417" s="65">
        <v>280</v>
      </c>
      <c r="N417" s="65">
        <v>98</v>
      </c>
      <c r="O417" s="55" t="s">
        <v>56</v>
      </c>
      <c r="P417" s="55" t="s">
        <v>56</v>
      </c>
      <c r="Q417" s="65">
        <v>69</v>
      </c>
      <c r="R417" s="54" t="s">
        <v>56</v>
      </c>
      <c r="S417" s="54">
        <f t="shared" si="263"/>
        <v>447</v>
      </c>
      <c r="T417" s="55" t="s">
        <v>56</v>
      </c>
      <c r="U417" s="54">
        <f t="shared" si="262"/>
        <v>447</v>
      </c>
      <c r="V417" s="51"/>
    </row>
    <row r="418" spans="1:22" x14ac:dyDescent="0.25">
      <c r="B418" s="52" t="s">
        <v>97</v>
      </c>
      <c r="C418" s="55" t="s">
        <v>56</v>
      </c>
      <c r="D418" s="55" t="s">
        <v>56</v>
      </c>
      <c r="E418" s="55" t="s">
        <v>56</v>
      </c>
      <c r="F418" s="55" t="s">
        <v>56</v>
      </c>
      <c r="G418" s="55" t="s">
        <v>56</v>
      </c>
      <c r="H418" s="54" t="s">
        <v>56</v>
      </c>
      <c r="I418" s="55" t="s">
        <v>56</v>
      </c>
      <c r="J418" s="55" t="s">
        <v>56</v>
      </c>
      <c r="K418" s="55" t="s">
        <v>56</v>
      </c>
      <c r="L418" s="50"/>
      <c r="M418" s="53">
        <v>26</v>
      </c>
      <c r="N418" s="64">
        <v>0</v>
      </c>
      <c r="O418" s="55" t="s">
        <v>56</v>
      </c>
      <c r="P418" s="55" t="s">
        <v>56</v>
      </c>
      <c r="Q418" s="55" t="s">
        <v>56</v>
      </c>
      <c r="R418" s="54" t="s">
        <v>56</v>
      </c>
      <c r="S418" s="54">
        <f t="shared" si="263"/>
        <v>26</v>
      </c>
      <c r="T418" s="55" t="s">
        <v>56</v>
      </c>
      <c r="U418" s="54">
        <f t="shared" si="262"/>
        <v>26</v>
      </c>
      <c r="V418" s="51"/>
    </row>
    <row r="419" spans="1:22" x14ac:dyDescent="0.25">
      <c r="B419" s="52" t="s">
        <v>140</v>
      </c>
      <c r="C419" s="55" t="s">
        <v>56</v>
      </c>
      <c r="D419" s="55" t="s">
        <v>56</v>
      </c>
      <c r="E419" s="55" t="s">
        <v>56</v>
      </c>
      <c r="F419" s="55" t="s">
        <v>56</v>
      </c>
      <c r="G419" s="55" t="s">
        <v>56</v>
      </c>
      <c r="H419" s="54" t="s">
        <v>56</v>
      </c>
      <c r="I419" s="55" t="s">
        <v>56</v>
      </c>
      <c r="J419" s="55" t="s">
        <v>56</v>
      </c>
      <c r="K419" s="55" t="s">
        <v>56</v>
      </c>
      <c r="L419" s="50"/>
      <c r="M419" s="53">
        <v>39</v>
      </c>
      <c r="N419" s="64">
        <v>0</v>
      </c>
      <c r="O419" s="55" t="s">
        <v>56</v>
      </c>
      <c r="P419" s="55" t="s">
        <v>56</v>
      </c>
      <c r="Q419" s="65">
        <v>0</v>
      </c>
      <c r="R419" s="54" t="s">
        <v>56</v>
      </c>
      <c r="S419" s="54">
        <f t="shared" si="263"/>
        <v>39</v>
      </c>
      <c r="T419" s="55" t="s">
        <v>56</v>
      </c>
      <c r="U419" s="54">
        <f t="shared" si="262"/>
        <v>39</v>
      </c>
      <c r="V419" s="51"/>
    </row>
    <row r="420" spans="1:22" x14ac:dyDescent="0.25">
      <c r="B420" s="52" t="s">
        <v>65</v>
      </c>
      <c r="C420" s="55" t="s">
        <v>56</v>
      </c>
      <c r="D420" s="55" t="s">
        <v>56</v>
      </c>
      <c r="E420" s="55" t="s">
        <v>56</v>
      </c>
      <c r="F420" s="55" t="s">
        <v>56</v>
      </c>
      <c r="G420" s="55" t="s">
        <v>56</v>
      </c>
      <c r="H420" s="54" t="s">
        <v>56</v>
      </c>
      <c r="I420" s="55" t="s">
        <v>56</v>
      </c>
      <c r="J420" s="55" t="s">
        <v>56</v>
      </c>
      <c r="K420" s="55" t="s">
        <v>56</v>
      </c>
      <c r="L420" s="50"/>
      <c r="M420" s="55" t="s">
        <v>56</v>
      </c>
      <c r="N420" s="53">
        <v>26</v>
      </c>
      <c r="O420" s="53">
        <v>0</v>
      </c>
      <c r="P420" s="55" t="s">
        <v>56</v>
      </c>
      <c r="Q420" s="53">
        <v>0</v>
      </c>
      <c r="R420" s="54" t="s">
        <v>56</v>
      </c>
      <c r="S420" s="54">
        <f t="shared" si="263"/>
        <v>26</v>
      </c>
      <c r="T420" s="53">
        <v>1134</v>
      </c>
      <c r="U420" s="54">
        <f t="shared" si="262"/>
        <v>1160</v>
      </c>
      <c r="V420" s="50"/>
    </row>
    <row r="421" spans="1:22" x14ac:dyDescent="0.25">
      <c r="B421" s="52" t="s">
        <v>153</v>
      </c>
      <c r="C421" s="55" t="s">
        <v>56</v>
      </c>
      <c r="D421" s="55" t="s">
        <v>56</v>
      </c>
      <c r="E421" s="55" t="s">
        <v>56</v>
      </c>
      <c r="F421" s="55" t="s">
        <v>56</v>
      </c>
      <c r="G421" s="55" t="s">
        <v>56</v>
      </c>
      <c r="H421" s="54" t="s">
        <v>56</v>
      </c>
      <c r="I421" s="55" t="s">
        <v>56</v>
      </c>
      <c r="J421" s="55" t="s">
        <v>56</v>
      </c>
      <c r="K421" s="55" t="s">
        <v>56</v>
      </c>
      <c r="L421" s="50"/>
      <c r="M421" s="53">
        <v>47</v>
      </c>
      <c r="N421" s="55" t="s">
        <v>56</v>
      </c>
      <c r="O421" s="55" t="s">
        <v>56</v>
      </c>
      <c r="P421" s="55" t="s">
        <v>56</v>
      </c>
      <c r="Q421" s="55" t="s">
        <v>56</v>
      </c>
      <c r="R421" s="54" t="s">
        <v>56</v>
      </c>
      <c r="S421" s="54">
        <f t="shared" si="263"/>
        <v>47</v>
      </c>
      <c r="T421" s="55" t="s">
        <v>56</v>
      </c>
      <c r="U421" s="54">
        <f t="shared" si="262"/>
        <v>47</v>
      </c>
      <c r="V421" s="51"/>
    </row>
    <row r="422" spans="1:22" x14ac:dyDescent="0.25">
      <c r="B422" s="52" t="s">
        <v>117</v>
      </c>
      <c r="C422" s="65">
        <v>20</v>
      </c>
      <c r="D422" s="55" t="s">
        <v>56</v>
      </c>
      <c r="E422" s="55" t="s">
        <v>56</v>
      </c>
      <c r="F422" s="55" t="s">
        <v>56</v>
      </c>
      <c r="G422" s="55" t="s">
        <v>56</v>
      </c>
      <c r="H422" s="54" t="s">
        <v>56</v>
      </c>
      <c r="I422" s="54">
        <f>SUM(C422:G422)</f>
        <v>20</v>
      </c>
      <c r="J422" s="55" t="s">
        <v>56</v>
      </c>
      <c r="K422" s="54">
        <f t="shared" ref="K422:K426" si="264">SUM(I422:J422)</f>
        <v>20</v>
      </c>
      <c r="L422" s="50"/>
      <c r="M422" s="65">
        <v>0</v>
      </c>
      <c r="N422" s="55" t="s">
        <v>56</v>
      </c>
      <c r="O422" s="55" t="s">
        <v>56</v>
      </c>
      <c r="P422" s="55" t="s">
        <v>56</v>
      </c>
      <c r="Q422" s="55" t="s">
        <v>56</v>
      </c>
      <c r="R422" s="54" t="s">
        <v>56</v>
      </c>
      <c r="S422" s="54">
        <f t="shared" si="263"/>
        <v>0</v>
      </c>
      <c r="T422" s="55" t="s">
        <v>56</v>
      </c>
      <c r="U422" s="54">
        <f t="shared" si="262"/>
        <v>0</v>
      </c>
      <c r="V422" s="51"/>
    </row>
    <row r="423" spans="1:22" x14ac:dyDescent="0.25">
      <c r="B423" s="52" t="s">
        <v>118</v>
      </c>
      <c r="C423" s="55" t="s">
        <v>56</v>
      </c>
      <c r="D423" s="53">
        <v>0</v>
      </c>
      <c r="E423" s="53">
        <v>0</v>
      </c>
      <c r="F423" s="55" t="s">
        <v>56</v>
      </c>
      <c r="G423" s="53">
        <v>0</v>
      </c>
      <c r="H423" s="54" t="s">
        <v>56</v>
      </c>
      <c r="I423" s="54">
        <f>SUM(C423:G423)</f>
        <v>0</v>
      </c>
      <c r="J423" s="55" t="s">
        <v>56</v>
      </c>
      <c r="K423" s="54">
        <f t="shared" si="264"/>
        <v>0</v>
      </c>
      <c r="L423" s="50"/>
      <c r="M423" s="55" t="s">
        <v>56</v>
      </c>
      <c r="N423" s="53">
        <v>111</v>
      </c>
      <c r="O423" s="53">
        <v>2</v>
      </c>
      <c r="P423" s="55" t="s">
        <v>56</v>
      </c>
      <c r="Q423" s="53">
        <v>28</v>
      </c>
      <c r="R423" s="54" t="s">
        <v>56</v>
      </c>
      <c r="S423" s="54">
        <f t="shared" si="263"/>
        <v>141</v>
      </c>
      <c r="T423" s="55" t="s">
        <v>56</v>
      </c>
      <c r="U423" s="54">
        <f t="shared" si="262"/>
        <v>141</v>
      </c>
      <c r="V423" s="50"/>
    </row>
    <row r="424" spans="1:22" x14ac:dyDescent="0.25">
      <c r="B424" s="52" t="s">
        <v>66</v>
      </c>
      <c r="C424" s="65">
        <v>22</v>
      </c>
      <c r="D424" s="55" t="s">
        <v>56</v>
      </c>
      <c r="E424" s="55" t="s">
        <v>56</v>
      </c>
      <c r="F424" s="55" t="s">
        <v>56</v>
      </c>
      <c r="G424" s="55" t="s">
        <v>56</v>
      </c>
      <c r="H424" s="54" t="s">
        <v>56</v>
      </c>
      <c r="I424" s="54">
        <f>SUM(C424:G424)</f>
        <v>22</v>
      </c>
      <c r="J424" s="55" t="s">
        <v>56</v>
      </c>
      <c r="K424" s="54">
        <f t="shared" si="264"/>
        <v>22</v>
      </c>
      <c r="L424" s="50"/>
      <c r="M424" s="65">
        <v>67</v>
      </c>
      <c r="N424" s="55" t="s">
        <v>56</v>
      </c>
      <c r="O424" s="55" t="s">
        <v>56</v>
      </c>
      <c r="P424" s="55" t="s">
        <v>56</v>
      </c>
      <c r="Q424" s="55" t="s">
        <v>56</v>
      </c>
      <c r="R424" s="54" t="s">
        <v>56</v>
      </c>
      <c r="S424" s="54">
        <f t="shared" si="263"/>
        <v>67</v>
      </c>
      <c r="T424" s="55" t="s">
        <v>56</v>
      </c>
      <c r="U424" s="54">
        <f t="shared" si="262"/>
        <v>67</v>
      </c>
      <c r="V424" s="51"/>
    </row>
    <row r="425" spans="1:22" x14ac:dyDescent="0.25">
      <c r="B425" s="52" t="s">
        <v>120</v>
      </c>
      <c r="C425" s="64">
        <v>23</v>
      </c>
      <c r="D425" s="55" t="s">
        <v>56</v>
      </c>
      <c r="E425" s="55" t="s">
        <v>56</v>
      </c>
      <c r="F425" s="55" t="s">
        <v>56</v>
      </c>
      <c r="G425" s="55" t="s">
        <v>56</v>
      </c>
      <c r="H425" s="54" t="s">
        <v>56</v>
      </c>
      <c r="I425" s="54">
        <f>SUM(C425:G425)</f>
        <v>23</v>
      </c>
      <c r="J425" s="55" t="s">
        <v>56</v>
      </c>
      <c r="K425" s="54">
        <f t="shared" si="264"/>
        <v>23</v>
      </c>
      <c r="L425" s="50"/>
      <c r="M425" s="64">
        <v>118</v>
      </c>
      <c r="N425" s="55" t="s">
        <v>56</v>
      </c>
      <c r="O425" s="55" t="s">
        <v>56</v>
      </c>
      <c r="P425" s="55" t="s">
        <v>56</v>
      </c>
      <c r="Q425" s="55" t="s">
        <v>56</v>
      </c>
      <c r="R425" s="54" t="s">
        <v>56</v>
      </c>
      <c r="S425" s="54">
        <f t="shared" si="263"/>
        <v>118</v>
      </c>
      <c r="T425" s="55" t="s">
        <v>56</v>
      </c>
      <c r="U425" s="54">
        <f t="shared" si="262"/>
        <v>118</v>
      </c>
      <c r="V425" s="51"/>
    </row>
    <row r="426" spans="1:22" x14ac:dyDescent="0.25">
      <c r="B426" s="52" t="s">
        <v>60</v>
      </c>
      <c r="C426" s="55" t="s">
        <v>56</v>
      </c>
      <c r="D426" s="53">
        <v>249</v>
      </c>
      <c r="E426" s="65">
        <v>0</v>
      </c>
      <c r="F426" s="55" t="s">
        <v>56</v>
      </c>
      <c r="G426" s="53">
        <v>94</v>
      </c>
      <c r="H426" s="54" t="s">
        <v>56</v>
      </c>
      <c r="I426" s="54">
        <f>SUM(C426:G426)</f>
        <v>343</v>
      </c>
      <c r="J426" s="53">
        <v>3405</v>
      </c>
      <c r="K426" s="54">
        <f t="shared" si="264"/>
        <v>3748</v>
      </c>
      <c r="L426" s="50"/>
      <c r="M426" s="55" t="s">
        <v>56</v>
      </c>
      <c r="N426" s="53">
        <v>397</v>
      </c>
      <c r="O426" s="65">
        <v>0</v>
      </c>
      <c r="P426" s="55" t="s">
        <v>56</v>
      </c>
      <c r="Q426" s="53">
        <v>110</v>
      </c>
      <c r="R426" s="54" t="s">
        <v>56</v>
      </c>
      <c r="S426" s="54">
        <f t="shared" si="263"/>
        <v>507</v>
      </c>
      <c r="T426" s="53">
        <v>3320</v>
      </c>
      <c r="U426" s="54">
        <f t="shared" si="262"/>
        <v>3827</v>
      </c>
      <c r="V426" s="51"/>
    </row>
    <row r="427" spans="1:22" x14ac:dyDescent="0.25">
      <c r="B427" s="52" t="s">
        <v>150</v>
      </c>
      <c r="C427" s="55" t="s">
        <v>56</v>
      </c>
      <c r="D427" s="55" t="s">
        <v>56</v>
      </c>
      <c r="E427" s="55" t="s">
        <v>56</v>
      </c>
      <c r="F427" s="55" t="s">
        <v>56</v>
      </c>
      <c r="G427" s="55" t="s">
        <v>56</v>
      </c>
      <c r="H427" s="54" t="s">
        <v>56</v>
      </c>
      <c r="I427" s="55" t="s">
        <v>56</v>
      </c>
      <c r="J427" s="55" t="s">
        <v>56</v>
      </c>
      <c r="K427" s="55" t="s">
        <v>56</v>
      </c>
      <c r="L427" s="50"/>
      <c r="M427" s="53">
        <v>16</v>
      </c>
      <c r="N427" s="55" t="s">
        <v>56</v>
      </c>
      <c r="O427" s="55" t="s">
        <v>56</v>
      </c>
      <c r="P427" s="55" t="s">
        <v>56</v>
      </c>
      <c r="Q427" s="55" t="s">
        <v>56</v>
      </c>
      <c r="R427" s="54" t="s">
        <v>56</v>
      </c>
      <c r="S427" s="54">
        <f t="shared" si="263"/>
        <v>16</v>
      </c>
      <c r="T427" s="55" t="s">
        <v>56</v>
      </c>
      <c r="U427" s="54">
        <f t="shared" si="262"/>
        <v>16</v>
      </c>
      <c r="V427" s="51"/>
    </row>
    <row r="428" spans="1:22" x14ac:dyDescent="0.25">
      <c r="B428" s="60" t="s">
        <v>154</v>
      </c>
      <c r="C428" s="54">
        <f>SUM(C412:C427)</f>
        <v>10686</v>
      </c>
      <c r="D428" s="54">
        <f>SUM(D412:D427)</f>
        <v>431</v>
      </c>
      <c r="E428" s="54">
        <f>SUM(E412:E427)</f>
        <v>5</v>
      </c>
      <c r="F428" s="55" t="s">
        <v>56</v>
      </c>
      <c r="G428" s="54">
        <f>SUM(G412:G427)</f>
        <v>2822</v>
      </c>
      <c r="H428" s="54" t="s">
        <v>56</v>
      </c>
      <c r="I428" s="54">
        <f>SUM(C428:G428)</f>
        <v>13944</v>
      </c>
      <c r="J428" s="54">
        <f>SUM(J412:J427)</f>
        <v>7838</v>
      </c>
      <c r="K428" s="54">
        <f t="shared" ref="K428" si="265">SUM(I428:J428)</f>
        <v>21782</v>
      </c>
      <c r="L428" s="50"/>
      <c r="M428" s="54">
        <f t="shared" ref="M428:U428" si="266">SUM(M412:M427)</f>
        <v>8419</v>
      </c>
      <c r="N428" s="54">
        <f t="shared" si="266"/>
        <v>813</v>
      </c>
      <c r="O428" s="54">
        <f t="shared" si="266"/>
        <v>2</v>
      </c>
      <c r="P428" s="55" t="s">
        <v>56</v>
      </c>
      <c r="Q428" s="54">
        <f t="shared" si="266"/>
        <v>1759</v>
      </c>
      <c r="R428" s="54" t="s">
        <v>56</v>
      </c>
      <c r="S428" s="54">
        <f t="shared" si="266"/>
        <v>10993</v>
      </c>
      <c r="T428" s="54">
        <f t="shared" si="266"/>
        <v>4919</v>
      </c>
      <c r="U428" s="54">
        <f t="shared" si="266"/>
        <v>15912</v>
      </c>
      <c r="V428" s="50"/>
    </row>
    <row r="429" spans="1:22" x14ac:dyDescent="0.25">
      <c r="B429" s="60"/>
      <c r="C429" s="54"/>
      <c r="D429" s="54"/>
      <c r="E429" s="54"/>
      <c r="F429" s="54"/>
      <c r="G429" s="54"/>
      <c r="H429" s="54"/>
      <c r="I429" s="54"/>
      <c r="J429" s="54"/>
      <c r="K429" s="54"/>
      <c r="L429" s="50"/>
      <c r="M429" s="54"/>
      <c r="N429" s="54"/>
      <c r="O429" s="54"/>
      <c r="P429" s="54"/>
      <c r="Q429" s="54"/>
      <c r="R429" s="54"/>
      <c r="S429" s="54"/>
      <c r="T429" s="54"/>
      <c r="U429" s="54"/>
      <c r="V429" s="50"/>
    </row>
    <row r="430" spans="1:22" ht="17.25" customHeight="1" x14ac:dyDescent="0.25">
      <c r="A430" s="47"/>
      <c r="B430" s="48" t="s">
        <v>145</v>
      </c>
      <c r="C430" s="49"/>
      <c r="D430" s="49"/>
      <c r="E430" s="49"/>
      <c r="F430" s="49"/>
      <c r="G430" s="49"/>
      <c r="H430" s="49"/>
      <c r="I430" s="49"/>
      <c r="J430" s="49"/>
      <c r="K430" s="49"/>
      <c r="L430" s="50"/>
      <c r="M430" s="49"/>
      <c r="N430" s="49"/>
      <c r="O430" s="49"/>
      <c r="P430" s="49"/>
      <c r="Q430" s="49"/>
      <c r="R430" s="49"/>
      <c r="S430" s="49"/>
      <c r="T430" s="49"/>
      <c r="U430" s="49"/>
      <c r="V430" s="51"/>
    </row>
    <row r="431" spans="1:22" x14ac:dyDescent="0.25">
      <c r="B431" s="52" t="s">
        <v>115</v>
      </c>
      <c r="C431" s="53">
        <f t="shared" ref="C431:D433" si="267">SUM(C394,C412)</f>
        <v>178</v>
      </c>
      <c r="D431" s="53">
        <f t="shared" si="267"/>
        <v>22</v>
      </c>
      <c r="E431" s="55" t="s">
        <v>56</v>
      </c>
      <c r="F431" s="55" t="s">
        <v>56</v>
      </c>
      <c r="G431" s="53">
        <f>SUM(G394,G412)</f>
        <v>105</v>
      </c>
      <c r="H431" s="54" t="s">
        <v>56</v>
      </c>
      <c r="I431" s="54">
        <f>SUM(C431:G431)</f>
        <v>305</v>
      </c>
      <c r="J431" s="55" t="s">
        <v>56</v>
      </c>
      <c r="K431" s="54">
        <f t="shared" ref="K431:K436" si="268">SUM(I431:J431)</f>
        <v>305</v>
      </c>
      <c r="L431" s="50"/>
      <c r="M431" s="53">
        <f t="shared" ref="M431:N433" si="269">SUM(M394,M412)</f>
        <v>4237</v>
      </c>
      <c r="N431" s="53">
        <f t="shared" si="269"/>
        <v>194</v>
      </c>
      <c r="O431" s="55" t="s">
        <v>56</v>
      </c>
      <c r="P431" s="55" t="s">
        <v>56</v>
      </c>
      <c r="Q431" s="53">
        <f>SUM(Q394,Q412)</f>
        <v>792</v>
      </c>
      <c r="R431" s="54" t="s">
        <v>56</v>
      </c>
      <c r="S431" s="54">
        <f>SUM(M431:Q431)</f>
        <v>5223</v>
      </c>
      <c r="T431" s="55" t="s">
        <v>56</v>
      </c>
      <c r="U431" s="54">
        <f>SUM(S431:T431)</f>
        <v>5223</v>
      </c>
      <c r="V431" s="50"/>
    </row>
    <row r="432" spans="1:22" x14ac:dyDescent="0.25">
      <c r="B432" s="52" t="s">
        <v>147</v>
      </c>
      <c r="C432" s="53">
        <f t="shared" si="267"/>
        <v>12</v>
      </c>
      <c r="D432" s="53">
        <f t="shared" si="267"/>
        <v>0</v>
      </c>
      <c r="E432" s="55" t="s">
        <v>56</v>
      </c>
      <c r="F432" s="55" t="s">
        <v>56</v>
      </c>
      <c r="G432" s="53">
        <f>SUM(G395,G413)</f>
        <v>2</v>
      </c>
      <c r="H432" s="54" t="s">
        <v>56</v>
      </c>
      <c r="I432" s="54">
        <f>SUM(C432:G432)</f>
        <v>14</v>
      </c>
      <c r="J432" s="55" t="s">
        <v>56</v>
      </c>
      <c r="K432" s="54">
        <f t="shared" si="268"/>
        <v>14</v>
      </c>
      <c r="L432" s="50"/>
      <c r="M432" s="53">
        <f t="shared" si="269"/>
        <v>2378</v>
      </c>
      <c r="N432" s="53">
        <f t="shared" si="269"/>
        <v>293</v>
      </c>
      <c r="O432" s="55" t="s">
        <v>56</v>
      </c>
      <c r="P432" s="55" t="s">
        <v>56</v>
      </c>
      <c r="Q432" s="53">
        <f>SUM(Q395,Q413)</f>
        <v>611</v>
      </c>
      <c r="R432" s="54" t="s">
        <v>56</v>
      </c>
      <c r="S432" s="54">
        <f>SUM(M432:Q432)</f>
        <v>3282</v>
      </c>
      <c r="T432" s="55" t="s">
        <v>56</v>
      </c>
      <c r="U432" s="54">
        <f t="shared" ref="U432:U446" si="270">SUM(S432:T432)</f>
        <v>3282</v>
      </c>
      <c r="V432" s="50"/>
    </row>
    <row r="433" spans="1:22" x14ac:dyDescent="0.25">
      <c r="B433" s="52" t="s">
        <v>129</v>
      </c>
      <c r="C433" s="53">
        <f t="shared" si="267"/>
        <v>15658</v>
      </c>
      <c r="D433" s="53">
        <f t="shared" si="267"/>
        <v>135</v>
      </c>
      <c r="E433" s="55" t="s">
        <v>56</v>
      </c>
      <c r="F433" s="55" t="s">
        <v>56</v>
      </c>
      <c r="G433" s="53">
        <f>SUM(G396,G414)</f>
        <v>3648</v>
      </c>
      <c r="H433" s="54" t="s">
        <v>56</v>
      </c>
      <c r="I433" s="54">
        <f>SUM(C433:G433)</f>
        <v>19441</v>
      </c>
      <c r="J433" s="55" t="s">
        <v>56</v>
      </c>
      <c r="K433" s="54">
        <f t="shared" si="268"/>
        <v>19441</v>
      </c>
      <c r="L433" s="50"/>
      <c r="M433" s="53">
        <f t="shared" si="269"/>
        <v>5245</v>
      </c>
      <c r="N433" s="53">
        <f t="shared" si="269"/>
        <v>63</v>
      </c>
      <c r="O433" s="55" t="s">
        <v>56</v>
      </c>
      <c r="P433" s="55" t="s">
        <v>56</v>
      </c>
      <c r="Q433" s="53">
        <f>SUM(Q396,Q414)</f>
        <v>1080</v>
      </c>
      <c r="R433" s="54" t="s">
        <v>56</v>
      </c>
      <c r="S433" s="54">
        <f>SUM(M433:Q433)</f>
        <v>6388</v>
      </c>
      <c r="T433" s="55" t="s">
        <v>56</v>
      </c>
      <c r="U433" s="54">
        <f t="shared" si="270"/>
        <v>6388</v>
      </c>
      <c r="V433" s="50"/>
    </row>
    <row r="434" spans="1:22" x14ac:dyDescent="0.25">
      <c r="B434" s="52" t="s">
        <v>96</v>
      </c>
      <c r="C434" s="55" t="s">
        <v>56</v>
      </c>
      <c r="D434" s="55" t="s">
        <v>56</v>
      </c>
      <c r="E434" s="55" t="s">
        <v>56</v>
      </c>
      <c r="F434" s="55" t="s">
        <v>56</v>
      </c>
      <c r="G434" s="55" t="s">
        <v>56</v>
      </c>
      <c r="H434" s="54" t="s">
        <v>56</v>
      </c>
      <c r="I434" s="55" t="s">
        <v>56</v>
      </c>
      <c r="J434" s="53">
        <f>SUM(J397,J415)</f>
        <v>2809</v>
      </c>
      <c r="K434" s="54">
        <f t="shared" si="268"/>
        <v>2809</v>
      </c>
      <c r="L434" s="50"/>
      <c r="M434" s="55" t="s">
        <v>56</v>
      </c>
      <c r="N434" s="55" t="s">
        <v>56</v>
      </c>
      <c r="O434" s="55" t="s">
        <v>56</v>
      </c>
      <c r="P434" s="55" t="s">
        <v>56</v>
      </c>
      <c r="Q434" s="55" t="s">
        <v>56</v>
      </c>
      <c r="R434" s="54" t="s">
        <v>56</v>
      </c>
      <c r="S434" s="55" t="s">
        <v>56</v>
      </c>
      <c r="T434" s="53">
        <f>SUM(T397,T415)</f>
        <v>525</v>
      </c>
      <c r="U434" s="54">
        <f t="shared" si="270"/>
        <v>525</v>
      </c>
      <c r="V434" s="51"/>
    </row>
    <row r="435" spans="1:22" x14ac:dyDescent="0.25">
      <c r="B435" s="52" t="s">
        <v>139</v>
      </c>
      <c r="C435" s="55" t="s">
        <v>56</v>
      </c>
      <c r="D435" s="53">
        <f>SUM(D398,D416)</f>
        <v>48</v>
      </c>
      <c r="E435" s="53">
        <f>SUM(E398,E416)</f>
        <v>5</v>
      </c>
      <c r="F435" s="55" t="s">
        <v>56</v>
      </c>
      <c r="G435" s="53">
        <f>SUM(G398,G416)</f>
        <v>110</v>
      </c>
      <c r="H435" s="54" t="s">
        <v>56</v>
      </c>
      <c r="I435" s="54">
        <f>SUM(C435:G435)</f>
        <v>163</v>
      </c>
      <c r="J435" s="53">
        <f>SUM(J398,J416)</f>
        <v>2797</v>
      </c>
      <c r="K435" s="54">
        <f t="shared" si="268"/>
        <v>2960</v>
      </c>
      <c r="L435" s="50"/>
      <c r="M435" s="55" t="s">
        <v>56</v>
      </c>
      <c r="N435" s="53">
        <f t="shared" ref="N435:Q435" si="271">SUM(N398,N416)</f>
        <v>0</v>
      </c>
      <c r="O435" s="53">
        <f t="shared" si="271"/>
        <v>0</v>
      </c>
      <c r="P435" s="55" t="s">
        <v>56</v>
      </c>
      <c r="Q435" s="53">
        <f t="shared" si="271"/>
        <v>0</v>
      </c>
      <c r="R435" s="54" t="s">
        <v>56</v>
      </c>
      <c r="S435" s="54">
        <f t="shared" ref="S435:S446" si="272">SUM(M435:Q435)</f>
        <v>0</v>
      </c>
      <c r="T435" s="53">
        <f>SUM(T398,T416)</f>
        <v>163</v>
      </c>
      <c r="U435" s="54">
        <f t="shared" si="270"/>
        <v>163</v>
      </c>
      <c r="V435" s="51"/>
    </row>
    <row r="436" spans="1:22" x14ac:dyDescent="0.25">
      <c r="B436" s="52" t="s">
        <v>116</v>
      </c>
      <c r="C436" s="53">
        <f>SUM(C399,C417)</f>
        <v>627</v>
      </c>
      <c r="D436" s="53">
        <f>SUM(D399,D417)</f>
        <v>22</v>
      </c>
      <c r="E436" s="55" t="s">
        <v>56</v>
      </c>
      <c r="F436" s="55" t="s">
        <v>56</v>
      </c>
      <c r="G436" s="53">
        <f>SUM(G399,G417)</f>
        <v>67</v>
      </c>
      <c r="H436" s="54" t="s">
        <v>56</v>
      </c>
      <c r="I436" s="54">
        <f>SUM(C436:G436)</f>
        <v>716</v>
      </c>
      <c r="J436" s="55" t="s">
        <v>56</v>
      </c>
      <c r="K436" s="54">
        <f t="shared" si="268"/>
        <v>716</v>
      </c>
      <c r="L436" s="50"/>
      <c r="M436" s="53">
        <f t="shared" ref="M436:N438" si="273">SUM(M399,M417)</f>
        <v>614</v>
      </c>
      <c r="N436" s="53">
        <f t="shared" si="273"/>
        <v>118</v>
      </c>
      <c r="O436" s="55" t="s">
        <v>56</v>
      </c>
      <c r="P436" s="55" t="s">
        <v>56</v>
      </c>
      <c r="Q436" s="53">
        <f>SUM(Q399,Q417)</f>
        <v>81</v>
      </c>
      <c r="R436" s="54" t="s">
        <v>56</v>
      </c>
      <c r="S436" s="54">
        <f t="shared" si="272"/>
        <v>813</v>
      </c>
      <c r="T436" s="55" t="s">
        <v>56</v>
      </c>
      <c r="U436" s="54">
        <f t="shared" si="270"/>
        <v>813</v>
      </c>
      <c r="V436" s="51"/>
    </row>
    <row r="437" spans="1:22" x14ac:dyDescent="0.25">
      <c r="B437" s="52" t="s">
        <v>97</v>
      </c>
      <c r="C437" s="55" t="s">
        <v>56</v>
      </c>
      <c r="D437" s="55" t="s">
        <v>56</v>
      </c>
      <c r="E437" s="55" t="s">
        <v>56</v>
      </c>
      <c r="F437" s="55" t="s">
        <v>56</v>
      </c>
      <c r="G437" s="55" t="s">
        <v>56</v>
      </c>
      <c r="H437" s="54" t="s">
        <v>56</v>
      </c>
      <c r="I437" s="55" t="s">
        <v>56</v>
      </c>
      <c r="J437" s="55" t="s">
        <v>56</v>
      </c>
      <c r="K437" s="55" t="s">
        <v>56</v>
      </c>
      <c r="L437" s="50"/>
      <c r="M437" s="53">
        <f t="shared" si="273"/>
        <v>57</v>
      </c>
      <c r="N437" s="53">
        <f t="shared" si="273"/>
        <v>0</v>
      </c>
      <c r="O437" s="55" t="s">
        <v>56</v>
      </c>
      <c r="P437" s="55" t="s">
        <v>56</v>
      </c>
      <c r="Q437" s="55" t="s">
        <v>56</v>
      </c>
      <c r="R437" s="54" t="s">
        <v>56</v>
      </c>
      <c r="S437" s="54">
        <f t="shared" si="272"/>
        <v>57</v>
      </c>
      <c r="T437" s="55" t="s">
        <v>56</v>
      </c>
      <c r="U437" s="54">
        <f t="shared" si="270"/>
        <v>57</v>
      </c>
      <c r="V437" s="51"/>
    </row>
    <row r="438" spans="1:22" x14ac:dyDescent="0.25">
      <c r="B438" s="52" t="s">
        <v>140</v>
      </c>
      <c r="C438" s="55" t="s">
        <v>56</v>
      </c>
      <c r="D438" s="55" t="s">
        <v>56</v>
      </c>
      <c r="E438" s="55" t="s">
        <v>56</v>
      </c>
      <c r="F438" s="55" t="s">
        <v>56</v>
      </c>
      <c r="G438" s="55" t="s">
        <v>56</v>
      </c>
      <c r="H438" s="54" t="s">
        <v>56</v>
      </c>
      <c r="I438" s="55" t="s">
        <v>56</v>
      </c>
      <c r="J438" s="55" t="s">
        <v>56</v>
      </c>
      <c r="K438" s="55" t="s">
        <v>56</v>
      </c>
      <c r="L438" s="50"/>
      <c r="M438" s="53">
        <f t="shared" si="273"/>
        <v>50</v>
      </c>
      <c r="N438" s="53">
        <f t="shared" si="273"/>
        <v>0</v>
      </c>
      <c r="O438" s="55" t="s">
        <v>56</v>
      </c>
      <c r="P438" s="55" t="s">
        <v>56</v>
      </c>
      <c r="Q438" s="53">
        <f>SUM(Q401,Q419)</f>
        <v>0</v>
      </c>
      <c r="R438" s="54" t="s">
        <v>56</v>
      </c>
      <c r="S438" s="54">
        <f t="shared" si="272"/>
        <v>50</v>
      </c>
      <c r="T438" s="55" t="s">
        <v>56</v>
      </c>
      <c r="U438" s="54">
        <f t="shared" si="270"/>
        <v>50</v>
      </c>
      <c r="V438" s="51"/>
    </row>
    <row r="439" spans="1:22" x14ac:dyDescent="0.25">
      <c r="B439" s="52" t="s">
        <v>65</v>
      </c>
      <c r="C439" s="55" t="s">
        <v>56</v>
      </c>
      <c r="D439" s="55" t="s">
        <v>56</v>
      </c>
      <c r="E439" s="55" t="s">
        <v>56</v>
      </c>
      <c r="F439" s="55" t="s">
        <v>56</v>
      </c>
      <c r="G439" s="55" t="s">
        <v>56</v>
      </c>
      <c r="H439" s="54" t="s">
        <v>56</v>
      </c>
      <c r="I439" s="55" t="s">
        <v>56</v>
      </c>
      <c r="J439" s="55" t="s">
        <v>56</v>
      </c>
      <c r="K439" s="55" t="s">
        <v>56</v>
      </c>
      <c r="L439" s="50"/>
      <c r="M439" s="55" t="s">
        <v>56</v>
      </c>
      <c r="N439" s="53">
        <f>SUM(N402,N420)</f>
        <v>37</v>
      </c>
      <c r="O439" s="53">
        <f>SUM(O402,O420)</f>
        <v>0</v>
      </c>
      <c r="P439" s="55" t="s">
        <v>56</v>
      </c>
      <c r="Q439" s="53">
        <f>SUM(Q402,Q420)</f>
        <v>16</v>
      </c>
      <c r="R439" s="54" t="s">
        <v>56</v>
      </c>
      <c r="S439" s="54">
        <f t="shared" si="272"/>
        <v>53</v>
      </c>
      <c r="T439" s="53">
        <f t="shared" ref="T439" si="274">SUM(T402,T420)</f>
        <v>2019</v>
      </c>
      <c r="U439" s="54">
        <f t="shared" si="270"/>
        <v>2072</v>
      </c>
      <c r="V439" s="50"/>
    </row>
    <row r="440" spans="1:22" x14ac:dyDescent="0.25">
      <c r="B440" s="52" t="s">
        <v>153</v>
      </c>
      <c r="C440" s="55" t="s">
        <v>56</v>
      </c>
      <c r="D440" s="55" t="s">
        <v>56</v>
      </c>
      <c r="E440" s="55" t="s">
        <v>56</v>
      </c>
      <c r="F440" s="55" t="s">
        <v>56</v>
      </c>
      <c r="G440" s="55" t="s">
        <v>56</v>
      </c>
      <c r="H440" s="54" t="s">
        <v>56</v>
      </c>
      <c r="I440" s="55" t="s">
        <v>56</v>
      </c>
      <c r="J440" s="55" t="s">
        <v>56</v>
      </c>
      <c r="K440" s="55" t="s">
        <v>56</v>
      </c>
      <c r="L440" s="50"/>
      <c r="M440" s="53">
        <f t="shared" ref="M440" si="275">SUM(M403,M421)</f>
        <v>112</v>
      </c>
      <c r="N440" s="55" t="s">
        <v>56</v>
      </c>
      <c r="O440" s="55" t="s">
        <v>56</v>
      </c>
      <c r="P440" s="55" t="s">
        <v>56</v>
      </c>
      <c r="Q440" s="55" t="s">
        <v>56</v>
      </c>
      <c r="R440" s="54" t="s">
        <v>56</v>
      </c>
      <c r="S440" s="54">
        <f t="shared" si="272"/>
        <v>112</v>
      </c>
      <c r="T440" s="55" t="s">
        <v>56</v>
      </c>
      <c r="U440" s="54">
        <f t="shared" si="270"/>
        <v>112</v>
      </c>
      <c r="V440" s="51"/>
    </row>
    <row r="441" spans="1:22" x14ac:dyDescent="0.25">
      <c r="B441" s="52" t="s">
        <v>117</v>
      </c>
      <c r="C441" s="65">
        <f>SUM(C422)</f>
        <v>20</v>
      </c>
      <c r="D441" s="55" t="s">
        <v>56</v>
      </c>
      <c r="E441" s="55" t="s">
        <v>56</v>
      </c>
      <c r="F441" s="55" t="s">
        <v>56</v>
      </c>
      <c r="G441" s="55" t="s">
        <v>56</v>
      </c>
      <c r="H441" s="54" t="s">
        <v>56</v>
      </c>
      <c r="I441" s="54">
        <f>SUM(C441:G441)</f>
        <v>20</v>
      </c>
      <c r="J441" s="55" t="s">
        <v>56</v>
      </c>
      <c r="K441" s="54">
        <f t="shared" ref="K441:K445" si="276">SUM(I441:J441)</f>
        <v>20</v>
      </c>
      <c r="L441" s="50"/>
      <c r="M441" s="65">
        <f>SUM(M422)</f>
        <v>0</v>
      </c>
      <c r="N441" s="55" t="s">
        <v>56</v>
      </c>
      <c r="O441" s="55" t="s">
        <v>56</v>
      </c>
      <c r="P441" s="55" t="s">
        <v>56</v>
      </c>
      <c r="Q441" s="55" t="s">
        <v>56</v>
      </c>
      <c r="R441" s="54" t="s">
        <v>56</v>
      </c>
      <c r="S441" s="54">
        <f t="shared" si="272"/>
        <v>0</v>
      </c>
      <c r="T441" s="55" t="s">
        <v>56</v>
      </c>
      <c r="U441" s="54">
        <f t="shared" si="270"/>
        <v>0</v>
      </c>
      <c r="V441" s="51"/>
    </row>
    <row r="442" spans="1:22" x14ac:dyDescent="0.25">
      <c r="B442" s="52" t="s">
        <v>149</v>
      </c>
      <c r="C442" s="55" t="s">
        <v>56</v>
      </c>
      <c r="D442" s="53">
        <f>SUM(D404,D423)</f>
        <v>5</v>
      </c>
      <c r="E442" s="53">
        <f>SUM(E404,E423)</f>
        <v>0</v>
      </c>
      <c r="F442" s="55" t="s">
        <v>56</v>
      </c>
      <c r="G442" s="53">
        <f>SUM(G404,G423)</f>
        <v>8</v>
      </c>
      <c r="H442" s="54" t="s">
        <v>56</v>
      </c>
      <c r="I442" s="54">
        <f>SUM(C442:G442)</f>
        <v>13</v>
      </c>
      <c r="J442" s="55" t="s">
        <v>56</v>
      </c>
      <c r="K442" s="54">
        <f t="shared" si="276"/>
        <v>13</v>
      </c>
      <c r="L442" s="50"/>
      <c r="M442" s="55" t="s">
        <v>56</v>
      </c>
      <c r="N442" s="53">
        <f t="shared" ref="N442:Q442" si="277">SUM(N404,N423)</f>
        <v>290</v>
      </c>
      <c r="O442" s="53">
        <f t="shared" si="277"/>
        <v>2</v>
      </c>
      <c r="P442" s="55" t="s">
        <v>56</v>
      </c>
      <c r="Q442" s="53">
        <f t="shared" si="277"/>
        <v>72</v>
      </c>
      <c r="R442" s="54" t="s">
        <v>56</v>
      </c>
      <c r="S442" s="54">
        <f t="shared" si="272"/>
        <v>364</v>
      </c>
      <c r="T442" s="55" t="s">
        <v>56</v>
      </c>
      <c r="U442" s="54">
        <f t="shared" si="270"/>
        <v>364</v>
      </c>
      <c r="V442" s="50"/>
    </row>
    <row r="443" spans="1:22" x14ac:dyDescent="0.25">
      <c r="B443" s="52" t="s">
        <v>66</v>
      </c>
      <c r="C443" s="53">
        <f>SUM(C405,C424)</f>
        <v>22</v>
      </c>
      <c r="D443" s="55" t="s">
        <v>56</v>
      </c>
      <c r="E443" s="55" t="s">
        <v>56</v>
      </c>
      <c r="F443" s="55" t="s">
        <v>56</v>
      </c>
      <c r="G443" s="55" t="s">
        <v>56</v>
      </c>
      <c r="H443" s="54" t="s">
        <v>56</v>
      </c>
      <c r="I443" s="54">
        <f>SUM(C443:G443)</f>
        <v>22</v>
      </c>
      <c r="J443" s="55" t="s">
        <v>56</v>
      </c>
      <c r="K443" s="54">
        <f t="shared" si="276"/>
        <v>22</v>
      </c>
      <c r="L443" s="50"/>
      <c r="M443" s="53">
        <f>SUM(M405,M424)</f>
        <v>124</v>
      </c>
      <c r="N443" s="55" t="s">
        <v>56</v>
      </c>
      <c r="O443" s="55" t="s">
        <v>56</v>
      </c>
      <c r="P443" s="55" t="s">
        <v>56</v>
      </c>
      <c r="Q443" s="55" t="s">
        <v>56</v>
      </c>
      <c r="R443" s="54" t="s">
        <v>56</v>
      </c>
      <c r="S443" s="54">
        <f t="shared" si="272"/>
        <v>124</v>
      </c>
      <c r="T443" s="55" t="s">
        <v>56</v>
      </c>
      <c r="U443" s="54">
        <f t="shared" si="270"/>
        <v>124</v>
      </c>
      <c r="V443" s="51"/>
    </row>
    <row r="444" spans="1:22" x14ac:dyDescent="0.25">
      <c r="B444" s="52" t="s">
        <v>120</v>
      </c>
      <c r="C444" s="53">
        <f>SUM(C406,C425)</f>
        <v>27</v>
      </c>
      <c r="D444" s="55" t="s">
        <v>56</v>
      </c>
      <c r="E444" s="55" t="s">
        <v>56</v>
      </c>
      <c r="F444" s="55" t="s">
        <v>56</v>
      </c>
      <c r="G444" s="55" t="s">
        <v>56</v>
      </c>
      <c r="H444" s="54" t="s">
        <v>56</v>
      </c>
      <c r="I444" s="54">
        <f>SUM(C444:G444)</f>
        <v>27</v>
      </c>
      <c r="J444" s="55" t="s">
        <v>56</v>
      </c>
      <c r="K444" s="54">
        <f t="shared" si="276"/>
        <v>27</v>
      </c>
      <c r="L444" s="50"/>
      <c r="M444" s="53">
        <f>SUM(M406,M425)</f>
        <v>231</v>
      </c>
      <c r="N444" s="55" t="s">
        <v>56</v>
      </c>
      <c r="O444" s="55" t="s">
        <v>56</v>
      </c>
      <c r="P444" s="55" t="s">
        <v>56</v>
      </c>
      <c r="Q444" s="55" t="s">
        <v>56</v>
      </c>
      <c r="R444" s="54" t="s">
        <v>56</v>
      </c>
      <c r="S444" s="54">
        <f t="shared" si="272"/>
        <v>231</v>
      </c>
      <c r="T444" s="55" t="s">
        <v>56</v>
      </c>
      <c r="U444" s="54">
        <f t="shared" si="270"/>
        <v>231</v>
      </c>
      <c r="V444" s="51"/>
    </row>
    <row r="445" spans="1:22" x14ac:dyDescent="0.25">
      <c r="B445" s="52" t="s">
        <v>60</v>
      </c>
      <c r="C445" s="55" t="s">
        <v>56</v>
      </c>
      <c r="D445" s="53">
        <f>SUM(D407,D426)</f>
        <v>398</v>
      </c>
      <c r="E445" s="53">
        <f>SUM(E407,E426)</f>
        <v>0</v>
      </c>
      <c r="F445" s="55" t="s">
        <v>56</v>
      </c>
      <c r="G445" s="53">
        <f>SUM(G407,G426)</f>
        <v>199</v>
      </c>
      <c r="H445" s="54" t="s">
        <v>56</v>
      </c>
      <c r="I445" s="54">
        <f>SUM(C445:G445)</f>
        <v>597</v>
      </c>
      <c r="J445" s="53">
        <f>SUM(J407,J426)</f>
        <v>6184</v>
      </c>
      <c r="K445" s="54">
        <f t="shared" si="276"/>
        <v>6781</v>
      </c>
      <c r="L445" s="50"/>
      <c r="M445" s="55" t="s">
        <v>56</v>
      </c>
      <c r="N445" s="53">
        <f t="shared" ref="N445:Q445" si="278">SUM(N407,N426)</f>
        <v>502</v>
      </c>
      <c r="O445" s="53">
        <f t="shared" si="278"/>
        <v>0</v>
      </c>
      <c r="P445" s="55" t="s">
        <v>56</v>
      </c>
      <c r="Q445" s="53">
        <f t="shared" si="278"/>
        <v>139</v>
      </c>
      <c r="R445" s="54" t="s">
        <v>56</v>
      </c>
      <c r="S445" s="54">
        <f t="shared" si="272"/>
        <v>641</v>
      </c>
      <c r="T445" s="53">
        <f t="shared" ref="T445" si="279">SUM(T407,T426)</f>
        <v>5294</v>
      </c>
      <c r="U445" s="54">
        <f t="shared" si="270"/>
        <v>5935</v>
      </c>
      <c r="V445" s="51"/>
    </row>
    <row r="446" spans="1:22" x14ac:dyDescent="0.25">
      <c r="B446" s="52" t="s">
        <v>150</v>
      </c>
      <c r="C446" s="55" t="s">
        <v>56</v>
      </c>
      <c r="D446" s="55" t="s">
        <v>56</v>
      </c>
      <c r="E446" s="55" t="s">
        <v>56</v>
      </c>
      <c r="F446" s="55" t="s">
        <v>56</v>
      </c>
      <c r="G446" s="55" t="s">
        <v>56</v>
      </c>
      <c r="H446" s="54" t="s">
        <v>56</v>
      </c>
      <c r="I446" s="55" t="s">
        <v>56</v>
      </c>
      <c r="J446" s="55" t="s">
        <v>56</v>
      </c>
      <c r="K446" s="55" t="s">
        <v>56</v>
      </c>
      <c r="L446" s="50"/>
      <c r="M446" s="53">
        <f t="shared" ref="M446" si="280">SUM(M408,M427)</f>
        <v>52</v>
      </c>
      <c r="N446" s="55" t="s">
        <v>56</v>
      </c>
      <c r="O446" s="55" t="s">
        <v>56</v>
      </c>
      <c r="P446" s="55" t="s">
        <v>56</v>
      </c>
      <c r="Q446" s="55" t="s">
        <v>56</v>
      </c>
      <c r="R446" s="54" t="s">
        <v>56</v>
      </c>
      <c r="S446" s="54">
        <f t="shared" si="272"/>
        <v>52</v>
      </c>
      <c r="T446" s="55" t="s">
        <v>56</v>
      </c>
      <c r="U446" s="54">
        <f t="shared" si="270"/>
        <v>52</v>
      </c>
      <c r="V446" s="51"/>
    </row>
    <row r="447" spans="1:22" ht="16.2" thickBot="1" x14ac:dyDescent="0.3">
      <c r="B447" s="60" t="s">
        <v>155</v>
      </c>
      <c r="C447" s="54">
        <f>SUM(C431:C446)</f>
        <v>16544</v>
      </c>
      <c r="D447" s="54">
        <f>SUM(D431:D446)</f>
        <v>630</v>
      </c>
      <c r="E447" s="54">
        <f>SUM(E431:E446)</f>
        <v>5</v>
      </c>
      <c r="F447" s="55" t="s">
        <v>56</v>
      </c>
      <c r="G447" s="54">
        <f>SUM(G431:G446)</f>
        <v>4139</v>
      </c>
      <c r="H447" s="54" t="s">
        <v>56</v>
      </c>
      <c r="I447" s="54">
        <f>SUM(C447:G447)</f>
        <v>21318</v>
      </c>
      <c r="J447" s="54">
        <f>SUM(J431:J446)</f>
        <v>11790</v>
      </c>
      <c r="K447" s="54">
        <f t="shared" ref="K447" si="281">SUM(I447:J447)</f>
        <v>33108</v>
      </c>
      <c r="L447" s="50"/>
      <c r="M447" s="54">
        <f t="shared" ref="M447:U447" si="282">SUM(M431:M446)</f>
        <v>13100</v>
      </c>
      <c r="N447" s="54">
        <f t="shared" si="282"/>
        <v>1497</v>
      </c>
      <c r="O447" s="54">
        <f t="shared" si="282"/>
        <v>2</v>
      </c>
      <c r="P447" s="55" t="s">
        <v>56</v>
      </c>
      <c r="Q447" s="54">
        <f t="shared" si="282"/>
        <v>2791</v>
      </c>
      <c r="R447" s="54" t="s">
        <v>56</v>
      </c>
      <c r="S447" s="54">
        <f t="shared" si="282"/>
        <v>17390</v>
      </c>
      <c r="T447" s="54">
        <f t="shared" si="282"/>
        <v>8001</v>
      </c>
      <c r="U447" s="54">
        <f t="shared" si="282"/>
        <v>25391</v>
      </c>
      <c r="V447" s="50"/>
    </row>
    <row r="448" spans="1:22" x14ac:dyDescent="0.25">
      <c r="A448" s="62"/>
      <c r="B448" s="62"/>
      <c r="C448" s="62"/>
      <c r="D448" s="62"/>
      <c r="E448" s="62"/>
      <c r="F448" s="62"/>
      <c r="G448" s="62"/>
      <c r="H448" s="62"/>
      <c r="I448" s="62"/>
      <c r="J448" s="62"/>
      <c r="K448" s="62"/>
      <c r="L448" s="63"/>
      <c r="M448" s="62"/>
      <c r="N448" s="62"/>
      <c r="O448" s="62"/>
      <c r="P448" s="62"/>
      <c r="Q448" s="62"/>
      <c r="R448" s="62"/>
      <c r="S448" s="62"/>
      <c r="T448" s="62"/>
      <c r="U448" s="62"/>
    </row>
    <row r="449" spans="1:22" ht="17.25" customHeight="1" x14ac:dyDescent="0.25">
      <c r="A449" s="47" t="s">
        <v>156</v>
      </c>
      <c r="B449" s="48" t="s">
        <v>157</v>
      </c>
      <c r="C449" s="49"/>
      <c r="D449" s="49"/>
      <c r="E449" s="49"/>
      <c r="F449" s="49"/>
      <c r="G449" s="49"/>
      <c r="H449" s="49"/>
      <c r="I449" s="49"/>
      <c r="J449" s="49"/>
      <c r="K449" s="49"/>
      <c r="L449" s="50"/>
      <c r="M449" s="49"/>
      <c r="N449" s="49"/>
      <c r="O449" s="49"/>
      <c r="P449" s="49"/>
      <c r="Q449" s="49"/>
      <c r="R449" s="49"/>
      <c r="S449" s="49"/>
      <c r="T449" s="49"/>
      <c r="U449" s="49"/>
      <c r="V449" s="51"/>
    </row>
    <row r="450" spans="1:22" x14ac:dyDescent="0.25">
      <c r="B450" s="52" t="s">
        <v>158</v>
      </c>
      <c r="C450" s="55" t="s">
        <v>56</v>
      </c>
      <c r="D450" s="53">
        <v>49</v>
      </c>
      <c r="E450" s="53">
        <v>0</v>
      </c>
      <c r="F450" s="55" t="s">
        <v>56</v>
      </c>
      <c r="G450" s="53">
        <v>0</v>
      </c>
      <c r="H450" s="54" t="s">
        <v>56</v>
      </c>
      <c r="I450" s="54">
        <f>SUM(C450:G450)</f>
        <v>49</v>
      </c>
      <c r="J450" s="53">
        <v>727</v>
      </c>
      <c r="K450" s="54">
        <f t="shared" ref="K450:K455" si="283">SUM(I450:J450)</f>
        <v>776</v>
      </c>
      <c r="L450" s="50"/>
      <c r="M450" s="55" t="s">
        <v>56</v>
      </c>
      <c r="N450" s="53">
        <v>0</v>
      </c>
      <c r="O450" s="53">
        <v>0</v>
      </c>
      <c r="P450" s="55" t="s">
        <v>56</v>
      </c>
      <c r="Q450" s="53">
        <v>0</v>
      </c>
      <c r="R450" s="54" t="s">
        <v>56</v>
      </c>
      <c r="S450" s="54">
        <f>SUM(M450:Q450)</f>
        <v>0</v>
      </c>
      <c r="T450" s="53">
        <v>108</v>
      </c>
      <c r="U450" s="54">
        <f>SUM(S450:T450)</f>
        <v>108</v>
      </c>
      <c r="V450" s="50"/>
    </row>
    <row r="451" spans="1:22" x14ac:dyDescent="0.25">
      <c r="B451" s="52" t="s">
        <v>115</v>
      </c>
      <c r="C451" s="53">
        <v>2860</v>
      </c>
      <c r="D451" s="65">
        <v>69</v>
      </c>
      <c r="E451" s="55" t="s">
        <v>56</v>
      </c>
      <c r="F451" s="55" t="s">
        <v>56</v>
      </c>
      <c r="G451" s="53">
        <v>517</v>
      </c>
      <c r="H451" s="54" t="s">
        <v>56</v>
      </c>
      <c r="I451" s="54">
        <f>SUM(C451:G451)</f>
        <v>3446</v>
      </c>
      <c r="J451" s="55" t="s">
        <v>56</v>
      </c>
      <c r="K451" s="54">
        <f t="shared" si="283"/>
        <v>3446</v>
      </c>
      <c r="L451" s="50"/>
      <c r="M451" s="65">
        <v>293</v>
      </c>
      <c r="N451" s="65">
        <v>4</v>
      </c>
      <c r="O451" s="55" t="s">
        <v>56</v>
      </c>
      <c r="P451" s="55" t="s">
        <v>56</v>
      </c>
      <c r="Q451" s="53">
        <v>62</v>
      </c>
      <c r="R451" s="54" t="s">
        <v>56</v>
      </c>
      <c r="S451" s="54">
        <f>SUM(M451:Q451)</f>
        <v>359</v>
      </c>
      <c r="T451" s="55" t="s">
        <v>56</v>
      </c>
      <c r="U451" s="54">
        <f>SUM(S451:T451)</f>
        <v>359</v>
      </c>
      <c r="V451" s="50"/>
    </row>
    <row r="452" spans="1:22" x14ac:dyDescent="0.25">
      <c r="B452" s="52" t="s">
        <v>147</v>
      </c>
      <c r="C452" s="53">
        <v>2715</v>
      </c>
      <c r="D452" s="53">
        <v>161</v>
      </c>
      <c r="E452" s="55" t="s">
        <v>56</v>
      </c>
      <c r="F452" s="55" t="s">
        <v>56</v>
      </c>
      <c r="G452" s="53">
        <v>539</v>
      </c>
      <c r="H452" s="54" t="s">
        <v>56</v>
      </c>
      <c r="I452" s="54">
        <f>SUM(C452:G452)</f>
        <v>3415</v>
      </c>
      <c r="J452" s="55" t="s">
        <v>56</v>
      </c>
      <c r="K452" s="54">
        <f t="shared" si="283"/>
        <v>3415</v>
      </c>
      <c r="L452" s="50"/>
      <c r="M452" s="53">
        <v>6425</v>
      </c>
      <c r="N452" s="53">
        <v>415</v>
      </c>
      <c r="O452" s="55" t="s">
        <v>56</v>
      </c>
      <c r="P452" s="55" t="s">
        <v>56</v>
      </c>
      <c r="Q452" s="53">
        <v>1465</v>
      </c>
      <c r="R452" s="54" t="s">
        <v>56</v>
      </c>
      <c r="S452" s="54">
        <f>SUM(M452:Q452)</f>
        <v>8305</v>
      </c>
      <c r="T452" s="55" t="s">
        <v>56</v>
      </c>
      <c r="U452" s="54">
        <f t="shared" ref="U452:U465" si="284">SUM(S452:T452)</f>
        <v>8305</v>
      </c>
      <c r="V452" s="50"/>
    </row>
    <row r="453" spans="1:22" x14ac:dyDescent="0.25">
      <c r="B453" s="52" t="s">
        <v>96</v>
      </c>
      <c r="C453" s="55" t="s">
        <v>56</v>
      </c>
      <c r="D453" s="55" t="s">
        <v>56</v>
      </c>
      <c r="E453" s="55" t="s">
        <v>56</v>
      </c>
      <c r="F453" s="55" t="s">
        <v>56</v>
      </c>
      <c r="G453" s="55" t="s">
        <v>56</v>
      </c>
      <c r="H453" s="54" t="s">
        <v>56</v>
      </c>
      <c r="I453" s="55" t="s">
        <v>56</v>
      </c>
      <c r="J453" s="65">
        <v>348</v>
      </c>
      <c r="K453" s="54">
        <f t="shared" si="283"/>
        <v>348</v>
      </c>
      <c r="L453" s="50"/>
      <c r="M453" s="55" t="s">
        <v>56</v>
      </c>
      <c r="N453" s="55" t="s">
        <v>56</v>
      </c>
      <c r="O453" s="55" t="s">
        <v>56</v>
      </c>
      <c r="P453" s="55" t="s">
        <v>56</v>
      </c>
      <c r="Q453" s="55" t="s">
        <v>56</v>
      </c>
      <c r="R453" s="54" t="s">
        <v>56</v>
      </c>
      <c r="S453" s="55" t="s">
        <v>56</v>
      </c>
      <c r="T453" s="65">
        <v>59</v>
      </c>
      <c r="U453" s="54">
        <f t="shared" si="284"/>
        <v>59</v>
      </c>
      <c r="V453" s="51"/>
    </row>
    <row r="454" spans="1:22" x14ac:dyDescent="0.25">
      <c r="B454" s="52" t="s">
        <v>102</v>
      </c>
      <c r="C454" s="65">
        <v>450</v>
      </c>
      <c r="D454" s="65">
        <v>0</v>
      </c>
      <c r="E454" s="55" t="s">
        <v>56</v>
      </c>
      <c r="F454" s="55" t="s">
        <v>56</v>
      </c>
      <c r="G454" s="65">
        <v>118</v>
      </c>
      <c r="H454" s="54" t="s">
        <v>56</v>
      </c>
      <c r="I454" s="54">
        <f t="shared" ref="I454:I459" si="285">SUM(C454:G454)</f>
        <v>568</v>
      </c>
      <c r="J454" s="55" t="s">
        <v>56</v>
      </c>
      <c r="K454" s="54">
        <f t="shared" si="283"/>
        <v>568</v>
      </c>
      <c r="L454" s="50"/>
      <c r="M454" s="65">
        <v>13</v>
      </c>
      <c r="N454" s="65">
        <v>66</v>
      </c>
      <c r="O454" s="55" t="s">
        <v>56</v>
      </c>
      <c r="P454" s="55" t="s">
        <v>56</v>
      </c>
      <c r="Q454" s="65">
        <v>0</v>
      </c>
      <c r="R454" s="54" t="s">
        <v>56</v>
      </c>
      <c r="S454" s="54">
        <f t="shared" ref="S454:S465" si="286">SUM(M454:Q454)</f>
        <v>79</v>
      </c>
      <c r="T454" s="55" t="s">
        <v>56</v>
      </c>
      <c r="U454" s="54">
        <f t="shared" si="284"/>
        <v>79</v>
      </c>
      <c r="V454" s="51"/>
    </row>
    <row r="455" spans="1:22" x14ac:dyDescent="0.25">
      <c r="B455" s="52" t="s">
        <v>159</v>
      </c>
      <c r="C455" s="55" t="s">
        <v>56</v>
      </c>
      <c r="D455" s="53">
        <v>0</v>
      </c>
      <c r="E455" s="53">
        <v>0</v>
      </c>
      <c r="F455" s="55" t="s">
        <v>56</v>
      </c>
      <c r="G455" s="53">
        <v>17</v>
      </c>
      <c r="H455" s="54" t="s">
        <v>56</v>
      </c>
      <c r="I455" s="54">
        <f t="shared" si="285"/>
        <v>17</v>
      </c>
      <c r="J455" s="53">
        <v>36</v>
      </c>
      <c r="K455" s="54">
        <f t="shared" si="283"/>
        <v>53</v>
      </c>
      <c r="L455" s="50"/>
      <c r="M455" s="55" t="s">
        <v>56</v>
      </c>
      <c r="N455" s="53">
        <v>6</v>
      </c>
      <c r="O455" s="53">
        <v>0</v>
      </c>
      <c r="P455" s="55" t="s">
        <v>56</v>
      </c>
      <c r="Q455" s="53">
        <v>0</v>
      </c>
      <c r="R455" s="54" t="s">
        <v>56</v>
      </c>
      <c r="S455" s="54">
        <f t="shared" si="286"/>
        <v>6</v>
      </c>
      <c r="T455" s="53">
        <v>78</v>
      </c>
      <c r="U455" s="54">
        <f t="shared" si="284"/>
        <v>84</v>
      </c>
      <c r="V455" s="50"/>
    </row>
    <row r="456" spans="1:22" x14ac:dyDescent="0.25">
      <c r="B456" s="68" t="s">
        <v>160</v>
      </c>
      <c r="C456" s="53">
        <v>670</v>
      </c>
      <c r="D456" s="53">
        <v>2</v>
      </c>
      <c r="E456" s="55" t="s">
        <v>56</v>
      </c>
      <c r="F456" s="55" t="s">
        <v>56</v>
      </c>
      <c r="G456" s="55" t="s">
        <v>56</v>
      </c>
      <c r="H456" s="54" t="s">
        <v>56</v>
      </c>
      <c r="I456" s="54">
        <f t="shared" si="285"/>
        <v>672</v>
      </c>
      <c r="J456" s="55" t="s">
        <v>56</v>
      </c>
      <c r="K456" s="54">
        <f>SUM(I456:J456)</f>
        <v>672</v>
      </c>
      <c r="L456" s="50"/>
      <c r="M456" s="53">
        <v>427</v>
      </c>
      <c r="N456" s="64">
        <v>2</v>
      </c>
      <c r="O456" s="55" t="s">
        <v>56</v>
      </c>
      <c r="P456" s="55" t="s">
        <v>56</v>
      </c>
      <c r="Q456" s="55" t="s">
        <v>56</v>
      </c>
      <c r="R456" s="54" t="s">
        <v>56</v>
      </c>
      <c r="S456" s="54">
        <f t="shared" si="286"/>
        <v>429</v>
      </c>
      <c r="T456" s="55" t="s">
        <v>56</v>
      </c>
      <c r="U456" s="54">
        <f t="shared" si="284"/>
        <v>429</v>
      </c>
      <c r="V456" s="51"/>
    </row>
    <row r="457" spans="1:22" x14ac:dyDescent="0.25">
      <c r="B457" s="52" t="s">
        <v>161</v>
      </c>
      <c r="C457" s="53">
        <v>305</v>
      </c>
      <c r="D457" s="53">
        <v>8</v>
      </c>
      <c r="E457" s="55" t="s">
        <v>56</v>
      </c>
      <c r="F457" s="55" t="s">
        <v>56</v>
      </c>
      <c r="G457" s="65">
        <v>1</v>
      </c>
      <c r="H457" s="54" t="s">
        <v>56</v>
      </c>
      <c r="I457" s="54">
        <f t="shared" si="285"/>
        <v>314</v>
      </c>
      <c r="J457" s="55" t="s">
        <v>56</v>
      </c>
      <c r="K457" s="54">
        <f>SUM(I457:J457)</f>
        <v>314</v>
      </c>
      <c r="L457" s="50"/>
      <c r="M457" s="53">
        <v>67</v>
      </c>
      <c r="N457" s="64">
        <v>15</v>
      </c>
      <c r="O457" s="55" t="s">
        <v>56</v>
      </c>
      <c r="P457" s="55" t="s">
        <v>56</v>
      </c>
      <c r="Q457" s="65">
        <v>0</v>
      </c>
      <c r="R457" s="54" t="s">
        <v>56</v>
      </c>
      <c r="S457" s="54">
        <f t="shared" si="286"/>
        <v>82</v>
      </c>
      <c r="T457" s="55" t="s">
        <v>56</v>
      </c>
      <c r="U457" s="54">
        <f t="shared" si="284"/>
        <v>82</v>
      </c>
      <c r="V457" s="51"/>
    </row>
    <row r="458" spans="1:22" x14ac:dyDescent="0.25">
      <c r="B458" s="52" t="s">
        <v>65</v>
      </c>
      <c r="C458" s="55" t="s">
        <v>56</v>
      </c>
      <c r="D458" s="53">
        <v>0</v>
      </c>
      <c r="E458" s="53">
        <v>0</v>
      </c>
      <c r="F458" s="55" t="s">
        <v>56</v>
      </c>
      <c r="G458" s="53">
        <v>0</v>
      </c>
      <c r="H458" s="54" t="s">
        <v>56</v>
      </c>
      <c r="I458" s="54">
        <f t="shared" si="285"/>
        <v>0</v>
      </c>
      <c r="J458" s="53">
        <v>32</v>
      </c>
      <c r="K458" s="54">
        <f>SUM(I458:J458)</f>
        <v>32</v>
      </c>
      <c r="L458" s="50"/>
      <c r="M458" s="55" t="s">
        <v>56</v>
      </c>
      <c r="N458" s="53">
        <v>35</v>
      </c>
      <c r="O458" s="53">
        <v>0</v>
      </c>
      <c r="P458" s="55" t="s">
        <v>56</v>
      </c>
      <c r="Q458" s="53">
        <v>5</v>
      </c>
      <c r="R458" s="54" t="s">
        <v>56</v>
      </c>
      <c r="S458" s="54">
        <f t="shared" si="286"/>
        <v>40</v>
      </c>
      <c r="T458" s="53">
        <v>1660</v>
      </c>
      <c r="U458" s="54">
        <f t="shared" si="284"/>
        <v>1700</v>
      </c>
      <c r="V458" s="50"/>
    </row>
    <row r="459" spans="1:22" x14ac:dyDescent="0.25">
      <c r="B459" s="68" t="s">
        <v>162</v>
      </c>
      <c r="C459" s="53">
        <v>99</v>
      </c>
      <c r="D459" s="55" t="s">
        <v>56</v>
      </c>
      <c r="E459" s="55" t="s">
        <v>56</v>
      </c>
      <c r="F459" s="55" t="s">
        <v>56</v>
      </c>
      <c r="G459" s="55" t="s">
        <v>56</v>
      </c>
      <c r="H459" s="54" t="s">
        <v>56</v>
      </c>
      <c r="I459" s="54">
        <f t="shared" si="285"/>
        <v>99</v>
      </c>
      <c r="J459" s="55" t="s">
        <v>56</v>
      </c>
      <c r="K459" s="54">
        <f>SUM(I459:J459)</f>
        <v>99</v>
      </c>
      <c r="L459" s="50"/>
      <c r="M459" s="53">
        <v>80</v>
      </c>
      <c r="N459" s="55" t="s">
        <v>56</v>
      </c>
      <c r="O459" s="55" t="s">
        <v>56</v>
      </c>
      <c r="P459" s="55" t="s">
        <v>56</v>
      </c>
      <c r="Q459" s="55" t="s">
        <v>56</v>
      </c>
      <c r="R459" s="54" t="s">
        <v>56</v>
      </c>
      <c r="S459" s="54">
        <f t="shared" si="286"/>
        <v>80</v>
      </c>
      <c r="T459" s="55" t="s">
        <v>56</v>
      </c>
      <c r="U459" s="54">
        <f t="shared" si="284"/>
        <v>80</v>
      </c>
      <c r="V459" s="51"/>
    </row>
    <row r="460" spans="1:22" x14ac:dyDescent="0.25">
      <c r="B460" s="52" t="s">
        <v>163</v>
      </c>
      <c r="C460" s="55" t="s">
        <v>56</v>
      </c>
      <c r="D460" s="55" t="s">
        <v>56</v>
      </c>
      <c r="E460" s="55" t="s">
        <v>56</v>
      </c>
      <c r="F460" s="55" t="s">
        <v>56</v>
      </c>
      <c r="G460" s="55" t="s">
        <v>56</v>
      </c>
      <c r="H460" s="54" t="s">
        <v>56</v>
      </c>
      <c r="I460" s="54" t="s">
        <v>56</v>
      </c>
      <c r="J460" s="55" t="s">
        <v>56</v>
      </c>
      <c r="K460" s="54" t="s">
        <v>56</v>
      </c>
      <c r="L460" s="50"/>
      <c r="M460" s="55" t="s">
        <v>56</v>
      </c>
      <c r="N460" s="55" t="s">
        <v>56</v>
      </c>
      <c r="O460" s="55" t="s">
        <v>56</v>
      </c>
      <c r="P460" s="55" t="s">
        <v>56</v>
      </c>
      <c r="Q460" s="53">
        <v>480</v>
      </c>
      <c r="R460" s="54" t="s">
        <v>56</v>
      </c>
      <c r="S460" s="54">
        <f t="shared" si="286"/>
        <v>480</v>
      </c>
      <c r="T460" s="55" t="s">
        <v>56</v>
      </c>
      <c r="U460" s="54">
        <f t="shared" si="284"/>
        <v>480</v>
      </c>
      <c r="V460" s="51"/>
    </row>
    <row r="461" spans="1:22" x14ac:dyDescent="0.25">
      <c r="B461" s="52" t="s">
        <v>149</v>
      </c>
      <c r="C461" s="55" t="s">
        <v>56</v>
      </c>
      <c r="D461" s="53">
        <v>39</v>
      </c>
      <c r="E461" s="53">
        <v>0</v>
      </c>
      <c r="F461" s="55" t="s">
        <v>56</v>
      </c>
      <c r="G461" s="53">
        <v>8</v>
      </c>
      <c r="H461" s="54" t="s">
        <v>56</v>
      </c>
      <c r="I461" s="54">
        <f t="shared" ref="I461:I466" si="287">SUM(C461:G461)</f>
        <v>47</v>
      </c>
      <c r="J461" s="55" t="s">
        <v>56</v>
      </c>
      <c r="K461" s="54">
        <f t="shared" ref="K461:K466" si="288">SUM(I461:J461)</f>
        <v>47</v>
      </c>
      <c r="L461" s="50"/>
      <c r="M461" s="55" t="s">
        <v>56</v>
      </c>
      <c r="N461" s="53">
        <v>296</v>
      </c>
      <c r="O461" s="53">
        <v>0</v>
      </c>
      <c r="P461" s="55" t="s">
        <v>56</v>
      </c>
      <c r="Q461" s="53">
        <v>118</v>
      </c>
      <c r="R461" s="54" t="s">
        <v>56</v>
      </c>
      <c r="S461" s="54">
        <f t="shared" si="286"/>
        <v>414</v>
      </c>
      <c r="T461" s="55" t="s">
        <v>56</v>
      </c>
      <c r="U461" s="54">
        <f t="shared" si="284"/>
        <v>414</v>
      </c>
      <c r="V461" s="50"/>
    </row>
    <row r="462" spans="1:22" x14ac:dyDescent="0.25">
      <c r="B462" s="52" t="s">
        <v>164</v>
      </c>
      <c r="C462" s="55" t="s">
        <v>56</v>
      </c>
      <c r="D462" s="53">
        <v>370</v>
      </c>
      <c r="E462" s="65">
        <v>0</v>
      </c>
      <c r="F462" s="55" t="s">
        <v>56</v>
      </c>
      <c r="G462" s="53">
        <v>42</v>
      </c>
      <c r="H462" s="54" t="s">
        <v>56</v>
      </c>
      <c r="I462" s="54">
        <f t="shared" si="287"/>
        <v>412</v>
      </c>
      <c r="J462" s="53">
        <v>2083</v>
      </c>
      <c r="K462" s="54">
        <f t="shared" si="288"/>
        <v>2495</v>
      </c>
      <c r="L462" s="50"/>
      <c r="M462" s="55" t="s">
        <v>56</v>
      </c>
      <c r="N462" s="53">
        <v>26</v>
      </c>
      <c r="O462" s="65">
        <v>0</v>
      </c>
      <c r="P462" s="55" t="s">
        <v>56</v>
      </c>
      <c r="Q462" s="53">
        <v>11</v>
      </c>
      <c r="R462" s="54" t="s">
        <v>56</v>
      </c>
      <c r="S462" s="54">
        <f t="shared" si="286"/>
        <v>37</v>
      </c>
      <c r="T462" s="53">
        <v>1777</v>
      </c>
      <c r="U462" s="54">
        <f t="shared" si="284"/>
        <v>1814</v>
      </c>
      <c r="V462" s="50"/>
    </row>
    <row r="463" spans="1:22" x14ac:dyDescent="0.25">
      <c r="B463" s="52" t="s">
        <v>91</v>
      </c>
      <c r="C463" s="65">
        <v>54</v>
      </c>
      <c r="D463" s="55" t="s">
        <v>56</v>
      </c>
      <c r="E463" s="55" t="s">
        <v>56</v>
      </c>
      <c r="F463" s="55" t="s">
        <v>56</v>
      </c>
      <c r="G463" s="55" t="s">
        <v>56</v>
      </c>
      <c r="H463" s="54" t="s">
        <v>56</v>
      </c>
      <c r="I463" s="54">
        <f t="shared" si="287"/>
        <v>54</v>
      </c>
      <c r="J463" s="55" t="s">
        <v>56</v>
      </c>
      <c r="K463" s="54">
        <f t="shared" si="288"/>
        <v>54</v>
      </c>
      <c r="L463" s="50"/>
      <c r="M463" s="65">
        <v>11</v>
      </c>
      <c r="N463" s="55" t="s">
        <v>56</v>
      </c>
      <c r="O463" s="55" t="s">
        <v>56</v>
      </c>
      <c r="P463" s="55" t="s">
        <v>56</v>
      </c>
      <c r="Q463" s="55" t="s">
        <v>56</v>
      </c>
      <c r="R463" s="54" t="s">
        <v>56</v>
      </c>
      <c r="S463" s="54">
        <f t="shared" si="286"/>
        <v>11</v>
      </c>
      <c r="T463" s="55" t="s">
        <v>56</v>
      </c>
      <c r="U463" s="54">
        <f t="shared" si="284"/>
        <v>11</v>
      </c>
      <c r="V463" s="51"/>
    </row>
    <row r="464" spans="1:22" x14ac:dyDescent="0.25">
      <c r="B464" s="52" t="s">
        <v>120</v>
      </c>
      <c r="C464" s="64">
        <v>227</v>
      </c>
      <c r="D464" s="55" t="s">
        <v>56</v>
      </c>
      <c r="E464" s="55" t="s">
        <v>56</v>
      </c>
      <c r="F464" s="55" t="s">
        <v>56</v>
      </c>
      <c r="G464" s="55" t="s">
        <v>56</v>
      </c>
      <c r="H464" s="54" t="s">
        <v>56</v>
      </c>
      <c r="I464" s="54">
        <f t="shared" si="287"/>
        <v>227</v>
      </c>
      <c r="J464" s="55" t="s">
        <v>56</v>
      </c>
      <c r="K464" s="54">
        <f t="shared" si="288"/>
        <v>227</v>
      </c>
      <c r="L464" s="50"/>
      <c r="M464" s="64">
        <v>88</v>
      </c>
      <c r="N464" s="55" t="s">
        <v>56</v>
      </c>
      <c r="O464" s="55" t="s">
        <v>56</v>
      </c>
      <c r="P464" s="55" t="s">
        <v>56</v>
      </c>
      <c r="Q464" s="55" t="s">
        <v>56</v>
      </c>
      <c r="R464" s="54" t="s">
        <v>56</v>
      </c>
      <c r="S464" s="54">
        <f t="shared" si="286"/>
        <v>88</v>
      </c>
      <c r="T464" s="55" t="s">
        <v>56</v>
      </c>
      <c r="U464" s="54">
        <f t="shared" si="284"/>
        <v>88</v>
      </c>
      <c r="V464" s="51"/>
    </row>
    <row r="465" spans="1:22" x14ac:dyDescent="0.25">
      <c r="B465" s="68" t="s">
        <v>165</v>
      </c>
      <c r="C465" s="53">
        <v>107</v>
      </c>
      <c r="D465" s="55" t="s">
        <v>56</v>
      </c>
      <c r="E465" s="55" t="s">
        <v>56</v>
      </c>
      <c r="F465" s="55" t="s">
        <v>56</v>
      </c>
      <c r="G465" s="55" t="s">
        <v>56</v>
      </c>
      <c r="H465" s="54" t="s">
        <v>56</v>
      </c>
      <c r="I465" s="54">
        <f t="shared" si="287"/>
        <v>107</v>
      </c>
      <c r="J465" s="55" t="s">
        <v>56</v>
      </c>
      <c r="K465" s="54">
        <f t="shared" si="288"/>
        <v>107</v>
      </c>
      <c r="L465" s="50"/>
      <c r="M465" s="53">
        <v>43</v>
      </c>
      <c r="N465" s="55" t="s">
        <v>56</v>
      </c>
      <c r="O465" s="55" t="s">
        <v>56</v>
      </c>
      <c r="P465" s="55" t="s">
        <v>56</v>
      </c>
      <c r="Q465" s="55" t="s">
        <v>56</v>
      </c>
      <c r="R465" s="54" t="s">
        <v>56</v>
      </c>
      <c r="S465" s="54">
        <f t="shared" si="286"/>
        <v>43</v>
      </c>
      <c r="T465" s="55" t="s">
        <v>56</v>
      </c>
      <c r="U465" s="54">
        <f t="shared" si="284"/>
        <v>43</v>
      </c>
      <c r="V465" s="51"/>
    </row>
    <row r="466" spans="1:22" x14ac:dyDescent="0.25">
      <c r="B466" s="60" t="s">
        <v>166</v>
      </c>
      <c r="C466" s="54">
        <f>SUM(C450:C465)</f>
        <v>7487</v>
      </c>
      <c r="D466" s="54">
        <f>SUM(D450:D465)</f>
        <v>698</v>
      </c>
      <c r="E466" s="54">
        <f>SUM(E450:E465)</f>
        <v>0</v>
      </c>
      <c r="F466" s="55" t="s">
        <v>56</v>
      </c>
      <c r="G466" s="54">
        <f>SUM(G450:G465)</f>
        <v>1242</v>
      </c>
      <c r="H466" s="54" t="s">
        <v>56</v>
      </c>
      <c r="I466" s="54">
        <f t="shared" si="287"/>
        <v>9427</v>
      </c>
      <c r="J466" s="54">
        <f>SUM(J450:J465)</f>
        <v>3226</v>
      </c>
      <c r="K466" s="54">
        <f t="shared" si="288"/>
        <v>12653</v>
      </c>
      <c r="L466" s="50"/>
      <c r="M466" s="54">
        <f t="shared" ref="M466:U466" si="289">SUM(M450:M465)</f>
        <v>7447</v>
      </c>
      <c r="N466" s="54">
        <f t="shared" si="289"/>
        <v>865</v>
      </c>
      <c r="O466" s="54">
        <f t="shared" si="289"/>
        <v>0</v>
      </c>
      <c r="P466" s="55" t="s">
        <v>56</v>
      </c>
      <c r="Q466" s="54">
        <f t="shared" si="289"/>
        <v>2141</v>
      </c>
      <c r="R466" s="54" t="s">
        <v>56</v>
      </c>
      <c r="S466" s="54">
        <f t="shared" si="289"/>
        <v>10453</v>
      </c>
      <c r="T466" s="54">
        <f t="shared" si="289"/>
        <v>3682</v>
      </c>
      <c r="U466" s="54">
        <f t="shared" si="289"/>
        <v>14135</v>
      </c>
      <c r="V466" s="50"/>
    </row>
    <row r="467" spans="1:22" x14ac:dyDescent="0.25">
      <c r="B467" s="60"/>
      <c r="C467" s="54"/>
      <c r="D467" s="54"/>
      <c r="E467" s="54"/>
      <c r="F467" s="54"/>
      <c r="G467" s="54"/>
      <c r="H467" s="54"/>
      <c r="I467" s="54"/>
      <c r="J467" s="54"/>
      <c r="K467" s="54"/>
      <c r="L467" s="50"/>
      <c r="M467" s="54"/>
      <c r="N467" s="54"/>
      <c r="O467" s="54"/>
      <c r="P467" s="54"/>
      <c r="Q467" s="54"/>
      <c r="R467" s="54"/>
      <c r="S467" s="54"/>
      <c r="T467" s="54"/>
      <c r="U467" s="54"/>
      <c r="V467" s="51"/>
    </row>
    <row r="468" spans="1:22" ht="17.25" customHeight="1" x14ac:dyDescent="0.25">
      <c r="A468" s="47"/>
      <c r="B468" s="48" t="s">
        <v>167</v>
      </c>
      <c r="C468" s="49"/>
      <c r="D468" s="49"/>
      <c r="E468" s="49"/>
      <c r="F468" s="49"/>
      <c r="G468" s="49"/>
      <c r="H468" s="49"/>
      <c r="I468" s="49"/>
      <c r="J468" s="49"/>
      <c r="K468" s="49"/>
      <c r="L468" s="50"/>
      <c r="M468" s="49"/>
      <c r="N468" s="49"/>
      <c r="O468" s="49"/>
      <c r="P468" s="49"/>
      <c r="Q468" s="49"/>
      <c r="R468" s="49"/>
      <c r="S468" s="49"/>
      <c r="T468" s="49"/>
      <c r="U468" s="49"/>
    </row>
    <row r="469" spans="1:22" x14ac:dyDescent="0.25">
      <c r="B469" s="52" t="s">
        <v>158</v>
      </c>
      <c r="C469" s="55" t="s">
        <v>56</v>
      </c>
      <c r="D469" s="53">
        <v>50</v>
      </c>
      <c r="E469" s="53">
        <v>21</v>
      </c>
      <c r="F469" s="55" t="s">
        <v>56</v>
      </c>
      <c r="G469" s="53">
        <v>0</v>
      </c>
      <c r="H469" s="54" t="s">
        <v>56</v>
      </c>
      <c r="I469" s="54">
        <f>SUM(C469:G469)</f>
        <v>71</v>
      </c>
      <c r="J469" s="53">
        <v>616</v>
      </c>
      <c r="K469" s="54">
        <f t="shared" ref="K469:K476" si="290">SUM(I469:J469)</f>
        <v>687</v>
      </c>
      <c r="L469" s="50"/>
      <c r="M469" s="55" t="s">
        <v>56</v>
      </c>
      <c r="N469" s="53">
        <v>8</v>
      </c>
      <c r="O469" s="53">
        <v>0</v>
      </c>
      <c r="P469" s="55" t="s">
        <v>56</v>
      </c>
      <c r="Q469" s="53">
        <v>5</v>
      </c>
      <c r="R469" s="54" t="s">
        <v>56</v>
      </c>
      <c r="S469" s="54">
        <f>SUM(M469:Q469)</f>
        <v>13</v>
      </c>
      <c r="T469" s="53">
        <v>246</v>
      </c>
      <c r="U469" s="54">
        <f>SUM(S469:T469)</f>
        <v>259</v>
      </c>
    </row>
    <row r="470" spans="1:22" x14ac:dyDescent="0.25">
      <c r="B470" s="52" t="s">
        <v>115</v>
      </c>
      <c r="C470" s="53">
        <v>5994</v>
      </c>
      <c r="D470" s="65">
        <v>133</v>
      </c>
      <c r="E470" s="55" t="s">
        <v>56</v>
      </c>
      <c r="F470" s="55" t="s">
        <v>56</v>
      </c>
      <c r="G470" s="53">
        <v>821</v>
      </c>
      <c r="H470" s="54" t="s">
        <v>56</v>
      </c>
      <c r="I470" s="54">
        <f>SUM(C470:G470)</f>
        <v>6948</v>
      </c>
      <c r="J470" s="55" t="s">
        <v>56</v>
      </c>
      <c r="K470" s="54">
        <f t="shared" si="290"/>
        <v>6948</v>
      </c>
      <c r="L470" s="50"/>
      <c r="M470" s="53">
        <v>1396</v>
      </c>
      <c r="N470" s="65">
        <v>72</v>
      </c>
      <c r="O470" s="55" t="s">
        <v>56</v>
      </c>
      <c r="P470" s="55" t="s">
        <v>56</v>
      </c>
      <c r="Q470" s="53">
        <v>239</v>
      </c>
      <c r="R470" s="54" t="s">
        <v>56</v>
      </c>
      <c r="S470" s="54">
        <f>SUM(M470:Q470)</f>
        <v>1707</v>
      </c>
      <c r="T470" s="55" t="s">
        <v>56</v>
      </c>
      <c r="U470" s="54">
        <f>SUM(S470:T470)</f>
        <v>1707</v>
      </c>
      <c r="V470"/>
    </row>
    <row r="471" spans="1:22" x14ac:dyDescent="0.25">
      <c r="B471" s="52" t="s">
        <v>147</v>
      </c>
      <c r="C471" s="53">
        <f>1503</f>
        <v>1503</v>
      </c>
      <c r="D471" s="53">
        <v>172</v>
      </c>
      <c r="E471" s="55" t="s">
        <v>56</v>
      </c>
      <c r="F471" s="55" t="s">
        <v>56</v>
      </c>
      <c r="G471" s="53">
        <f>394</f>
        <v>394</v>
      </c>
      <c r="H471" s="54" t="s">
        <v>56</v>
      </c>
      <c r="I471" s="54">
        <f>SUM(C471:G471)</f>
        <v>2069</v>
      </c>
      <c r="J471" s="55" t="s">
        <v>56</v>
      </c>
      <c r="K471" s="54">
        <f t="shared" si="290"/>
        <v>2069</v>
      </c>
      <c r="L471" s="50"/>
      <c r="M471" s="53">
        <v>18935</v>
      </c>
      <c r="N471" s="53">
        <v>1275</v>
      </c>
      <c r="O471" s="55" t="s">
        <v>56</v>
      </c>
      <c r="P471" s="55" t="s">
        <v>56</v>
      </c>
      <c r="Q471" s="53">
        <v>4072</v>
      </c>
      <c r="R471" s="54" t="s">
        <v>56</v>
      </c>
      <c r="S471" s="54">
        <f>SUM(M471:Q471)</f>
        <v>24282</v>
      </c>
      <c r="T471" s="55" t="s">
        <v>56</v>
      </c>
      <c r="U471" s="54">
        <f t="shared" ref="U471:U486" si="291">SUM(S471:T471)</f>
        <v>24282</v>
      </c>
      <c r="V471"/>
    </row>
    <row r="472" spans="1:22" x14ac:dyDescent="0.25">
      <c r="B472" s="52" t="s">
        <v>168</v>
      </c>
      <c r="C472" s="53">
        <v>4983</v>
      </c>
      <c r="D472" s="53">
        <v>0</v>
      </c>
      <c r="E472" s="55" t="s">
        <v>56</v>
      </c>
      <c r="F472" s="55" t="s">
        <v>56</v>
      </c>
      <c r="G472" s="53">
        <v>781</v>
      </c>
      <c r="H472" s="54" t="s">
        <v>56</v>
      </c>
      <c r="I472" s="54">
        <f>SUM(C472:G472)</f>
        <v>5764</v>
      </c>
      <c r="J472" s="55" t="s">
        <v>56</v>
      </c>
      <c r="K472" s="54">
        <f t="shared" si="290"/>
        <v>5764</v>
      </c>
      <c r="L472" s="50"/>
      <c r="M472" s="53">
        <v>0</v>
      </c>
      <c r="N472" s="53">
        <v>0</v>
      </c>
      <c r="O472" s="55" t="s">
        <v>56</v>
      </c>
      <c r="P472" s="55" t="s">
        <v>56</v>
      </c>
      <c r="Q472" s="53">
        <v>0</v>
      </c>
      <c r="R472" s="54" t="s">
        <v>56</v>
      </c>
      <c r="S472" s="54">
        <f>SUM(M472:Q472)</f>
        <v>0</v>
      </c>
      <c r="T472" s="55" t="s">
        <v>56</v>
      </c>
      <c r="U472" s="54">
        <f t="shared" si="291"/>
        <v>0</v>
      </c>
      <c r="V472"/>
    </row>
    <row r="473" spans="1:22" x14ac:dyDescent="0.25">
      <c r="B473" s="52" t="s">
        <v>96</v>
      </c>
      <c r="C473" s="55" t="s">
        <v>56</v>
      </c>
      <c r="D473" s="55" t="s">
        <v>56</v>
      </c>
      <c r="E473" s="55" t="s">
        <v>56</v>
      </c>
      <c r="F473" s="55" t="s">
        <v>56</v>
      </c>
      <c r="G473" s="55" t="s">
        <v>56</v>
      </c>
      <c r="H473" s="54" t="s">
        <v>56</v>
      </c>
      <c r="I473" s="55" t="s">
        <v>56</v>
      </c>
      <c r="J473" s="49">
        <v>1880</v>
      </c>
      <c r="K473" s="54">
        <f>SUM(I473:J473)</f>
        <v>1880</v>
      </c>
      <c r="L473" s="50"/>
      <c r="M473" s="55" t="s">
        <v>56</v>
      </c>
      <c r="N473" s="55" t="s">
        <v>56</v>
      </c>
      <c r="O473" s="55" t="s">
        <v>56</v>
      </c>
      <c r="P473" s="55" t="s">
        <v>56</v>
      </c>
      <c r="Q473" s="55" t="s">
        <v>56</v>
      </c>
      <c r="R473" s="54" t="s">
        <v>56</v>
      </c>
      <c r="S473" s="55" t="s">
        <v>56</v>
      </c>
      <c r="T473" s="65">
        <v>84</v>
      </c>
      <c r="U473" s="54">
        <f>SUM(S473:T473)</f>
        <v>84</v>
      </c>
      <c r="V473"/>
    </row>
    <row r="474" spans="1:22" x14ac:dyDescent="0.25">
      <c r="B474" s="52" t="s">
        <v>139</v>
      </c>
      <c r="C474" s="55" t="s">
        <v>56</v>
      </c>
      <c r="D474" s="65">
        <v>0</v>
      </c>
      <c r="E474" s="65">
        <v>0</v>
      </c>
      <c r="F474" s="55" t="s">
        <v>56</v>
      </c>
      <c r="G474" s="65">
        <v>0</v>
      </c>
      <c r="H474" s="54" t="s">
        <v>56</v>
      </c>
      <c r="I474" s="54">
        <f t="shared" ref="I474:I480" si="292">SUM(C474:G474)</f>
        <v>0</v>
      </c>
      <c r="J474" s="65">
        <v>22</v>
      </c>
      <c r="K474" s="54">
        <f>SUM(I474:J474)</f>
        <v>22</v>
      </c>
      <c r="L474" s="50"/>
      <c r="M474" s="55" t="s">
        <v>56</v>
      </c>
      <c r="N474" s="65">
        <v>0</v>
      </c>
      <c r="O474" s="65">
        <v>0</v>
      </c>
      <c r="P474" s="55" t="s">
        <v>56</v>
      </c>
      <c r="Q474" s="65">
        <v>0</v>
      </c>
      <c r="R474" s="54" t="s">
        <v>56</v>
      </c>
      <c r="S474" s="54">
        <f t="shared" ref="S474:S486" si="293">SUM(M474:Q474)</f>
        <v>0</v>
      </c>
      <c r="T474" s="65">
        <v>0</v>
      </c>
      <c r="U474" s="54">
        <f>SUM(S474:T474)</f>
        <v>0</v>
      </c>
      <c r="V474"/>
    </row>
    <row r="475" spans="1:22" x14ac:dyDescent="0.25">
      <c r="B475" s="52" t="s">
        <v>102</v>
      </c>
      <c r="C475" s="65">
        <v>476</v>
      </c>
      <c r="D475" s="65">
        <v>160</v>
      </c>
      <c r="E475" s="55" t="s">
        <v>56</v>
      </c>
      <c r="F475" s="55" t="s">
        <v>56</v>
      </c>
      <c r="G475" s="65">
        <v>34</v>
      </c>
      <c r="H475" s="54" t="s">
        <v>56</v>
      </c>
      <c r="I475" s="54">
        <f t="shared" si="292"/>
        <v>670</v>
      </c>
      <c r="J475" s="55" t="s">
        <v>56</v>
      </c>
      <c r="K475" s="54">
        <f t="shared" si="290"/>
        <v>670</v>
      </c>
      <c r="L475" s="50"/>
      <c r="M475" s="65">
        <v>327</v>
      </c>
      <c r="N475" s="65">
        <v>0</v>
      </c>
      <c r="O475" s="55" t="s">
        <v>56</v>
      </c>
      <c r="P475" s="55" t="s">
        <v>56</v>
      </c>
      <c r="Q475" s="65">
        <v>20</v>
      </c>
      <c r="R475" s="54" t="s">
        <v>56</v>
      </c>
      <c r="S475" s="54">
        <f t="shared" si="293"/>
        <v>347</v>
      </c>
      <c r="T475" s="55" t="s">
        <v>56</v>
      </c>
      <c r="U475" s="54">
        <f t="shared" si="291"/>
        <v>347</v>
      </c>
      <c r="V475"/>
    </row>
    <row r="476" spans="1:22" x14ac:dyDescent="0.25">
      <c r="B476" s="52" t="s">
        <v>159</v>
      </c>
      <c r="C476" s="55" t="s">
        <v>56</v>
      </c>
      <c r="D476" s="53">
        <v>2</v>
      </c>
      <c r="E476" s="53">
        <v>0</v>
      </c>
      <c r="F476" s="55" t="s">
        <v>56</v>
      </c>
      <c r="G476" s="53">
        <v>0</v>
      </c>
      <c r="H476" s="54" t="s">
        <v>56</v>
      </c>
      <c r="I476" s="54">
        <f t="shared" si="292"/>
        <v>2</v>
      </c>
      <c r="J476" s="53">
        <v>716</v>
      </c>
      <c r="K476" s="54">
        <f t="shared" si="290"/>
        <v>718</v>
      </c>
      <c r="L476" s="50"/>
      <c r="M476" s="55" t="s">
        <v>56</v>
      </c>
      <c r="N476" s="53">
        <v>2</v>
      </c>
      <c r="O476" s="53">
        <v>0</v>
      </c>
      <c r="P476" s="55" t="s">
        <v>56</v>
      </c>
      <c r="Q476" s="53">
        <v>17</v>
      </c>
      <c r="R476" s="54" t="s">
        <v>56</v>
      </c>
      <c r="S476" s="54">
        <f t="shared" si="293"/>
        <v>19</v>
      </c>
      <c r="T476" s="53">
        <v>79</v>
      </c>
      <c r="U476" s="54">
        <f t="shared" si="291"/>
        <v>98</v>
      </c>
      <c r="V476"/>
    </row>
    <row r="477" spans="1:22" x14ac:dyDescent="0.25">
      <c r="B477" s="68" t="s">
        <v>160</v>
      </c>
      <c r="C477" s="53">
        <v>664</v>
      </c>
      <c r="D477" s="53">
        <v>0</v>
      </c>
      <c r="E477" s="55" t="s">
        <v>56</v>
      </c>
      <c r="F477" s="55" t="s">
        <v>56</v>
      </c>
      <c r="G477" s="55" t="s">
        <v>56</v>
      </c>
      <c r="H477" s="54" t="s">
        <v>56</v>
      </c>
      <c r="I477" s="54">
        <f t="shared" si="292"/>
        <v>664</v>
      </c>
      <c r="J477" s="55" t="s">
        <v>56</v>
      </c>
      <c r="K477" s="54">
        <f>SUM(I477:J477)</f>
        <v>664</v>
      </c>
      <c r="L477" s="50"/>
      <c r="M477" s="53">
        <v>1091</v>
      </c>
      <c r="N477" s="64">
        <v>0</v>
      </c>
      <c r="O477" s="55" t="s">
        <v>56</v>
      </c>
      <c r="P477" s="55" t="s">
        <v>56</v>
      </c>
      <c r="Q477" s="55" t="s">
        <v>56</v>
      </c>
      <c r="R477" s="54" t="s">
        <v>56</v>
      </c>
      <c r="S477" s="54">
        <f t="shared" si="293"/>
        <v>1091</v>
      </c>
      <c r="T477" s="55" t="s">
        <v>56</v>
      </c>
      <c r="U477" s="54">
        <f t="shared" si="291"/>
        <v>1091</v>
      </c>
      <c r="V477"/>
    </row>
    <row r="478" spans="1:22" x14ac:dyDescent="0.25">
      <c r="B478" s="52" t="s">
        <v>161</v>
      </c>
      <c r="C478" s="53">
        <v>339</v>
      </c>
      <c r="D478" s="53">
        <v>3</v>
      </c>
      <c r="E478" s="55" t="s">
        <v>56</v>
      </c>
      <c r="F478" s="55" t="s">
        <v>56</v>
      </c>
      <c r="G478" s="65">
        <v>0</v>
      </c>
      <c r="H478" s="54" t="s">
        <v>56</v>
      </c>
      <c r="I478" s="54">
        <f t="shared" si="292"/>
        <v>342</v>
      </c>
      <c r="J478" s="55" t="s">
        <v>56</v>
      </c>
      <c r="K478" s="54">
        <f>SUM(I478:J478)</f>
        <v>342</v>
      </c>
      <c r="L478" s="50"/>
      <c r="M478" s="53">
        <v>626</v>
      </c>
      <c r="N478" s="64">
        <v>4</v>
      </c>
      <c r="O478" s="55" t="s">
        <v>56</v>
      </c>
      <c r="P478" s="55" t="s">
        <v>56</v>
      </c>
      <c r="Q478" s="65">
        <v>1</v>
      </c>
      <c r="R478" s="54" t="s">
        <v>56</v>
      </c>
      <c r="S478" s="54">
        <f t="shared" si="293"/>
        <v>631</v>
      </c>
      <c r="T478" s="55" t="s">
        <v>56</v>
      </c>
      <c r="U478" s="54">
        <f t="shared" si="291"/>
        <v>631</v>
      </c>
      <c r="V478"/>
    </row>
    <row r="479" spans="1:22" x14ac:dyDescent="0.25">
      <c r="B479" s="52" t="s">
        <v>65</v>
      </c>
      <c r="C479" s="55" t="s">
        <v>56</v>
      </c>
      <c r="D479" s="53">
        <v>0</v>
      </c>
      <c r="E479" s="53">
        <v>0</v>
      </c>
      <c r="F479" s="55" t="s">
        <v>56</v>
      </c>
      <c r="G479" s="53">
        <v>0</v>
      </c>
      <c r="H479" s="54" t="s">
        <v>56</v>
      </c>
      <c r="I479" s="54">
        <f t="shared" si="292"/>
        <v>0</v>
      </c>
      <c r="J479" s="53">
        <v>21</v>
      </c>
      <c r="K479" s="54">
        <f>SUM(I479:J479)</f>
        <v>21</v>
      </c>
      <c r="L479" s="50"/>
      <c r="M479" s="55" t="s">
        <v>56</v>
      </c>
      <c r="N479" s="53">
        <v>46</v>
      </c>
      <c r="O479" s="53">
        <v>14</v>
      </c>
      <c r="P479" s="55" t="s">
        <v>56</v>
      </c>
      <c r="Q479" s="53">
        <v>9</v>
      </c>
      <c r="R479" s="54" t="s">
        <v>56</v>
      </c>
      <c r="S479" s="54">
        <f t="shared" si="293"/>
        <v>69</v>
      </c>
      <c r="T479" s="53">
        <v>2915</v>
      </c>
      <c r="U479" s="54">
        <f t="shared" si="291"/>
        <v>2984</v>
      </c>
      <c r="V479"/>
    </row>
    <row r="480" spans="1:22" x14ac:dyDescent="0.25">
      <c r="B480" s="52" t="s">
        <v>169</v>
      </c>
      <c r="C480" s="53">
        <v>40</v>
      </c>
      <c r="D480" s="55" t="s">
        <v>56</v>
      </c>
      <c r="E480" s="55" t="s">
        <v>56</v>
      </c>
      <c r="F480" s="55" t="s">
        <v>56</v>
      </c>
      <c r="G480" s="55" t="s">
        <v>56</v>
      </c>
      <c r="H480" s="54" t="s">
        <v>56</v>
      </c>
      <c r="I480" s="54">
        <f t="shared" si="292"/>
        <v>40</v>
      </c>
      <c r="J480" s="55" t="s">
        <v>56</v>
      </c>
      <c r="K480" s="54">
        <f>SUM(I480:J480)</f>
        <v>40</v>
      </c>
      <c r="L480" s="50"/>
      <c r="M480" s="53">
        <v>339</v>
      </c>
      <c r="N480" s="55" t="s">
        <v>56</v>
      </c>
      <c r="O480" s="55" t="s">
        <v>56</v>
      </c>
      <c r="P480" s="55" t="s">
        <v>56</v>
      </c>
      <c r="Q480" s="55" t="s">
        <v>56</v>
      </c>
      <c r="R480" s="54" t="s">
        <v>56</v>
      </c>
      <c r="S480" s="54">
        <f t="shared" si="293"/>
        <v>339</v>
      </c>
      <c r="T480" s="55" t="s">
        <v>56</v>
      </c>
      <c r="U480" s="54">
        <f t="shared" si="291"/>
        <v>339</v>
      </c>
      <c r="V480"/>
    </row>
    <row r="481" spans="2:22" x14ac:dyDescent="0.25">
      <c r="B481" s="52" t="s">
        <v>163</v>
      </c>
      <c r="C481" s="55" t="s">
        <v>56</v>
      </c>
      <c r="D481" s="55" t="s">
        <v>56</v>
      </c>
      <c r="E481" s="55" t="s">
        <v>56</v>
      </c>
      <c r="F481" s="55" t="s">
        <v>56</v>
      </c>
      <c r="G481" s="55" t="s">
        <v>56</v>
      </c>
      <c r="H481" s="54" t="s">
        <v>56</v>
      </c>
      <c r="I481" s="54" t="s">
        <v>56</v>
      </c>
      <c r="J481" s="55" t="s">
        <v>56</v>
      </c>
      <c r="K481" s="54" t="s">
        <v>56</v>
      </c>
      <c r="L481" s="50"/>
      <c r="M481" s="55" t="s">
        <v>56</v>
      </c>
      <c r="N481" s="55" t="s">
        <v>56</v>
      </c>
      <c r="O481" s="55" t="s">
        <v>56</v>
      </c>
      <c r="P481" s="55" t="s">
        <v>56</v>
      </c>
      <c r="Q481" s="53">
        <v>164</v>
      </c>
      <c r="R481" s="54" t="s">
        <v>56</v>
      </c>
      <c r="S481" s="54">
        <f t="shared" si="293"/>
        <v>164</v>
      </c>
      <c r="T481" s="55" t="s">
        <v>56</v>
      </c>
      <c r="U481" s="54">
        <f t="shared" si="291"/>
        <v>164</v>
      </c>
      <c r="V481"/>
    </row>
    <row r="482" spans="2:22" x14ac:dyDescent="0.25">
      <c r="B482" s="52" t="s">
        <v>149</v>
      </c>
      <c r="C482" s="55" t="s">
        <v>56</v>
      </c>
      <c r="D482" s="53">
        <v>19</v>
      </c>
      <c r="E482" s="53">
        <v>0</v>
      </c>
      <c r="F482" s="55" t="s">
        <v>56</v>
      </c>
      <c r="G482" s="53">
        <v>19</v>
      </c>
      <c r="H482" s="54" t="s">
        <v>56</v>
      </c>
      <c r="I482" s="54">
        <f t="shared" ref="I482:I487" si="294">SUM(C482:G482)</f>
        <v>38</v>
      </c>
      <c r="J482" s="55" t="s">
        <v>56</v>
      </c>
      <c r="K482" s="54">
        <f t="shared" ref="K482:K487" si="295">SUM(I482:J482)</f>
        <v>38</v>
      </c>
      <c r="L482" s="50"/>
      <c r="M482" s="55" t="s">
        <v>56</v>
      </c>
      <c r="N482" s="53">
        <v>576</v>
      </c>
      <c r="O482" s="53">
        <v>4</v>
      </c>
      <c r="P482" s="55" t="s">
        <v>56</v>
      </c>
      <c r="Q482" s="53">
        <v>294</v>
      </c>
      <c r="R482" s="54" t="s">
        <v>56</v>
      </c>
      <c r="S482" s="54">
        <f t="shared" si="293"/>
        <v>874</v>
      </c>
      <c r="T482" s="55" t="s">
        <v>56</v>
      </c>
      <c r="U482" s="54">
        <f t="shared" si="291"/>
        <v>874</v>
      </c>
      <c r="V482"/>
    </row>
    <row r="483" spans="2:22" x14ac:dyDescent="0.25">
      <c r="B483" s="52" t="s">
        <v>164</v>
      </c>
      <c r="C483" s="55" t="s">
        <v>56</v>
      </c>
      <c r="D483" s="53">
        <v>8</v>
      </c>
      <c r="E483" s="65">
        <v>0</v>
      </c>
      <c r="F483" s="55" t="s">
        <v>56</v>
      </c>
      <c r="G483" s="53">
        <v>22</v>
      </c>
      <c r="H483" s="54" t="s">
        <v>56</v>
      </c>
      <c r="I483" s="54">
        <f t="shared" si="294"/>
        <v>30</v>
      </c>
      <c r="J483" s="53">
        <v>2421</v>
      </c>
      <c r="K483" s="54">
        <f t="shared" si="295"/>
        <v>2451</v>
      </c>
      <c r="L483" s="50"/>
      <c r="M483" s="55" t="s">
        <v>56</v>
      </c>
      <c r="N483" s="53">
        <v>141</v>
      </c>
      <c r="O483" s="65">
        <v>0</v>
      </c>
      <c r="P483" s="55" t="s">
        <v>56</v>
      </c>
      <c r="Q483" s="53">
        <v>61</v>
      </c>
      <c r="R483" s="54" t="s">
        <v>56</v>
      </c>
      <c r="S483" s="54">
        <f t="shared" si="293"/>
        <v>202</v>
      </c>
      <c r="T483" s="53">
        <v>2894</v>
      </c>
      <c r="U483" s="54">
        <f t="shared" si="291"/>
        <v>3096</v>
      </c>
      <c r="V483"/>
    </row>
    <row r="484" spans="2:22" x14ac:dyDescent="0.25">
      <c r="B484" s="52" t="s">
        <v>66</v>
      </c>
      <c r="C484" s="65">
        <v>116</v>
      </c>
      <c r="D484" s="55" t="s">
        <v>56</v>
      </c>
      <c r="E484" s="55" t="s">
        <v>56</v>
      </c>
      <c r="F484" s="55" t="s">
        <v>56</v>
      </c>
      <c r="G484" s="55" t="s">
        <v>56</v>
      </c>
      <c r="H484" s="54" t="s">
        <v>56</v>
      </c>
      <c r="I484" s="54">
        <f t="shared" si="294"/>
        <v>116</v>
      </c>
      <c r="J484" s="55" t="s">
        <v>56</v>
      </c>
      <c r="K484" s="54">
        <f t="shared" si="295"/>
        <v>116</v>
      </c>
      <c r="L484" s="50"/>
      <c r="M484" s="65">
        <v>85</v>
      </c>
      <c r="N484" s="55" t="s">
        <v>56</v>
      </c>
      <c r="O484" s="55" t="s">
        <v>56</v>
      </c>
      <c r="P484" s="55" t="s">
        <v>56</v>
      </c>
      <c r="Q484" s="55" t="s">
        <v>56</v>
      </c>
      <c r="R484" s="54" t="s">
        <v>56</v>
      </c>
      <c r="S484" s="54">
        <f t="shared" si="293"/>
        <v>85</v>
      </c>
      <c r="T484" s="55" t="s">
        <v>56</v>
      </c>
      <c r="U484" s="54">
        <f t="shared" si="291"/>
        <v>85</v>
      </c>
      <c r="V484"/>
    </row>
    <row r="485" spans="2:22" x14ac:dyDescent="0.25">
      <c r="B485" s="52" t="s">
        <v>120</v>
      </c>
      <c r="C485" s="64">
        <v>188</v>
      </c>
      <c r="D485" s="55" t="s">
        <v>56</v>
      </c>
      <c r="E485" s="55" t="s">
        <v>56</v>
      </c>
      <c r="F485" s="55" t="s">
        <v>56</v>
      </c>
      <c r="G485" s="55" t="s">
        <v>56</v>
      </c>
      <c r="H485" s="54" t="s">
        <v>56</v>
      </c>
      <c r="I485" s="54">
        <f t="shared" si="294"/>
        <v>188</v>
      </c>
      <c r="J485" s="55" t="s">
        <v>56</v>
      </c>
      <c r="K485" s="54">
        <f t="shared" si="295"/>
        <v>188</v>
      </c>
      <c r="L485" s="50"/>
      <c r="M485" s="64">
        <v>211</v>
      </c>
      <c r="N485" s="55" t="s">
        <v>56</v>
      </c>
      <c r="O485" s="55" t="s">
        <v>56</v>
      </c>
      <c r="P485" s="55" t="s">
        <v>56</v>
      </c>
      <c r="Q485" s="55" t="s">
        <v>56</v>
      </c>
      <c r="R485" s="54" t="s">
        <v>56</v>
      </c>
      <c r="S485" s="54">
        <f t="shared" si="293"/>
        <v>211</v>
      </c>
      <c r="T485" s="55" t="s">
        <v>56</v>
      </c>
      <c r="U485" s="54">
        <f t="shared" si="291"/>
        <v>211</v>
      </c>
      <c r="V485"/>
    </row>
    <row r="486" spans="2:22" x14ac:dyDescent="0.25">
      <c r="B486" s="52" t="s">
        <v>170</v>
      </c>
      <c r="C486" s="53">
        <v>89</v>
      </c>
      <c r="D486" s="55" t="s">
        <v>56</v>
      </c>
      <c r="E486" s="55" t="s">
        <v>56</v>
      </c>
      <c r="F486" s="55" t="s">
        <v>56</v>
      </c>
      <c r="G486" s="55" t="s">
        <v>56</v>
      </c>
      <c r="H486" s="54" t="s">
        <v>56</v>
      </c>
      <c r="I486" s="54">
        <f t="shared" si="294"/>
        <v>89</v>
      </c>
      <c r="J486" s="55" t="s">
        <v>56</v>
      </c>
      <c r="K486" s="54">
        <f t="shared" si="295"/>
        <v>89</v>
      </c>
      <c r="L486" s="50"/>
      <c r="M486" s="53">
        <v>377</v>
      </c>
      <c r="N486" s="55" t="s">
        <v>56</v>
      </c>
      <c r="O486" s="55" t="s">
        <v>56</v>
      </c>
      <c r="P486" s="55" t="s">
        <v>56</v>
      </c>
      <c r="Q486" s="55" t="s">
        <v>56</v>
      </c>
      <c r="R486" s="54" t="s">
        <v>56</v>
      </c>
      <c r="S486" s="54">
        <f t="shared" si="293"/>
        <v>377</v>
      </c>
      <c r="T486" s="55" t="s">
        <v>56</v>
      </c>
      <c r="U486" s="54">
        <f t="shared" si="291"/>
        <v>377</v>
      </c>
    </row>
    <row r="487" spans="2:22" x14ac:dyDescent="0.25">
      <c r="B487" s="60" t="s">
        <v>171</v>
      </c>
      <c r="C487" s="54">
        <f>SUM(C469:C486)</f>
        <v>14392</v>
      </c>
      <c r="D487" s="54">
        <f>SUM(D469:D486)</f>
        <v>547</v>
      </c>
      <c r="E487" s="54">
        <f>SUM(E469:E486)</f>
        <v>21</v>
      </c>
      <c r="F487" s="55" t="s">
        <v>56</v>
      </c>
      <c r="G487" s="54">
        <f>SUM(G469:G486)</f>
        <v>2071</v>
      </c>
      <c r="H487" s="54" t="s">
        <v>56</v>
      </c>
      <c r="I487" s="54">
        <f t="shared" si="294"/>
        <v>17031</v>
      </c>
      <c r="J487" s="54">
        <f>SUM(J469:J486)</f>
        <v>5676</v>
      </c>
      <c r="K487" s="54">
        <f t="shared" si="295"/>
        <v>22707</v>
      </c>
      <c r="L487" s="50"/>
      <c r="M487" s="54">
        <f t="shared" ref="M487:U487" si="296">SUM(M469:M486)</f>
        <v>23387</v>
      </c>
      <c r="N487" s="54">
        <f t="shared" si="296"/>
        <v>2124</v>
      </c>
      <c r="O487" s="54">
        <f t="shared" si="296"/>
        <v>18</v>
      </c>
      <c r="P487" s="55" t="s">
        <v>56</v>
      </c>
      <c r="Q487" s="54">
        <f t="shared" si="296"/>
        <v>4882</v>
      </c>
      <c r="R487" s="54" t="s">
        <v>56</v>
      </c>
      <c r="S487" s="54">
        <f t="shared" si="296"/>
        <v>30411</v>
      </c>
      <c r="T487" s="54">
        <f t="shared" si="296"/>
        <v>6218</v>
      </c>
      <c r="U487" s="54">
        <f t="shared" si="296"/>
        <v>36629</v>
      </c>
      <c r="V487" s="51"/>
    </row>
    <row r="488" spans="2:22" x14ac:dyDescent="0.25">
      <c r="B488" s="60"/>
      <c r="C488" s="54"/>
      <c r="D488" s="54"/>
      <c r="E488" s="54"/>
      <c r="F488" s="54"/>
      <c r="G488" s="54"/>
      <c r="H488" s="54"/>
      <c r="I488" s="54"/>
      <c r="J488" s="54"/>
      <c r="K488" s="54"/>
      <c r="L488" s="50"/>
      <c r="M488" s="54"/>
      <c r="N488" s="54"/>
      <c r="O488" s="54"/>
      <c r="P488" s="54"/>
      <c r="Q488" s="54"/>
      <c r="R488" s="54"/>
      <c r="S488" s="54"/>
      <c r="T488" s="54"/>
      <c r="U488" s="54"/>
      <c r="V488" s="51"/>
    </row>
    <row r="489" spans="2:22" x14ac:dyDescent="0.25">
      <c r="B489" s="48" t="s">
        <v>156</v>
      </c>
      <c r="C489" s="49"/>
      <c r="D489" s="49"/>
      <c r="E489" s="49"/>
      <c r="F489" s="49"/>
      <c r="G489" s="49"/>
      <c r="H489" s="49"/>
      <c r="I489" s="49"/>
      <c r="J489" s="49"/>
      <c r="K489" s="49"/>
      <c r="L489" s="50"/>
      <c r="M489" s="49"/>
      <c r="N489" s="49"/>
      <c r="O489" s="49"/>
      <c r="P489" s="49"/>
      <c r="Q489" s="49"/>
      <c r="R489" s="49"/>
      <c r="S489" s="49"/>
      <c r="T489" s="49"/>
      <c r="U489" s="49"/>
      <c r="V489" s="51"/>
    </row>
    <row r="490" spans="2:22" x14ac:dyDescent="0.25">
      <c r="B490" s="52" t="s">
        <v>158</v>
      </c>
      <c r="C490" s="55" t="s">
        <v>56</v>
      </c>
      <c r="D490" s="53">
        <f>D450+D469</f>
        <v>99</v>
      </c>
      <c r="E490" s="53">
        <f>E450+E469</f>
        <v>21</v>
      </c>
      <c r="F490" s="55" t="s">
        <v>56</v>
      </c>
      <c r="G490" s="53">
        <f>G450+G469</f>
        <v>0</v>
      </c>
      <c r="H490" s="54" t="s">
        <v>56</v>
      </c>
      <c r="I490" s="54">
        <f>SUM(C490:G490)</f>
        <v>120</v>
      </c>
      <c r="J490" s="53">
        <f>J450+J469</f>
        <v>1343</v>
      </c>
      <c r="K490" s="54">
        <f t="shared" ref="K490:K497" si="297">SUM(I490:J490)</f>
        <v>1463</v>
      </c>
      <c r="L490" s="50"/>
      <c r="M490" s="55" t="s">
        <v>56</v>
      </c>
      <c r="N490" s="53">
        <f>N450+N469</f>
        <v>8</v>
      </c>
      <c r="O490" s="53">
        <f>O450+O469</f>
        <v>0</v>
      </c>
      <c r="P490" s="55" t="s">
        <v>56</v>
      </c>
      <c r="Q490" s="53">
        <f>Q450+Q469</f>
        <v>5</v>
      </c>
      <c r="R490" s="54" t="s">
        <v>56</v>
      </c>
      <c r="S490" s="54">
        <f>SUM(M490:Q490)</f>
        <v>13</v>
      </c>
      <c r="T490" s="53">
        <f>T450+T469</f>
        <v>354</v>
      </c>
      <c r="U490" s="54">
        <f>SUM(S490:T490)</f>
        <v>367</v>
      </c>
      <c r="V490" s="50"/>
    </row>
    <row r="491" spans="2:22" x14ac:dyDescent="0.25">
      <c r="B491" s="52" t="s">
        <v>115</v>
      </c>
      <c r="C491" s="53">
        <f>C451+C470</f>
        <v>8854</v>
      </c>
      <c r="D491" s="53">
        <f>D451+D470</f>
        <v>202</v>
      </c>
      <c r="E491" s="55" t="s">
        <v>56</v>
      </c>
      <c r="F491" s="55" t="s">
        <v>56</v>
      </c>
      <c r="G491" s="53">
        <f>G451+G470</f>
        <v>1338</v>
      </c>
      <c r="H491" s="54" t="s">
        <v>56</v>
      </c>
      <c r="I491" s="54">
        <f>SUM(C491:G491)</f>
        <v>10394</v>
      </c>
      <c r="J491" s="55" t="s">
        <v>56</v>
      </c>
      <c r="K491" s="54">
        <f t="shared" si="297"/>
        <v>10394</v>
      </c>
      <c r="L491" s="50"/>
      <c r="M491" s="53">
        <f>M451+M470</f>
        <v>1689</v>
      </c>
      <c r="N491" s="53">
        <f>N451+N470</f>
        <v>76</v>
      </c>
      <c r="O491" s="55" t="s">
        <v>56</v>
      </c>
      <c r="P491" s="55" t="s">
        <v>56</v>
      </c>
      <c r="Q491" s="53">
        <f>Q451+Q470</f>
        <v>301</v>
      </c>
      <c r="R491" s="54" t="s">
        <v>56</v>
      </c>
      <c r="S491" s="54">
        <f>SUM(M491:Q491)</f>
        <v>2066</v>
      </c>
      <c r="T491" s="55" t="s">
        <v>56</v>
      </c>
      <c r="U491" s="54">
        <f>SUM(S491:T491)</f>
        <v>2066</v>
      </c>
      <c r="V491" s="50"/>
    </row>
    <row r="492" spans="2:22" x14ac:dyDescent="0.25">
      <c r="B492" s="52" t="s">
        <v>147</v>
      </c>
      <c r="C492" s="53">
        <f>C452+C471</f>
        <v>4218</v>
      </c>
      <c r="D492" s="53">
        <f>D452+D471</f>
        <v>333</v>
      </c>
      <c r="E492" s="55" t="s">
        <v>56</v>
      </c>
      <c r="F492" s="55" t="s">
        <v>56</v>
      </c>
      <c r="G492" s="53">
        <f>G452+G471</f>
        <v>933</v>
      </c>
      <c r="H492" s="54" t="s">
        <v>56</v>
      </c>
      <c r="I492" s="54">
        <f>SUM(C492:G492)</f>
        <v>5484</v>
      </c>
      <c r="J492" s="55" t="s">
        <v>56</v>
      </c>
      <c r="K492" s="54">
        <f t="shared" si="297"/>
        <v>5484</v>
      </c>
      <c r="L492" s="50"/>
      <c r="M492" s="53">
        <f>M452+M471</f>
        <v>25360</v>
      </c>
      <c r="N492" s="53">
        <f>N452+N471</f>
        <v>1690</v>
      </c>
      <c r="O492" s="55" t="s">
        <v>56</v>
      </c>
      <c r="P492" s="55" t="s">
        <v>56</v>
      </c>
      <c r="Q492" s="53">
        <f>Q452+Q471</f>
        <v>5537</v>
      </c>
      <c r="R492" s="54" t="s">
        <v>56</v>
      </c>
      <c r="S492" s="54">
        <f>SUM(M492:Q492)</f>
        <v>32587</v>
      </c>
      <c r="T492" s="55" t="s">
        <v>56</v>
      </c>
      <c r="U492" s="54">
        <f t="shared" ref="U492:U507" si="298">SUM(S492:T492)</f>
        <v>32587</v>
      </c>
      <c r="V492" s="50"/>
    </row>
    <row r="493" spans="2:22" x14ac:dyDescent="0.25">
      <c r="B493" s="52" t="s">
        <v>168</v>
      </c>
      <c r="C493" s="53">
        <f>C472</f>
        <v>4983</v>
      </c>
      <c r="D493" s="53">
        <f>D472</f>
        <v>0</v>
      </c>
      <c r="E493" s="54" t="str">
        <f>E472</f>
        <v>..</v>
      </c>
      <c r="F493" s="55" t="s">
        <v>56</v>
      </c>
      <c r="G493" s="53">
        <f>G472</f>
        <v>781</v>
      </c>
      <c r="H493" s="54" t="s">
        <v>56</v>
      </c>
      <c r="I493" s="54">
        <f>SUM(C493:G493)</f>
        <v>5764</v>
      </c>
      <c r="J493" s="54" t="str">
        <f>J472</f>
        <v>..</v>
      </c>
      <c r="K493" s="54">
        <f t="shared" si="297"/>
        <v>5764</v>
      </c>
      <c r="L493" s="50"/>
      <c r="M493" s="53">
        <f>M472</f>
        <v>0</v>
      </c>
      <c r="N493" s="53">
        <f>N472</f>
        <v>0</v>
      </c>
      <c r="O493" s="54" t="str">
        <f>O472</f>
        <v>..</v>
      </c>
      <c r="P493" s="55" t="s">
        <v>56</v>
      </c>
      <c r="Q493" s="53">
        <f>Q472</f>
        <v>0</v>
      </c>
      <c r="R493" s="54" t="s">
        <v>56</v>
      </c>
      <c r="S493" s="54">
        <f>SUM(M493:Q493)</f>
        <v>0</v>
      </c>
      <c r="T493" s="54" t="str">
        <f>T472</f>
        <v>..</v>
      </c>
      <c r="U493" s="54">
        <f t="shared" si="298"/>
        <v>0</v>
      </c>
      <c r="V493" s="50"/>
    </row>
    <row r="494" spans="2:22" x14ac:dyDescent="0.25">
      <c r="B494" s="52" t="s">
        <v>96</v>
      </c>
      <c r="C494" s="55" t="s">
        <v>56</v>
      </c>
      <c r="D494" s="55" t="s">
        <v>56</v>
      </c>
      <c r="E494" s="55" t="s">
        <v>56</v>
      </c>
      <c r="F494" s="55" t="s">
        <v>56</v>
      </c>
      <c r="G494" s="55" t="s">
        <v>56</v>
      </c>
      <c r="H494" s="54" t="s">
        <v>56</v>
      </c>
      <c r="I494" s="55" t="s">
        <v>56</v>
      </c>
      <c r="J494" s="53">
        <f>J453+J473</f>
        <v>2228</v>
      </c>
      <c r="K494" s="54">
        <f>SUM(I494:J494)</f>
        <v>2228</v>
      </c>
      <c r="L494" s="50"/>
      <c r="M494" s="55" t="s">
        <v>56</v>
      </c>
      <c r="N494" s="55" t="s">
        <v>56</v>
      </c>
      <c r="O494" s="55" t="s">
        <v>56</v>
      </c>
      <c r="P494" s="55" t="s">
        <v>56</v>
      </c>
      <c r="Q494" s="55" t="s">
        <v>56</v>
      </c>
      <c r="R494" s="54" t="s">
        <v>56</v>
      </c>
      <c r="S494" s="55" t="s">
        <v>56</v>
      </c>
      <c r="T494" s="53">
        <f>T453+T473</f>
        <v>143</v>
      </c>
      <c r="U494" s="54">
        <f>SUM(S494:T494)</f>
        <v>143</v>
      </c>
      <c r="V494" s="50"/>
    </row>
    <row r="495" spans="2:22" x14ac:dyDescent="0.25">
      <c r="B495" s="52" t="s">
        <v>139</v>
      </c>
      <c r="C495" s="55" t="s">
        <v>56</v>
      </c>
      <c r="D495" s="65">
        <f>D474</f>
        <v>0</v>
      </c>
      <c r="E495" s="65">
        <f>E474</f>
        <v>0</v>
      </c>
      <c r="F495" s="55" t="s">
        <v>56</v>
      </c>
      <c r="G495" s="65">
        <f>G474</f>
        <v>0</v>
      </c>
      <c r="H495" s="54" t="s">
        <v>56</v>
      </c>
      <c r="I495" s="54">
        <f t="shared" ref="I495:I501" si="299">SUM(C495:G495)</f>
        <v>0</v>
      </c>
      <c r="J495" s="65">
        <f>J474</f>
        <v>22</v>
      </c>
      <c r="K495" s="54">
        <f>SUM(I495:J495)</f>
        <v>22</v>
      </c>
      <c r="L495" s="50"/>
      <c r="M495" s="55" t="s">
        <v>56</v>
      </c>
      <c r="N495" s="65">
        <f>N474</f>
        <v>0</v>
      </c>
      <c r="O495" s="65">
        <f>O474</f>
        <v>0</v>
      </c>
      <c r="P495" s="55" t="s">
        <v>56</v>
      </c>
      <c r="Q495" s="65">
        <f>Q474</f>
        <v>0</v>
      </c>
      <c r="R495" s="54" t="s">
        <v>56</v>
      </c>
      <c r="S495" s="54">
        <f t="shared" ref="S495:S507" si="300">SUM(M495:Q495)</f>
        <v>0</v>
      </c>
      <c r="T495" s="65">
        <f>T474</f>
        <v>0</v>
      </c>
      <c r="U495" s="54">
        <f>SUM(S495:T495)</f>
        <v>0</v>
      </c>
      <c r="V495" s="50"/>
    </row>
    <row r="496" spans="2:22" x14ac:dyDescent="0.25">
      <c r="B496" s="52" t="s">
        <v>102</v>
      </c>
      <c r="C496" s="53">
        <f>C454+C475</f>
        <v>926</v>
      </c>
      <c r="D496" s="53">
        <f>D454+D475</f>
        <v>160</v>
      </c>
      <c r="E496" s="55" t="s">
        <v>56</v>
      </c>
      <c r="F496" s="55" t="s">
        <v>56</v>
      </c>
      <c r="G496" s="53">
        <f>G454+G475</f>
        <v>152</v>
      </c>
      <c r="H496" s="54" t="s">
        <v>56</v>
      </c>
      <c r="I496" s="54">
        <f t="shared" si="299"/>
        <v>1238</v>
      </c>
      <c r="J496" s="55" t="s">
        <v>56</v>
      </c>
      <c r="K496" s="54">
        <f t="shared" si="297"/>
        <v>1238</v>
      </c>
      <c r="L496" s="50"/>
      <c r="M496" s="53">
        <f>M454+M475</f>
        <v>340</v>
      </c>
      <c r="N496" s="53">
        <f>N454+N475</f>
        <v>66</v>
      </c>
      <c r="O496" s="55" t="s">
        <v>56</v>
      </c>
      <c r="P496" s="55" t="s">
        <v>56</v>
      </c>
      <c r="Q496" s="53">
        <f>Q454+Q475</f>
        <v>20</v>
      </c>
      <c r="R496" s="54" t="s">
        <v>56</v>
      </c>
      <c r="S496" s="54">
        <f t="shared" si="300"/>
        <v>426</v>
      </c>
      <c r="T496" s="55" t="s">
        <v>56</v>
      </c>
      <c r="U496" s="54">
        <f t="shared" si="298"/>
        <v>426</v>
      </c>
      <c r="V496" s="50"/>
    </row>
    <row r="497" spans="1:22" x14ac:dyDescent="0.25">
      <c r="B497" s="52" t="s">
        <v>159</v>
      </c>
      <c r="C497" s="55" t="s">
        <v>56</v>
      </c>
      <c r="D497" s="53">
        <f>D455+D476</f>
        <v>2</v>
      </c>
      <c r="E497" s="53">
        <f>E455+E476</f>
        <v>0</v>
      </c>
      <c r="F497" s="55" t="s">
        <v>56</v>
      </c>
      <c r="G497" s="53">
        <f>G455+G476</f>
        <v>17</v>
      </c>
      <c r="H497" s="54" t="s">
        <v>56</v>
      </c>
      <c r="I497" s="54">
        <f t="shared" si="299"/>
        <v>19</v>
      </c>
      <c r="J497" s="53">
        <f>J455+J476</f>
        <v>752</v>
      </c>
      <c r="K497" s="54">
        <f t="shared" si="297"/>
        <v>771</v>
      </c>
      <c r="L497" s="50"/>
      <c r="M497" s="55" t="s">
        <v>56</v>
      </c>
      <c r="N497" s="53">
        <f>N455+N476</f>
        <v>8</v>
      </c>
      <c r="O497" s="53">
        <f>O455+O476</f>
        <v>0</v>
      </c>
      <c r="P497" s="55" t="s">
        <v>56</v>
      </c>
      <c r="Q497" s="53">
        <f>Q455+Q476</f>
        <v>17</v>
      </c>
      <c r="R497" s="54" t="s">
        <v>56</v>
      </c>
      <c r="S497" s="54">
        <f t="shared" si="300"/>
        <v>25</v>
      </c>
      <c r="T497" s="53">
        <f>T455+T476</f>
        <v>157</v>
      </c>
      <c r="U497" s="54">
        <f t="shared" si="298"/>
        <v>182</v>
      </c>
      <c r="V497" s="50"/>
    </row>
    <row r="498" spans="1:22" x14ac:dyDescent="0.25">
      <c r="B498" s="68" t="s">
        <v>160</v>
      </c>
      <c r="C498" s="53">
        <f>C456+C477</f>
        <v>1334</v>
      </c>
      <c r="D498" s="53">
        <f>D456+D477</f>
        <v>2</v>
      </c>
      <c r="E498" s="55" t="s">
        <v>56</v>
      </c>
      <c r="F498" s="55" t="s">
        <v>56</v>
      </c>
      <c r="G498" s="55" t="s">
        <v>56</v>
      </c>
      <c r="H498" s="54" t="s">
        <v>56</v>
      </c>
      <c r="I498" s="54">
        <f t="shared" si="299"/>
        <v>1336</v>
      </c>
      <c r="J498" s="55" t="s">
        <v>56</v>
      </c>
      <c r="K498" s="54">
        <f>SUM(I498:J498)</f>
        <v>1336</v>
      </c>
      <c r="L498" s="50"/>
      <c r="M498" s="53">
        <f>M456+M477</f>
        <v>1518</v>
      </c>
      <c r="N498" s="53">
        <f>N456+N477</f>
        <v>2</v>
      </c>
      <c r="O498" s="55" t="s">
        <v>56</v>
      </c>
      <c r="P498" s="55" t="s">
        <v>56</v>
      </c>
      <c r="Q498" s="55" t="s">
        <v>56</v>
      </c>
      <c r="R498" s="54" t="s">
        <v>56</v>
      </c>
      <c r="S498" s="54">
        <f t="shared" si="300"/>
        <v>1520</v>
      </c>
      <c r="T498" s="55" t="s">
        <v>56</v>
      </c>
      <c r="U498" s="54">
        <f t="shared" si="298"/>
        <v>1520</v>
      </c>
      <c r="V498" s="50"/>
    </row>
    <row r="499" spans="1:22" x14ac:dyDescent="0.25">
      <c r="B499" s="52" t="s">
        <v>161</v>
      </c>
      <c r="C499" s="53">
        <f>C457+C478</f>
        <v>644</v>
      </c>
      <c r="D499" s="53">
        <f>D457+D478</f>
        <v>11</v>
      </c>
      <c r="E499" s="55" t="s">
        <v>56</v>
      </c>
      <c r="F499" s="55" t="s">
        <v>56</v>
      </c>
      <c r="G499" s="53">
        <f>G457+G478</f>
        <v>1</v>
      </c>
      <c r="H499" s="54" t="s">
        <v>56</v>
      </c>
      <c r="I499" s="54">
        <f t="shared" si="299"/>
        <v>656</v>
      </c>
      <c r="J499" s="55" t="s">
        <v>56</v>
      </c>
      <c r="K499" s="54">
        <f>SUM(I499:J499)</f>
        <v>656</v>
      </c>
      <c r="L499" s="50"/>
      <c r="M499" s="53">
        <f>M457+M478</f>
        <v>693</v>
      </c>
      <c r="N499" s="53">
        <f>N457+N478</f>
        <v>19</v>
      </c>
      <c r="O499" s="55" t="s">
        <v>56</v>
      </c>
      <c r="P499" s="55" t="s">
        <v>56</v>
      </c>
      <c r="Q499" s="53">
        <f>Q457+Q478</f>
        <v>1</v>
      </c>
      <c r="R499" s="54" t="s">
        <v>56</v>
      </c>
      <c r="S499" s="54">
        <f t="shared" si="300"/>
        <v>713</v>
      </c>
      <c r="T499" s="55" t="s">
        <v>56</v>
      </c>
      <c r="U499" s="54">
        <f t="shared" si="298"/>
        <v>713</v>
      </c>
      <c r="V499" s="50"/>
    </row>
    <row r="500" spans="1:22" x14ac:dyDescent="0.25">
      <c r="B500" s="52" t="s">
        <v>65</v>
      </c>
      <c r="C500" s="55" t="s">
        <v>56</v>
      </c>
      <c r="D500" s="53">
        <f>D458+D479</f>
        <v>0</v>
      </c>
      <c r="E500" s="53">
        <f>E458+E479</f>
        <v>0</v>
      </c>
      <c r="F500" s="55" t="s">
        <v>56</v>
      </c>
      <c r="G500" s="53">
        <f>G458+G479</f>
        <v>0</v>
      </c>
      <c r="H500" s="54" t="s">
        <v>56</v>
      </c>
      <c r="I500" s="54">
        <f t="shared" si="299"/>
        <v>0</v>
      </c>
      <c r="J500" s="53">
        <f>J458+J479</f>
        <v>53</v>
      </c>
      <c r="K500" s="54">
        <f>SUM(I500:J500)</f>
        <v>53</v>
      </c>
      <c r="L500" s="50"/>
      <c r="M500" s="55" t="s">
        <v>56</v>
      </c>
      <c r="N500" s="53">
        <f>N458+N479</f>
        <v>81</v>
      </c>
      <c r="O500" s="53">
        <f>O458+O479</f>
        <v>14</v>
      </c>
      <c r="P500" s="55" t="s">
        <v>56</v>
      </c>
      <c r="Q500" s="53">
        <f>Q458+Q479</f>
        <v>14</v>
      </c>
      <c r="R500" s="54" t="s">
        <v>56</v>
      </c>
      <c r="S500" s="54">
        <f t="shared" si="300"/>
        <v>109</v>
      </c>
      <c r="T500" s="53">
        <f>T458+T479</f>
        <v>4575</v>
      </c>
      <c r="U500" s="54">
        <f t="shared" si="298"/>
        <v>4684</v>
      </c>
      <c r="V500" s="50"/>
    </row>
    <row r="501" spans="1:22" x14ac:dyDescent="0.25">
      <c r="B501" s="52" t="s">
        <v>169</v>
      </c>
      <c r="C501" s="53">
        <f>C459+C480</f>
        <v>139</v>
      </c>
      <c r="D501" s="55" t="s">
        <v>56</v>
      </c>
      <c r="E501" s="55" t="s">
        <v>56</v>
      </c>
      <c r="F501" s="55" t="s">
        <v>56</v>
      </c>
      <c r="G501" s="55" t="s">
        <v>56</v>
      </c>
      <c r="H501" s="54" t="s">
        <v>56</v>
      </c>
      <c r="I501" s="54">
        <f t="shared" si="299"/>
        <v>139</v>
      </c>
      <c r="J501" s="55" t="s">
        <v>56</v>
      </c>
      <c r="K501" s="54">
        <f>SUM(I501:J501)</f>
        <v>139</v>
      </c>
      <c r="L501" s="50"/>
      <c r="M501" s="53">
        <f>M459+M480</f>
        <v>419</v>
      </c>
      <c r="N501" s="55" t="s">
        <v>56</v>
      </c>
      <c r="O501" s="55" t="s">
        <v>56</v>
      </c>
      <c r="P501" s="55" t="s">
        <v>56</v>
      </c>
      <c r="Q501" s="55" t="s">
        <v>56</v>
      </c>
      <c r="R501" s="54" t="s">
        <v>56</v>
      </c>
      <c r="S501" s="54">
        <f t="shared" si="300"/>
        <v>419</v>
      </c>
      <c r="T501" s="55" t="s">
        <v>56</v>
      </c>
      <c r="U501" s="54">
        <f t="shared" si="298"/>
        <v>419</v>
      </c>
      <c r="V501" s="50"/>
    </row>
    <row r="502" spans="1:22" x14ac:dyDescent="0.25">
      <c r="B502" s="52" t="s">
        <v>163</v>
      </c>
      <c r="C502" s="55" t="s">
        <v>56</v>
      </c>
      <c r="D502" s="55" t="s">
        <v>56</v>
      </c>
      <c r="E502" s="55" t="s">
        <v>56</v>
      </c>
      <c r="F502" s="55" t="s">
        <v>56</v>
      </c>
      <c r="G502" s="55" t="s">
        <v>56</v>
      </c>
      <c r="H502" s="54" t="s">
        <v>56</v>
      </c>
      <c r="I502" s="54" t="s">
        <v>56</v>
      </c>
      <c r="J502" s="55" t="s">
        <v>56</v>
      </c>
      <c r="K502" s="54" t="s">
        <v>56</v>
      </c>
      <c r="L502" s="50"/>
      <c r="M502" s="55" t="s">
        <v>56</v>
      </c>
      <c r="N502" s="55" t="s">
        <v>56</v>
      </c>
      <c r="O502" s="55" t="s">
        <v>56</v>
      </c>
      <c r="P502" s="55" t="s">
        <v>56</v>
      </c>
      <c r="Q502" s="53">
        <f>Q460+Q481</f>
        <v>644</v>
      </c>
      <c r="R502" s="54" t="s">
        <v>56</v>
      </c>
      <c r="S502" s="54">
        <f t="shared" si="300"/>
        <v>644</v>
      </c>
      <c r="T502" s="55" t="s">
        <v>56</v>
      </c>
      <c r="U502" s="54">
        <f t="shared" si="298"/>
        <v>644</v>
      </c>
      <c r="V502" s="50"/>
    </row>
    <row r="503" spans="1:22" x14ac:dyDescent="0.25">
      <c r="B503" s="52" t="s">
        <v>149</v>
      </c>
      <c r="C503" s="55" t="s">
        <v>56</v>
      </c>
      <c r="D503" s="53">
        <f t="shared" ref="D503:G504" si="301">D461+D482</f>
        <v>58</v>
      </c>
      <c r="E503" s="53">
        <f t="shared" si="301"/>
        <v>0</v>
      </c>
      <c r="F503" s="55" t="s">
        <v>56</v>
      </c>
      <c r="G503" s="53">
        <f t="shared" si="301"/>
        <v>27</v>
      </c>
      <c r="H503" s="54" t="s">
        <v>56</v>
      </c>
      <c r="I503" s="54">
        <f t="shared" ref="I503:I508" si="302">SUM(C503:G503)</f>
        <v>85</v>
      </c>
      <c r="J503" s="55" t="s">
        <v>56</v>
      </c>
      <c r="K503" s="54">
        <f t="shared" ref="K503:K508" si="303">SUM(I503:J503)</f>
        <v>85</v>
      </c>
      <c r="L503" s="50"/>
      <c r="M503" s="55" t="s">
        <v>56</v>
      </c>
      <c r="N503" s="53">
        <f>N461+N482</f>
        <v>872</v>
      </c>
      <c r="O503" s="53">
        <f>O461+O482</f>
        <v>4</v>
      </c>
      <c r="P503" s="55" t="s">
        <v>56</v>
      </c>
      <c r="Q503" s="53">
        <f>Q461+Q482</f>
        <v>412</v>
      </c>
      <c r="R503" s="54" t="s">
        <v>56</v>
      </c>
      <c r="S503" s="54">
        <f t="shared" si="300"/>
        <v>1288</v>
      </c>
      <c r="T503" s="55" t="s">
        <v>56</v>
      </c>
      <c r="U503" s="54">
        <f t="shared" si="298"/>
        <v>1288</v>
      </c>
      <c r="V503" s="50"/>
    </row>
    <row r="504" spans="1:22" x14ac:dyDescent="0.25">
      <c r="B504" s="52" t="s">
        <v>164</v>
      </c>
      <c r="C504" s="55" t="s">
        <v>56</v>
      </c>
      <c r="D504" s="53">
        <f t="shared" si="301"/>
        <v>378</v>
      </c>
      <c r="E504" s="53">
        <f t="shared" si="301"/>
        <v>0</v>
      </c>
      <c r="F504" s="55" t="s">
        <v>56</v>
      </c>
      <c r="G504" s="53">
        <f t="shared" si="301"/>
        <v>64</v>
      </c>
      <c r="H504" s="54" t="s">
        <v>56</v>
      </c>
      <c r="I504" s="54">
        <f t="shared" si="302"/>
        <v>442</v>
      </c>
      <c r="J504" s="53">
        <f>J462+J483</f>
        <v>4504</v>
      </c>
      <c r="K504" s="54">
        <f t="shared" si="303"/>
        <v>4946</v>
      </c>
      <c r="L504" s="50"/>
      <c r="M504" s="55" t="s">
        <v>56</v>
      </c>
      <c r="N504" s="53">
        <f>N462+N483</f>
        <v>167</v>
      </c>
      <c r="O504" s="53">
        <f>O462+O483</f>
        <v>0</v>
      </c>
      <c r="P504" s="55" t="s">
        <v>56</v>
      </c>
      <c r="Q504" s="53">
        <f>Q462+Q483</f>
        <v>72</v>
      </c>
      <c r="R504" s="54" t="s">
        <v>56</v>
      </c>
      <c r="S504" s="54">
        <f t="shared" si="300"/>
        <v>239</v>
      </c>
      <c r="T504" s="53">
        <f>T462+T483</f>
        <v>4671</v>
      </c>
      <c r="U504" s="54">
        <f t="shared" si="298"/>
        <v>4910</v>
      </c>
      <c r="V504" s="50"/>
    </row>
    <row r="505" spans="1:22" x14ac:dyDescent="0.25">
      <c r="B505" s="52" t="s">
        <v>91</v>
      </c>
      <c r="C505" s="53">
        <f>C463+C484</f>
        <v>170</v>
      </c>
      <c r="D505" s="55" t="s">
        <v>56</v>
      </c>
      <c r="E505" s="55" t="s">
        <v>56</v>
      </c>
      <c r="F505" s="55" t="s">
        <v>56</v>
      </c>
      <c r="G505" s="55" t="s">
        <v>56</v>
      </c>
      <c r="H505" s="54" t="s">
        <v>56</v>
      </c>
      <c r="I505" s="54">
        <f t="shared" si="302"/>
        <v>170</v>
      </c>
      <c r="J505" s="55" t="s">
        <v>56</v>
      </c>
      <c r="K505" s="54">
        <f t="shared" si="303"/>
        <v>170</v>
      </c>
      <c r="L505" s="50"/>
      <c r="M505" s="53">
        <f>M463+M484</f>
        <v>96</v>
      </c>
      <c r="N505" s="55" t="s">
        <v>56</v>
      </c>
      <c r="O505" s="55" t="s">
        <v>56</v>
      </c>
      <c r="P505" s="55" t="s">
        <v>56</v>
      </c>
      <c r="Q505" s="55" t="s">
        <v>56</v>
      </c>
      <c r="R505" s="54" t="s">
        <v>56</v>
      </c>
      <c r="S505" s="54">
        <f t="shared" si="300"/>
        <v>96</v>
      </c>
      <c r="T505" s="55" t="s">
        <v>56</v>
      </c>
      <c r="U505" s="54">
        <f t="shared" si="298"/>
        <v>96</v>
      </c>
      <c r="V505" s="50"/>
    </row>
    <row r="506" spans="1:22" x14ac:dyDescent="0.25">
      <c r="B506" s="52" t="s">
        <v>120</v>
      </c>
      <c r="C506" s="53">
        <f>C464+C485</f>
        <v>415</v>
      </c>
      <c r="D506" s="55" t="s">
        <v>56</v>
      </c>
      <c r="E506" s="55" t="s">
        <v>56</v>
      </c>
      <c r="F506" s="55" t="s">
        <v>56</v>
      </c>
      <c r="G506" s="55" t="s">
        <v>56</v>
      </c>
      <c r="H506" s="54" t="s">
        <v>56</v>
      </c>
      <c r="I506" s="54">
        <f t="shared" si="302"/>
        <v>415</v>
      </c>
      <c r="J506" s="55" t="s">
        <v>56</v>
      </c>
      <c r="K506" s="54">
        <f t="shared" si="303"/>
        <v>415</v>
      </c>
      <c r="L506" s="50"/>
      <c r="M506" s="53">
        <f>M464+M485</f>
        <v>299</v>
      </c>
      <c r="N506" s="55" t="s">
        <v>56</v>
      </c>
      <c r="O506" s="55" t="s">
        <v>56</v>
      </c>
      <c r="P506" s="55" t="s">
        <v>56</v>
      </c>
      <c r="Q506" s="55" t="s">
        <v>56</v>
      </c>
      <c r="R506" s="54" t="s">
        <v>56</v>
      </c>
      <c r="S506" s="54">
        <f t="shared" si="300"/>
        <v>299</v>
      </c>
      <c r="T506" s="55" t="s">
        <v>56</v>
      </c>
      <c r="U506" s="54">
        <f t="shared" si="298"/>
        <v>299</v>
      </c>
      <c r="V506" s="50"/>
    </row>
    <row r="507" spans="1:22" x14ac:dyDescent="0.25">
      <c r="B507" s="52" t="s">
        <v>170</v>
      </c>
      <c r="C507" s="53">
        <f>C465+C486</f>
        <v>196</v>
      </c>
      <c r="D507" s="55" t="s">
        <v>56</v>
      </c>
      <c r="E507" s="55" t="s">
        <v>56</v>
      </c>
      <c r="F507" s="55" t="s">
        <v>56</v>
      </c>
      <c r="G507" s="55" t="s">
        <v>56</v>
      </c>
      <c r="H507" s="54" t="s">
        <v>56</v>
      </c>
      <c r="I507" s="54">
        <f t="shared" si="302"/>
        <v>196</v>
      </c>
      <c r="J507" s="55" t="s">
        <v>56</v>
      </c>
      <c r="K507" s="54">
        <f t="shared" si="303"/>
        <v>196</v>
      </c>
      <c r="L507" s="50"/>
      <c r="M507" s="53">
        <f>M465+M486</f>
        <v>420</v>
      </c>
      <c r="N507" s="55" t="s">
        <v>56</v>
      </c>
      <c r="O507" s="55" t="s">
        <v>56</v>
      </c>
      <c r="P507" s="55" t="s">
        <v>56</v>
      </c>
      <c r="Q507" s="55" t="s">
        <v>56</v>
      </c>
      <c r="R507" s="54" t="s">
        <v>56</v>
      </c>
      <c r="S507" s="54">
        <f t="shared" si="300"/>
        <v>420</v>
      </c>
      <c r="T507" s="55" t="s">
        <v>56</v>
      </c>
      <c r="U507" s="54">
        <f t="shared" si="298"/>
        <v>420</v>
      </c>
      <c r="V507" s="50"/>
    </row>
    <row r="508" spans="1:22" ht="16.2" thickBot="1" x14ac:dyDescent="0.3">
      <c r="B508" s="60" t="s">
        <v>172</v>
      </c>
      <c r="C508" s="54">
        <f>SUM(C490:C507)</f>
        <v>21879</v>
      </c>
      <c r="D508" s="54">
        <f>SUM(D490:D507)</f>
        <v>1245</v>
      </c>
      <c r="E508" s="54">
        <f>SUM(E490:E507)</f>
        <v>21</v>
      </c>
      <c r="F508" s="55" t="s">
        <v>56</v>
      </c>
      <c r="G508" s="54">
        <f>SUM(G490:G507)</f>
        <v>3313</v>
      </c>
      <c r="H508" s="54" t="s">
        <v>56</v>
      </c>
      <c r="I508" s="54">
        <f t="shared" si="302"/>
        <v>26458</v>
      </c>
      <c r="J508" s="54">
        <f>SUM(J490:J507)</f>
        <v>8902</v>
      </c>
      <c r="K508" s="54">
        <f t="shared" si="303"/>
        <v>35360</v>
      </c>
      <c r="L508" s="50"/>
      <c r="M508" s="54">
        <f t="shared" ref="M508:U508" si="304">SUM(M490:M507)</f>
        <v>30834</v>
      </c>
      <c r="N508" s="54">
        <f t="shared" si="304"/>
        <v>2989</v>
      </c>
      <c r="O508" s="54">
        <f t="shared" si="304"/>
        <v>18</v>
      </c>
      <c r="P508" s="55" t="s">
        <v>56</v>
      </c>
      <c r="Q508" s="54">
        <f t="shared" si="304"/>
        <v>7023</v>
      </c>
      <c r="R508" s="54" t="s">
        <v>56</v>
      </c>
      <c r="S508" s="54">
        <f t="shared" si="304"/>
        <v>40864</v>
      </c>
      <c r="T508" s="54">
        <f t="shared" si="304"/>
        <v>9900</v>
      </c>
      <c r="U508" s="54">
        <f t="shared" si="304"/>
        <v>50764</v>
      </c>
      <c r="V508" s="50"/>
    </row>
    <row r="509" spans="1:22" x14ac:dyDescent="0.25">
      <c r="A509" s="62"/>
      <c r="B509" s="69"/>
      <c r="C509" s="70"/>
      <c r="D509" s="70"/>
      <c r="E509" s="70"/>
      <c r="F509" s="70"/>
      <c r="G509" s="70"/>
      <c r="H509" s="70"/>
      <c r="I509" s="70"/>
      <c r="J509" s="70"/>
      <c r="K509" s="70"/>
      <c r="L509" s="71"/>
      <c r="M509" s="70"/>
      <c r="N509" s="70"/>
      <c r="O509" s="70"/>
      <c r="P509" s="70"/>
      <c r="Q509" s="70"/>
      <c r="R509" s="70"/>
      <c r="S509" s="70"/>
      <c r="T509" s="70"/>
      <c r="U509" s="70"/>
      <c r="V509" s="51"/>
    </row>
    <row r="510" spans="1:22" ht="17.25" customHeight="1" x14ac:dyDescent="0.25">
      <c r="A510" s="47" t="s">
        <v>173</v>
      </c>
      <c r="B510" s="48" t="s">
        <v>174</v>
      </c>
      <c r="C510" s="49"/>
      <c r="D510" s="49"/>
      <c r="E510" s="49"/>
      <c r="F510" s="49"/>
      <c r="G510" s="49"/>
      <c r="H510" s="49"/>
      <c r="I510" s="49"/>
      <c r="J510" s="49"/>
      <c r="K510" s="49"/>
      <c r="L510" s="50"/>
      <c r="M510" s="49"/>
      <c r="N510" s="49"/>
      <c r="O510" s="49"/>
      <c r="P510" s="49"/>
      <c r="Q510" s="49"/>
      <c r="R510" s="49"/>
      <c r="S510" s="49"/>
      <c r="T510" s="49"/>
      <c r="U510" s="49"/>
    </row>
    <row r="511" spans="1:22" x14ac:dyDescent="0.25">
      <c r="B511" s="52" t="s">
        <v>158</v>
      </c>
      <c r="C511" s="55" t="s">
        <v>56</v>
      </c>
      <c r="D511" s="53">
        <v>0</v>
      </c>
      <c r="E511" s="53">
        <v>0</v>
      </c>
      <c r="F511" s="55" t="s">
        <v>56</v>
      </c>
      <c r="G511" s="53">
        <v>0</v>
      </c>
      <c r="H511" s="54" t="s">
        <v>56</v>
      </c>
      <c r="I511" s="54">
        <f>SUM(C511:G511)</f>
        <v>0</v>
      </c>
      <c r="J511" s="53">
        <v>291</v>
      </c>
      <c r="K511" s="54">
        <f>SUM(I511:J511)</f>
        <v>291</v>
      </c>
      <c r="L511" s="50"/>
      <c r="M511" s="55" t="s">
        <v>56</v>
      </c>
      <c r="N511" s="53">
        <v>0</v>
      </c>
      <c r="O511" s="53">
        <v>0</v>
      </c>
      <c r="P511" s="55" t="s">
        <v>56</v>
      </c>
      <c r="Q511" s="53">
        <v>0</v>
      </c>
      <c r="R511" s="54" t="s">
        <v>56</v>
      </c>
      <c r="S511" s="54">
        <f>SUM(M511:Q511)</f>
        <v>0</v>
      </c>
      <c r="T511" s="53">
        <v>0</v>
      </c>
      <c r="U511" s="54">
        <f>SUM(S511:T511)</f>
        <v>0</v>
      </c>
      <c r="V511" s="50"/>
    </row>
    <row r="512" spans="1:22" x14ac:dyDescent="0.25">
      <c r="B512" s="52" t="s">
        <v>128</v>
      </c>
      <c r="C512" s="53">
        <v>6964</v>
      </c>
      <c r="D512" s="53">
        <v>505</v>
      </c>
      <c r="E512" s="55" t="s">
        <v>56</v>
      </c>
      <c r="F512" s="55" t="s">
        <v>56</v>
      </c>
      <c r="G512" s="53">
        <v>1363</v>
      </c>
      <c r="H512" s="54" t="s">
        <v>56</v>
      </c>
      <c r="I512" s="54">
        <f>SUM(C512:G512)</f>
        <v>8832</v>
      </c>
      <c r="J512" s="55" t="s">
        <v>56</v>
      </c>
      <c r="K512" s="54">
        <f t="shared" ref="K512:K525" si="305">SUM(I512:J512)</f>
        <v>8832</v>
      </c>
      <c r="L512" s="50"/>
      <c r="M512" s="53">
        <v>4265</v>
      </c>
      <c r="N512" s="53">
        <v>428</v>
      </c>
      <c r="O512" s="55" t="s">
        <v>56</v>
      </c>
      <c r="P512" s="55" t="s">
        <v>56</v>
      </c>
      <c r="Q512" s="53">
        <v>818</v>
      </c>
      <c r="R512" s="54" t="s">
        <v>56</v>
      </c>
      <c r="S512" s="54">
        <f>SUM(M512:Q512)</f>
        <v>5511</v>
      </c>
      <c r="T512" s="55" t="s">
        <v>56</v>
      </c>
      <c r="U512" s="54">
        <f>SUM(S512:T512)</f>
        <v>5511</v>
      </c>
      <c r="V512" s="50"/>
    </row>
    <row r="513" spans="1:22" x14ac:dyDescent="0.25">
      <c r="B513" s="52" t="s">
        <v>96</v>
      </c>
      <c r="C513" s="55" t="s">
        <v>56</v>
      </c>
      <c r="D513" s="55" t="s">
        <v>56</v>
      </c>
      <c r="E513" s="55" t="s">
        <v>56</v>
      </c>
      <c r="F513" s="55" t="s">
        <v>56</v>
      </c>
      <c r="G513" s="55" t="s">
        <v>56</v>
      </c>
      <c r="H513" s="54" t="s">
        <v>56</v>
      </c>
      <c r="I513" s="55" t="s">
        <v>56</v>
      </c>
      <c r="J513" s="65">
        <v>102</v>
      </c>
      <c r="K513" s="54">
        <f t="shared" si="305"/>
        <v>102</v>
      </c>
      <c r="L513" s="50"/>
      <c r="M513" s="55" t="s">
        <v>56</v>
      </c>
      <c r="N513" s="55" t="s">
        <v>56</v>
      </c>
      <c r="O513" s="55" t="s">
        <v>56</v>
      </c>
      <c r="P513" s="55" t="s">
        <v>56</v>
      </c>
      <c r="Q513" s="55" t="s">
        <v>56</v>
      </c>
      <c r="R513" s="54" t="s">
        <v>56</v>
      </c>
      <c r="S513" s="55" t="s">
        <v>56</v>
      </c>
      <c r="T513" s="65">
        <v>0</v>
      </c>
      <c r="U513" s="54">
        <f>SUM(S513:T513)</f>
        <v>0</v>
      </c>
      <c r="V513" s="50"/>
    </row>
    <row r="514" spans="1:22" x14ac:dyDescent="0.25">
      <c r="B514" s="52" t="s">
        <v>159</v>
      </c>
      <c r="C514" s="55" t="s">
        <v>56</v>
      </c>
      <c r="D514" s="53">
        <v>2</v>
      </c>
      <c r="E514" s="53">
        <v>0</v>
      </c>
      <c r="F514" s="55" t="s">
        <v>56</v>
      </c>
      <c r="G514" s="53">
        <v>0</v>
      </c>
      <c r="H514" s="54" t="s">
        <v>56</v>
      </c>
      <c r="I514" s="54">
        <f>SUM(C514:G514)</f>
        <v>2</v>
      </c>
      <c r="J514" s="53">
        <v>159</v>
      </c>
      <c r="K514" s="54">
        <f t="shared" si="305"/>
        <v>161</v>
      </c>
      <c r="L514" s="50"/>
      <c r="M514" s="55" t="s">
        <v>56</v>
      </c>
      <c r="N514" s="53">
        <v>0</v>
      </c>
      <c r="O514" s="53">
        <v>0</v>
      </c>
      <c r="P514" s="55" t="s">
        <v>56</v>
      </c>
      <c r="Q514" s="53">
        <v>0</v>
      </c>
      <c r="R514" s="54" t="s">
        <v>56</v>
      </c>
      <c r="S514" s="54">
        <f t="shared" ref="S514:S525" si="306">SUM(M514:Q514)</f>
        <v>0</v>
      </c>
      <c r="T514" s="53">
        <v>37</v>
      </c>
      <c r="U514" s="54">
        <f t="shared" ref="U514:U525" si="307">SUM(S514:T514)</f>
        <v>37</v>
      </c>
      <c r="V514" s="50"/>
    </row>
    <row r="515" spans="1:22" x14ac:dyDescent="0.25">
      <c r="B515" s="52" t="s">
        <v>175</v>
      </c>
      <c r="C515" s="53">
        <v>187</v>
      </c>
      <c r="D515" s="64">
        <v>2</v>
      </c>
      <c r="E515" s="55" t="s">
        <v>56</v>
      </c>
      <c r="F515" s="55" t="s">
        <v>56</v>
      </c>
      <c r="G515" s="55" t="s">
        <v>56</v>
      </c>
      <c r="H515" s="54" t="s">
        <v>56</v>
      </c>
      <c r="I515" s="54">
        <f>SUM(C515:G515)</f>
        <v>189</v>
      </c>
      <c r="J515" s="55" t="s">
        <v>56</v>
      </c>
      <c r="K515" s="54">
        <f t="shared" si="305"/>
        <v>189</v>
      </c>
      <c r="L515" s="50"/>
      <c r="M515" s="53">
        <v>169</v>
      </c>
      <c r="N515" s="64">
        <v>3</v>
      </c>
      <c r="O515" s="55" t="s">
        <v>56</v>
      </c>
      <c r="P515" s="55" t="s">
        <v>56</v>
      </c>
      <c r="Q515" s="55" t="s">
        <v>56</v>
      </c>
      <c r="R515" s="54" t="s">
        <v>56</v>
      </c>
      <c r="S515" s="54">
        <f t="shared" si="306"/>
        <v>172</v>
      </c>
      <c r="T515" s="55" t="s">
        <v>56</v>
      </c>
      <c r="U515" s="54">
        <f t="shared" si="307"/>
        <v>172</v>
      </c>
      <c r="V515" s="50"/>
    </row>
    <row r="516" spans="1:22" x14ac:dyDescent="0.25">
      <c r="B516" s="52" t="s">
        <v>161</v>
      </c>
      <c r="C516" s="53">
        <v>36</v>
      </c>
      <c r="D516" s="64">
        <v>0</v>
      </c>
      <c r="E516" s="55" t="s">
        <v>56</v>
      </c>
      <c r="F516" s="55" t="s">
        <v>56</v>
      </c>
      <c r="G516" s="55" t="s">
        <v>56</v>
      </c>
      <c r="H516" s="54" t="s">
        <v>56</v>
      </c>
      <c r="I516" s="54">
        <f>SUM(C516:G516)</f>
        <v>36</v>
      </c>
      <c r="J516" s="55" t="s">
        <v>56</v>
      </c>
      <c r="K516" s="54">
        <f>SUM(I516:J516)</f>
        <v>36</v>
      </c>
      <c r="L516" s="50"/>
      <c r="M516" s="53">
        <v>0</v>
      </c>
      <c r="N516" s="64">
        <v>0</v>
      </c>
      <c r="O516" s="55" t="s">
        <v>56</v>
      </c>
      <c r="P516" s="55" t="s">
        <v>56</v>
      </c>
      <c r="Q516" s="55" t="s">
        <v>56</v>
      </c>
      <c r="R516" s="54" t="s">
        <v>56</v>
      </c>
      <c r="S516" s="54">
        <f t="shared" si="306"/>
        <v>0</v>
      </c>
      <c r="T516" s="55" t="s">
        <v>56</v>
      </c>
      <c r="U516" s="54">
        <f>SUM(S516:T516)</f>
        <v>0</v>
      </c>
      <c r="V516" s="50"/>
    </row>
    <row r="517" spans="1:22" x14ac:dyDescent="0.25">
      <c r="B517" s="52" t="s">
        <v>176</v>
      </c>
      <c r="C517" s="55" t="s">
        <v>56</v>
      </c>
      <c r="D517" s="55" t="s">
        <v>56</v>
      </c>
      <c r="E517" s="55" t="s">
        <v>56</v>
      </c>
      <c r="F517" s="55" t="s">
        <v>56</v>
      </c>
      <c r="G517" s="55" t="s">
        <v>56</v>
      </c>
      <c r="H517" s="54" t="s">
        <v>56</v>
      </c>
      <c r="I517" s="54" t="s">
        <v>56</v>
      </c>
      <c r="J517" s="55" t="s">
        <v>56</v>
      </c>
      <c r="K517" s="54" t="s">
        <v>56</v>
      </c>
      <c r="L517" s="50"/>
      <c r="M517" s="55" t="s">
        <v>56</v>
      </c>
      <c r="N517" s="55" t="s">
        <v>56</v>
      </c>
      <c r="O517" s="55" t="s">
        <v>56</v>
      </c>
      <c r="P517" s="55" t="s">
        <v>56</v>
      </c>
      <c r="Q517" s="53">
        <v>874</v>
      </c>
      <c r="R517" s="54" t="s">
        <v>56</v>
      </c>
      <c r="S517" s="54">
        <f t="shared" si="306"/>
        <v>874</v>
      </c>
      <c r="T517" s="55" t="s">
        <v>56</v>
      </c>
      <c r="U517" s="54">
        <f t="shared" si="307"/>
        <v>874</v>
      </c>
      <c r="V517" s="50"/>
    </row>
    <row r="518" spans="1:22" x14ac:dyDescent="0.25">
      <c r="B518" s="52" t="s">
        <v>65</v>
      </c>
      <c r="C518" s="55" t="s">
        <v>56</v>
      </c>
      <c r="D518" s="53">
        <v>26</v>
      </c>
      <c r="E518" s="53">
        <v>0</v>
      </c>
      <c r="F518" s="55" t="s">
        <v>56</v>
      </c>
      <c r="G518" s="53">
        <v>4</v>
      </c>
      <c r="H518" s="54" t="s">
        <v>56</v>
      </c>
      <c r="I518" s="54">
        <f>SUM(C518:G518)</f>
        <v>30</v>
      </c>
      <c r="J518" s="53">
        <v>395</v>
      </c>
      <c r="K518" s="54">
        <f t="shared" si="305"/>
        <v>425</v>
      </c>
      <c r="L518" s="50"/>
      <c r="M518" s="55" t="s">
        <v>56</v>
      </c>
      <c r="N518" s="53">
        <v>33</v>
      </c>
      <c r="O518" s="53">
        <v>5</v>
      </c>
      <c r="P518" s="55" t="s">
        <v>56</v>
      </c>
      <c r="Q518" s="53">
        <v>0</v>
      </c>
      <c r="R518" s="54" t="s">
        <v>56</v>
      </c>
      <c r="S518" s="54">
        <f t="shared" si="306"/>
        <v>38</v>
      </c>
      <c r="T518" s="53">
        <v>685</v>
      </c>
      <c r="U518" s="54">
        <f t="shared" si="307"/>
        <v>723</v>
      </c>
      <c r="V518" s="50"/>
    </row>
    <row r="519" spans="1:22" x14ac:dyDescent="0.25">
      <c r="B519" s="52" t="s">
        <v>177</v>
      </c>
      <c r="C519" s="53">
        <v>83</v>
      </c>
      <c r="D519" s="55" t="s">
        <v>56</v>
      </c>
      <c r="E519" s="55" t="s">
        <v>56</v>
      </c>
      <c r="F519" s="55" t="s">
        <v>56</v>
      </c>
      <c r="G519" s="55" t="s">
        <v>56</v>
      </c>
      <c r="H519" s="54" t="s">
        <v>56</v>
      </c>
      <c r="I519" s="54">
        <f>SUM(C519:G519)</f>
        <v>83</v>
      </c>
      <c r="J519" s="55" t="s">
        <v>56</v>
      </c>
      <c r="K519" s="54">
        <f t="shared" si="305"/>
        <v>83</v>
      </c>
      <c r="L519" s="50"/>
      <c r="M519" s="53">
        <v>75</v>
      </c>
      <c r="N519" s="55" t="s">
        <v>56</v>
      </c>
      <c r="O519" s="55" t="s">
        <v>56</v>
      </c>
      <c r="P519" s="55" t="s">
        <v>56</v>
      </c>
      <c r="Q519" s="55" t="s">
        <v>56</v>
      </c>
      <c r="R519" s="54" t="s">
        <v>56</v>
      </c>
      <c r="S519" s="54">
        <f t="shared" si="306"/>
        <v>75</v>
      </c>
      <c r="T519" s="55" t="s">
        <v>56</v>
      </c>
      <c r="U519" s="54">
        <f t="shared" si="307"/>
        <v>75</v>
      </c>
      <c r="V519" s="50"/>
    </row>
    <row r="520" spans="1:22" x14ac:dyDescent="0.25">
      <c r="B520" s="52" t="s">
        <v>178</v>
      </c>
      <c r="C520" s="55" t="s">
        <v>56</v>
      </c>
      <c r="D520" s="55" t="s">
        <v>56</v>
      </c>
      <c r="E520" s="55" t="s">
        <v>56</v>
      </c>
      <c r="F520" s="55" t="s">
        <v>56</v>
      </c>
      <c r="G520" s="55" t="s">
        <v>56</v>
      </c>
      <c r="H520" s="54" t="s">
        <v>56</v>
      </c>
      <c r="I520" s="54" t="s">
        <v>56</v>
      </c>
      <c r="J520" s="55" t="s">
        <v>56</v>
      </c>
      <c r="K520" s="54" t="s">
        <v>56</v>
      </c>
      <c r="L520" s="50"/>
      <c r="M520" s="55" t="s">
        <v>56</v>
      </c>
      <c r="N520" s="53">
        <v>0</v>
      </c>
      <c r="O520" s="53">
        <v>0</v>
      </c>
      <c r="P520" s="55" t="s">
        <v>56</v>
      </c>
      <c r="Q520" s="53">
        <v>75</v>
      </c>
      <c r="R520" s="54" t="s">
        <v>56</v>
      </c>
      <c r="S520" s="54">
        <f t="shared" si="306"/>
        <v>75</v>
      </c>
      <c r="T520" s="53">
        <v>159</v>
      </c>
      <c r="U520" s="54">
        <f t="shared" si="307"/>
        <v>234</v>
      </c>
      <c r="V520" s="50"/>
    </row>
    <row r="521" spans="1:22" x14ac:dyDescent="0.25">
      <c r="B521" s="52" t="s">
        <v>163</v>
      </c>
      <c r="C521" s="55" t="s">
        <v>56</v>
      </c>
      <c r="D521" s="55" t="s">
        <v>56</v>
      </c>
      <c r="E521" s="55" t="s">
        <v>56</v>
      </c>
      <c r="F521" s="55" t="s">
        <v>56</v>
      </c>
      <c r="G521" s="55" t="s">
        <v>56</v>
      </c>
      <c r="H521" s="54" t="s">
        <v>56</v>
      </c>
      <c r="I521" s="54" t="s">
        <v>56</v>
      </c>
      <c r="J521" s="55" t="s">
        <v>56</v>
      </c>
      <c r="K521" s="54" t="s">
        <v>56</v>
      </c>
      <c r="L521" s="50"/>
      <c r="M521" s="55" t="s">
        <v>56</v>
      </c>
      <c r="N521" s="55" t="s">
        <v>56</v>
      </c>
      <c r="O521" s="55" t="s">
        <v>56</v>
      </c>
      <c r="P521" s="55" t="s">
        <v>56</v>
      </c>
      <c r="Q521" s="53">
        <v>388</v>
      </c>
      <c r="R521" s="54" t="s">
        <v>56</v>
      </c>
      <c r="S521" s="54">
        <f t="shared" si="306"/>
        <v>388</v>
      </c>
      <c r="T521" s="55" t="s">
        <v>56</v>
      </c>
      <c r="U521" s="54">
        <f t="shared" si="307"/>
        <v>388</v>
      </c>
      <c r="V521" s="50"/>
    </row>
    <row r="522" spans="1:22" x14ac:dyDescent="0.25">
      <c r="B522" s="52" t="s">
        <v>118</v>
      </c>
      <c r="C522" s="55" t="s">
        <v>56</v>
      </c>
      <c r="D522" s="53">
        <v>85</v>
      </c>
      <c r="E522" s="53">
        <v>0</v>
      </c>
      <c r="F522" s="55" t="s">
        <v>56</v>
      </c>
      <c r="G522" s="53">
        <v>3</v>
      </c>
      <c r="H522" s="54" t="s">
        <v>56</v>
      </c>
      <c r="I522" s="54">
        <f>SUM(C522:G522)</f>
        <v>88</v>
      </c>
      <c r="J522" s="55" t="s">
        <v>56</v>
      </c>
      <c r="K522" s="54">
        <f t="shared" si="305"/>
        <v>88</v>
      </c>
      <c r="L522" s="50"/>
      <c r="M522" s="55" t="s">
        <v>56</v>
      </c>
      <c r="N522" s="53">
        <v>585</v>
      </c>
      <c r="O522" s="53">
        <v>79</v>
      </c>
      <c r="P522" s="55" t="s">
        <v>56</v>
      </c>
      <c r="Q522" s="53">
        <v>224</v>
      </c>
      <c r="R522" s="54" t="s">
        <v>56</v>
      </c>
      <c r="S522" s="54">
        <f t="shared" si="306"/>
        <v>888</v>
      </c>
      <c r="T522" s="55" t="s">
        <v>56</v>
      </c>
      <c r="U522" s="54">
        <f t="shared" si="307"/>
        <v>888</v>
      </c>
      <c r="V522" s="50"/>
    </row>
    <row r="523" spans="1:22" x14ac:dyDescent="0.25">
      <c r="B523" s="52" t="s">
        <v>164</v>
      </c>
      <c r="C523" s="55" t="s">
        <v>56</v>
      </c>
      <c r="D523" s="53">
        <v>96</v>
      </c>
      <c r="E523" s="65">
        <v>0</v>
      </c>
      <c r="F523" s="55" t="s">
        <v>56</v>
      </c>
      <c r="G523" s="53">
        <v>98</v>
      </c>
      <c r="H523" s="54" t="s">
        <v>56</v>
      </c>
      <c r="I523" s="54">
        <f>SUM(C523:G523)</f>
        <v>194</v>
      </c>
      <c r="J523" s="53">
        <v>1549</v>
      </c>
      <c r="K523" s="54">
        <f t="shared" si="305"/>
        <v>1743</v>
      </c>
      <c r="L523" s="50"/>
      <c r="M523" s="55" t="s">
        <v>56</v>
      </c>
      <c r="N523" s="53">
        <v>86</v>
      </c>
      <c r="O523" s="65">
        <v>0</v>
      </c>
      <c r="P523" s="55" t="s">
        <v>56</v>
      </c>
      <c r="Q523" s="53">
        <v>132</v>
      </c>
      <c r="R523" s="54" t="s">
        <v>56</v>
      </c>
      <c r="S523" s="54">
        <f t="shared" si="306"/>
        <v>218</v>
      </c>
      <c r="T523" s="49">
        <v>1659</v>
      </c>
      <c r="U523" s="54">
        <f t="shared" si="307"/>
        <v>1877</v>
      </c>
      <c r="V523" s="50"/>
    </row>
    <row r="524" spans="1:22" x14ac:dyDescent="0.25">
      <c r="B524" s="52" t="s">
        <v>120</v>
      </c>
      <c r="C524" s="53">
        <v>105</v>
      </c>
      <c r="D524" s="55" t="s">
        <v>56</v>
      </c>
      <c r="E524" s="55" t="s">
        <v>56</v>
      </c>
      <c r="F524" s="55" t="s">
        <v>56</v>
      </c>
      <c r="G524" s="55" t="s">
        <v>56</v>
      </c>
      <c r="H524" s="54" t="s">
        <v>56</v>
      </c>
      <c r="I524" s="54">
        <f>SUM(C524:G524)</f>
        <v>105</v>
      </c>
      <c r="J524" s="55" t="s">
        <v>56</v>
      </c>
      <c r="K524" s="54">
        <f>SUM(I524:J524)</f>
        <v>105</v>
      </c>
      <c r="L524" s="50"/>
      <c r="M524" s="53">
        <v>60</v>
      </c>
      <c r="N524" s="55" t="s">
        <v>56</v>
      </c>
      <c r="O524" s="55" t="s">
        <v>56</v>
      </c>
      <c r="P524" s="55" t="s">
        <v>56</v>
      </c>
      <c r="Q524" s="55" t="s">
        <v>56</v>
      </c>
      <c r="R524" s="54" t="s">
        <v>56</v>
      </c>
      <c r="S524" s="54">
        <f t="shared" si="306"/>
        <v>60</v>
      </c>
      <c r="T524" s="55" t="s">
        <v>56</v>
      </c>
      <c r="U524" s="54">
        <f>SUM(S524:T524)</f>
        <v>60</v>
      </c>
      <c r="V524" s="50"/>
    </row>
    <row r="525" spans="1:22" x14ac:dyDescent="0.25">
      <c r="B525" s="52" t="s">
        <v>179</v>
      </c>
      <c r="C525" s="53">
        <v>43</v>
      </c>
      <c r="D525" s="55" t="s">
        <v>56</v>
      </c>
      <c r="E525" s="55" t="s">
        <v>56</v>
      </c>
      <c r="F525" s="55" t="s">
        <v>56</v>
      </c>
      <c r="G525" s="55" t="s">
        <v>56</v>
      </c>
      <c r="H525" s="54" t="s">
        <v>56</v>
      </c>
      <c r="I525" s="54">
        <f>SUM(C525:G525)</f>
        <v>43</v>
      </c>
      <c r="J525" s="55" t="s">
        <v>56</v>
      </c>
      <c r="K525" s="54">
        <f t="shared" si="305"/>
        <v>43</v>
      </c>
      <c r="L525" s="50"/>
      <c r="M525" s="53">
        <v>0</v>
      </c>
      <c r="N525" s="55" t="s">
        <v>56</v>
      </c>
      <c r="O525" s="55" t="s">
        <v>56</v>
      </c>
      <c r="P525" s="55" t="s">
        <v>56</v>
      </c>
      <c r="Q525" s="55" t="s">
        <v>56</v>
      </c>
      <c r="R525" s="54" t="s">
        <v>56</v>
      </c>
      <c r="S525" s="54">
        <f t="shared" si="306"/>
        <v>0</v>
      </c>
      <c r="T525" s="55" t="s">
        <v>56</v>
      </c>
      <c r="U525" s="54">
        <f t="shared" si="307"/>
        <v>0</v>
      </c>
      <c r="V525" s="50"/>
    </row>
    <row r="526" spans="1:22" x14ac:dyDescent="0.25">
      <c r="B526" s="60" t="s">
        <v>180</v>
      </c>
      <c r="C526" s="54">
        <f t="shared" ref="C526:K526" si="308">SUM(C511:C525)</f>
        <v>7418</v>
      </c>
      <c r="D526" s="54">
        <f t="shared" si="308"/>
        <v>716</v>
      </c>
      <c r="E526" s="54">
        <f t="shared" si="308"/>
        <v>0</v>
      </c>
      <c r="F526" s="55" t="s">
        <v>56</v>
      </c>
      <c r="G526" s="54">
        <f t="shared" si="308"/>
        <v>1468</v>
      </c>
      <c r="H526" s="54" t="s">
        <v>56</v>
      </c>
      <c r="I526" s="54">
        <f t="shared" si="308"/>
        <v>9602</v>
      </c>
      <c r="J526" s="54">
        <f t="shared" si="308"/>
        <v>2496</v>
      </c>
      <c r="K526" s="54">
        <f t="shared" si="308"/>
        <v>12098</v>
      </c>
      <c r="L526" s="50"/>
      <c r="M526" s="54">
        <f t="shared" ref="M526:U526" si="309">SUM(M511:M525)</f>
        <v>4569</v>
      </c>
      <c r="N526" s="54">
        <f t="shared" si="309"/>
        <v>1135</v>
      </c>
      <c r="O526" s="54">
        <f t="shared" si="309"/>
        <v>84</v>
      </c>
      <c r="P526" s="55" t="s">
        <v>56</v>
      </c>
      <c r="Q526" s="54">
        <f t="shared" si="309"/>
        <v>2511</v>
      </c>
      <c r="R526" s="54" t="s">
        <v>56</v>
      </c>
      <c r="S526" s="54">
        <f t="shared" si="309"/>
        <v>8299</v>
      </c>
      <c r="T526" s="54">
        <f t="shared" si="309"/>
        <v>2540</v>
      </c>
      <c r="U526" s="54">
        <f t="shared" si="309"/>
        <v>10839</v>
      </c>
      <c r="V526" s="50"/>
    </row>
    <row r="527" spans="1:22" ht="12.75" customHeight="1" x14ac:dyDescent="0.25">
      <c r="C527" s="54"/>
      <c r="D527" s="54"/>
      <c r="E527" s="54"/>
      <c r="F527" s="54"/>
      <c r="G527" s="54"/>
      <c r="H527" s="54"/>
      <c r="I527" s="54"/>
      <c r="J527" s="54"/>
      <c r="K527" s="54"/>
      <c r="L527" s="50"/>
      <c r="M527" s="54"/>
      <c r="N527" s="54"/>
      <c r="O527" s="54"/>
      <c r="P527" s="54"/>
      <c r="Q527" s="54"/>
      <c r="R527" s="54"/>
      <c r="S527" s="54"/>
      <c r="T527" s="54"/>
      <c r="U527" s="54"/>
      <c r="V527" s="50"/>
    </row>
    <row r="528" spans="1:22" ht="17.25" customHeight="1" x14ac:dyDescent="0.25">
      <c r="A528" s="47"/>
      <c r="B528" s="48" t="s">
        <v>181</v>
      </c>
      <c r="C528" s="49"/>
      <c r="D528" s="49"/>
      <c r="E528" s="49"/>
      <c r="F528" s="49"/>
      <c r="G528" s="49"/>
      <c r="H528" s="49"/>
      <c r="I528" s="49"/>
      <c r="J528" s="49"/>
      <c r="K528" s="49"/>
      <c r="L528" s="50"/>
      <c r="M528" s="49"/>
      <c r="N528" s="49"/>
      <c r="O528" s="49"/>
      <c r="P528" s="49"/>
      <c r="Q528" s="49"/>
      <c r="R528" s="49"/>
      <c r="S528" s="49"/>
      <c r="T528" s="49"/>
      <c r="U528" s="49"/>
    </row>
    <row r="529" spans="2:22" x14ac:dyDescent="0.25">
      <c r="B529" s="52" t="s">
        <v>158</v>
      </c>
      <c r="C529" s="55" t="s">
        <v>56</v>
      </c>
      <c r="D529" s="53">
        <v>171</v>
      </c>
      <c r="E529" s="53">
        <v>0</v>
      </c>
      <c r="F529" s="55" t="s">
        <v>56</v>
      </c>
      <c r="G529" s="53">
        <v>35</v>
      </c>
      <c r="H529" s="54" t="s">
        <v>56</v>
      </c>
      <c r="I529" s="54">
        <f>SUM(C529:G529)</f>
        <v>206</v>
      </c>
      <c r="J529" s="53">
        <v>445</v>
      </c>
      <c r="K529" s="54">
        <f t="shared" ref="K529:K534" si="310">SUM(I529:J529)</f>
        <v>651</v>
      </c>
      <c r="L529" s="50"/>
      <c r="M529" s="55" t="s">
        <v>56</v>
      </c>
      <c r="N529" s="53">
        <v>45</v>
      </c>
      <c r="O529" s="53">
        <v>0</v>
      </c>
      <c r="P529" s="55" t="s">
        <v>56</v>
      </c>
      <c r="Q529" s="53">
        <v>0</v>
      </c>
      <c r="R529" s="54" t="s">
        <v>56</v>
      </c>
      <c r="S529" s="54">
        <f>SUM(M529:Q529)</f>
        <v>45</v>
      </c>
      <c r="T529" s="53">
        <v>10</v>
      </c>
      <c r="U529" s="54">
        <f>SUM(S529:T529)</f>
        <v>55</v>
      </c>
      <c r="V529" s="50"/>
    </row>
    <row r="530" spans="2:22" x14ac:dyDescent="0.25">
      <c r="B530" s="52" t="s">
        <v>182</v>
      </c>
      <c r="C530" s="53">
        <v>1625</v>
      </c>
      <c r="D530" s="65">
        <v>100</v>
      </c>
      <c r="E530" s="55" t="s">
        <v>56</v>
      </c>
      <c r="F530" s="55" t="s">
        <v>56</v>
      </c>
      <c r="G530" s="53">
        <v>264</v>
      </c>
      <c r="H530" s="54" t="s">
        <v>56</v>
      </c>
      <c r="I530" s="54">
        <f>SUM(C530:G530)</f>
        <v>1989</v>
      </c>
      <c r="J530" s="55" t="s">
        <v>56</v>
      </c>
      <c r="K530" s="54">
        <f t="shared" si="310"/>
        <v>1989</v>
      </c>
      <c r="L530" s="50"/>
      <c r="M530" s="65">
        <v>199</v>
      </c>
      <c r="N530" s="65">
        <v>6</v>
      </c>
      <c r="O530" s="55" t="s">
        <v>56</v>
      </c>
      <c r="P530" s="55" t="s">
        <v>56</v>
      </c>
      <c r="Q530" s="53">
        <v>54</v>
      </c>
      <c r="R530" s="54" t="s">
        <v>56</v>
      </c>
      <c r="S530" s="54">
        <f>SUM(M530:Q530)</f>
        <v>259</v>
      </c>
      <c r="T530" s="55" t="s">
        <v>56</v>
      </c>
      <c r="U530" s="54">
        <f>SUM(S530:T530)</f>
        <v>259</v>
      </c>
      <c r="V530" s="50"/>
    </row>
    <row r="531" spans="2:22" x14ac:dyDescent="0.25">
      <c r="B531" s="52" t="s">
        <v>128</v>
      </c>
      <c r="C531" s="53">
        <v>13585</v>
      </c>
      <c r="D531" s="53">
        <v>1262</v>
      </c>
      <c r="E531" s="55" t="s">
        <v>56</v>
      </c>
      <c r="F531" s="55" t="s">
        <v>56</v>
      </c>
      <c r="G531" s="53">
        <v>2648</v>
      </c>
      <c r="H531" s="54" t="s">
        <v>56</v>
      </c>
      <c r="I531" s="54">
        <f>SUM(C531:G531)</f>
        <v>17495</v>
      </c>
      <c r="J531" s="55" t="s">
        <v>56</v>
      </c>
      <c r="K531" s="54">
        <f t="shared" si="310"/>
        <v>17495</v>
      </c>
      <c r="L531" s="50"/>
      <c r="M531" s="53">
        <v>10854</v>
      </c>
      <c r="N531" s="53">
        <v>1803</v>
      </c>
      <c r="O531" s="55" t="s">
        <v>56</v>
      </c>
      <c r="P531" s="55" t="s">
        <v>56</v>
      </c>
      <c r="Q531" s="53">
        <v>2136</v>
      </c>
      <c r="R531" s="54" t="s">
        <v>56</v>
      </c>
      <c r="S531" s="54">
        <f>SUM(M531:Q531)</f>
        <v>14793</v>
      </c>
      <c r="T531" s="55" t="s">
        <v>56</v>
      </c>
      <c r="U531" s="54">
        <f t="shared" ref="U531:U546" si="311">SUM(S531:T531)</f>
        <v>14793</v>
      </c>
      <c r="V531" s="50"/>
    </row>
    <row r="532" spans="2:22" x14ac:dyDescent="0.25">
      <c r="B532" s="52" t="s">
        <v>96</v>
      </c>
      <c r="C532" s="55" t="s">
        <v>56</v>
      </c>
      <c r="D532" s="55" t="s">
        <v>56</v>
      </c>
      <c r="E532" s="55" t="s">
        <v>56</v>
      </c>
      <c r="F532" s="55" t="s">
        <v>56</v>
      </c>
      <c r="G532" s="55" t="s">
        <v>56</v>
      </c>
      <c r="H532" s="54" t="s">
        <v>56</v>
      </c>
      <c r="I532" s="55" t="s">
        <v>56</v>
      </c>
      <c r="J532" s="65">
        <v>0</v>
      </c>
      <c r="K532" s="54">
        <f t="shared" si="310"/>
        <v>0</v>
      </c>
      <c r="L532" s="50"/>
      <c r="M532" s="55" t="s">
        <v>56</v>
      </c>
      <c r="N532" s="55" t="s">
        <v>56</v>
      </c>
      <c r="O532" s="55" t="s">
        <v>56</v>
      </c>
      <c r="P532" s="55" t="s">
        <v>56</v>
      </c>
      <c r="Q532" s="55" t="s">
        <v>56</v>
      </c>
      <c r="R532" s="54" t="s">
        <v>56</v>
      </c>
      <c r="S532" s="55" t="s">
        <v>56</v>
      </c>
      <c r="T532" s="65">
        <v>0</v>
      </c>
      <c r="U532" s="54">
        <f t="shared" si="311"/>
        <v>0</v>
      </c>
      <c r="V532" s="50"/>
    </row>
    <row r="533" spans="2:22" x14ac:dyDescent="0.25">
      <c r="B533" s="52" t="s">
        <v>102</v>
      </c>
      <c r="C533" s="65">
        <v>657</v>
      </c>
      <c r="D533" s="65">
        <v>156</v>
      </c>
      <c r="E533" s="55" t="s">
        <v>56</v>
      </c>
      <c r="F533" s="55" t="s">
        <v>56</v>
      </c>
      <c r="G533" s="65">
        <v>60</v>
      </c>
      <c r="H533" s="54" t="s">
        <v>56</v>
      </c>
      <c r="I533" s="54">
        <f>SUM(C533:G533)</f>
        <v>873</v>
      </c>
      <c r="J533" s="55" t="s">
        <v>56</v>
      </c>
      <c r="K533" s="54">
        <f t="shared" si="310"/>
        <v>873</v>
      </c>
      <c r="L533" s="50"/>
      <c r="M533" s="65">
        <v>10</v>
      </c>
      <c r="N533" s="65">
        <v>0</v>
      </c>
      <c r="O533" s="55" t="s">
        <v>56</v>
      </c>
      <c r="P533" s="55" t="s">
        <v>56</v>
      </c>
      <c r="Q533" s="65">
        <v>0</v>
      </c>
      <c r="R533" s="54" t="s">
        <v>56</v>
      </c>
      <c r="S533" s="54">
        <f t="shared" ref="S533:S539" si="312">SUM(M533:Q533)</f>
        <v>10</v>
      </c>
      <c r="T533" s="55" t="s">
        <v>56</v>
      </c>
      <c r="U533" s="54">
        <f>SUM(S533:T533)</f>
        <v>10</v>
      </c>
      <c r="V533" s="50"/>
    </row>
    <row r="534" spans="2:22" x14ac:dyDescent="0.25">
      <c r="B534" s="52" t="s">
        <v>159</v>
      </c>
      <c r="C534" s="55" t="s">
        <v>56</v>
      </c>
      <c r="D534" s="53">
        <v>6</v>
      </c>
      <c r="E534" s="53">
        <v>0</v>
      </c>
      <c r="F534" s="55" t="s">
        <v>56</v>
      </c>
      <c r="G534" s="53">
        <v>70</v>
      </c>
      <c r="H534" s="54" t="s">
        <v>56</v>
      </c>
      <c r="I534" s="54">
        <f>SUM(C534:G534)</f>
        <v>76</v>
      </c>
      <c r="J534" s="53">
        <v>550</v>
      </c>
      <c r="K534" s="54">
        <f t="shared" si="310"/>
        <v>626</v>
      </c>
      <c r="L534" s="50"/>
      <c r="M534" s="55" t="s">
        <v>56</v>
      </c>
      <c r="N534" s="53">
        <v>2</v>
      </c>
      <c r="O534" s="53">
        <v>0</v>
      </c>
      <c r="P534" s="55" t="s">
        <v>56</v>
      </c>
      <c r="Q534" s="53">
        <v>0</v>
      </c>
      <c r="R534" s="54" t="s">
        <v>56</v>
      </c>
      <c r="S534" s="54">
        <f t="shared" si="312"/>
        <v>2</v>
      </c>
      <c r="T534" s="53">
        <v>90</v>
      </c>
      <c r="U534" s="54">
        <f t="shared" si="311"/>
        <v>92</v>
      </c>
      <c r="V534" s="50"/>
    </row>
    <row r="535" spans="2:22" x14ac:dyDescent="0.25">
      <c r="B535" s="68" t="s">
        <v>160</v>
      </c>
      <c r="C535" s="53">
        <v>767</v>
      </c>
      <c r="D535" s="53">
        <v>3</v>
      </c>
      <c r="E535" s="55" t="s">
        <v>56</v>
      </c>
      <c r="F535" s="55" t="s">
        <v>56</v>
      </c>
      <c r="G535" s="55" t="s">
        <v>56</v>
      </c>
      <c r="H535" s="54" t="s">
        <v>56</v>
      </c>
      <c r="I535" s="54">
        <f>SUM(C535:G535)</f>
        <v>770</v>
      </c>
      <c r="J535" s="55" t="s">
        <v>56</v>
      </c>
      <c r="K535" s="54">
        <f>SUM(I535:J535)</f>
        <v>770</v>
      </c>
      <c r="L535" s="50"/>
      <c r="M535" s="53">
        <v>605</v>
      </c>
      <c r="N535" s="64">
        <v>3</v>
      </c>
      <c r="O535" s="55" t="s">
        <v>56</v>
      </c>
      <c r="P535" s="55" t="s">
        <v>56</v>
      </c>
      <c r="Q535" s="55" t="s">
        <v>56</v>
      </c>
      <c r="R535" s="54" t="s">
        <v>56</v>
      </c>
      <c r="S535" s="54">
        <f t="shared" si="312"/>
        <v>608</v>
      </c>
      <c r="T535" s="55" t="s">
        <v>56</v>
      </c>
      <c r="U535" s="54">
        <f t="shared" si="311"/>
        <v>608</v>
      </c>
      <c r="V535" s="50"/>
    </row>
    <row r="536" spans="2:22" x14ac:dyDescent="0.25">
      <c r="B536" s="52" t="s">
        <v>140</v>
      </c>
      <c r="C536" s="53">
        <v>179</v>
      </c>
      <c r="D536" s="53">
        <v>9</v>
      </c>
      <c r="E536" s="55" t="s">
        <v>56</v>
      </c>
      <c r="F536" s="55" t="s">
        <v>56</v>
      </c>
      <c r="G536" s="55" t="s">
        <v>56</v>
      </c>
      <c r="H536" s="54" t="s">
        <v>56</v>
      </c>
      <c r="I536" s="54">
        <f>SUM(C536:G536)</f>
        <v>188</v>
      </c>
      <c r="J536" s="55" t="s">
        <v>56</v>
      </c>
      <c r="K536" s="54">
        <f>SUM(I536:J536)</f>
        <v>188</v>
      </c>
      <c r="L536" s="50"/>
      <c r="M536" s="53">
        <v>90</v>
      </c>
      <c r="N536" s="64">
        <v>1</v>
      </c>
      <c r="O536" s="55" t="s">
        <v>56</v>
      </c>
      <c r="P536" s="55" t="s">
        <v>56</v>
      </c>
      <c r="Q536" s="55" t="s">
        <v>56</v>
      </c>
      <c r="R536" s="54" t="s">
        <v>56</v>
      </c>
      <c r="S536" s="54">
        <f t="shared" si="312"/>
        <v>91</v>
      </c>
      <c r="T536" s="55" t="s">
        <v>56</v>
      </c>
      <c r="U536" s="54">
        <f t="shared" si="311"/>
        <v>91</v>
      </c>
      <c r="V536" s="50"/>
    </row>
    <row r="537" spans="2:22" x14ac:dyDescent="0.25">
      <c r="B537" s="52" t="s">
        <v>176</v>
      </c>
      <c r="C537" s="55" t="s">
        <v>56</v>
      </c>
      <c r="D537" s="55" t="s">
        <v>56</v>
      </c>
      <c r="E537" s="55" t="s">
        <v>56</v>
      </c>
      <c r="F537" s="55" t="s">
        <v>56</v>
      </c>
      <c r="G537" s="55" t="s">
        <v>56</v>
      </c>
      <c r="H537" s="54" t="s">
        <v>56</v>
      </c>
      <c r="I537" s="54" t="s">
        <v>56</v>
      </c>
      <c r="J537" s="55" t="s">
        <v>56</v>
      </c>
      <c r="K537" s="54" t="s">
        <v>56</v>
      </c>
      <c r="L537" s="50"/>
      <c r="M537" s="55" t="s">
        <v>56</v>
      </c>
      <c r="N537" s="55" t="s">
        <v>56</v>
      </c>
      <c r="O537" s="55" t="s">
        <v>56</v>
      </c>
      <c r="P537" s="55" t="s">
        <v>56</v>
      </c>
      <c r="Q537" s="53">
        <v>84</v>
      </c>
      <c r="R537" s="54" t="s">
        <v>56</v>
      </c>
      <c r="S537" s="54">
        <f t="shared" si="312"/>
        <v>84</v>
      </c>
      <c r="T537" s="55" t="s">
        <v>56</v>
      </c>
      <c r="U537" s="54">
        <f t="shared" si="311"/>
        <v>84</v>
      </c>
      <c r="V537" s="50"/>
    </row>
    <row r="538" spans="2:22" x14ac:dyDescent="0.25">
      <c r="B538" s="52" t="s">
        <v>65</v>
      </c>
      <c r="C538" s="55" t="s">
        <v>56</v>
      </c>
      <c r="D538" s="53">
        <v>0</v>
      </c>
      <c r="E538" s="53">
        <v>0</v>
      </c>
      <c r="F538" s="55" t="s">
        <v>56</v>
      </c>
      <c r="G538" s="53">
        <v>11</v>
      </c>
      <c r="H538" s="54" t="s">
        <v>56</v>
      </c>
      <c r="I538" s="54">
        <f>SUM(C538:G538)</f>
        <v>11</v>
      </c>
      <c r="J538" s="53">
        <v>454</v>
      </c>
      <c r="K538" s="54">
        <f>SUM(I538:J538)</f>
        <v>465</v>
      </c>
      <c r="L538" s="50"/>
      <c r="M538" s="55" t="s">
        <v>56</v>
      </c>
      <c r="N538" s="53">
        <v>57</v>
      </c>
      <c r="O538" s="53">
        <v>3</v>
      </c>
      <c r="P538" s="55" t="s">
        <v>56</v>
      </c>
      <c r="Q538" s="53">
        <v>85</v>
      </c>
      <c r="R538" s="54" t="s">
        <v>56</v>
      </c>
      <c r="S538" s="54">
        <f t="shared" si="312"/>
        <v>145</v>
      </c>
      <c r="T538" s="53">
        <v>2155</v>
      </c>
      <c r="U538" s="54">
        <f t="shared" si="311"/>
        <v>2300</v>
      </c>
      <c r="V538" s="50"/>
    </row>
    <row r="539" spans="2:22" x14ac:dyDescent="0.25">
      <c r="B539" s="68" t="s">
        <v>162</v>
      </c>
      <c r="C539" s="53">
        <v>289</v>
      </c>
      <c r="D539" s="55" t="s">
        <v>56</v>
      </c>
      <c r="E539" s="55" t="s">
        <v>56</v>
      </c>
      <c r="F539" s="55" t="s">
        <v>56</v>
      </c>
      <c r="G539" s="55" t="s">
        <v>56</v>
      </c>
      <c r="H539" s="54" t="s">
        <v>56</v>
      </c>
      <c r="I539" s="54">
        <f>SUM(C539:G539)</f>
        <v>289</v>
      </c>
      <c r="J539" s="55" t="s">
        <v>56</v>
      </c>
      <c r="K539" s="54">
        <f>SUM(I539:J539)</f>
        <v>289</v>
      </c>
      <c r="L539" s="50"/>
      <c r="M539" s="53">
        <v>500</v>
      </c>
      <c r="N539" s="55" t="s">
        <v>56</v>
      </c>
      <c r="O539" s="55" t="s">
        <v>56</v>
      </c>
      <c r="P539" s="55" t="s">
        <v>56</v>
      </c>
      <c r="Q539" s="55" t="s">
        <v>56</v>
      </c>
      <c r="R539" s="54" t="s">
        <v>56</v>
      </c>
      <c r="S539" s="54">
        <f t="shared" si="312"/>
        <v>500</v>
      </c>
      <c r="T539" s="55" t="s">
        <v>56</v>
      </c>
      <c r="U539" s="54">
        <f t="shared" si="311"/>
        <v>500</v>
      </c>
      <c r="V539" s="50"/>
    </row>
    <row r="540" spans="2:22" x14ac:dyDescent="0.25">
      <c r="B540" s="52" t="s">
        <v>178</v>
      </c>
      <c r="C540" s="55" t="s">
        <v>56</v>
      </c>
      <c r="D540" s="55" t="s">
        <v>56</v>
      </c>
      <c r="E540" s="55" t="s">
        <v>56</v>
      </c>
      <c r="F540" s="55" t="s">
        <v>56</v>
      </c>
      <c r="G540" s="55" t="s">
        <v>56</v>
      </c>
      <c r="H540" s="54" t="s">
        <v>56</v>
      </c>
      <c r="I540" s="54" t="s">
        <v>56</v>
      </c>
      <c r="J540" s="55" t="s">
        <v>56</v>
      </c>
      <c r="K540" s="54" t="s">
        <v>56</v>
      </c>
      <c r="L540" s="50"/>
      <c r="M540" s="55" t="s">
        <v>56</v>
      </c>
      <c r="N540" s="55" t="s">
        <v>56</v>
      </c>
      <c r="O540" s="55" t="s">
        <v>56</v>
      </c>
      <c r="P540" s="55" t="s">
        <v>56</v>
      </c>
      <c r="Q540" s="55" t="s">
        <v>56</v>
      </c>
      <c r="R540" s="54" t="s">
        <v>56</v>
      </c>
      <c r="S540" s="55" t="s">
        <v>56</v>
      </c>
      <c r="T540" s="55" t="s">
        <v>56</v>
      </c>
      <c r="U540" s="55" t="s">
        <v>56</v>
      </c>
      <c r="V540" s="50"/>
    </row>
    <row r="541" spans="2:22" x14ac:dyDescent="0.25">
      <c r="B541" s="52" t="s">
        <v>163</v>
      </c>
      <c r="C541" s="55" t="s">
        <v>56</v>
      </c>
      <c r="D541" s="55" t="s">
        <v>56</v>
      </c>
      <c r="E541" s="55" t="s">
        <v>56</v>
      </c>
      <c r="F541" s="55" t="s">
        <v>56</v>
      </c>
      <c r="G541" s="55" t="s">
        <v>56</v>
      </c>
      <c r="H541" s="54" t="s">
        <v>56</v>
      </c>
      <c r="I541" s="54" t="s">
        <v>56</v>
      </c>
      <c r="J541" s="55" t="s">
        <v>56</v>
      </c>
      <c r="K541" s="54" t="s">
        <v>56</v>
      </c>
      <c r="L541" s="50"/>
      <c r="M541" s="55" t="s">
        <v>56</v>
      </c>
      <c r="N541" s="55" t="s">
        <v>56</v>
      </c>
      <c r="O541" s="55" t="s">
        <v>56</v>
      </c>
      <c r="P541" s="55" t="s">
        <v>56</v>
      </c>
      <c r="Q541" s="53">
        <v>477</v>
      </c>
      <c r="R541" s="54" t="s">
        <v>56</v>
      </c>
      <c r="S541" s="54">
        <f t="shared" ref="S541:S546" si="313">SUM(M541:Q541)</f>
        <v>477</v>
      </c>
      <c r="T541" s="55" t="s">
        <v>56</v>
      </c>
      <c r="U541" s="54">
        <f t="shared" si="311"/>
        <v>477</v>
      </c>
      <c r="V541" s="50"/>
    </row>
    <row r="542" spans="2:22" x14ac:dyDescent="0.25">
      <c r="B542" s="52" t="s">
        <v>118</v>
      </c>
      <c r="C542" s="55" t="s">
        <v>56</v>
      </c>
      <c r="D542" s="53">
        <f>55-36</f>
        <v>19</v>
      </c>
      <c r="E542" s="53">
        <v>0</v>
      </c>
      <c r="F542" s="55" t="s">
        <v>56</v>
      </c>
      <c r="G542" s="53">
        <f>45-4</f>
        <v>41</v>
      </c>
      <c r="H542" s="54" t="s">
        <v>56</v>
      </c>
      <c r="I542" s="54">
        <f>SUM(C542:G542)</f>
        <v>60</v>
      </c>
      <c r="J542" s="55" t="s">
        <v>56</v>
      </c>
      <c r="K542" s="54">
        <f>SUM(I542:J542)</f>
        <v>60</v>
      </c>
      <c r="L542" s="50"/>
      <c r="M542" s="55" t="s">
        <v>56</v>
      </c>
      <c r="N542" s="53">
        <v>1309</v>
      </c>
      <c r="O542" s="53">
        <v>16</v>
      </c>
      <c r="P542" s="55" t="s">
        <v>56</v>
      </c>
      <c r="Q542" s="53">
        <v>548</v>
      </c>
      <c r="R542" s="54" t="s">
        <v>56</v>
      </c>
      <c r="S542" s="54">
        <f t="shared" si="313"/>
        <v>1873</v>
      </c>
      <c r="T542" s="55" t="s">
        <v>56</v>
      </c>
      <c r="U542" s="54">
        <f t="shared" si="311"/>
        <v>1873</v>
      </c>
      <c r="V542" s="50"/>
    </row>
    <row r="543" spans="2:22" x14ac:dyDescent="0.25">
      <c r="B543" s="52" t="s">
        <v>164</v>
      </c>
      <c r="C543" s="55" t="s">
        <v>56</v>
      </c>
      <c r="D543" s="53">
        <v>138</v>
      </c>
      <c r="E543" s="65">
        <v>0</v>
      </c>
      <c r="F543" s="55" t="s">
        <v>56</v>
      </c>
      <c r="G543" s="53">
        <v>33</v>
      </c>
      <c r="H543" s="54" t="s">
        <v>56</v>
      </c>
      <c r="I543" s="54">
        <f>SUM(C543:G543)</f>
        <v>171</v>
      </c>
      <c r="J543" s="53">
        <v>1964</v>
      </c>
      <c r="K543" s="54">
        <f>SUM(I543:J543)</f>
        <v>2135</v>
      </c>
      <c r="L543" s="50"/>
      <c r="M543" s="55" t="s">
        <v>56</v>
      </c>
      <c r="N543" s="53">
        <v>114</v>
      </c>
      <c r="O543" s="65">
        <v>0</v>
      </c>
      <c r="P543" s="55" t="s">
        <v>56</v>
      </c>
      <c r="Q543" s="53">
        <v>39</v>
      </c>
      <c r="R543" s="54" t="s">
        <v>56</v>
      </c>
      <c r="S543" s="54">
        <f t="shared" si="313"/>
        <v>153</v>
      </c>
      <c r="T543" s="53">
        <v>2026</v>
      </c>
      <c r="U543" s="54">
        <f t="shared" si="311"/>
        <v>2179</v>
      </c>
      <c r="V543" s="50"/>
    </row>
    <row r="544" spans="2:22" x14ac:dyDescent="0.25">
      <c r="B544" s="52" t="s">
        <v>66</v>
      </c>
      <c r="C544" s="65">
        <v>145</v>
      </c>
      <c r="D544" s="55" t="s">
        <v>56</v>
      </c>
      <c r="E544" s="55" t="s">
        <v>56</v>
      </c>
      <c r="F544" s="55" t="s">
        <v>56</v>
      </c>
      <c r="G544" s="55" t="s">
        <v>56</v>
      </c>
      <c r="H544" s="54" t="s">
        <v>56</v>
      </c>
      <c r="I544" s="54">
        <f>SUM(C544:G544)</f>
        <v>145</v>
      </c>
      <c r="J544" s="55" t="s">
        <v>56</v>
      </c>
      <c r="K544" s="54">
        <f>SUM(I544:J544)</f>
        <v>145</v>
      </c>
      <c r="L544" s="50"/>
      <c r="M544" s="65">
        <v>0</v>
      </c>
      <c r="N544" s="55" t="s">
        <v>56</v>
      </c>
      <c r="O544" s="55" t="s">
        <v>56</v>
      </c>
      <c r="P544" s="55" t="s">
        <v>56</v>
      </c>
      <c r="Q544" s="55" t="s">
        <v>56</v>
      </c>
      <c r="R544" s="54" t="s">
        <v>56</v>
      </c>
      <c r="S544" s="54">
        <f t="shared" si="313"/>
        <v>0</v>
      </c>
      <c r="T544" s="55" t="s">
        <v>56</v>
      </c>
      <c r="U544" s="54">
        <f t="shared" si="311"/>
        <v>0</v>
      </c>
      <c r="V544" s="50"/>
    </row>
    <row r="545" spans="1:22" x14ac:dyDescent="0.25">
      <c r="B545" s="52" t="s">
        <v>120</v>
      </c>
      <c r="C545" s="64">
        <v>320</v>
      </c>
      <c r="D545" s="55" t="s">
        <v>56</v>
      </c>
      <c r="E545" s="55" t="s">
        <v>56</v>
      </c>
      <c r="F545" s="55" t="s">
        <v>56</v>
      </c>
      <c r="G545" s="55" t="s">
        <v>56</v>
      </c>
      <c r="H545" s="54" t="s">
        <v>56</v>
      </c>
      <c r="I545" s="54">
        <f>SUM(C545:G545)</f>
        <v>320</v>
      </c>
      <c r="J545" s="55" t="s">
        <v>56</v>
      </c>
      <c r="K545" s="54">
        <f>SUM(I545:J545)</f>
        <v>320</v>
      </c>
      <c r="L545" s="50"/>
      <c r="M545" s="64">
        <v>228</v>
      </c>
      <c r="N545" s="55" t="s">
        <v>56</v>
      </c>
      <c r="O545" s="55" t="s">
        <v>56</v>
      </c>
      <c r="P545" s="55" t="s">
        <v>56</v>
      </c>
      <c r="Q545" s="55" t="s">
        <v>56</v>
      </c>
      <c r="R545" s="54" t="s">
        <v>56</v>
      </c>
      <c r="S545" s="54">
        <f t="shared" si="313"/>
        <v>228</v>
      </c>
      <c r="T545" s="55" t="s">
        <v>56</v>
      </c>
      <c r="U545" s="54">
        <f t="shared" si="311"/>
        <v>228</v>
      </c>
      <c r="V545" s="50"/>
    </row>
    <row r="546" spans="1:22" x14ac:dyDescent="0.25">
      <c r="B546" s="68" t="s">
        <v>165</v>
      </c>
      <c r="C546" s="53">
        <v>197</v>
      </c>
      <c r="D546" s="55" t="s">
        <v>56</v>
      </c>
      <c r="E546" s="55" t="s">
        <v>56</v>
      </c>
      <c r="F546" s="55" t="s">
        <v>56</v>
      </c>
      <c r="G546" s="55" t="s">
        <v>56</v>
      </c>
      <c r="H546" s="54" t="s">
        <v>56</v>
      </c>
      <c r="I546" s="54">
        <f>SUM(C546:G546)</f>
        <v>197</v>
      </c>
      <c r="J546" s="55" t="s">
        <v>56</v>
      </c>
      <c r="K546" s="54">
        <f>SUM(I546:J546)</f>
        <v>197</v>
      </c>
      <c r="L546" s="50"/>
      <c r="M546" s="53">
        <v>39</v>
      </c>
      <c r="N546" s="55" t="s">
        <v>56</v>
      </c>
      <c r="O546" s="55" t="s">
        <v>56</v>
      </c>
      <c r="P546" s="55" t="s">
        <v>56</v>
      </c>
      <c r="Q546" s="55" t="s">
        <v>56</v>
      </c>
      <c r="R546" s="54" t="s">
        <v>56</v>
      </c>
      <c r="S546" s="54">
        <f t="shared" si="313"/>
        <v>39</v>
      </c>
      <c r="T546" s="55" t="s">
        <v>56</v>
      </c>
      <c r="U546" s="54">
        <f t="shared" si="311"/>
        <v>39</v>
      </c>
      <c r="V546" s="50"/>
    </row>
    <row r="547" spans="1:22" x14ac:dyDescent="0.25">
      <c r="B547" s="60" t="s">
        <v>183</v>
      </c>
      <c r="C547" s="54">
        <f t="shared" ref="C547:K547" si="314">SUM(C529:C546)</f>
        <v>17764</v>
      </c>
      <c r="D547" s="54">
        <f t="shared" si="314"/>
        <v>1864</v>
      </c>
      <c r="E547" s="54">
        <f t="shared" si="314"/>
        <v>0</v>
      </c>
      <c r="F547" s="55" t="s">
        <v>56</v>
      </c>
      <c r="G547" s="54">
        <f t="shared" si="314"/>
        <v>3162</v>
      </c>
      <c r="H547" s="54" t="s">
        <v>56</v>
      </c>
      <c r="I547" s="54">
        <f t="shared" si="314"/>
        <v>22790</v>
      </c>
      <c r="J547" s="54">
        <f t="shared" si="314"/>
        <v>3413</v>
      </c>
      <c r="K547" s="54">
        <f t="shared" si="314"/>
        <v>26203</v>
      </c>
      <c r="L547" s="50"/>
      <c r="M547" s="54">
        <f>SUM(M529:M546)</f>
        <v>12525</v>
      </c>
      <c r="N547" s="54">
        <f t="shared" ref="N547:U547" si="315">SUM(N529:N546)</f>
        <v>3340</v>
      </c>
      <c r="O547" s="54">
        <f t="shared" si="315"/>
        <v>19</v>
      </c>
      <c r="P547" s="55" t="s">
        <v>56</v>
      </c>
      <c r="Q547" s="54">
        <f t="shared" si="315"/>
        <v>3423</v>
      </c>
      <c r="R547" s="54" t="s">
        <v>56</v>
      </c>
      <c r="S547" s="54">
        <f t="shared" si="315"/>
        <v>19307</v>
      </c>
      <c r="T547" s="54">
        <f t="shared" si="315"/>
        <v>4281</v>
      </c>
      <c r="U547" s="54">
        <f t="shared" si="315"/>
        <v>23588</v>
      </c>
      <c r="V547" s="50"/>
    </row>
    <row r="548" spans="1:22" ht="12.75" customHeight="1" x14ac:dyDescent="0.25">
      <c r="A548" s="72"/>
      <c r="K548" s="73"/>
    </row>
    <row r="549" spans="1:22" ht="17.25" customHeight="1" x14ac:dyDescent="0.25">
      <c r="A549" s="47"/>
      <c r="B549" s="48" t="s">
        <v>173</v>
      </c>
      <c r="C549" s="49"/>
      <c r="D549" s="49"/>
      <c r="E549" s="49"/>
      <c r="F549" s="49"/>
      <c r="G549" s="49"/>
      <c r="H549" s="49"/>
      <c r="I549" s="49"/>
      <c r="J549" s="49"/>
      <c r="K549" s="49"/>
      <c r="L549" s="50"/>
      <c r="M549" s="49"/>
      <c r="N549" s="49"/>
      <c r="O549" s="49"/>
      <c r="P549" s="49"/>
      <c r="Q549" s="49"/>
      <c r="R549" s="49"/>
      <c r="S549" s="49"/>
      <c r="T549" s="49"/>
      <c r="U549" s="49"/>
    </row>
    <row r="550" spans="1:22" x14ac:dyDescent="0.25">
      <c r="B550" s="52" t="s">
        <v>158</v>
      </c>
      <c r="C550" s="55" t="s">
        <v>56</v>
      </c>
      <c r="D550" s="53">
        <f>D511+D529</f>
        <v>171</v>
      </c>
      <c r="E550" s="53">
        <f>E511+E529</f>
        <v>0</v>
      </c>
      <c r="F550" s="55" t="s">
        <v>56</v>
      </c>
      <c r="G550" s="53">
        <f>G511+G529</f>
        <v>35</v>
      </c>
      <c r="H550" s="54" t="s">
        <v>56</v>
      </c>
      <c r="I550" s="54">
        <f>SUM(C550:G550)</f>
        <v>206</v>
      </c>
      <c r="J550" s="53">
        <f>J511+J529</f>
        <v>736</v>
      </c>
      <c r="K550" s="54">
        <f t="shared" ref="K550:K557" si="316">SUM(I550:J550)</f>
        <v>942</v>
      </c>
      <c r="L550" s="50"/>
      <c r="M550" s="55" t="s">
        <v>56</v>
      </c>
      <c r="N550" s="53">
        <f>N511+N529</f>
        <v>45</v>
      </c>
      <c r="O550" s="53">
        <f>O511+O529</f>
        <v>0</v>
      </c>
      <c r="P550" s="55" t="s">
        <v>56</v>
      </c>
      <c r="Q550" s="53">
        <f>Q511+Q529</f>
        <v>0</v>
      </c>
      <c r="R550" s="54" t="s">
        <v>56</v>
      </c>
      <c r="S550" s="54">
        <f>SUM(M550:Q550)</f>
        <v>45</v>
      </c>
      <c r="T550" s="53">
        <f>T511+T529</f>
        <v>10</v>
      </c>
      <c r="U550" s="54">
        <f>SUM(S550:T550)</f>
        <v>55</v>
      </c>
      <c r="V550" s="50"/>
    </row>
    <row r="551" spans="1:22" x14ac:dyDescent="0.25">
      <c r="B551" s="52" t="s">
        <v>182</v>
      </c>
      <c r="C551" s="53">
        <f>C530</f>
        <v>1625</v>
      </c>
      <c r="D551" s="53">
        <f>D530</f>
        <v>100</v>
      </c>
      <c r="E551" s="55" t="s">
        <v>56</v>
      </c>
      <c r="F551" s="55" t="s">
        <v>56</v>
      </c>
      <c r="G551" s="49">
        <f>G530</f>
        <v>264</v>
      </c>
      <c r="H551" s="54" t="s">
        <v>56</v>
      </c>
      <c r="I551" s="54">
        <f>SUM(C551:G551)</f>
        <v>1989</v>
      </c>
      <c r="J551" s="55" t="s">
        <v>56</v>
      </c>
      <c r="K551" s="54">
        <f t="shared" si="316"/>
        <v>1989</v>
      </c>
      <c r="L551" s="50"/>
      <c r="M551" s="65">
        <f>M530</f>
        <v>199</v>
      </c>
      <c r="N551" s="65">
        <f>N530</f>
        <v>6</v>
      </c>
      <c r="O551" s="55" t="s">
        <v>56</v>
      </c>
      <c r="P551" s="55" t="s">
        <v>56</v>
      </c>
      <c r="Q551" s="49">
        <f>Q530</f>
        <v>54</v>
      </c>
      <c r="R551" s="54" t="s">
        <v>56</v>
      </c>
      <c r="S551" s="54">
        <f>SUM(M551:Q551)</f>
        <v>259</v>
      </c>
      <c r="T551" s="55" t="s">
        <v>56</v>
      </c>
      <c r="U551" s="54">
        <f>SUM(S551:T551)</f>
        <v>259</v>
      </c>
      <c r="V551" s="50"/>
    </row>
    <row r="552" spans="1:22" x14ac:dyDescent="0.25">
      <c r="B552" s="52" t="s">
        <v>128</v>
      </c>
      <c r="C552" s="53">
        <f>C512+C531</f>
        <v>20549</v>
      </c>
      <c r="D552" s="53">
        <f>D512+D531</f>
        <v>1767</v>
      </c>
      <c r="E552" s="55" t="s">
        <v>56</v>
      </c>
      <c r="F552" s="55" t="s">
        <v>56</v>
      </c>
      <c r="G552" s="53">
        <f>G512+G531</f>
        <v>4011</v>
      </c>
      <c r="H552" s="54" t="s">
        <v>56</v>
      </c>
      <c r="I552" s="54">
        <f>SUM(C552:G552)</f>
        <v>26327</v>
      </c>
      <c r="J552" s="55" t="s">
        <v>56</v>
      </c>
      <c r="K552" s="54">
        <f t="shared" si="316"/>
        <v>26327</v>
      </c>
      <c r="L552" s="50"/>
      <c r="M552" s="53">
        <f>M512+M531</f>
        <v>15119</v>
      </c>
      <c r="N552" s="53">
        <f>N512+N531</f>
        <v>2231</v>
      </c>
      <c r="O552" s="55" t="s">
        <v>56</v>
      </c>
      <c r="P552" s="55" t="s">
        <v>56</v>
      </c>
      <c r="Q552" s="53">
        <f>Q512+Q531</f>
        <v>2954</v>
      </c>
      <c r="R552" s="54" t="s">
        <v>56</v>
      </c>
      <c r="S552" s="54">
        <f>SUM(M552:Q552)</f>
        <v>20304</v>
      </c>
      <c r="T552" s="55" t="s">
        <v>56</v>
      </c>
      <c r="U552" s="54">
        <f t="shared" ref="U552:U567" si="317">SUM(S552:T552)</f>
        <v>20304</v>
      </c>
      <c r="V552" s="50"/>
    </row>
    <row r="553" spans="1:22" x14ac:dyDescent="0.25">
      <c r="B553" s="52" t="s">
        <v>96</v>
      </c>
      <c r="C553" s="55" t="s">
        <v>56</v>
      </c>
      <c r="D553" s="55" t="s">
        <v>56</v>
      </c>
      <c r="E553" s="55" t="s">
        <v>56</v>
      </c>
      <c r="F553" s="55" t="s">
        <v>56</v>
      </c>
      <c r="G553" s="55" t="s">
        <v>56</v>
      </c>
      <c r="H553" s="54" t="s">
        <v>56</v>
      </c>
      <c r="I553" s="55" t="s">
        <v>56</v>
      </c>
      <c r="J553" s="65">
        <f>J513+J532</f>
        <v>102</v>
      </c>
      <c r="K553" s="54">
        <f t="shared" si="316"/>
        <v>102</v>
      </c>
      <c r="L553" s="50"/>
      <c r="M553" s="55" t="s">
        <v>56</v>
      </c>
      <c r="N553" s="55" t="s">
        <v>56</v>
      </c>
      <c r="O553" s="55" t="s">
        <v>56</v>
      </c>
      <c r="P553" s="55" t="s">
        <v>56</v>
      </c>
      <c r="Q553" s="55" t="s">
        <v>56</v>
      </c>
      <c r="R553" s="54" t="s">
        <v>56</v>
      </c>
      <c r="S553" s="55" t="s">
        <v>56</v>
      </c>
      <c r="T553" s="65">
        <f>T513+T532</f>
        <v>0</v>
      </c>
      <c r="U553" s="54">
        <f t="shared" si="317"/>
        <v>0</v>
      </c>
      <c r="V553" s="50"/>
    </row>
    <row r="554" spans="1:22" x14ac:dyDescent="0.25">
      <c r="B554" s="52" t="s">
        <v>102</v>
      </c>
      <c r="C554" s="65">
        <f>C533</f>
        <v>657</v>
      </c>
      <c r="D554" s="65">
        <f>D533</f>
        <v>156</v>
      </c>
      <c r="E554" s="55" t="str">
        <f>E533</f>
        <v>..</v>
      </c>
      <c r="F554" s="55" t="s">
        <v>56</v>
      </c>
      <c r="G554" s="65">
        <f>G533</f>
        <v>60</v>
      </c>
      <c r="H554" s="54" t="s">
        <v>56</v>
      </c>
      <c r="I554" s="54">
        <f>SUM(C554:G554)</f>
        <v>873</v>
      </c>
      <c r="J554" s="55" t="s">
        <v>56</v>
      </c>
      <c r="K554" s="54">
        <f>SUM(I554:J554)</f>
        <v>873</v>
      </c>
      <c r="L554" s="50"/>
      <c r="M554" s="65">
        <f>M533</f>
        <v>10</v>
      </c>
      <c r="N554" s="65">
        <f>N533</f>
        <v>0</v>
      </c>
      <c r="O554" s="55" t="str">
        <f>O533</f>
        <v>..</v>
      </c>
      <c r="P554" s="55" t="s">
        <v>56</v>
      </c>
      <c r="Q554" s="65">
        <f>Q533</f>
        <v>0</v>
      </c>
      <c r="R554" s="54" t="s">
        <v>56</v>
      </c>
      <c r="S554" s="54">
        <f t="shared" ref="S554:S567" si="318">SUM(M554:Q554)</f>
        <v>10</v>
      </c>
      <c r="T554" s="55" t="s">
        <v>56</v>
      </c>
      <c r="U554" s="54">
        <f>SUM(S554:T554)</f>
        <v>10</v>
      </c>
      <c r="V554" s="50"/>
    </row>
    <row r="555" spans="1:22" x14ac:dyDescent="0.25">
      <c r="B555" s="52" t="s">
        <v>159</v>
      </c>
      <c r="C555" s="55" t="s">
        <v>56</v>
      </c>
      <c r="D555" s="53">
        <f>D514+D534</f>
        <v>8</v>
      </c>
      <c r="E555" s="53">
        <f>E514+E534</f>
        <v>0</v>
      </c>
      <c r="F555" s="55" t="s">
        <v>56</v>
      </c>
      <c r="G555" s="53">
        <f>G514+G534</f>
        <v>70</v>
      </c>
      <c r="H555" s="54" t="s">
        <v>56</v>
      </c>
      <c r="I555" s="54">
        <f>SUM(C555:G555)</f>
        <v>78</v>
      </c>
      <c r="J555" s="53">
        <f>J514+J534</f>
        <v>709</v>
      </c>
      <c r="K555" s="54">
        <f t="shared" si="316"/>
        <v>787</v>
      </c>
      <c r="L555" s="50"/>
      <c r="M555" s="55" t="s">
        <v>56</v>
      </c>
      <c r="N555" s="53">
        <f>N514+N534</f>
        <v>2</v>
      </c>
      <c r="O555" s="53">
        <f>O514+O534</f>
        <v>0</v>
      </c>
      <c r="P555" s="55" t="s">
        <v>56</v>
      </c>
      <c r="Q555" s="53">
        <f>Q514+Q534</f>
        <v>0</v>
      </c>
      <c r="R555" s="54" t="s">
        <v>56</v>
      </c>
      <c r="S555" s="54">
        <f t="shared" si="318"/>
        <v>2</v>
      </c>
      <c r="T555" s="53">
        <f>T514+T534</f>
        <v>127</v>
      </c>
      <c r="U555" s="54">
        <f t="shared" si="317"/>
        <v>129</v>
      </c>
      <c r="V555" s="50"/>
    </row>
    <row r="556" spans="1:22" x14ac:dyDescent="0.25">
      <c r="B556" s="68" t="s">
        <v>160</v>
      </c>
      <c r="C556" s="53">
        <f>C515+C535</f>
        <v>954</v>
      </c>
      <c r="D556" s="53">
        <f>D515+D535</f>
        <v>5</v>
      </c>
      <c r="E556" s="55" t="s">
        <v>56</v>
      </c>
      <c r="F556" s="55" t="s">
        <v>56</v>
      </c>
      <c r="G556" s="55" t="s">
        <v>56</v>
      </c>
      <c r="H556" s="54" t="s">
        <v>56</v>
      </c>
      <c r="I556" s="54">
        <f>SUM(C556:G556)</f>
        <v>959</v>
      </c>
      <c r="J556" s="55" t="s">
        <v>56</v>
      </c>
      <c r="K556" s="54">
        <f t="shared" si="316"/>
        <v>959</v>
      </c>
      <c r="L556" s="50"/>
      <c r="M556" s="53">
        <f>M515+M535</f>
        <v>774</v>
      </c>
      <c r="N556" s="53">
        <f>N515+N535</f>
        <v>6</v>
      </c>
      <c r="O556" s="55" t="s">
        <v>56</v>
      </c>
      <c r="P556" s="55" t="s">
        <v>56</v>
      </c>
      <c r="Q556" s="55" t="s">
        <v>56</v>
      </c>
      <c r="R556" s="54" t="s">
        <v>56</v>
      </c>
      <c r="S556" s="54">
        <f t="shared" si="318"/>
        <v>780</v>
      </c>
      <c r="T556" s="55" t="s">
        <v>56</v>
      </c>
      <c r="U556" s="54">
        <f t="shared" si="317"/>
        <v>780</v>
      </c>
      <c r="V556" s="50"/>
    </row>
    <row r="557" spans="1:22" x14ac:dyDescent="0.25">
      <c r="B557" s="52" t="s">
        <v>140</v>
      </c>
      <c r="C557" s="53">
        <f>C516+C536</f>
        <v>215</v>
      </c>
      <c r="D557" s="53">
        <f>D516+D536</f>
        <v>9</v>
      </c>
      <c r="E557" s="55" t="s">
        <v>56</v>
      </c>
      <c r="F557" s="55" t="s">
        <v>56</v>
      </c>
      <c r="G557" s="55" t="s">
        <v>56</v>
      </c>
      <c r="H557" s="54" t="s">
        <v>56</v>
      </c>
      <c r="I557" s="54">
        <f>SUM(C557:G557)</f>
        <v>224</v>
      </c>
      <c r="J557" s="55" t="s">
        <v>56</v>
      </c>
      <c r="K557" s="54">
        <f t="shared" si="316"/>
        <v>224</v>
      </c>
      <c r="L557" s="50"/>
      <c r="M557" s="53">
        <f>M516+M536</f>
        <v>90</v>
      </c>
      <c r="N557" s="53">
        <f>N516+N536</f>
        <v>1</v>
      </c>
      <c r="O557" s="55" t="s">
        <v>56</v>
      </c>
      <c r="P557" s="55" t="s">
        <v>56</v>
      </c>
      <c r="Q557" s="55" t="s">
        <v>56</v>
      </c>
      <c r="R557" s="54" t="s">
        <v>56</v>
      </c>
      <c r="S557" s="54">
        <f t="shared" si="318"/>
        <v>91</v>
      </c>
      <c r="T557" s="55" t="s">
        <v>56</v>
      </c>
      <c r="U557" s="54">
        <f t="shared" si="317"/>
        <v>91</v>
      </c>
      <c r="V557" s="50"/>
    </row>
    <row r="558" spans="1:22" x14ac:dyDescent="0.25">
      <c r="B558" s="52" t="s">
        <v>176</v>
      </c>
      <c r="C558" s="55" t="s">
        <v>56</v>
      </c>
      <c r="D558" s="55" t="s">
        <v>56</v>
      </c>
      <c r="E558" s="55" t="s">
        <v>56</v>
      </c>
      <c r="F558" s="55" t="s">
        <v>56</v>
      </c>
      <c r="G558" s="55" t="s">
        <v>56</v>
      </c>
      <c r="H558" s="54" t="s">
        <v>56</v>
      </c>
      <c r="I558" s="54" t="s">
        <v>56</v>
      </c>
      <c r="J558" s="55" t="s">
        <v>56</v>
      </c>
      <c r="K558" s="54" t="s">
        <v>56</v>
      </c>
      <c r="L558" s="50"/>
      <c r="M558" s="55" t="s">
        <v>56</v>
      </c>
      <c r="N558" s="55" t="s">
        <v>56</v>
      </c>
      <c r="O558" s="55" t="s">
        <v>56</v>
      </c>
      <c r="P558" s="55" t="s">
        <v>56</v>
      </c>
      <c r="Q558" s="53">
        <f>Q517+Q537</f>
        <v>958</v>
      </c>
      <c r="R558" s="54" t="s">
        <v>56</v>
      </c>
      <c r="S558" s="54">
        <f t="shared" si="318"/>
        <v>958</v>
      </c>
      <c r="T558" s="55" t="s">
        <v>56</v>
      </c>
      <c r="U558" s="54">
        <f t="shared" si="317"/>
        <v>958</v>
      </c>
      <c r="V558" s="50"/>
    </row>
    <row r="559" spans="1:22" x14ac:dyDescent="0.25">
      <c r="B559" s="52" t="s">
        <v>65</v>
      </c>
      <c r="C559" s="55" t="s">
        <v>56</v>
      </c>
      <c r="D559" s="53">
        <f>D518+D538</f>
        <v>26</v>
      </c>
      <c r="E559" s="53">
        <f>E518+E538</f>
        <v>0</v>
      </c>
      <c r="F559" s="55" t="s">
        <v>56</v>
      </c>
      <c r="G559" s="53">
        <f>G518+G538</f>
        <v>15</v>
      </c>
      <c r="H559" s="54" t="s">
        <v>56</v>
      </c>
      <c r="I559" s="54">
        <f>SUM(C559:G559)</f>
        <v>41</v>
      </c>
      <c r="J559" s="53">
        <f>J518+J538</f>
        <v>849</v>
      </c>
      <c r="K559" s="54">
        <f>SUM(I559:J559)</f>
        <v>890</v>
      </c>
      <c r="L559" s="50"/>
      <c r="M559" s="55" t="s">
        <v>56</v>
      </c>
      <c r="N559" s="53">
        <f>N518+N538</f>
        <v>90</v>
      </c>
      <c r="O559" s="53">
        <f>O518+O538</f>
        <v>8</v>
      </c>
      <c r="P559" s="55" t="s">
        <v>56</v>
      </c>
      <c r="Q559" s="53">
        <f>Q518+Q538</f>
        <v>85</v>
      </c>
      <c r="R559" s="54" t="s">
        <v>56</v>
      </c>
      <c r="S559" s="54">
        <f t="shared" si="318"/>
        <v>183</v>
      </c>
      <c r="T559" s="53">
        <f>T518+T538</f>
        <v>2840</v>
      </c>
      <c r="U559" s="54">
        <f t="shared" si="317"/>
        <v>3023</v>
      </c>
      <c r="V559" s="50"/>
    </row>
    <row r="560" spans="1:22" x14ac:dyDescent="0.25">
      <c r="B560" s="68" t="s">
        <v>153</v>
      </c>
      <c r="C560" s="53">
        <f>C519+C539</f>
        <v>372</v>
      </c>
      <c r="D560" s="55" t="s">
        <v>56</v>
      </c>
      <c r="E560" s="55" t="s">
        <v>56</v>
      </c>
      <c r="F560" s="55" t="s">
        <v>56</v>
      </c>
      <c r="G560" s="55" t="s">
        <v>56</v>
      </c>
      <c r="H560" s="54" t="s">
        <v>56</v>
      </c>
      <c r="I560" s="54">
        <f>SUM(C560:G560)</f>
        <v>372</v>
      </c>
      <c r="J560" s="55" t="s">
        <v>56</v>
      </c>
      <c r="K560" s="54">
        <f>SUM(I560:J560)</f>
        <v>372</v>
      </c>
      <c r="L560" s="50"/>
      <c r="M560" s="53">
        <f>M519+M539</f>
        <v>575</v>
      </c>
      <c r="N560" s="55" t="s">
        <v>56</v>
      </c>
      <c r="O560" s="55" t="s">
        <v>56</v>
      </c>
      <c r="P560" s="55" t="s">
        <v>56</v>
      </c>
      <c r="Q560" s="55" t="s">
        <v>56</v>
      </c>
      <c r="R560" s="54" t="s">
        <v>56</v>
      </c>
      <c r="S560" s="54">
        <f t="shared" si="318"/>
        <v>575</v>
      </c>
      <c r="T560" s="55" t="s">
        <v>56</v>
      </c>
      <c r="U560" s="54">
        <f t="shared" si="317"/>
        <v>575</v>
      </c>
      <c r="V560" s="50"/>
    </row>
    <row r="561" spans="1:22" x14ac:dyDescent="0.25">
      <c r="B561" s="52" t="s">
        <v>178</v>
      </c>
      <c r="C561" s="54" t="s">
        <v>56</v>
      </c>
      <c r="D561" s="54" t="s">
        <v>56</v>
      </c>
      <c r="E561" s="54" t="s">
        <v>56</v>
      </c>
      <c r="F561" s="55" t="s">
        <v>56</v>
      </c>
      <c r="G561" s="54" t="s">
        <v>56</v>
      </c>
      <c r="H561" s="54" t="s">
        <v>56</v>
      </c>
      <c r="I561" s="54" t="s">
        <v>56</v>
      </c>
      <c r="J561" s="54" t="s">
        <v>56</v>
      </c>
      <c r="K561" s="54" t="s">
        <v>56</v>
      </c>
      <c r="L561" s="50"/>
      <c r="M561" s="55" t="s">
        <v>56</v>
      </c>
      <c r="N561" s="53">
        <f>N520</f>
        <v>0</v>
      </c>
      <c r="O561" s="53">
        <f>O520</f>
        <v>0</v>
      </c>
      <c r="P561" s="55" t="s">
        <v>56</v>
      </c>
      <c r="Q561" s="53">
        <f>Q520</f>
        <v>75</v>
      </c>
      <c r="R561" s="54" t="s">
        <v>56</v>
      </c>
      <c r="S561" s="54">
        <f t="shared" si="318"/>
        <v>75</v>
      </c>
      <c r="T561" s="53">
        <f>T520</f>
        <v>159</v>
      </c>
      <c r="U561" s="54">
        <f t="shared" si="317"/>
        <v>234</v>
      </c>
      <c r="V561" s="50"/>
    </row>
    <row r="562" spans="1:22" x14ac:dyDescent="0.25">
      <c r="B562" s="52" t="s">
        <v>163</v>
      </c>
      <c r="C562" s="54" t="s">
        <v>56</v>
      </c>
      <c r="D562" s="54" t="s">
        <v>56</v>
      </c>
      <c r="E562" s="54" t="s">
        <v>56</v>
      </c>
      <c r="F562" s="55" t="s">
        <v>56</v>
      </c>
      <c r="G562" s="54" t="s">
        <v>56</v>
      </c>
      <c r="H562" s="54" t="s">
        <v>56</v>
      </c>
      <c r="I562" s="54" t="s">
        <v>56</v>
      </c>
      <c r="J562" s="54" t="s">
        <v>56</v>
      </c>
      <c r="K562" s="54" t="s">
        <v>56</v>
      </c>
      <c r="L562" s="50"/>
      <c r="M562" s="55" t="s">
        <v>56</v>
      </c>
      <c r="N562" s="55" t="s">
        <v>56</v>
      </c>
      <c r="O562" s="55" t="s">
        <v>56</v>
      </c>
      <c r="P562" s="55" t="s">
        <v>56</v>
      </c>
      <c r="Q562" s="53">
        <f>Q521+Q541</f>
        <v>865</v>
      </c>
      <c r="R562" s="54" t="s">
        <v>56</v>
      </c>
      <c r="S562" s="54">
        <f t="shared" si="318"/>
        <v>865</v>
      </c>
      <c r="T562" s="55" t="s">
        <v>56</v>
      </c>
      <c r="U562" s="54">
        <f t="shared" si="317"/>
        <v>865</v>
      </c>
      <c r="V562" s="50"/>
    </row>
    <row r="563" spans="1:22" x14ac:dyDescent="0.25">
      <c r="B563" s="52" t="s">
        <v>118</v>
      </c>
      <c r="C563" s="54" t="s">
        <v>56</v>
      </c>
      <c r="D563" s="53">
        <f t="shared" ref="D563:G564" si="319">D522+D542</f>
        <v>104</v>
      </c>
      <c r="E563" s="53">
        <f t="shared" si="319"/>
        <v>0</v>
      </c>
      <c r="F563" s="55" t="s">
        <v>56</v>
      </c>
      <c r="G563" s="53">
        <f t="shared" si="319"/>
        <v>44</v>
      </c>
      <c r="H563" s="54" t="s">
        <v>56</v>
      </c>
      <c r="I563" s="54">
        <f t="shared" ref="I563:I568" si="320">SUM(C563:G563)</f>
        <v>148</v>
      </c>
      <c r="J563" s="54" t="s">
        <v>56</v>
      </c>
      <c r="K563" s="54">
        <f t="shared" ref="K563:K568" si="321">SUM(I563:J563)</f>
        <v>148</v>
      </c>
      <c r="L563" s="50"/>
      <c r="M563" s="55" t="s">
        <v>56</v>
      </c>
      <c r="N563" s="53">
        <f>N522+N542</f>
        <v>1894</v>
      </c>
      <c r="O563" s="53">
        <f>O522+O542</f>
        <v>95</v>
      </c>
      <c r="P563" s="55" t="s">
        <v>56</v>
      </c>
      <c r="Q563" s="53">
        <f>Q522+Q542</f>
        <v>772</v>
      </c>
      <c r="R563" s="54" t="s">
        <v>56</v>
      </c>
      <c r="S563" s="54">
        <f t="shared" si="318"/>
        <v>2761</v>
      </c>
      <c r="T563" s="55" t="s">
        <v>56</v>
      </c>
      <c r="U563" s="54">
        <f t="shared" si="317"/>
        <v>2761</v>
      </c>
      <c r="V563" s="50"/>
    </row>
    <row r="564" spans="1:22" x14ac:dyDescent="0.25">
      <c r="B564" s="52" t="s">
        <v>164</v>
      </c>
      <c r="C564" s="54" t="s">
        <v>56</v>
      </c>
      <c r="D564" s="53">
        <f t="shared" si="319"/>
        <v>234</v>
      </c>
      <c r="E564" s="53">
        <f t="shared" si="319"/>
        <v>0</v>
      </c>
      <c r="F564" s="55" t="s">
        <v>56</v>
      </c>
      <c r="G564" s="53">
        <f t="shared" si="319"/>
        <v>131</v>
      </c>
      <c r="H564" s="54" t="s">
        <v>56</v>
      </c>
      <c r="I564" s="54">
        <f t="shared" si="320"/>
        <v>365</v>
      </c>
      <c r="J564" s="53">
        <f>J523+J543</f>
        <v>3513</v>
      </c>
      <c r="K564" s="54">
        <f t="shared" si="321"/>
        <v>3878</v>
      </c>
      <c r="L564" s="50"/>
      <c r="M564" s="55" t="s">
        <v>56</v>
      </c>
      <c r="N564" s="53">
        <f>N523+N543</f>
        <v>200</v>
      </c>
      <c r="O564" s="53">
        <f>O523+O543</f>
        <v>0</v>
      </c>
      <c r="P564" s="55" t="s">
        <v>56</v>
      </c>
      <c r="Q564" s="53">
        <f>Q523+Q543</f>
        <v>171</v>
      </c>
      <c r="R564" s="54" t="s">
        <v>56</v>
      </c>
      <c r="S564" s="54">
        <f t="shared" si="318"/>
        <v>371</v>
      </c>
      <c r="T564" s="53">
        <f>T523+T543</f>
        <v>3685</v>
      </c>
      <c r="U564" s="54">
        <f t="shared" si="317"/>
        <v>4056</v>
      </c>
      <c r="V564" s="50"/>
    </row>
    <row r="565" spans="1:22" x14ac:dyDescent="0.25">
      <c r="B565" s="52" t="s">
        <v>66</v>
      </c>
      <c r="C565" s="49">
        <f>C544</f>
        <v>145</v>
      </c>
      <c r="D565" s="54" t="str">
        <f t="shared" ref="D565:G566" si="322">D544</f>
        <v>..</v>
      </c>
      <c r="E565" s="54" t="str">
        <f t="shared" si="322"/>
        <v>..</v>
      </c>
      <c r="F565" s="55" t="s">
        <v>56</v>
      </c>
      <c r="G565" s="54" t="str">
        <f t="shared" si="322"/>
        <v>..</v>
      </c>
      <c r="H565" s="54" t="s">
        <v>56</v>
      </c>
      <c r="I565" s="54">
        <f t="shared" si="320"/>
        <v>145</v>
      </c>
      <c r="J565" s="54" t="str">
        <f>J544</f>
        <v>..</v>
      </c>
      <c r="K565" s="54">
        <f t="shared" si="321"/>
        <v>145</v>
      </c>
      <c r="L565" s="50"/>
      <c r="M565" s="49">
        <f>M544</f>
        <v>0</v>
      </c>
      <c r="N565" s="54" t="str">
        <f t="shared" ref="N565:Q566" si="323">N544</f>
        <v>..</v>
      </c>
      <c r="O565" s="54" t="str">
        <f t="shared" si="323"/>
        <v>..</v>
      </c>
      <c r="P565" s="55" t="s">
        <v>56</v>
      </c>
      <c r="Q565" s="54" t="str">
        <f t="shared" si="323"/>
        <v>..</v>
      </c>
      <c r="R565" s="54" t="s">
        <v>56</v>
      </c>
      <c r="S565" s="54">
        <f t="shared" si="318"/>
        <v>0</v>
      </c>
      <c r="T565" s="54" t="str">
        <f>T544</f>
        <v>..</v>
      </c>
      <c r="U565" s="54">
        <f t="shared" si="317"/>
        <v>0</v>
      </c>
      <c r="V565" s="50"/>
    </row>
    <row r="566" spans="1:22" x14ac:dyDescent="0.25">
      <c r="B566" s="52" t="s">
        <v>120</v>
      </c>
      <c r="C566" s="53">
        <f>C524+C545</f>
        <v>425</v>
      </c>
      <c r="D566" s="54" t="str">
        <f t="shared" si="322"/>
        <v>..</v>
      </c>
      <c r="E566" s="54" t="str">
        <f t="shared" si="322"/>
        <v>..</v>
      </c>
      <c r="F566" s="55" t="s">
        <v>56</v>
      </c>
      <c r="G566" s="54" t="str">
        <f t="shared" si="322"/>
        <v>..</v>
      </c>
      <c r="H566" s="54" t="s">
        <v>56</v>
      </c>
      <c r="I566" s="54">
        <f t="shared" si="320"/>
        <v>425</v>
      </c>
      <c r="J566" s="54" t="str">
        <f>J545</f>
        <v>..</v>
      </c>
      <c r="K566" s="54">
        <f t="shared" si="321"/>
        <v>425</v>
      </c>
      <c r="L566" s="50"/>
      <c r="M566" s="53">
        <f>M524+M545</f>
        <v>288</v>
      </c>
      <c r="N566" s="55" t="str">
        <f t="shared" si="323"/>
        <v>..</v>
      </c>
      <c r="O566" s="55" t="str">
        <f t="shared" si="323"/>
        <v>..</v>
      </c>
      <c r="P566" s="55" t="s">
        <v>56</v>
      </c>
      <c r="Q566" s="55" t="str">
        <f t="shared" si="323"/>
        <v>..</v>
      </c>
      <c r="R566" s="54" t="s">
        <v>56</v>
      </c>
      <c r="S566" s="54">
        <f t="shared" si="318"/>
        <v>288</v>
      </c>
      <c r="T566" s="55" t="str">
        <f>T545</f>
        <v>..</v>
      </c>
      <c r="U566" s="54">
        <f t="shared" si="317"/>
        <v>288</v>
      </c>
      <c r="V566" s="50"/>
    </row>
    <row r="567" spans="1:22" x14ac:dyDescent="0.25">
      <c r="B567" s="68" t="s">
        <v>165</v>
      </c>
      <c r="C567" s="53">
        <f>C525+C546</f>
        <v>240</v>
      </c>
      <c r="D567" s="54" t="s">
        <v>56</v>
      </c>
      <c r="E567" s="54" t="s">
        <v>56</v>
      </c>
      <c r="F567" s="55" t="s">
        <v>56</v>
      </c>
      <c r="G567" s="54" t="s">
        <v>56</v>
      </c>
      <c r="H567" s="54" t="s">
        <v>56</v>
      </c>
      <c r="I567" s="54">
        <f t="shared" si="320"/>
        <v>240</v>
      </c>
      <c r="J567" s="54" t="s">
        <v>56</v>
      </c>
      <c r="K567" s="54">
        <f t="shared" si="321"/>
        <v>240</v>
      </c>
      <c r="L567" s="50"/>
      <c r="M567" s="53">
        <f>M525+M546</f>
        <v>39</v>
      </c>
      <c r="N567" s="55" t="s">
        <v>56</v>
      </c>
      <c r="O567" s="55" t="s">
        <v>56</v>
      </c>
      <c r="P567" s="55" t="s">
        <v>56</v>
      </c>
      <c r="Q567" s="55" t="s">
        <v>56</v>
      </c>
      <c r="R567" s="54" t="s">
        <v>56</v>
      </c>
      <c r="S567" s="54">
        <f t="shared" si="318"/>
        <v>39</v>
      </c>
      <c r="T567" s="55" t="s">
        <v>56</v>
      </c>
      <c r="U567" s="54">
        <f t="shared" si="317"/>
        <v>39</v>
      </c>
      <c r="V567" s="50"/>
    </row>
    <row r="568" spans="1:22" ht="16.2" thickBot="1" x14ac:dyDescent="0.3">
      <c r="B568" s="60" t="s">
        <v>184</v>
      </c>
      <c r="C568" s="54">
        <f t="shared" ref="C568:J568" si="324">SUM(C550:C567)</f>
        <v>25182</v>
      </c>
      <c r="D568" s="54">
        <f t="shared" si="324"/>
        <v>2580</v>
      </c>
      <c r="E568" s="54">
        <f t="shared" si="324"/>
        <v>0</v>
      </c>
      <c r="F568" s="55" t="s">
        <v>56</v>
      </c>
      <c r="G568" s="54">
        <f t="shared" si="324"/>
        <v>4630</v>
      </c>
      <c r="H568" s="54" t="s">
        <v>56</v>
      </c>
      <c r="I568" s="54">
        <f t="shared" si="320"/>
        <v>32392</v>
      </c>
      <c r="J568" s="54">
        <f t="shared" si="324"/>
        <v>5909</v>
      </c>
      <c r="K568" s="54">
        <f t="shared" si="321"/>
        <v>38301</v>
      </c>
      <c r="L568" s="50"/>
      <c r="M568" s="54">
        <f>SUM(M550:M567)</f>
        <v>17094</v>
      </c>
      <c r="N568" s="54">
        <f t="shared" ref="N568:U568" si="325">SUM(N550:N567)</f>
        <v>4475</v>
      </c>
      <c r="O568" s="54">
        <f t="shared" si="325"/>
        <v>103</v>
      </c>
      <c r="P568" s="55" t="s">
        <v>56</v>
      </c>
      <c r="Q568" s="54">
        <f t="shared" si="325"/>
        <v>5934</v>
      </c>
      <c r="R568" s="54" t="s">
        <v>56</v>
      </c>
      <c r="S568" s="54">
        <f t="shared" si="325"/>
        <v>27606</v>
      </c>
      <c r="T568" s="54">
        <f t="shared" si="325"/>
        <v>6821</v>
      </c>
      <c r="U568" s="54">
        <f t="shared" si="325"/>
        <v>34427</v>
      </c>
      <c r="V568" s="50"/>
    </row>
    <row r="569" spans="1:22" x14ac:dyDescent="0.25">
      <c r="A569" s="62"/>
      <c r="B569" s="69"/>
      <c r="C569" s="70"/>
      <c r="D569" s="70"/>
      <c r="E569" s="70"/>
      <c r="F569" s="70"/>
      <c r="G569" s="70"/>
      <c r="H569" s="70"/>
      <c r="I569" s="70"/>
      <c r="J569" s="70"/>
      <c r="K569" s="70"/>
      <c r="L569" s="71"/>
      <c r="M569" s="70"/>
      <c r="N569" s="70"/>
      <c r="O569" s="70"/>
      <c r="P569" s="70"/>
      <c r="Q569" s="70"/>
      <c r="R569" s="70"/>
      <c r="S569" s="70"/>
      <c r="T569" s="70"/>
      <c r="U569" s="70"/>
      <c r="V569" s="51"/>
    </row>
    <row r="570" spans="1:22" ht="17.25" customHeight="1" x14ac:dyDescent="0.25">
      <c r="A570" s="47" t="s">
        <v>185</v>
      </c>
      <c r="B570" s="48" t="s">
        <v>186</v>
      </c>
      <c r="C570" s="49"/>
      <c r="D570" s="49"/>
      <c r="E570" s="49"/>
      <c r="F570" s="49"/>
      <c r="G570" s="49"/>
      <c r="H570" s="49"/>
      <c r="I570" s="49"/>
      <c r="J570" s="49"/>
      <c r="K570" s="49"/>
      <c r="L570" s="50"/>
      <c r="M570" s="49"/>
      <c r="N570" s="49"/>
      <c r="O570" s="49"/>
      <c r="P570" s="49"/>
      <c r="Q570" s="49"/>
      <c r="R570" s="49"/>
      <c r="S570" s="49"/>
      <c r="T570" s="49"/>
      <c r="U570" s="49"/>
    </row>
    <row r="571" spans="1:22" x14ac:dyDescent="0.25">
      <c r="B571" s="52" t="s">
        <v>158</v>
      </c>
      <c r="C571" s="55" t="s">
        <v>56</v>
      </c>
      <c r="D571" s="53">
        <v>0</v>
      </c>
      <c r="E571" s="53">
        <v>0</v>
      </c>
      <c r="F571" s="55" t="s">
        <v>56</v>
      </c>
      <c r="G571" s="53">
        <v>0</v>
      </c>
      <c r="H571" s="54" t="s">
        <v>56</v>
      </c>
      <c r="I571" s="54">
        <f>SUM(C571:G571)</f>
        <v>0</v>
      </c>
      <c r="J571" s="53">
        <v>0</v>
      </c>
      <c r="K571" s="54">
        <f>SUM(I571:J571)</f>
        <v>0</v>
      </c>
      <c r="L571" s="50"/>
      <c r="M571" s="55" t="s">
        <v>56</v>
      </c>
      <c r="N571" s="53">
        <v>0</v>
      </c>
      <c r="O571" s="53">
        <v>0</v>
      </c>
      <c r="P571" s="55" t="s">
        <v>56</v>
      </c>
      <c r="Q571" s="53">
        <v>0</v>
      </c>
      <c r="R571" s="54" t="s">
        <v>56</v>
      </c>
      <c r="S571" s="54">
        <f t="shared" ref="S571:S582" si="326">SUM(M571:Q571)</f>
        <v>0</v>
      </c>
      <c r="T571" s="53">
        <v>0</v>
      </c>
      <c r="U571" s="54">
        <f>SUM(S571:T571)</f>
        <v>0</v>
      </c>
      <c r="V571" s="50"/>
    </row>
    <row r="572" spans="1:22" x14ac:dyDescent="0.25">
      <c r="B572" s="52" t="s">
        <v>128</v>
      </c>
      <c r="C572" s="53">
        <v>2364</v>
      </c>
      <c r="D572" s="53">
        <v>264</v>
      </c>
      <c r="E572" s="55" t="s">
        <v>56</v>
      </c>
      <c r="F572" s="55" t="s">
        <v>56</v>
      </c>
      <c r="G572" s="53">
        <v>473</v>
      </c>
      <c r="H572" s="54" t="s">
        <v>56</v>
      </c>
      <c r="I572" s="54">
        <f>SUM(C572:G572)</f>
        <v>3101</v>
      </c>
      <c r="J572" s="55" t="s">
        <v>56</v>
      </c>
      <c r="K572" s="54">
        <f>SUM(I572:J572)</f>
        <v>3101</v>
      </c>
      <c r="L572" s="50"/>
      <c r="M572" s="53">
        <v>1020</v>
      </c>
      <c r="N572" s="53">
        <v>301</v>
      </c>
      <c r="O572" s="55" t="s">
        <v>56</v>
      </c>
      <c r="P572" s="55" t="s">
        <v>56</v>
      </c>
      <c r="Q572" s="53">
        <v>220</v>
      </c>
      <c r="R572" s="54" t="s">
        <v>56</v>
      </c>
      <c r="S572" s="54">
        <f t="shared" si="326"/>
        <v>1541</v>
      </c>
      <c r="T572" s="55" t="s">
        <v>56</v>
      </c>
      <c r="U572" s="54">
        <f>SUM(S572:T572)</f>
        <v>1541</v>
      </c>
      <c r="V572" s="50"/>
    </row>
    <row r="573" spans="1:22" x14ac:dyDescent="0.25">
      <c r="B573" s="52" t="s">
        <v>159</v>
      </c>
      <c r="C573" s="55" t="s">
        <v>56</v>
      </c>
      <c r="D573" s="53">
        <v>0</v>
      </c>
      <c r="E573" s="53">
        <v>0</v>
      </c>
      <c r="F573" s="55" t="s">
        <v>56</v>
      </c>
      <c r="G573" s="53">
        <v>0</v>
      </c>
      <c r="H573" s="54" t="s">
        <v>56</v>
      </c>
      <c r="I573" s="54">
        <f>SUM(C573:G573)</f>
        <v>0</v>
      </c>
      <c r="J573" s="53">
        <v>65</v>
      </c>
      <c r="K573" s="54">
        <f>SUM(I573:J573)</f>
        <v>65</v>
      </c>
      <c r="L573" s="50"/>
      <c r="M573" s="55" t="s">
        <v>56</v>
      </c>
      <c r="N573" s="53">
        <v>0</v>
      </c>
      <c r="O573" s="53">
        <v>0</v>
      </c>
      <c r="P573" s="55" t="s">
        <v>56</v>
      </c>
      <c r="Q573" s="53">
        <v>0</v>
      </c>
      <c r="R573" s="54" t="s">
        <v>56</v>
      </c>
      <c r="S573" s="54">
        <f t="shared" si="326"/>
        <v>0</v>
      </c>
      <c r="T573" s="53">
        <v>91</v>
      </c>
      <c r="U573" s="54">
        <f t="shared" ref="U573:U582" si="327">SUM(S573:T573)</f>
        <v>91</v>
      </c>
      <c r="V573" s="50"/>
    </row>
    <row r="574" spans="1:22" x14ac:dyDescent="0.25">
      <c r="B574" s="52" t="s">
        <v>187</v>
      </c>
      <c r="C574" s="53">
        <v>22</v>
      </c>
      <c r="D574" s="64">
        <v>0</v>
      </c>
      <c r="E574" s="55" t="s">
        <v>56</v>
      </c>
      <c r="F574" s="55" t="s">
        <v>56</v>
      </c>
      <c r="G574" s="55" t="s">
        <v>56</v>
      </c>
      <c r="H574" s="54" t="s">
        <v>56</v>
      </c>
      <c r="I574" s="54">
        <f>SUM(C574:G574)</f>
        <v>22</v>
      </c>
      <c r="J574" s="55" t="s">
        <v>56</v>
      </c>
      <c r="K574" s="54">
        <f>SUM(I574:J574)</f>
        <v>22</v>
      </c>
      <c r="L574" s="50"/>
      <c r="M574" s="53">
        <v>54</v>
      </c>
      <c r="N574" s="64">
        <v>0</v>
      </c>
      <c r="O574" s="55" t="s">
        <v>56</v>
      </c>
      <c r="P574" s="55" t="s">
        <v>56</v>
      </c>
      <c r="Q574" s="55" t="s">
        <v>56</v>
      </c>
      <c r="R574" s="54" t="s">
        <v>56</v>
      </c>
      <c r="S574" s="54">
        <f t="shared" si="326"/>
        <v>54</v>
      </c>
      <c r="T574" s="55" t="s">
        <v>56</v>
      </c>
      <c r="U574" s="54">
        <f t="shared" si="327"/>
        <v>54</v>
      </c>
      <c r="V574" s="50"/>
    </row>
    <row r="575" spans="1:22" x14ac:dyDescent="0.25">
      <c r="B575" s="52" t="s">
        <v>176</v>
      </c>
      <c r="C575" s="55" t="s">
        <v>56</v>
      </c>
      <c r="D575" s="55" t="s">
        <v>56</v>
      </c>
      <c r="E575" s="55" t="s">
        <v>56</v>
      </c>
      <c r="F575" s="55" t="s">
        <v>56</v>
      </c>
      <c r="G575" s="55" t="s">
        <v>56</v>
      </c>
      <c r="H575" s="54" t="s">
        <v>56</v>
      </c>
      <c r="I575" s="54" t="s">
        <v>56</v>
      </c>
      <c r="J575" s="55" t="s">
        <v>56</v>
      </c>
      <c r="K575" s="54" t="s">
        <v>56</v>
      </c>
      <c r="L575" s="50"/>
      <c r="M575" s="55" t="s">
        <v>56</v>
      </c>
      <c r="N575" s="55" t="s">
        <v>56</v>
      </c>
      <c r="O575" s="55" t="s">
        <v>56</v>
      </c>
      <c r="P575" s="55" t="s">
        <v>56</v>
      </c>
      <c r="Q575" s="53">
        <v>3499</v>
      </c>
      <c r="R575" s="54" t="s">
        <v>56</v>
      </c>
      <c r="S575" s="54">
        <f t="shared" si="326"/>
        <v>3499</v>
      </c>
      <c r="T575" s="55" t="s">
        <v>56</v>
      </c>
      <c r="U575" s="54">
        <f t="shared" si="327"/>
        <v>3499</v>
      </c>
      <c r="V575" s="50"/>
    </row>
    <row r="576" spans="1:22" x14ac:dyDescent="0.25">
      <c r="B576" s="52" t="s">
        <v>65</v>
      </c>
      <c r="C576" s="55" t="s">
        <v>56</v>
      </c>
      <c r="D576" s="53">
        <v>19</v>
      </c>
      <c r="E576" s="53">
        <v>0</v>
      </c>
      <c r="F576" s="55" t="s">
        <v>56</v>
      </c>
      <c r="G576" s="53">
        <v>6</v>
      </c>
      <c r="H576" s="54" t="s">
        <v>56</v>
      </c>
      <c r="I576" s="54">
        <f>SUM(C576:G576)</f>
        <v>25</v>
      </c>
      <c r="J576" s="53">
        <v>590</v>
      </c>
      <c r="K576" s="54">
        <f>SUM(I576:J576)</f>
        <v>615</v>
      </c>
      <c r="L576" s="50"/>
      <c r="M576" s="55" t="s">
        <v>56</v>
      </c>
      <c r="N576" s="53">
        <v>0</v>
      </c>
      <c r="O576" s="53">
        <v>0</v>
      </c>
      <c r="P576" s="55" t="s">
        <v>56</v>
      </c>
      <c r="Q576" s="53">
        <v>0</v>
      </c>
      <c r="R576" s="54" t="s">
        <v>56</v>
      </c>
      <c r="S576" s="54">
        <f t="shared" si="326"/>
        <v>0</v>
      </c>
      <c r="T576" s="53">
        <v>0</v>
      </c>
      <c r="U576" s="54">
        <f t="shared" si="327"/>
        <v>0</v>
      </c>
      <c r="V576" s="50"/>
    </row>
    <row r="577" spans="1:22" x14ac:dyDescent="0.25">
      <c r="B577" s="52" t="s">
        <v>188</v>
      </c>
      <c r="C577" s="53">
        <v>0</v>
      </c>
      <c r="D577" s="55" t="s">
        <v>56</v>
      </c>
      <c r="E577" s="55" t="s">
        <v>56</v>
      </c>
      <c r="F577" s="55" t="s">
        <v>56</v>
      </c>
      <c r="G577" s="55" t="s">
        <v>56</v>
      </c>
      <c r="H577" s="54" t="s">
        <v>56</v>
      </c>
      <c r="I577" s="54">
        <f>SUM(C577:G577)</f>
        <v>0</v>
      </c>
      <c r="J577" s="55" t="s">
        <v>56</v>
      </c>
      <c r="K577" s="54">
        <f>SUM(I577:J577)</f>
        <v>0</v>
      </c>
      <c r="L577" s="50"/>
      <c r="M577" s="53">
        <v>0</v>
      </c>
      <c r="N577" s="55" t="s">
        <v>56</v>
      </c>
      <c r="O577" s="55" t="s">
        <v>56</v>
      </c>
      <c r="P577" s="55" t="s">
        <v>56</v>
      </c>
      <c r="Q577" s="55" t="s">
        <v>56</v>
      </c>
      <c r="R577" s="54" t="s">
        <v>56</v>
      </c>
      <c r="S577" s="54">
        <f t="shared" si="326"/>
        <v>0</v>
      </c>
      <c r="T577" s="55" t="s">
        <v>56</v>
      </c>
      <c r="U577" s="54">
        <f t="shared" si="327"/>
        <v>0</v>
      </c>
      <c r="V577" s="50"/>
    </row>
    <row r="578" spans="1:22" x14ac:dyDescent="0.25">
      <c r="B578" s="52" t="s">
        <v>178</v>
      </c>
      <c r="C578" s="55" t="s">
        <v>56</v>
      </c>
      <c r="D578" s="55" t="s">
        <v>56</v>
      </c>
      <c r="E578" s="55" t="s">
        <v>56</v>
      </c>
      <c r="F578" s="55" t="s">
        <v>56</v>
      </c>
      <c r="G578" s="55" t="s">
        <v>56</v>
      </c>
      <c r="H578" s="54" t="s">
        <v>56</v>
      </c>
      <c r="I578" s="54" t="s">
        <v>56</v>
      </c>
      <c r="J578" s="55" t="s">
        <v>56</v>
      </c>
      <c r="K578" s="54" t="s">
        <v>56</v>
      </c>
      <c r="L578" s="50"/>
      <c r="M578" s="55" t="s">
        <v>56</v>
      </c>
      <c r="N578" s="53">
        <v>306</v>
      </c>
      <c r="O578" s="53">
        <v>43</v>
      </c>
      <c r="P578" s="55" t="s">
        <v>56</v>
      </c>
      <c r="Q578" s="53">
        <v>121</v>
      </c>
      <c r="R578" s="54" t="s">
        <v>56</v>
      </c>
      <c r="S578" s="54">
        <f t="shared" si="326"/>
        <v>470</v>
      </c>
      <c r="T578" s="53">
        <v>482</v>
      </c>
      <c r="U578" s="54">
        <f t="shared" si="327"/>
        <v>952</v>
      </c>
      <c r="V578" s="50"/>
    </row>
    <row r="579" spans="1:22" x14ac:dyDescent="0.25">
      <c r="B579" s="52" t="s">
        <v>163</v>
      </c>
      <c r="C579" s="55" t="s">
        <v>56</v>
      </c>
      <c r="D579" s="55" t="s">
        <v>56</v>
      </c>
      <c r="E579" s="55" t="s">
        <v>56</v>
      </c>
      <c r="F579" s="55" t="s">
        <v>56</v>
      </c>
      <c r="G579" s="55" t="s">
        <v>56</v>
      </c>
      <c r="H579" s="54" t="s">
        <v>56</v>
      </c>
      <c r="I579" s="54" t="s">
        <v>56</v>
      </c>
      <c r="J579" s="55" t="s">
        <v>56</v>
      </c>
      <c r="K579" s="54" t="s">
        <v>56</v>
      </c>
      <c r="L579" s="50"/>
      <c r="M579" s="55" t="s">
        <v>56</v>
      </c>
      <c r="N579" s="55" t="s">
        <v>56</v>
      </c>
      <c r="O579" s="55" t="s">
        <v>56</v>
      </c>
      <c r="P579" s="55" t="s">
        <v>56</v>
      </c>
      <c r="Q579" s="53">
        <v>408</v>
      </c>
      <c r="R579" s="54" t="s">
        <v>56</v>
      </c>
      <c r="S579" s="54">
        <f t="shared" si="326"/>
        <v>408</v>
      </c>
      <c r="T579" s="55" t="s">
        <v>56</v>
      </c>
      <c r="U579" s="54">
        <f t="shared" si="327"/>
        <v>408</v>
      </c>
      <c r="V579" s="50"/>
    </row>
    <row r="580" spans="1:22" x14ac:dyDescent="0.25">
      <c r="B580" s="52" t="s">
        <v>118</v>
      </c>
      <c r="C580" s="55" t="s">
        <v>56</v>
      </c>
      <c r="D580" s="53">
        <v>55</v>
      </c>
      <c r="E580" s="53">
        <v>8</v>
      </c>
      <c r="F580" s="55" t="s">
        <v>56</v>
      </c>
      <c r="G580" s="53">
        <v>16</v>
      </c>
      <c r="H580" s="54" t="s">
        <v>56</v>
      </c>
      <c r="I580" s="54">
        <f>SUM(C580:G580)</f>
        <v>79</v>
      </c>
      <c r="J580" s="55" t="s">
        <v>56</v>
      </c>
      <c r="K580" s="54">
        <f>SUM(I580:J580)</f>
        <v>79</v>
      </c>
      <c r="L580" s="50"/>
      <c r="M580" s="55" t="s">
        <v>56</v>
      </c>
      <c r="N580" s="53">
        <v>2913</v>
      </c>
      <c r="O580" s="53">
        <v>86</v>
      </c>
      <c r="P580" s="55" t="s">
        <v>56</v>
      </c>
      <c r="Q580" s="53">
        <v>819</v>
      </c>
      <c r="R580" s="54" t="s">
        <v>56</v>
      </c>
      <c r="S580" s="54">
        <f t="shared" si="326"/>
        <v>3818</v>
      </c>
      <c r="T580" s="55" t="s">
        <v>56</v>
      </c>
      <c r="U580" s="54">
        <f t="shared" si="327"/>
        <v>3818</v>
      </c>
      <c r="V580" s="50"/>
    </row>
    <row r="581" spans="1:22" x14ac:dyDescent="0.25">
      <c r="B581" s="52" t="s">
        <v>164</v>
      </c>
      <c r="C581" s="55" t="s">
        <v>56</v>
      </c>
      <c r="D581" s="53">
        <v>49</v>
      </c>
      <c r="E581" s="65">
        <v>0</v>
      </c>
      <c r="F581" s="55" t="s">
        <v>56</v>
      </c>
      <c r="G581" s="53">
        <v>2</v>
      </c>
      <c r="H581" s="54" t="s">
        <v>56</v>
      </c>
      <c r="I581" s="54">
        <f>SUM(C581:G581)</f>
        <v>51</v>
      </c>
      <c r="J581" s="53">
        <v>1584</v>
      </c>
      <c r="K581" s="54">
        <f>SUM(I581:J581)</f>
        <v>1635</v>
      </c>
      <c r="L581" s="50"/>
      <c r="M581" s="55" t="s">
        <v>56</v>
      </c>
      <c r="N581" s="53">
        <v>70</v>
      </c>
      <c r="O581" s="65">
        <v>6</v>
      </c>
      <c r="P581" s="55" t="s">
        <v>56</v>
      </c>
      <c r="Q581" s="53">
        <v>11</v>
      </c>
      <c r="R581" s="54" t="s">
        <v>56</v>
      </c>
      <c r="S581" s="54">
        <f t="shared" si="326"/>
        <v>87</v>
      </c>
      <c r="T581" s="49">
        <v>1685</v>
      </c>
      <c r="U581" s="54">
        <f t="shared" si="327"/>
        <v>1772</v>
      </c>
      <c r="V581" s="50"/>
    </row>
    <row r="582" spans="1:22" x14ac:dyDescent="0.25">
      <c r="B582" s="52" t="s">
        <v>189</v>
      </c>
      <c r="C582" s="53">
        <v>0</v>
      </c>
      <c r="D582" s="55" t="s">
        <v>56</v>
      </c>
      <c r="E582" s="55" t="s">
        <v>56</v>
      </c>
      <c r="F582" s="55" t="s">
        <v>56</v>
      </c>
      <c r="G582" s="55" t="s">
        <v>56</v>
      </c>
      <c r="H582" s="54" t="s">
        <v>56</v>
      </c>
      <c r="I582" s="54">
        <f>SUM(C582:G582)</f>
        <v>0</v>
      </c>
      <c r="J582" s="55" t="s">
        <v>56</v>
      </c>
      <c r="K582" s="54">
        <f>SUM(I582:J582)</f>
        <v>0</v>
      </c>
      <c r="L582" s="50"/>
      <c r="M582" s="53">
        <v>0</v>
      </c>
      <c r="N582" s="55" t="s">
        <v>56</v>
      </c>
      <c r="O582" s="55" t="s">
        <v>56</v>
      </c>
      <c r="P582" s="55" t="s">
        <v>56</v>
      </c>
      <c r="Q582" s="55" t="s">
        <v>56</v>
      </c>
      <c r="R582" s="54" t="s">
        <v>56</v>
      </c>
      <c r="S582" s="54">
        <f t="shared" si="326"/>
        <v>0</v>
      </c>
      <c r="T582" s="55" t="s">
        <v>56</v>
      </c>
      <c r="U582" s="54">
        <f t="shared" si="327"/>
        <v>0</v>
      </c>
      <c r="V582" s="50"/>
    </row>
    <row r="583" spans="1:22" x14ac:dyDescent="0.25">
      <c r="B583" s="60" t="s">
        <v>190</v>
      </c>
      <c r="C583" s="54">
        <f>SUM(C571:C582)</f>
        <v>2386</v>
      </c>
      <c r="D583" s="54">
        <f t="shared" ref="D583:K583" si="328">SUM(D571:D582)</f>
        <v>387</v>
      </c>
      <c r="E583" s="54">
        <f t="shared" si="328"/>
        <v>8</v>
      </c>
      <c r="F583" s="55" t="s">
        <v>56</v>
      </c>
      <c r="G583" s="54">
        <f t="shared" si="328"/>
        <v>497</v>
      </c>
      <c r="H583" s="54" t="s">
        <v>56</v>
      </c>
      <c r="I583" s="54">
        <f t="shared" si="328"/>
        <v>3278</v>
      </c>
      <c r="J583" s="54">
        <f t="shared" si="328"/>
        <v>2239</v>
      </c>
      <c r="K583" s="54">
        <f t="shared" si="328"/>
        <v>5517</v>
      </c>
      <c r="L583" s="50"/>
      <c r="M583" s="54">
        <f>SUM(M571:M582)</f>
        <v>1074</v>
      </c>
      <c r="N583" s="54">
        <f t="shared" ref="N583:U583" si="329">SUM(N571:N582)</f>
        <v>3590</v>
      </c>
      <c r="O583" s="54">
        <f t="shared" si="329"/>
        <v>135</v>
      </c>
      <c r="P583" s="55" t="s">
        <v>56</v>
      </c>
      <c r="Q583" s="54">
        <f t="shared" si="329"/>
        <v>5078</v>
      </c>
      <c r="R583" s="54" t="s">
        <v>56</v>
      </c>
      <c r="S583" s="54">
        <f t="shared" si="329"/>
        <v>9877</v>
      </c>
      <c r="T583" s="54">
        <f t="shared" si="329"/>
        <v>2258</v>
      </c>
      <c r="U583" s="54">
        <f t="shared" si="329"/>
        <v>12135</v>
      </c>
      <c r="V583" s="50"/>
    </row>
    <row r="584" spans="1:22" ht="12.75" customHeight="1" x14ac:dyDescent="0.25"/>
    <row r="585" spans="1:22" ht="17.25" customHeight="1" x14ac:dyDescent="0.25">
      <c r="A585" s="47"/>
      <c r="B585" s="48" t="s">
        <v>191</v>
      </c>
      <c r="C585" s="49"/>
      <c r="D585" s="49"/>
      <c r="E585" s="49"/>
      <c r="F585" s="49"/>
      <c r="G585" s="49"/>
      <c r="H585" s="49"/>
      <c r="I585" s="49"/>
      <c r="J585" s="49"/>
      <c r="K585" s="49"/>
      <c r="L585" s="50"/>
      <c r="M585" s="49"/>
      <c r="N585" s="49"/>
      <c r="O585" s="49"/>
      <c r="P585" s="49"/>
      <c r="Q585" s="49"/>
      <c r="R585" s="49"/>
      <c r="S585" s="49"/>
      <c r="T585" s="49"/>
      <c r="U585" s="49"/>
    </row>
    <row r="586" spans="1:22" x14ac:dyDescent="0.25">
      <c r="B586" s="52" t="s">
        <v>158</v>
      </c>
      <c r="C586" s="55" t="s">
        <v>56</v>
      </c>
      <c r="D586" s="53">
        <v>6</v>
      </c>
      <c r="E586" s="53">
        <v>0</v>
      </c>
      <c r="F586" s="55" t="s">
        <v>56</v>
      </c>
      <c r="G586" s="53">
        <v>11</v>
      </c>
      <c r="H586" s="54" t="s">
        <v>56</v>
      </c>
      <c r="I586" s="54">
        <f>SUM(C586:G586)</f>
        <v>17</v>
      </c>
      <c r="J586" s="53">
        <v>629</v>
      </c>
      <c r="K586" s="54">
        <f>SUM(I586:J586)</f>
        <v>646</v>
      </c>
      <c r="L586" s="50"/>
      <c r="M586" s="55" t="s">
        <v>56</v>
      </c>
      <c r="N586" s="53">
        <v>0</v>
      </c>
      <c r="O586" s="53">
        <v>0</v>
      </c>
      <c r="P586" s="55" t="s">
        <v>56</v>
      </c>
      <c r="Q586" s="53">
        <v>0</v>
      </c>
      <c r="R586" s="54" t="s">
        <v>56</v>
      </c>
      <c r="S586" s="54">
        <f t="shared" ref="S586:S598" si="330">SUM(M586:Q586)</f>
        <v>0</v>
      </c>
      <c r="T586" s="53">
        <v>0</v>
      </c>
      <c r="U586" s="54">
        <f>SUM(S586:T586)</f>
        <v>0</v>
      </c>
      <c r="V586" s="50"/>
    </row>
    <row r="587" spans="1:22" x14ac:dyDescent="0.25">
      <c r="B587" s="52" t="s">
        <v>128</v>
      </c>
      <c r="C587" s="53">
        <v>14502</v>
      </c>
      <c r="D587" s="53">
        <v>1524</v>
      </c>
      <c r="E587" s="55" t="s">
        <v>56</v>
      </c>
      <c r="F587" s="55" t="s">
        <v>56</v>
      </c>
      <c r="G587" s="53">
        <v>3390</v>
      </c>
      <c r="H587" s="54" t="s">
        <v>56</v>
      </c>
      <c r="I587" s="54">
        <f>SUM(C587:G587)</f>
        <v>19416</v>
      </c>
      <c r="J587" s="55" t="s">
        <v>56</v>
      </c>
      <c r="K587" s="54">
        <f>SUM(I587:J587)</f>
        <v>19416</v>
      </c>
      <c r="L587" s="50"/>
      <c r="M587" s="53">
        <v>5131</v>
      </c>
      <c r="N587" s="53">
        <v>943</v>
      </c>
      <c r="O587" s="55" t="s">
        <v>56</v>
      </c>
      <c r="P587" s="55" t="s">
        <v>56</v>
      </c>
      <c r="Q587" s="53">
        <v>1158</v>
      </c>
      <c r="R587" s="54" t="s">
        <v>56</v>
      </c>
      <c r="S587" s="54">
        <f t="shared" si="330"/>
        <v>7232</v>
      </c>
      <c r="T587" s="55" t="s">
        <v>56</v>
      </c>
      <c r="U587" s="54">
        <f t="shared" ref="U587:U598" si="331">SUM(S587:T587)</f>
        <v>7232</v>
      </c>
      <c r="V587" s="50"/>
    </row>
    <row r="588" spans="1:22" x14ac:dyDescent="0.25">
      <c r="B588" s="52" t="s">
        <v>159</v>
      </c>
      <c r="C588" s="55" t="s">
        <v>56</v>
      </c>
      <c r="D588" s="53">
        <v>0</v>
      </c>
      <c r="E588" s="53">
        <v>0</v>
      </c>
      <c r="F588" s="55" t="s">
        <v>56</v>
      </c>
      <c r="G588" s="53">
        <v>0</v>
      </c>
      <c r="H588" s="54" t="s">
        <v>56</v>
      </c>
      <c r="I588" s="54">
        <f>SUM(C588:G588)</f>
        <v>0</v>
      </c>
      <c r="J588" s="53">
        <v>155</v>
      </c>
      <c r="K588" s="54">
        <f>SUM(I588:J588)</f>
        <v>155</v>
      </c>
      <c r="L588" s="50"/>
      <c r="M588" s="55" t="s">
        <v>56</v>
      </c>
      <c r="N588" s="53">
        <v>0</v>
      </c>
      <c r="O588" s="53">
        <v>0</v>
      </c>
      <c r="P588" s="55" t="s">
        <v>56</v>
      </c>
      <c r="Q588" s="53">
        <v>14</v>
      </c>
      <c r="R588" s="54" t="s">
        <v>56</v>
      </c>
      <c r="S588" s="54">
        <f t="shared" si="330"/>
        <v>14</v>
      </c>
      <c r="T588" s="53">
        <v>165</v>
      </c>
      <c r="U588" s="54">
        <f t="shared" si="331"/>
        <v>179</v>
      </c>
      <c r="V588" s="50"/>
    </row>
    <row r="589" spans="1:22" x14ac:dyDescent="0.25">
      <c r="B589" s="68" t="s">
        <v>160</v>
      </c>
      <c r="C589" s="53">
        <v>392</v>
      </c>
      <c r="D589" s="53">
        <v>7</v>
      </c>
      <c r="E589" s="55" t="s">
        <v>56</v>
      </c>
      <c r="F589" s="55" t="s">
        <v>56</v>
      </c>
      <c r="G589" s="55" t="s">
        <v>56</v>
      </c>
      <c r="H589" s="54" t="s">
        <v>56</v>
      </c>
      <c r="I589" s="54">
        <f>SUM(C589:G589)</f>
        <v>399</v>
      </c>
      <c r="J589" s="55" t="s">
        <v>56</v>
      </c>
      <c r="K589" s="54">
        <f>SUM(I589:J589)</f>
        <v>399</v>
      </c>
      <c r="L589" s="50"/>
      <c r="M589" s="53">
        <v>315</v>
      </c>
      <c r="N589" s="64">
        <v>6</v>
      </c>
      <c r="O589" s="55" t="s">
        <v>56</v>
      </c>
      <c r="P589" s="55" t="s">
        <v>56</v>
      </c>
      <c r="Q589" s="55" t="s">
        <v>56</v>
      </c>
      <c r="R589" s="54" t="s">
        <v>56</v>
      </c>
      <c r="S589" s="54">
        <f t="shared" si="330"/>
        <v>321</v>
      </c>
      <c r="T589" s="55" t="s">
        <v>56</v>
      </c>
      <c r="U589" s="54">
        <f t="shared" si="331"/>
        <v>321</v>
      </c>
      <c r="V589" s="50"/>
    </row>
    <row r="590" spans="1:22" x14ac:dyDescent="0.25">
      <c r="B590" s="52" t="s">
        <v>176</v>
      </c>
      <c r="C590" s="55" t="s">
        <v>56</v>
      </c>
      <c r="D590" s="55" t="s">
        <v>56</v>
      </c>
      <c r="E590" s="55" t="s">
        <v>56</v>
      </c>
      <c r="F590" s="55" t="s">
        <v>56</v>
      </c>
      <c r="G590" s="55" t="s">
        <v>56</v>
      </c>
      <c r="H590" s="54" t="s">
        <v>56</v>
      </c>
      <c r="I590" s="54" t="s">
        <v>56</v>
      </c>
      <c r="J590" s="55" t="s">
        <v>56</v>
      </c>
      <c r="K590" s="54" t="s">
        <v>56</v>
      </c>
      <c r="L590" s="50"/>
      <c r="M590" s="55" t="s">
        <v>56</v>
      </c>
      <c r="N590" s="55" t="s">
        <v>56</v>
      </c>
      <c r="O590" s="55" t="s">
        <v>56</v>
      </c>
      <c r="P590" s="55" t="s">
        <v>56</v>
      </c>
      <c r="Q590" s="53">
        <v>3544</v>
      </c>
      <c r="R590" s="54" t="s">
        <v>56</v>
      </c>
      <c r="S590" s="54">
        <f t="shared" si="330"/>
        <v>3544</v>
      </c>
      <c r="T590" s="55" t="s">
        <v>56</v>
      </c>
      <c r="U590" s="54">
        <f t="shared" si="331"/>
        <v>3544</v>
      </c>
      <c r="V590" s="50"/>
    </row>
    <row r="591" spans="1:22" x14ac:dyDescent="0.25">
      <c r="B591" s="52" t="s">
        <v>65</v>
      </c>
      <c r="C591" s="55" t="s">
        <v>56</v>
      </c>
      <c r="D591" s="53">
        <v>198</v>
      </c>
      <c r="E591" s="53">
        <v>18</v>
      </c>
      <c r="F591" s="55" t="s">
        <v>56</v>
      </c>
      <c r="G591" s="53">
        <v>127</v>
      </c>
      <c r="H591" s="54" t="s">
        <v>56</v>
      </c>
      <c r="I591" s="54">
        <f>SUM(C591:G591)</f>
        <v>343</v>
      </c>
      <c r="J591" s="53">
        <v>8969</v>
      </c>
      <c r="K591" s="54">
        <f>SUM(I591:J591)</f>
        <v>9312</v>
      </c>
      <c r="L591" s="50"/>
      <c r="M591" s="55" t="s">
        <v>56</v>
      </c>
      <c r="N591" s="53">
        <v>3</v>
      </c>
      <c r="O591" s="53">
        <v>0</v>
      </c>
      <c r="P591" s="55" t="s">
        <v>56</v>
      </c>
      <c r="Q591" s="53">
        <v>0</v>
      </c>
      <c r="R591" s="54" t="s">
        <v>56</v>
      </c>
      <c r="S591" s="54">
        <f t="shared" si="330"/>
        <v>3</v>
      </c>
      <c r="T591" s="53">
        <v>45</v>
      </c>
      <c r="U591" s="54">
        <f t="shared" si="331"/>
        <v>48</v>
      </c>
      <c r="V591" s="50"/>
    </row>
    <row r="592" spans="1:22" x14ac:dyDescent="0.25">
      <c r="B592" s="68" t="s">
        <v>162</v>
      </c>
      <c r="C592" s="53">
        <v>524</v>
      </c>
      <c r="D592" s="55" t="s">
        <v>56</v>
      </c>
      <c r="E592" s="55" t="s">
        <v>56</v>
      </c>
      <c r="F592" s="55" t="s">
        <v>56</v>
      </c>
      <c r="G592" s="55" t="s">
        <v>56</v>
      </c>
      <c r="H592" s="54" t="s">
        <v>56</v>
      </c>
      <c r="I592" s="54">
        <f>SUM(C592:G592)</f>
        <v>524</v>
      </c>
      <c r="J592" s="55" t="s">
        <v>56</v>
      </c>
      <c r="K592" s="54">
        <f>SUM(I592:J592)</f>
        <v>524</v>
      </c>
      <c r="L592" s="50"/>
      <c r="M592" s="53">
        <v>22</v>
      </c>
      <c r="N592" s="55" t="s">
        <v>56</v>
      </c>
      <c r="O592" s="55" t="s">
        <v>56</v>
      </c>
      <c r="P592" s="55" t="s">
        <v>56</v>
      </c>
      <c r="Q592" s="55" t="s">
        <v>56</v>
      </c>
      <c r="R592" s="54" t="s">
        <v>56</v>
      </c>
      <c r="S592" s="54">
        <f t="shared" si="330"/>
        <v>22</v>
      </c>
      <c r="T592" s="55" t="s">
        <v>56</v>
      </c>
      <c r="U592" s="54">
        <f t="shared" si="331"/>
        <v>22</v>
      </c>
      <c r="V592" s="50"/>
    </row>
    <row r="593" spans="1:22" x14ac:dyDescent="0.25">
      <c r="B593" s="52" t="s">
        <v>178</v>
      </c>
      <c r="C593" s="55" t="s">
        <v>56</v>
      </c>
      <c r="D593" s="55" t="s">
        <v>56</v>
      </c>
      <c r="E593" s="55" t="s">
        <v>56</v>
      </c>
      <c r="F593" s="55" t="s">
        <v>56</v>
      </c>
      <c r="G593" s="55" t="s">
        <v>56</v>
      </c>
      <c r="H593" s="54" t="s">
        <v>56</v>
      </c>
      <c r="I593" s="54" t="s">
        <v>56</v>
      </c>
      <c r="J593" s="55" t="s">
        <v>56</v>
      </c>
      <c r="K593" s="54" t="s">
        <v>56</v>
      </c>
      <c r="L593" s="50"/>
      <c r="M593" s="55" t="s">
        <v>56</v>
      </c>
      <c r="N593" s="53">
        <v>77</v>
      </c>
      <c r="O593" s="53">
        <v>19</v>
      </c>
      <c r="P593" s="55" t="s">
        <v>56</v>
      </c>
      <c r="Q593" s="53">
        <v>40</v>
      </c>
      <c r="R593" s="54" t="s">
        <v>56</v>
      </c>
      <c r="S593" s="54">
        <f t="shared" si="330"/>
        <v>136</v>
      </c>
      <c r="T593" s="53">
        <v>501</v>
      </c>
      <c r="U593" s="54">
        <f t="shared" si="331"/>
        <v>637</v>
      </c>
      <c r="V593" s="50"/>
    </row>
    <row r="594" spans="1:22" x14ac:dyDescent="0.25">
      <c r="B594" s="52" t="s">
        <v>163</v>
      </c>
      <c r="C594" s="55" t="s">
        <v>56</v>
      </c>
      <c r="D594" s="55" t="s">
        <v>56</v>
      </c>
      <c r="E594" s="55" t="s">
        <v>56</v>
      </c>
      <c r="F594" s="55" t="s">
        <v>56</v>
      </c>
      <c r="G594" s="55" t="s">
        <v>56</v>
      </c>
      <c r="H594" s="54" t="s">
        <v>56</v>
      </c>
      <c r="I594" s="54" t="s">
        <v>56</v>
      </c>
      <c r="J594" s="55" t="s">
        <v>56</v>
      </c>
      <c r="K594" s="54" t="s">
        <v>56</v>
      </c>
      <c r="L594" s="50"/>
      <c r="M594" s="55" t="s">
        <v>56</v>
      </c>
      <c r="N594" s="55" t="s">
        <v>56</v>
      </c>
      <c r="O594" s="55" t="s">
        <v>56</v>
      </c>
      <c r="P594" s="55" t="s">
        <v>56</v>
      </c>
      <c r="Q594" s="53">
        <v>602</v>
      </c>
      <c r="R594" s="54" t="s">
        <v>56</v>
      </c>
      <c r="S594" s="54">
        <f t="shared" si="330"/>
        <v>602</v>
      </c>
      <c r="T594" s="55" t="s">
        <v>56</v>
      </c>
      <c r="U594" s="54">
        <f t="shared" si="331"/>
        <v>602</v>
      </c>
      <c r="V594" s="50"/>
    </row>
    <row r="595" spans="1:22" x14ac:dyDescent="0.25">
      <c r="B595" s="52" t="s">
        <v>118</v>
      </c>
      <c r="C595" s="55" t="s">
        <v>56</v>
      </c>
      <c r="D595" s="53">
        <v>503</v>
      </c>
      <c r="E595" s="53">
        <v>8</v>
      </c>
      <c r="F595" s="55" t="s">
        <v>56</v>
      </c>
      <c r="G595" s="53">
        <v>263</v>
      </c>
      <c r="H595" s="54" t="s">
        <v>56</v>
      </c>
      <c r="I595" s="54">
        <f>SUM(C595:G595)</f>
        <v>774</v>
      </c>
      <c r="J595" s="55" t="s">
        <v>56</v>
      </c>
      <c r="K595" s="54">
        <f>SUM(I595:J595)</f>
        <v>774</v>
      </c>
      <c r="L595" s="50"/>
      <c r="M595" s="55" t="s">
        <v>56</v>
      </c>
      <c r="N595" s="53">
        <v>4790</v>
      </c>
      <c r="O595" s="53">
        <v>220</v>
      </c>
      <c r="P595" s="55" t="s">
        <v>56</v>
      </c>
      <c r="Q595" s="53">
        <v>1504</v>
      </c>
      <c r="R595" s="54" t="s">
        <v>56</v>
      </c>
      <c r="S595" s="54">
        <f t="shared" si="330"/>
        <v>6514</v>
      </c>
      <c r="T595" s="55" t="s">
        <v>56</v>
      </c>
      <c r="U595" s="54">
        <f t="shared" si="331"/>
        <v>6514</v>
      </c>
      <c r="V595" s="50"/>
    </row>
    <row r="596" spans="1:22" x14ac:dyDescent="0.25">
      <c r="B596" s="52" t="s">
        <v>164</v>
      </c>
      <c r="C596" s="55" t="s">
        <v>56</v>
      </c>
      <c r="D596" s="53">
        <v>160</v>
      </c>
      <c r="E596" s="65">
        <v>0</v>
      </c>
      <c r="F596" s="55" t="s">
        <v>56</v>
      </c>
      <c r="G596" s="53">
        <v>82</v>
      </c>
      <c r="H596" s="54" t="s">
        <v>56</v>
      </c>
      <c r="I596" s="54">
        <f>SUM(C596:G596)</f>
        <v>242</v>
      </c>
      <c r="J596" s="53">
        <v>2541</v>
      </c>
      <c r="K596" s="54">
        <f>SUM(I596:J596)</f>
        <v>2783</v>
      </c>
      <c r="L596" s="50"/>
      <c r="M596" s="55" t="s">
        <v>56</v>
      </c>
      <c r="N596" s="53">
        <v>194</v>
      </c>
      <c r="O596" s="65">
        <v>0</v>
      </c>
      <c r="P596" s="55" t="s">
        <v>56</v>
      </c>
      <c r="Q596" s="53">
        <v>104</v>
      </c>
      <c r="R596" s="54" t="s">
        <v>56</v>
      </c>
      <c r="S596" s="54">
        <f t="shared" si="330"/>
        <v>298</v>
      </c>
      <c r="T596" s="53">
        <v>2171</v>
      </c>
      <c r="U596" s="54">
        <f t="shared" si="331"/>
        <v>2469</v>
      </c>
      <c r="V596" s="50"/>
    </row>
    <row r="597" spans="1:22" x14ac:dyDescent="0.25">
      <c r="B597" s="52" t="s">
        <v>120</v>
      </c>
      <c r="C597" s="64">
        <v>140</v>
      </c>
      <c r="D597" s="55" t="s">
        <v>56</v>
      </c>
      <c r="E597" s="55" t="s">
        <v>56</v>
      </c>
      <c r="F597" s="55" t="s">
        <v>56</v>
      </c>
      <c r="G597" s="55" t="s">
        <v>56</v>
      </c>
      <c r="H597" s="54" t="s">
        <v>56</v>
      </c>
      <c r="I597" s="54">
        <f>SUM(C597:G597)</f>
        <v>140</v>
      </c>
      <c r="J597" s="55" t="s">
        <v>56</v>
      </c>
      <c r="K597" s="54">
        <f>SUM(I597:J597)</f>
        <v>140</v>
      </c>
      <c r="L597" s="50"/>
      <c r="M597" s="64">
        <v>33</v>
      </c>
      <c r="N597" s="55" t="s">
        <v>56</v>
      </c>
      <c r="O597" s="55" t="s">
        <v>56</v>
      </c>
      <c r="P597" s="55" t="s">
        <v>56</v>
      </c>
      <c r="Q597" s="55" t="s">
        <v>56</v>
      </c>
      <c r="R597" s="54" t="s">
        <v>56</v>
      </c>
      <c r="S597" s="54">
        <f t="shared" si="330"/>
        <v>33</v>
      </c>
      <c r="T597" s="55" t="s">
        <v>56</v>
      </c>
      <c r="U597" s="54">
        <f t="shared" si="331"/>
        <v>33</v>
      </c>
      <c r="V597" s="50"/>
    </row>
    <row r="598" spans="1:22" x14ac:dyDescent="0.25">
      <c r="B598" s="68" t="s">
        <v>165</v>
      </c>
      <c r="C598" s="53">
        <v>112</v>
      </c>
      <c r="D598" s="55" t="s">
        <v>56</v>
      </c>
      <c r="E598" s="55" t="s">
        <v>56</v>
      </c>
      <c r="F598" s="55" t="s">
        <v>56</v>
      </c>
      <c r="G598" s="55" t="s">
        <v>56</v>
      </c>
      <c r="H598" s="54" t="s">
        <v>56</v>
      </c>
      <c r="I598" s="54">
        <f>SUM(C598:G598)</f>
        <v>112</v>
      </c>
      <c r="J598" s="55" t="s">
        <v>56</v>
      </c>
      <c r="K598" s="54">
        <f>SUM(I598:J598)</f>
        <v>112</v>
      </c>
      <c r="L598" s="50"/>
      <c r="M598" s="53">
        <v>4</v>
      </c>
      <c r="N598" s="55" t="s">
        <v>56</v>
      </c>
      <c r="O598" s="55" t="s">
        <v>56</v>
      </c>
      <c r="P598" s="55" t="s">
        <v>56</v>
      </c>
      <c r="Q598" s="55" t="s">
        <v>56</v>
      </c>
      <c r="R598" s="54" t="s">
        <v>56</v>
      </c>
      <c r="S598" s="54">
        <f t="shared" si="330"/>
        <v>4</v>
      </c>
      <c r="T598" s="55" t="s">
        <v>56</v>
      </c>
      <c r="U598" s="54">
        <f t="shared" si="331"/>
        <v>4</v>
      </c>
      <c r="V598" s="50"/>
    </row>
    <row r="599" spans="1:22" x14ac:dyDescent="0.25">
      <c r="B599" s="60" t="s">
        <v>192</v>
      </c>
      <c r="C599" s="54">
        <f t="shared" ref="C599:K599" si="332">SUM(C586:C598)</f>
        <v>15670</v>
      </c>
      <c r="D599" s="54">
        <f t="shared" si="332"/>
        <v>2398</v>
      </c>
      <c r="E599" s="54">
        <f t="shared" si="332"/>
        <v>26</v>
      </c>
      <c r="F599" s="55" t="s">
        <v>56</v>
      </c>
      <c r="G599" s="54">
        <f t="shared" si="332"/>
        <v>3873</v>
      </c>
      <c r="H599" s="54" t="s">
        <v>56</v>
      </c>
      <c r="I599" s="54">
        <f t="shared" si="332"/>
        <v>21967</v>
      </c>
      <c r="J599" s="54">
        <f t="shared" si="332"/>
        <v>12294</v>
      </c>
      <c r="K599" s="54">
        <f t="shared" si="332"/>
        <v>34261</v>
      </c>
      <c r="L599" s="50"/>
      <c r="M599" s="54">
        <f>SUM(M586:M598)</f>
        <v>5505</v>
      </c>
      <c r="N599" s="54">
        <f t="shared" ref="N599:U599" si="333">SUM(N586:N598)</f>
        <v>6013</v>
      </c>
      <c r="O599" s="54">
        <f t="shared" si="333"/>
        <v>239</v>
      </c>
      <c r="P599" s="55" t="s">
        <v>56</v>
      </c>
      <c r="Q599" s="54">
        <f t="shared" si="333"/>
        <v>6966</v>
      </c>
      <c r="R599" s="54" t="s">
        <v>56</v>
      </c>
      <c r="S599" s="54">
        <f t="shared" si="333"/>
        <v>18723</v>
      </c>
      <c r="T599" s="54">
        <f t="shared" si="333"/>
        <v>2882</v>
      </c>
      <c r="U599" s="54">
        <f t="shared" si="333"/>
        <v>21605</v>
      </c>
      <c r="V599" s="50"/>
    </row>
    <row r="600" spans="1:22" x14ac:dyDescent="0.25">
      <c r="A600" s="72"/>
      <c r="K600" s="73"/>
    </row>
    <row r="601" spans="1:22" ht="17.25" customHeight="1" x14ac:dyDescent="0.25">
      <c r="A601" s="47"/>
      <c r="B601" s="48" t="s">
        <v>185</v>
      </c>
      <c r="C601" s="49"/>
      <c r="D601" s="49"/>
      <c r="E601" s="49"/>
      <c r="F601" s="49"/>
      <c r="G601" s="49"/>
      <c r="H601" s="49"/>
      <c r="I601" s="49"/>
      <c r="J601" s="49"/>
      <c r="K601" s="49"/>
      <c r="L601" s="50"/>
      <c r="M601" s="49"/>
      <c r="N601" s="49"/>
      <c r="O601" s="49"/>
      <c r="P601" s="49"/>
      <c r="Q601" s="49"/>
      <c r="R601" s="49"/>
      <c r="S601" s="49"/>
      <c r="T601" s="49"/>
      <c r="U601" s="49"/>
    </row>
    <row r="602" spans="1:22" x14ac:dyDescent="0.25">
      <c r="B602" s="52" t="s">
        <v>158</v>
      </c>
      <c r="C602" s="55" t="s">
        <v>56</v>
      </c>
      <c r="D602" s="53">
        <f>D571+D586</f>
        <v>6</v>
      </c>
      <c r="E602" s="53">
        <f>E571+E586</f>
        <v>0</v>
      </c>
      <c r="F602" s="55" t="s">
        <v>56</v>
      </c>
      <c r="G602" s="53">
        <f>G571+G586</f>
        <v>11</v>
      </c>
      <c r="H602" s="54" t="s">
        <v>56</v>
      </c>
      <c r="I602" s="54">
        <f>SUM(C602:G602)</f>
        <v>17</v>
      </c>
      <c r="J602" s="53">
        <f>J571+J586</f>
        <v>629</v>
      </c>
      <c r="K602" s="54">
        <f>SUM(I602:J602)</f>
        <v>646</v>
      </c>
      <c r="L602" s="50"/>
      <c r="M602" s="55" t="s">
        <v>56</v>
      </c>
      <c r="N602" s="53">
        <f>N571+N586</f>
        <v>0</v>
      </c>
      <c r="O602" s="53">
        <f>O571+O586</f>
        <v>0</v>
      </c>
      <c r="P602" s="55" t="s">
        <v>56</v>
      </c>
      <c r="Q602" s="53">
        <f>Q571+Q586</f>
        <v>0</v>
      </c>
      <c r="R602" s="54" t="s">
        <v>56</v>
      </c>
      <c r="S602" s="54">
        <f t="shared" ref="S602:S614" si="334">SUM(M602:Q602)</f>
        <v>0</v>
      </c>
      <c r="T602" s="53">
        <f>T571+T586</f>
        <v>0</v>
      </c>
      <c r="U602" s="54">
        <f>SUM(S602:T602)</f>
        <v>0</v>
      </c>
      <c r="V602" s="50"/>
    </row>
    <row r="603" spans="1:22" x14ac:dyDescent="0.25">
      <c r="B603" s="52" t="s">
        <v>128</v>
      </c>
      <c r="C603" s="53">
        <f>C572+C587</f>
        <v>16866</v>
      </c>
      <c r="D603" s="53">
        <f>D572+D587</f>
        <v>1788</v>
      </c>
      <c r="E603" s="55" t="s">
        <v>56</v>
      </c>
      <c r="F603" s="55" t="s">
        <v>56</v>
      </c>
      <c r="G603" s="53">
        <f>G572+G587</f>
        <v>3863</v>
      </c>
      <c r="H603" s="54" t="s">
        <v>56</v>
      </c>
      <c r="I603" s="54">
        <f>SUM(C603:G603)</f>
        <v>22517</v>
      </c>
      <c r="J603" s="55" t="s">
        <v>56</v>
      </c>
      <c r="K603" s="54">
        <f>SUM(I603:J603)</f>
        <v>22517</v>
      </c>
      <c r="L603" s="50"/>
      <c r="M603" s="53">
        <f>M572+M587</f>
        <v>6151</v>
      </c>
      <c r="N603" s="53">
        <f>N572+N587</f>
        <v>1244</v>
      </c>
      <c r="O603" s="55" t="s">
        <v>56</v>
      </c>
      <c r="P603" s="55" t="s">
        <v>56</v>
      </c>
      <c r="Q603" s="53">
        <f>Q572+Q587</f>
        <v>1378</v>
      </c>
      <c r="R603" s="54" t="s">
        <v>56</v>
      </c>
      <c r="S603" s="54">
        <f t="shared" si="334"/>
        <v>8773</v>
      </c>
      <c r="T603" s="55" t="s">
        <v>56</v>
      </c>
      <c r="U603" s="54">
        <f t="shared" ref="U603:U614" si="335">SUM(S603:T603)</f>
        <v>8773</v>
      </c>
      <c r="V603" s="50"/>
    </row>
    <row r="604" spans="1:22" x14ac:dyDescent="0.25">
      <c r="B604" s="52" t="s">
        <v>159</v>
      </c>
      <c r="C604" s="55" t="s">
        <v>56</v>
      </c>
      <c r="D604" s="53">
        <f>D573+D588</f>
        <v>0</v>
      </c>
      <c r="E604" s="53">
        <f>E573+E588</f>
        <v>0</v>
      </c>
      <c r="F604" s="55" t="s">
        <v>56</v>
      </c>
      <c r="G604" s="53">
        <f>G573+G588</f>
        <v>0</v>
      </c>
      <c r="H604" s="54" t="s">
        <v>56</v>
      </c>
      <c r="I604" s="54">
        <f>SUM(C604:G604)</f>
        <v>0</v>
      </c>
      <c r="J604" s="53">
        <f>J573+J588</f>
        <v>220</v>
      </c>
      <c r="K604" s="54">
        <f>SUM(I604:J604)</f>
        <v>220</v>
      </c>
      <c r="L604" s="50"/>
      <c r="M604" s="55" t="s">
        <v>56</v>
      </c>
      <c r="N604" s="53">
        <f>N573+N588</f>
        <v>0</v>
      </c>
      <c r="O604" s="53">
        <f>O573+O588</f>
        <v>0</v>
      </c>
      <c r="P604" s="55" t="s">
        <v>56</v>
      </c>
      <c r="Q604" s="53">
        <f>Q573+Q588</f>
        <v>14</v>
      </c>
      <c r="R604" s="54" t="s">
        <v>56</v>
      </c>
      <c r="S604" s="54">
        <f t="shared" si="334"/>
        <v>14</v>
      </c>
      <c r="T604" s="53">
        <f>T573+T588</f>
        <v>256</v>
      </c>
      <c r="U604" s="54">
        <f t="shared" si="335"/>
        <v>270</v>
      </c>
      <c r="V604" s="50"/>
    </row>
    <row r="605" spans="1:22" x14ac:dyDescent="0.25">
      <c r="B605" s="68" t="s">
        <v>160</v>
      </c>
      <c r="C605" s="53">
        <f>C574+C589</f>
        <v>414</v>
      </c>
      <c r="D605" s="53">
        <v>7</v>
      </c>
      <c r="E605" s="55" t="s">
        <v>56</v>
      </c>
      <c r="F605" s="55" t="s">
        <v>56</v>
      </c>
      <c r="G605" s="55" t="s">
        <v>56</v>
      </c>
      <c r="H605" s="54" t="s">
        <v>56</v>
      </c>
      <c r="I605" s="54">
        <f>SUM(C605:G605)</f>
        <v>421</v>
      </c>
      <c r="J605" s="55" t="s">
        <v>56</v>
      </c>
      <c r="K605" s="54">
        <f>SUM(I605:J605)</f>
        <v>421</v>
      </c>
      <c r="L605" s="50"/>
      <c r="M605" s="53">
        <f>M574+M589</f>
        <v>369</v>
      </c>
      <c r="N605" s="53">
        <f>N589</f>
        <v>6</v>
      </c>
      <c r="O605" s="55" t="s">
        <v>56</v>
      </c>
      <c r="P605" s="55" t="s">
        <v>56</v>
      </c>
      <c r="Q605" s="55" t="s">
        <v>56</v>
      </c>
      <c r="R605" s="54" t="s">
        <v>56</v>
      </c>
      <c r="S605" s="54">
        <f t="shared" si="334"/>
        <v>375</v>
      </c>
      <c r="T605" s="55" t="s">
        <v>56</v>
      </c>
      <c r="U605" s="54">
        <f t="shared" si="335"/>
        <v>375</v>
      </c>
      <c r="V605" s="50"/>
    </row>
    <row r="606" spans="1:22" x14ac:dyDescent="0.25">
      <c r="B606" s="52" t="s">
        <v>176</v>
      </c>
      <c r="C606" s="55" t="s">
        <v>56</v>
      </c>
      <c r="D606" s="55" t="s">
        <v>56</v>
      </c>
      <c r="E606" s="55" t="s">
        <v>56</v>
      </c>
      <c r="F606" s="55" t="s">
        <v>56</v>
      </c>
      <c r="G606" s="55" t="s">
        <v>56</v>
      </c>
      <c r="H606" s="54" t="s">
        <v>56</v>
      </c>
      <c r="I606" s="54" t="s">
        <v>56</v>
      </c>
      <c r="J606" s="55" t="s">
        <v>56</v>
      </c>
      <c r="K606" s="54" t="s">
        <v>56</v>
      </c>
      <c r="L606" s="50"/>
      <c r="M606" s="55" t="s">
        <v>56</v>
      </c>
      <c r="N606" s="55" t="s">
        <v>56</v>
      </c>
      <c r="O606" s="55" t="s">
        <v>56</v>
      </c>
      <c r="P606" s="55" t="s">
        <v>56</v>
      </c>
      <c r="Q606" s="53">
        <f>Q575+Q590</f>
        <v>7043</v>
      </c>
      <c r="R606" s="54" t="s">
        <v>56</v>
      </c>
      <c r="S606" s="54">
        <f t="shared" si="334"/>
        <v>7043</v>
      </c>
      <c r="T606" s="55" t="s">
        <v>56</v>
      </c>
      <c r="U606" s="54">
        <f t="shared" si="335"/>
        <v>7043</v>
      </c>
      <c r="V606" s="50"/>
    </row>
    <row r="607" spans="1:22" x14ac:dyDescent="0.25">
      <c r="B607" s="52" t="s">
        <v>65</v>
      </c>
      <c r="C607" s="55" t="s">
        <v>56</v>
      </c>
      <c r="D607" s="53">
        <f>D576+D591</f>
        <v>217</v>
      </c>
      <c r="E607" s="53">
        <f>E576+E591</f>
        <v>18</v>
      </c>
      <c r="F607" s="55" t="s">
        <v>56</v>
      </c>
      <c r="G607" s="53">
        <f>G576+G591</f>
        <v>133</v>
      </c>
      <c r="H607" s="54" t="s">
        <v>56</v>
      </c>
      <c r="I607" s="54">
        <f>SUM(C607:G607)</f>
        <v>368</v>
      </c>
      <c r="J607" s="53">
        <f>J576+J591</f>
        <v>9559</v>
      </c>
      <c r="K607" s="54">
        <f>SUM(I607:J607)</f>
        <v>9927</v>
      </c>
      <c r="L607" s="50"/>
      <c r="M607" s="55" t="s">
        <v>56</v>
      </c>
      <c r="N607" s="53">
        <f>N576+N591</f>
        <v>3</v>
      </c>
      <c r="O607" s="53">
        <f>O576+O591</f>
        <v>0</v>
      </c>
      <c r="P607" s="55" t="s">
        <v>56</v>
      </c>
      <c r="Q607" s="53">
        <f>Q576+Q591</f>
        <v>0</v>
      </c>
      <c r="R607" s="54" t="s">
        <v>56</v>
      </c>
      <c r="S607" s="54">
        <f t="shared" si="334"/>
        <v>3</v>
      </c>
      <c r="T607" s="53">
        <f>T576+T591</f>
        <v>45</v>
      </c>
      <c r="U607" s="54">
        <f t="shared" si="335"/>
        <v>48</v>
      </c>
      <c r="V607" s="50"/>
    </row>
    <row r="608" spans="1:22" x14ac:dyDescent="0.25">
      <c r="B608" s="68" t="s">
        <v>153</v>
      </c>
      <c r="C608" s="53">
        <f>C577+C592</f>
        <v>524</v>
      </c>
      <c r="D608" s="55" t="s">
        <v>56</v>
      </c>
      <c r="E608" s="55" t="s">
        <v>56</v>
      </c>
      <c r="F608" s="55" t="s">
        <v>56</v>
      </c>
      <c r="G608" s="55" t="s">
        <v>56</v>
      </c>
      <c r="H608" s="54" t="s">
        <v>56</v>
      </c>
      <c r="I608" s="54">
        <f>SUM(C608:G608)</f>
        <v>524</v>
      </c>
      <c r="J608" s="55" t="s">
        <v>56</v>
      </c>
      <c r="K608" s="54">
        <f>SUM(I608:J608)</f>
        <v>524</v>
      </c>
      <c r="L608" s="50"/>
      <c r="M608" s="53">
        <f>M577+M592</f>
        <v>22</v>
      </c>
      <c r="N608" s="55" t="s">
        <v>56</v>
      </c>
      <c r="O608" s="55" t="s">
        <v>56</v>
      </c>
      <c r="P608" s="55" t="s">
        <v>56</v>
      </c>
      <c r="Q608" s="55" t="s">
        <v>56</v>
      </c>
      <c r="R608" s="54" t="s">
        <v>56</v>
      </c>
      <c r="S608" s="54">
        <f t="shared" si="334"/>
        <v>22</v>
      </c>
      <c r="T608" s="55" t="s">
        <v>56</v>
      </c>
      <c r="U608" s="54">
        <f t="shared" si="335"/>
        <v>22</v>
      </c>
      <c r="V608" s="50"/>
    </row>
    <row r="609" spans="1:22" x14ac:dyDescent="0.25">
      <c r="B609" s="52" t="s">
        <v>178</v>
      </c>
      <c r="C609" s="54" t="s">
        <v>56</v>
      </c>
      <c r="D609" s="54" t="s">
        <v>56</v>
      </c>
      <c r="E609" s="54" t="s">
        <v>56</v>
      </c>
      <c r="F609" s="55" t="s">
        <v>56</v>
      </c>
      <c r="G609" s="54" t="s">
        <v>56</v>
      </c>
      <c r="H609" s="54" t="s">
        <v>56</v>
      </c>
      <c r="I609" s="54" t="s">
        <v>56</v>
      </c>
      <c r="J609" s="54" t="s">
        <v>56</v>
      </c>
      <c r="K609" s="54" t="s">
        <v>56</v>
      </c>
      <c r="L609" s="50"/>
      <c r="M609" s="55" t="s">
        <v>56</v>
      </c>
      <c r="N609" s="53">
        <f>N578+N593</f>
        <v>383</v>
      </c>
      <c r="O609" s="53">
        <f>O578+O593</f>
        <v>62</v>
      </c>
      <c r="P609" s="55" t="s">
        <v>56</v>
      </c>
      <c r="Q609" s="53">
        <f>Q578+Q593</f>
        <v>161</v>
      </c>
      <c r="R609" s="54" t="s">
        <v>56</v>
      </c>
      <c r="S609" s="54">
        <f t="shared" si="334"/>
        <v>606</v>
      </c>
      <c r="T609" s="53">
        <f>T578+T593</f>
        <v>983</v>
      </c>
      <c r="U609" s="54">
        <f t="shared" si="335"/>
        <v>1589</v>
      </c>
      <c r="V609" s="50"/>
    </row>
    <row r="610" spans="1:22" x14ac:dyDescent="0.25">
      <c r="B610" s="52" t="s">
        <v>163</v>
      </c>
      <c r="C610" s="54" t="s">
        <v>56</v>
      </c>
      <c r="D610" s="54" t="s">
        <v>56</v>
      </c>
      <c r="E610" s="54" t="s">
        <v>56</v>
      </c>
      <c r="F610" s="55" t="s">
        <v>56</v>
      </c>
      <c r="G610" s="54" t="s">
        <v>56</v>
      </c>
      <c r="H610" s="54" t="s">
        <v>56</v>
      </c>
      <c r="I610" s="54" t="s">
        <v>56</v>
      </c>
      <c r="J610" s="54" t="s">
        <v>56</v>
      </c>
      <c r="K610" s="54" t="s">
        <v>56</v>
      </c>
      <c r="L610" s="50"/>
      <c r="M610" s="55" t="s">
        <v>56</v>
      </c>
      <c r="N610" s="55" t="s">
        <v>56</v>
      </c>
      <c r="O610" s="55" t="s">
        <v>56</v>
      </c>
      <c r="P610" s="55" t="s">
        <v>56</v>
      </c>
      <c r="Q610" s="53">
        <f>Q579+Q594</f>
        <v>1010</v>
      </c>
      <c r="R610" s="54" t="s">
        <v>56</v>
      </c>
      <c r="S610" s="54">
        <f t="shared" si="334"/>
        <v>1010</v>
      </c>
      <c r="T610" s="55" t="s">
        <v>56</v>
      </c>
      <c r="U610" s="54">
        <f t="shared" si="335"/>
        <v>1010</v>
      </c>
      <c r="V610" s="50"/>
    </row>
    <row r="611" spans="1:22" x14ac:dyDescent="0.25">
      <c r="B611" s="52" t="s">
        <v>118</v>
      </c>
      <c r="C611" s="54" t="s">
        <v>56</v>
      </c>
      <c r="D611" s="53">
        <f t="shared" ref="D611:G612" si="336">D580+D595</f>
        <v>558</v>
      </c>
      <c r="E611" s="53">
        <f t="shared" si="336"/>
        <v>16</v>
      </c>
      <c r="F611" s="55" t="s">
        <v>56</v>
      </c>
      <c r="G611" s="53">
        <f t="shared" si="336"/>
        <v>279</v>
      </c>
      <c r="H611" s="54" t="s">
        <v>56</v>
      </c>
      <c r="I611" s="54">
        <f>SUM(C611:G611)</f>
        <v>853</v>
      </c>
      <c r="J611" s="54" t="s">
        <v>56</v>
      </c>
      <c r="K611" s="54">
        <f>SUM(I611:J611)</f>
        <v>853</v>
      </c>
      <c r="L611" s="50"/>
      <c r="M611" s="55" t="s">
        <v>56</v>
      </c>
      <c r="N611" s="53">
        <f>N580+N595</f>
        <v>7703</v>
      </c>
      <c r="O611" s="53">
        <f>O580+O595</f>
        <v>306</v>
      </c>
      <c r="P611" s="55" t="s">
        <v>56</v>
      </c>
      <c r="Q611" s="53">
        <f>Q580+Q595</f>
        <v>2323</v>
      </c>
      <c r="R611" s="54" t="s">
        <v>56</v>
      </c>
      <c r="S611" s="54">
        <f t="shared" si="334"/>
        <v>10332</v>
      </c>
      <c r="T611" s="55" t="s">
        <v>56</v>
      </c>
      <c r="U611" s="54">
        <f t="shared" si="335"/>
        <v>10332</v>
      </c>
      <c r="V611" s="50"/>
    </row>
    <row r="612" spans="1:22" x14ac:dyDescent="0.25">
      <c r="B612" s="52" t="s">
        <v>164</v>
      </c>
      <c r="C612" s="54" t="s">
        <v>56</v>
      </c>
      <c r="D612" s="53">
        <f t="shared" si="336"/>
        <v>209</v>
      </c>
      <c r="E612" s="53">
        <f t="shared" si="336"/>
        <v>0</v>
      </c>
      <c r="F612" s="55" t="s">
        <v>56</v>
      </c>
      <c r="G612" s="53">
        <f t="shared" si="336"/>
        <v>84</v>
      </c>
      <c r="H612" s="54" t="s">
        <v>56</v>
      </c>
      <c r="I612" s="54">
        <f>SUM(C612:G612)</f>
        <v>293</v>
      </c>
      <c r="J612" s="53">
        <f>J581+J596</f>
        <v>4125</v>
      </c>
      <c r="K612" s="54">
        <f>SUM(I612:J612)</f>
        <v>4418</v>
      </c>
      <c r="L612" s="50"/>
      <c r="M612" s="55" t="s">
        <v>56</v>
      </c>
      <c r="N612" s="53">
        <f>N581+N596</f>
        <v>264</v>
      </c>
      <c r="O612" s="53">
        <f>O581+O596</f>
        <v>6</v>
      </c>
      <c r="P612" s="55" t="s">
        <v>56</v>
      </c>
      <c r="Q612" s="53">
        <f>Q581+Q596</f>
        <v>115</v>
      </c>
      <c r="R612" s="54" t="s">
        <v>56</v>
      </c>
      <c r="S612" s="54">
        <f t="shared" si="334"/>
        <v>385</v>
      </c>
      <c r="T612" s="53">
        <f>T581+T596</f>
        <v>3856</v>
      </c>
      <c r="U612" s="54">
        <f t="shared" si="335"/>
        <v>4241</v>
      </c>
      <c r="V612" s="50"/>
    </row>
    <row r="613" spans="1:22" x14ac:dyDescent="0.25">
      <c r="B613" s="52" t="s">
        <v>120</v>
      </c>
      <c r="C613" s="53">
        <f>C597</f>
        <v>140</v>
      </c>
      <c r="D613" s="54" t="str">
        <f>D597</f>
        <v>..</v>
      </c>
      <c r="E613" s="54" t="str">
        <f>E597</f>
        <v>..</v>
      </c>
      <c r="F613" s="55" t="s">
        <v>56</v>
      </c>
      <c r="G613" s="54" t="str">
        <f>G597</f>
        <v>..</v>
      </c>
      <c r="H613" s="54" t="s">
        <v>56</v>
      </c>
      <c r="I613" s="54">
        <f>SUM(C613:G613)</f>
        <v>140</v>
      </c>
      <c r="J613" s="54" t="str">
        <f>J597</f>
        <v>..</v>
      </c>
      <c r="K613" s="54">
        <f>SUM(I613:J613)</f>
        <v>140</v>
      </c>
      <c r="L613" s="50"/>
      <c r="M613" s="64">
        <f>M597</f>
        <v>33</v>
      </c>
      <c r="N613" s="55" t="str">
        <f>N597</f>
        <v>..</v>
      </c>
      <c r="O613" s="55" t="str">
        <f>O597</f>
        <v>..</v>
      </c>
      <c r="P613" s="55" t="s">
        <v>56</v>
      </c>
      <c r="Q613" s="55" t="str">
        <f>Q597</f>
        <v>..</v>
      </c>
      <c r="R613" s="54" t="s">
        <v>56</v>
      </c>
      <c r="S613" s="54">
        <f t="shared" si="334"/>
        <v>33</v>
      </c>
      <c r="T613" s="55" t="str">
        <f>T597</f>
        <v>..</v>
      </c>
      <c r="U613" s="54">
        <f t="shared" si="335"/>
        <v>33</v>
      </c>
      <c r="V613" s="50"/>
    </row>
    <row r="614" spans="1:22" x14ac:dyDescent="0.25">
      <c r="B614" s="68" t="s">
        <v>165</v>
      </c>
      <c r="C614" s="53">
        <f>C582+C598</f>
        <v>112</v>
      </c>
      <c r="D614" s="54" t="s">
        <v>56</v>
      </c>
      <c r="E614" s="54" t="s">
        <v>56</v>
      </c>
      <c r="F614" s="55" t="s">
        <v>56</v>
      </c>
      <c r="G614" s="54" t="s">
        <v>56</v>
      </c>
      <c r="H614" s="54" t="s">
        <v>56</v>
      </c>
      <c r="I614" s="54">
        <f>SUM(C614:G614)</f>
        <v>112</v>
      </c>
      <c r="J614" s="54" t="s">
        <v>56</v>
      </c>
      <c r="K614" s="54">
        <f>SUM(I614:J614)</f>
        <v>112</v>
      </c>
      <c r="L614" s="50"/>
      <c r="M614" s="53">
        <f>M582+M598</f>
        <v>4</v>
      </c>
      <c r="N614" s="55" t="s">
        <v>56</v>
      </c>
      <c r="O614" s="55" t="s">
        <v>56</v>
      </c>
      <c r="P614" s="55" t="s">
        <v>56</v>
      </c>
      <c r="Q614" s="55" t="s">
        <v>56</v>
      </c>
      <c r="R614" s="54" t="s">
        <v>56</v>
      </c>
      <c r="S614" s="54">
        <f t="shared" si="334"/>
        <v>4</v>
      </c>
      <c r="T614" s="55" t="s">
        <v>56</v>
      </c>
      <c r="U614" s="54">
        <f t="shared" si="335"/>
        <v>4</v>
      </c>
      <c r="V614" s="50"/>
    </row>
    <row r="615" spans="1:22" ht="16.2" thickBot="1" x14ac:dyDescent="0.3">
      <c r="B615" s="60" t="s">
        <v>193</v>
      </c>
      <c r="C615" s="54">
        <f t="shared" ref="C615:K615" si="337">SUM(C602:C614)</f>
        <v>18056</v>
      </c>
      <c r="D615" s="54">
        <f t="shared" si="337"/>
        <v>2785</v>
      </c>
      <c r="E615" s="54">
        <f t="shared" si="337"/>
        <v>34</v>
      </c>
      <c r="F615" s="55" t="s">
        <v>56</v>
      </c>
      <c r="G615" s="54">
        <f t="shared" si="337"/>
        <v>4370</v>
      </c>
      <c r="H615" s="54" t="s">
        <v>56</v>
      </c>
      <c r="I615" s="54">
        <f t="shared" si="337"/>
        <v>25245</v>
      </c>
      <c r="J615" s="54">
        <f t="shared" si="337"/>
        <v>14533</v>
      </c>
      <c r="K615" s="54">
        <f t="shared" si="337"/>
        <v>39778</v>
      </c>
      <c r="L615" s="50"/>
      <c r="M615" s="54">
        <f t="shared" ref="M615:U615" si="338">SUM(M602:M614)</f>
        <v>6579</v>
      </c>
      <c r="N615" s="54">
        <f t="shared" si="338"/>
        <v>9603</v>
      </c>
      <c r="O615" s="54">
        <f t="shared" si="338"/>
        <v>374</v>
      </c>
      <c r="P615" s="55" t="s">
        <v>56</v>
      </c>
      <c r="Q615" s="54">
        <f t="shared" si="338"/>
        <v>12044</v>
      </c>
      <c r="R615" s="54" t="s">
        <v>56</v>
      </c>
      <c r="S615" s="54">
        <f t="shared" si="338"/>
        <v>28600</v>
      </c>
      <c r="T615" s="54">
        <f t="shared" si="338"/>
        <v>5140</v>
      </c>
      <c r="U615" s="54">
        <f t="shared" si="338"/>
        <v>33740</v>
      </c>
      <c r="V615" s="50"/>
    </row>
    <row r="616" spans="1:22" x14ac:dyDescent="0.25">
      <c r="A616" s="62"/>
      <c r="B616" s="69"/>
      <c r="C616" s="70"/>
      <c r="D616" s="70"/>
      <c r="E616" s="70"/>
      <c r="F616" s="70"/>
      <c r="G616" s="70"/>
      <c r="H616" s="70"/>
      <c r="I616" s="70"/>
      <c r="J616" s="70"/>
      <c r="K616" s="70"/>
      <c r="L616" s="71"/>
      <c r="M616" s="70"/>
      <c r="N616" s="70"/>
      <c r="O616" s="70"/>
      <c r="P616" s="70"/>
      <c r="Q616" s="70"/>
      <c r="R616" s="70"/>
      <c r="S616" s="70"/>
      <c r="T616" s="70"/>
      <c r="U616" s="70"/>
      <c r="V616" s="50"/>
    </row>
    <row r="617" spans="1:22" ht="17.25" customHeight="1" x14ac:dyDescent="0.25">
      <c r="A617" s="47" t="s">
        <v>194</v>
      </c>
      <c r="B617" s="48" t="s">
        <v>195</v>
      </c>
      <c r="C617" s="49"/>
      <c r="D617" s="49"/>
      <c r="E617" s="49"/>
      <c r="F617" s="49"/>
      <c r="G617" s="49"/>
      <c r="H617" s="49"/>
      <c r="I617" s="49"/>
      <c r="J617" s="49"/>
      <c r="K617" s="49"/>
      <c r="L617" s="50"/>
      <c r="M617" s="49"/>
      <c r="N617" s="49"/>
      <c r="O617" s="49"/>
      <c r="P617" s="49"/>
      <c r="Q617" s="49"/>
      <c r="R617" s="49"/>
      <c r="S617" s="49"/>
      <c r="T617" s="49"/>
      <c r="U617" s="49"/>
    </row>
    <row r="618" spans="1:22" x14ac:dyDescent="0.25">
      <c r="B618" s="52" t="s">
        <v>159</v>
      </c>
      <c r="C618" s="55" t="s">
        <v>56</v>
      </c>
      <c r="D618" s="53">
        <v>0</v>
      </c>
      <c r="E618" s="53">
        <v>0</v>
      </c>
      <c r="F618" s="55" t="s">
        <v>56</v>
      </c>
      <c r="G618" s="53">
        <v>0</v>
      </c>
      <c r="H618" s="54" t="s">
        <v>56</v>
      </c>
      <c r="I618" s="54">
        <f>SUM(C618:G618)</f>
        <v>0</v>
      </c>
      <c r="J618" s="53">
        <v>0</v>
      </c>
      <c r="K618" s="54">
        <f>I618+J618</f>
        <v>0</v>
      </c>
      <c r="L618" s="50"/>
      <c r="M618" s="55" t="s">
        <v>56</v>
      </c>
      <c r="N618" s="64">
        <v>0</v>
      </c>
      <c r="O618" s="64">
        <v>0</v>
      </c>
      <c r="P618" s="55" t="s">
        <v>56</v>
      </c>
      <c r="Q618" s="64">
        <v>0</v>
      </c>
      <c r="R618" s="54" t="s">
        <v>56</v>
      </c>
      <c r="S618" s="54">
        <f t="shared" ref="S618:S624" si="339">SUM(M618:Q618)</f>
        <v>0</v>
      </c>
      <c r="T618" s="53">
        <v>5</v>
      </c>
      <c r="U618" s="54">
        <f>SUM(S618:T618)</f>
        <v>5</v>
      </c>
    </row>
    <row r="619" spans="1:22" x14ac:dyDescent="0.25">
      <c r="B619" s="52" t="s">
        <v>176</v>
      </c>
      <c r="C619" s="55" t="s">
        <v>56</v>
      </c>
      <c r="D619" s="55" t="s">
        <v>56</v>
      </c>
      <c r="E619" s="55" t="s">
        <v>56</v>
      </c>
      <c r="F619" s="55" t="s">
        <v>56</v>
      </c>
      <c r="G619" s="55" t="s">
        <v>56</v>
      </c>
      <c r="H619" s="54" t="s">
        <v>56</v>
      </c>
      <c r="I619" s="55" t="s">
        <v>56</v>
      </c>
      <c r="J619" s="55" t="s">
        <v>56</v>
      </c>
      <c r="K619" s="55" t="s">
        <v>56</v>
      </c>
      <c r="L619" s="50"/>
      <c r="M619" s="55" t="s">
        <v>56</v>
      </c>
      <c r="N619" s="55" t="s">
        <v>56</v>
      </c>
      <c r="O619" s="55" t="s">
        <v>56</v>
      </c>
      <c r="P619" s="55" t="s">
        <v>56</v>
      </c>
      <c r="Q619" s="53">
        <v>43</v>
      </c>
      <c r="R619" s="54" t="s">
        <v>56</v>
      </c>
      <c r="S619" s="54">
        <f t="shared" si="339"/>
        <v>43</v>
      </c>
      <c r="T619" s="55" t="s">
        <v>56</v>
      </c>
      <c r="U619" s="54">
        <f t="shared" ref="U619:U624" si="340">SUM(S619:T619)</f>
        <v>43</v>
      </c>
    </row>
    <row r="620" spans="1:22" x14ac:dyDescent="0.25">
      <c r="B620" s="52" t="s">
        <v>178</v>
      </c>
      <c r="C620" s="55" t="s">
        <v>56</v>
      </c>
      <c r="D620" s="55" t="s">
        <v>56</v>
      </c>
      <c r="E620" s="55" t="s">
        <v>56</v>
      </c>
      <c r="F620" s="55" t="s">
        <v>56</v>
      </c>
      <c r="G620" s="55" t="s">
        <v>56</v>
      </c>
      <c r="H620" s="54" t="s">
        <v>56</v>
      </c>
      <c r="I620" s="55" t="s">
        <v>56</v>
      </c>
      <c r="J620" s="55" t="s">
        <v>56</v>
      </c>
      <c r="K620" s="55" t="s">
        <v>56</v>
      </c>
      <c r="L620" s="50"/>
      <c r="M620" s="54" t="s">
        <v>56</v>
      </c>
      <c r="N620" s="53">
        <v>219</v>
      </c>
      <c r="O620" s="53">
        <v>28</v>
      </c>
      <c r="P620" s="55" t="s">
        <v>56</v>
      </c>
      <c r="Q620" s="53">
        <v>538</v>
      </c>
      <c r="R620" s="54" t="s">
        <v>56</v>
      </c>
      <c r="S620" s="54">
        <f t="shared" si="339"/>
        <v>785</v>
      </c>
      <c r="T620" s="53">
        <v>1586</v>
      </c>
      <c r="U620" s="54">
        <f t="shared" si="340"/>
        <v>2371</v>
      </c>
      <c r="V620" s="50"/>
    </row>
    <row r="621" spans="1:22" x14ac:dyDescent="0.25">
      <c r="B621" s="52" t="s">
        <v>196</v>
      </c>
      <c r="C621" s="55" t="s">
        <v>56</v>
      </c>
      <c r="D621" s="55" t="s">
        <v>56</v>
      </c>
      <c r="E621" s="55" t="s">
        <v>56</v>
      </c>
      <c r="F621" s="55" t="s">
        <v>56</v>
      </c>
      <c r="G621" s="55" t="s">
        <v>56</v>
      </c>
      <c r="H621" s="54" t="s">
        <v>56</v>
      </c>
      <c r="I621" s="55" t="s">
        <v>56</v>
      </c>
      <c r="J621" s="55" t="s">
        <v>56</v>
      </c>
      <c r="K621" s="55" t="s">
        <v>56</v>
      </c>
      <c r="L621" s="50"/>
      <c r="M621" s="55" t="s">
        <v>56</v>
      </c>
      <c r="N621" s="53">
        <v>432</v>
      </c>
      <c r="O621" s="55" t="s">
        <v>56</v>
      </c>
      <c r="P621" s="55" t="s">
        <v>56</v>
      </c>
      <c r="Q621" s="55" t="s">
        <v>56</v>
      </c>
      <c r="R621" s="54" t="s">
        <v>56</v>
      </c>
      <c r="S621" s="54">
        <f t="shared" si="339"/>
        <v>432</v>
      </c>
      <c r="T621" s="55" t="s">
        <v>56</v>
      </c>
      <c r="U621" s="54">
        <f t="shared" si="340"/>
        <v>432</v>
      </c>
    </row>
    <row r="622" spans="1:22" x14ac:dyDescent="0.25">
      <c r="B622" s="52" t="s">
        <v>163</v>
      </c>
      <c r="C622" s="55" t="s">
        <v>56</v>
      </c>
      <c r="D622" s="55" t="s">
        <v>56</v>
      </c>
      <c r="E622" s="55" t="s">
        <v>56</v>
      </c>
      <c r="F622" s="55" t="s">
        <v>56</v>
      </c>
      <c r="G622" s="55" t="s">
        <v>56</v>
      </c>
      <c r="H622" s="54" t="s">
        <v>56</v>
      </c>
      <c r="I622" s="55" t="s">
        <v>56</v>
      </c>
      <c r="J622" s="55" t="s">
        <v>56</v>
      </c>
      <c r="K622" s="55" t="s">
        <v>56</v>
      </c>
      <c r="L622" s="50"/>
      <c r="M622" s="55" t="s">
        <v>56</v>
      </c>
      <c r="N622" s="55" t="s">
        <v>56</v>
      </c>
      <c r="O622" s="55" t="s">
        <v>56</v>
      </c>
      <c r="P622" s="55" t="s">
        <v>56</v>
      </c>
      <c r="Q622" s="53">
        <v>795</v>
      </c>
      <c r="R622" s="54" t="s">
        <v>56</v>
      </c>
      <c r="S622" s="54">
        <f t="shared" si="339"/>
        <v>795</v>
      </c>
      <c r="T622" s="55" t="s">
        <v>56</v>
      </c>
      <c r="U622" s="54">
        <f t="shared" si="340"/>
        <v>795</v>
      </c>
    </row>
    <row r="623" spans="1:22" x14ac:dyDescent="0.25">
      <c r="B623" s="52" t="s">
        <v>118</v>
      </c>
      <c r="C623" s="55" t="s">
        <v>56</v>
      </c>
      <c r="D623" s="49">
        <v>99</v>
      </c>
      <c r="E623" s="49">
        <v>0</v>
      </c>
      <c r="F623" s="55" t="s">
        <v>56</v>
      </c>
      <c r="G623" s="49">
        <v>52</v>
      </c>
      <c r="H623" s="54" t="s">
        <v>56</v>
      </c>
      <c r="I623" s="54">
        <f>SUM(C623:G623)</f>
        <v>151</v>
      </c>
      <c r="J623" s="55" t="s">
        <v>56</v>
      </c>
      <c r="K623" s="54">
        <f>SUM(I623:J623)</f>
        <v>151</v>
      </c>
      <c r="L623" s="50"/>
      <c r="M623" s="55" t="s">
        <v>56</v>
      </c>
      <c r="N623" s="53">
        <v>6262</v>
      </c>
      <c r="O623" s="53">
        <v>252</v>
      </c>
      <c r="P623" s="55" t="s">
        <v>56</v>
      </c>
      <c r="Q623" s="53">
        <v>1313</v>
      </c>
      <c r="R623" s="54" t="s">
        <v>56</v>
      </c>
      <c r="S623" s="54">
        <f t="shared" si="339"/>
        <v>7827</v>
      </c>
      <c r="T623" s="55" t="s">
        <v>56</v>
      </c>
      <c r="U623" s="54">
        <f t="shared" si="340"/>
        <v>7827</v>
      </c>
    </row>
    <row r="624" spans="1:22" x14ac:dyDescent="0.25">
      <c r="B624" s="52" t="s">
        <v>164</v>
      </c>
      <c r="C624" s="55" t="s">
        <v>56</v>
      </c>
      <c r="D624" s="49">
        <v>104</v>
      </c>
      <c r="E624" s="65">
        <v>0</v>
      </c>
      <c r="F624" s="55" t="s">
        <v>56</v>
      </c>
      <c r="G624" s="49">
        <v>158</v>
      </c>
      <c r="H624" s="54" t="s">
        <v>56</v>
      </c>
      <c r="I624" s="54">
        <f>SUM(C624:G624)</f>
        <v>262</v>
      </c>
      <c r="J624" s="49">
        <v>1501</v>
      </c>
      <c r="K624" s="54">
        <f>SUM(I624:J624)</f>
        <v>1763</v>
      </c>
      <c r="L624" s="50"/>
      <c r="M624" s="55" t="s">
        <v>56</v>
      </c>
      <c r="N624" s="53">
        <v>15</v>
      </c>
      <c r="O624" s="65">
        <v>11</v>
      </c>
      <c r="P624" s="55" t="s">
        <v>56</v>
      </c>
      <c r="Q624" s="53">
        <v>13</v>
      </c>
      <c r="R624" s="54" t="s">
        <v>56</v>
      </c>
      <c r="S624" s="54">
        <f t="shared" si="339"/>
        <v>39</v>
      </c>
      <c r="T624" s="53">
        <v>749</v>
      </c>
      <c r="U624" s="54">
        <f t="shared" si="340"/>
        <v>788</v>
      </c>
      <c r="V624" s="50"/>
    </row>
    <row r="625" spans="2:22" x14ac:dyDescent="0.25">
      <c r="B625" s="60" t="s">
        <v>197</v>
      </c>
      <c r="C625" s="54" t="s">
        <v>56</v>
      </c>
      <c r="D625" s="54">
        <f t="shared" ref="D625:K625" si="341">SUM(D618:D624)</f>
        <v>203</v>
      </c>
      <c r="E625" s="54">
        <f t="shared" si="341"/>
        <v>0</v>
      </c>
      <c r="F625" s="55" t="s">
        <v>56</v>
      </c>
      <c r="G625" s="54">
        <f t="shared" si="341"/>
        <v>210</v>
      </c>
      <c r="H625" s="54" t="s">
        <v>56</v>
      </c>
      <c r="I625" s="54">
        <f t="shared" si="341"/>
        <v>413</v>
      </c>
      <c r="J625" s="54">
        <f t="shared" si="341"/>
        <v>1501</v>
      </c>
      <c r="K625" s="54">
        <f t="shared" si="341"/>
        <v>1914</v>
      </c>
      <c r="L625" s="50"/>
      <c r="M625" s="54" t="s">
        <v>56</v>
      </c>
      <c r="N625" s="54">
        <f t="shared" ref="N625:U625" si="342">SUM(N618:N624)</f>
        <v>6928</v>
      </c>
      <c r="O625" s="54">
        <f t="shared" si="342"/>
        <v>291</v>
      </c>
      <c r="P625" s="55" t="s">
        <v>56</v>
      </c>
      <c r="Q625" s="54">
        <f t="shared" si="342"/>
        <v>2702</v>
      </c>
      <c r="R625" s="54" t="s">
        <v>56</v>
      </c>
      <c r="S625" s="54">
        <f t="shared" si="342"/>
        <v>9921</v>
      </c>
      <c r="T625" s="54">
        <f t="shared" si="342"/>
        <v>2340</v>
      </c>
      <c r="U625" s="54">
        <f t="shared" si="342"/>
        <v>12261</v>
      </c>
      <c r="V625" s="50"/>
    </row>
    <row r="626" spans="2:22" x14ac:dyDescent="0.25">
      <c r="C626" s="49"/>
      <c r="D626" s="49"/>
      <c r="E626" s="49"/>
      <c r="F626" s="49"/>
      <c r="G626" s="49"/>
      <c r="H626" s="49"/>
      <c r="I626" s="49"/>
      <c r="J626" s="49"/>
      <c r="K626" s="49"/>
      <c r="L626" s="50"/>
      <c r="M626" s="49"/>
      <c r="N626" s="49"/>
      <c r="O626" s="49"/>
      <c r="P626" s="49"/>
      <c r="Q626" s="49"/>
      <c r="R626" s="49"/>
      <c r="S626" s="49"/>
      <c r="T626" s="49"/>
      <c r="U626" s="49"/>
    </row>
    <row r="627" spans="2:22" x14ac:dyDescent="0.25">
      <c r="B627" s="48" t="s">
        <v>198</v>
      </c>
      <c r="C627" s="49"/>
      <c r="D627" s="49"/>
      <c r="E627" s="49"/>
      <c r="F627" s="49"/>
      <c r="G627" s="49"/>
      <c r="H627" s="49"/>
      <c r="I627" s="49"/>
      <c r="J627" s="49"/>
      <c r="K627" s="49"/>
      <c r="L627" s="50"/>
      <c r="M627" s="49"/>
      <c r="N627" s="49"/>
      <c r="O627" s="49"/>
      <c r="P627" s="49"/>
      <c r="Q627" s="49"/>
      <c r="R627" s="49"/>
      <c r="S627" s="49"/>
      <c r="T627" s="49"/>
      <c r="U627" s="49"/>
    </row>
    <row r="628" spans="2:22" x14ac:dyDescent="0.25">
      <c r="B628" s="52" t="s">
        <v>158</v>
      </c>
      <c r="C628" s="55" t="s">
        <v>56</v>
      </c>
      <c r="D628" s="53">
        <v>45</v>
      </c>
      <c r="E628" s="64">
        <v>0</v>
      </c>
      <c r="F628" s="55" t="s">
        <v>56</v>
      </c>
      <c r="G628" s="64">
        <v>0</v>
      </c>
      <c r="H628" s="54" t="s">
        <v>56</v>
      </c>
      <c r="I628" s="54">
        <f>SUM(C628:G628)</f>
        <v>45</v>
      </c>
      <c r="J628" s="64">
        <v>0</v>
      </c>
      <c r="K628" s="54">
        <f>SUM(I628:J628)</f>
        <v>45</v>
      </c>
      <c r="L628" s="50"/>
      <c r="M628" s="55" t="s">
        <v>56</v>
      </c>
      <c r="N628" s="64">
        <v>0</v>
      </c>
      <c r="O628" s="64">
        <v>0</v>
      </c>
      <c r="P628" s="55" t="s">
        <v>56</v>
      </c>
      <c r="Q628" s="64">
        <v>0</v>
      </c>
      <c r="R628" s="54" t="s">
        <v>56</v>
      </c>
      <c r="S628" s="54">
        <f t="shared" ref="S628:S639" si="343">SUM(M628:Q628)</f>
        <v>0</v>
      </c>
      <c r="T628" s="64">
        <v>0</v>
      </c>
      <c r="U628" s="54">
        <f>SUM(S628:T628)</f>
        <v>0</v>
      </c>
    </row>
    <row r="629" spans="2:22" x14ac:dyDescent="0.25">
      <c r="B629" s="52" t="s">
        <v>128</v>
      </c>
      <c r="C629" s="53">
        <v>6810</v>
      </c>
      <c r="D629" s="53">
        <v>1644</v>
      </c>
      <c r="E629" s="55" t="s">
        <v>56</v>
      </c>
      <c r="F629" s="55" t="s">
        <v>56</v>
      </c>
      <c r="G629" s="53">
        <v>1606</v>
      </c>
      <c r="H629" s="54" t="s">
        <v>56</v>
      </c>
      <c r="I629" s="54">
        <f>SUM(C629:G629)</f>
        <v>10060</v>
      </c>
      <c r="J629" s="55" t="s">
        <v>56</v>
      </c>
      <c r="K629" s="54">
        <f t="shared" ref="K629:K639" si="344">SUM(I629:J629)</f>
        <v>10060</v>
      </c>
      <c r="L629" s="50"/>
      <c r="M629" s="53">
        <v>772</v>
      </c>
      <c r="N629" s="53">
        <v>734</v>
      </c>
      <c r="O629" s="55" t="s">
        <v>56</v>
      </c>
      <c r="P629" s="55" t="s">
        <v>56</v>
      </c>
      <c r="Q629" s="53">
        <v>426</v>
      </c>
      <c r="R629" s="54" t="s">
        <v>56</v>
      </c>
      <c r="S629" s="54">
        <f t="shared" si="343"/>
        <v>1932</v>
      </c>
      <c r="T629" s="55" t="s">
        <v>56</v>
      </c>
      <c r="U629" s="54">
        <f t="shared" ref="U629:U639" si="345">SUM(S629:T629)</f>
        <v>1932</v>
      </c>
    </row>
    <row r="630" spans="2:22" x14ac:dyDescent="0.25">
      <c r="B630" s="52" t="s">
        <v>159</v>
      </c>
      <c r="C630" s="55" t="s">
        <v>56</v>
      </c>
      <c r="D630" s="64">
        <v>0</v>
      </c>
      <c r="E630" s="64">
        <v>0</v>
      </c>
      <c r="F630" s="55" t="s">
        <v>56</v>
      </c>
      <c r="G630" s="64">
        <v>24</v>
      </c>
      <c r="H630" s="54" t="s">
        <v>56</v>
      </c>
      <c r="I630" s="54">
        <f>SUM(C630:G630)</f>
        <v>24</v>
      </c>
      <c r="J630" s="53">
        <v>18</v>
      </c>
      <c r="K630" s="54">
        <f t="shared" si="344"/>
        <v>42</v>
      </c>
      <c r="L630" s="50"/>
      <c r="M630" s="55" t="s">
        <v>56</v>
      </c>
      <c r="N630" s="53">
        <v>0</v>
      </c>
      <c r="O630" s="53">
        <v>0</v>
      </c>
      <c r="P630" s="55" t="s">
        <v>56</v>
      </c>
      <c r="Q630" s="53">
        <v>10</v>
      </c>
      <c r="R630" s="54" t="s">
        <v>56</v>
      </c>
      <c r="S630" s="54">
        <f t="shared" si="343"/>
        <v>10</v>
      </c>
      <c r="T630" s="53">
        <v>67</v>
      </c>
      <c r="U630" s="54">
        <f t="shared" si="345"/>
        <v>77</v>
      </c>
      <c r="V630" s="50"/>
    </row>
    <row r="631" spans="2:22" x14ac:dyDescent="0.25">
      <c r="B631" s="52" t="s">
        <v>160</v>
      </c>
      <c r="C631" s="53">
        <v>73</v>
      </c>
      <c r="D631" s="64">
        <v>0</v>
      </c>
      <c r="E631" s="55" t="s">
        <v>56</v>
      </c>
      <c r="F631" s="55" t="s">
        <v>56</v>
      </c>
      <c r="G631" s="55" t="s">
        <v>56</v>
      </c>
      <c r="H631" s="54" t="s">
        <v>56</v>
      </c>
      <c r="I631" s="54">
        <f>SUM(C631:G631)</f>
        <v>73</v>
      </c>
      <c r="J631" s="55" t="s">
        <v>56</v>
      </c>
      <c r="K631" s="54">
        <f t="shared" si="344"/>
        <v>73</v>
      </c>
      <c r="L631" s="50"/>
      <c r="M631" s="53">
        <v>25</v>
      </c>
      <c r="N631" s="64">
        <v>0</v>
      </c>
      <c r="O631" s="55" t="s">
        <v>56</v>
      </c>
      <c r="P631" s="55" t="s">
        <v>56</v>
      </c>
      <c r="Q631" s="55" t="s">
        <v>56</v>
      </c>
      <c r="R631" s="54" t="s">
        <v>56</v>
      </c>
      <c r="S631" s="54">
        <f t="shared" si="343"/>
        <v>25</v>
      </c>
      <c r="T631" s="55" t="s">
        <v>56</v>
      </c>
      <c r="U631" s="54">
        <f t="shared" si="345"/>
        <v>25</v>
      </c>
    </row>
    <row r="632" spans="2:22" x14ac:dyDescent="0.25">
      <c r="B632" s="52" t="s">
        <v>176</v>
      </c>
      <c r="C632" s="55" t="s">
        <v>56</v>
      </c>
      <c r="D632" s="55" t="s">
        <v>56</v>
      </c>
      <c r="E632" s="55" t="s">
        <v>56</v>
      </c>
      <c r="F632" s="55" t="s">
        <v>56</v>
      </c>
      <c r="G632" s="55" t="s">
        <v>56</v>
      </c>
      <c r="H632" s="54" t="s">
        <v>56</v>
      </c>
      <c r="I632" s="55" t="s">
        <v>56</v>
      </c>
      <c r="J632" s="55" t="s">
        <v>56</v>
      </c>
      <c r="K632" s="54" t="s">
        <v>56</v>
      </c>
      <c r="L632" s="50"/>
      <c r="M632" s="55" t="s">
        <v>56</v>
      </c>
      <c r="N632" s="55" t="s">
        <v>56</v>
      </c>
      <c r="O632" s="55" t="s">
        <v>56</v>
      </c>
      <c r="P632" s="55" t="s">
        <v>56</v>
      </c>
      <c r="Q632" s="53">
        <v>2665</v>
      </c>
      <c r="R632" s="54" t="s">
        <v>56</v>
      </c>
      <c r="S632" s="54">
        <f t="shared" si="343"/>
        <v>2665</v>
      </c>
      <c r="T632" s="55" t="s">
        <v>56</v>
      </c>
      <c r="U632" s="54">
        <f t="shared" si="345"/>
        <v>2665</v>
      </c>
    </row>
    <row r="633" spans="2:22" x14ac:dyDescent="0.25">
      <c r="B633" s="52" t="s">
        <v>162</v>
      </c>
      <c r="C633" s="53">
        <v>91</v>
      </c>
      <c r="D633" s="55" t="s">
        <v>56</v>
      </c>
      <c r="E633" s="55" t="s">
        <v>56</v>
      </c>
      <c r="F633" s="55" t="s">
        <v>56</v>
      </c>
      <c r="G633" s="55" t="s">
        <v>56</v>
      </c>
      <c r="H633" s="54" t="s">
        <v>56</v>
      </c>
      <c r="I633" s="54">
        <f>SUM(C633:G633)</f>
        <v>91</v>
      </c>
      <c r="J633" s="55" t="s">
        <v>56</v>
      </c>
      <c r="K633" s="54">
        <f t="shared" si="344"/>
        <v>91</v>
      </c>
      <c r="L633" s="50"/>
      <c r="M633" s="53">
        <v>0</v>
      </c>
      <c r="N633" s="55" t="s">
        <v>56</v>
      </c>
      <c r="O633" s="55" t="s">
        <v>56</v>
      </c>
      <c r="P633" s="55" t="s">
        <v>56</v>
      </c>
      <c r="Q633" s="55" t="s">
        <v>56</v>
      </c>
      <c r="R633" s="54" t="s">
        <v>56</v>
      </c>
      <c r="S633" s="54">
        <f t="shared" si="343"/>
        <v>0</v>
      </c>
      <c r="T633" s="55" t="s">
        <v>56</v>
      </c>
      <c r="U633" s="54">
        <f t="shared" si="345"/>
        <v>0</v>
      </c>
    </row>
    <row r="634" spans="2:22" x14ac:dyDescent="0.25">
      <c r="B634" s="52" t="s">
        <v>178</v>
      </c>
      <c r="C634" s="55" t="s">
        <v>56</v>
      </c>
      <c r="D634" s="55" t="s">
        <v>56</v>
      </c>
      <c r="E634" s="55" t="s">
        <v>56</v>
      </c>
      <c r="F634" s="55" t="s">
        <v>56</v>
      </c>
      <c r="G634" s="55" t="s">
        <v>56</v>
      </c>
      <c r="H634" s="54" t="s">
        <v>56</v>
      </c>
      <c r="I634" s="55" t="s">
        <v>56</v>
      </c>
      <c r="J634" s="55" t="s">
        <v>56</v>
      </c>
      <c r="K634" s="55" t="s">
        <v>56</v>
      </c>
      <c r="L634" s="50"/>
      <c r="M634" s="54" t="s">
        <v>56</v>
      </c>
      <c r="N634" s="53">
        <v>577</v>
      </c>
      <c r="O634" s="53">
        <v>41</v>
      </c>
      <c r="P634" s="55" t="s">
        <v>56</v>
      </c>
      <c r="Q634" s="53">
        <v>904</v>
      </c>
      <c r="R634" s="54" t="s">
        <v>56</v>
      </c>
      <c r="S634" s="54">
        <f t="shared" si="343"/>
        <v>1522</v>
      </c>
      <c r="T634" s="53">
        <v>2248</v>
      </c>
      <c r="U634" s="54">
        <f t="shared" si="345"/>
        <v>3770</v>
      </c>
      <c r="V634" s="50"/>
    </row>
    <row r="635" spans="2:22" x14ac:dyDescent="0.25">
      <c r="B635" s="52" t="s">
        <v>196</v>
      </c>
      <c r="C635" s="54" t="s">
        <v>56</v>
      </c>
      <c r="D635" s="54" t="s">
        <v>56</v>
      </c>
      <c r="E635" s="54" t="s">
        <v>56</v>
      </c>
      <c r="F635" s="55" t="s">
        <v>56</v>
      </c>
      <c r="G635" s="54" t="s">
        <v>56</v>
      </c>
      <c r="H635" s="54" t="s">
        <v>56</v>
      </c>
      <c r="I635" s="54" t="s">
        <v>56</v>
      </c>
      <c r="J635" s="54" t="s">
        <v>56</v>
      </c>
      <c r="K635" s="54" t="s">
        <v>56</v>
      </c>
      <c r="L635" s="50"/>
      <c r="M635" s="55" t="s">
        <v>56</v>
      </c>
      <c r="N635" s="53">
        <v>553</v>
      </c>
      <c r="O635" s="55" t="s">
        <v>56</v>
      </c>
      <c r="P635" s="55" t="s">
        <v>56</v>
      </c>
      <c r="Q635" s="55" t="s">
        <v>56</v>
      </c>
      <c r="R635" s="54" t="s">
        <v>56</v>
      </c>
      <c r="S635" s="54">
        <f t="shared" si="343"/>
        <v>553</v>
      </c>
      <c r="T635" s="55" t="s">
        <v>56</v>
      </c>
      <c r="U635" s="54">
        <f t="shared" si="345"/>
        <v>553</v>
      </c>
    </row>
    <row r="636" spans="2:22" x14ac:dyDescent="0.25">
      <c r="B636" s="52" t="s">
        <v>163</v>
      </c>
      <c r="C636" s="54" t="s">
        <v>56</v>
      </c>
      <c r="D636" s="54" t="s">
        <v>56</v>
      </c>
      <c r="E636" s="54" t="s">
        <v>56</v>
      </c>
      <c r="F636" s="55" t="s">
        <v>56</v>
      </c>
      <c r="G636" s="54" t="s">
        <v>56</v>
      </c>
      <c r="H636" s="54" t="s">
        <v>56</v>
      </c>
      <c r="I636" s="54" t="s">
        <v>56</v>
      </c>
      <c r="J636" s="54" t="s">
        <v>56</v>
      </c>
      <c r="K636" s="54" t="s">
        <v>56</v>
      </c>
      <c r="L636" s="50"/>
      <c r="M636" s="55" t="s">
        <v>56</v>
      </c>
      <c r="N636" s="55" t="s">
        <v>56</v>
      </c>
      <c r="O636" s="55" t="s">
        <v>56</v>
      </c>
      <c r="P636" s="55" t="s">
        <v>56</v>
      </c>
      <c r="Q636" s="53">
        <v>490</v>
      </c>
      <c r="R636" s="54" t="s">
        <v>56</v>
      </c>
      <c r="S636" s="54">
        <f t="shared" si="343"/>
        <v>490</v>
      </c>
      <c r="T636" s="55" t="s">
        <v>56</v>
      </c>
      <c r="U636" s="54">
        <f t="shared" si="345"/>
        <v>490</v>
      </c>
    </row>
    <row r="637" spans="2:22" x14ac:dyDescent="0.25">
      <c r="B637" s="52" t="s">
        <v>118</v>
      </c>
      <c r="C637" s="54" t="s">
        <v>56</v>
      </c>
      <c r="D637" s="53">
        <v>246</v>
      </c>
      <c r="E637" s="53">
        <v>0</v>
      </c>
      <c r="F637" s="55" t="s">
        <v>56</v>
      </c>
      <c r="G637" s="53">
        <v>56</v>
      </c>
      <c r="H637" s="54" t="s">
        <v>56</v>
      </c>
      <c r="I637" s="54">
        <f>SUM(C637:G637)</f>
        <v>302</v>
      </c>
      <c r="J637" s="54" t="s">
        <v>56</v>
      </c>
      <c r="K637" s="54">
        <f t="shared" si="344"/>
        <v>302</v>
      </c>
      <c r="L637" s="50"/>
      <c r="M637" s="54" t="s">
        <v>56</v>
      </c>
      <c r="N637" s="53">
        <v>14287</v>
      </c>
      <c r="O637" s="53">
        <v>519</v>
      </c>
      <c r="P637" s="55" t="s">
        <v>56</v>
      </c>
      <c r="Q637" s="53">
        <v>3513</v>
      </c>
      <c r="R637" s="54" t="s">
        <v>56</v>
      </c>
      <c r="S637" s="54">
        <f t="shared" si="343"/>
        <v>18319</v>
      </c>
      <c r="T637" s="54" t="s">
        <v>56</v>
      </c>
      <c r="U637" s="54">
        <f t="shared" si="345"/>
        <v>18319</v>
      </c>
    </row>
    <row r="638" spans="2:22" x14ac:dyDescent="0.25">
      <c r="B638" s="52" t="s">
        <v>164</v>
      </c>
      <c r="C638" s="54" t="s">
        <v>56</v>
      </c>
      <c r="D638" s="53">
        <v>143</v>
      </c>
      <c r="E638" s="65">
        <v>0</v>
      </c>
      <c r="F638" s="55" t="s">
        <v>56</v>
      </c>
      <c r="G638" s="53">
        <v>45</v>
      </c>
      <c r="H638" s="54" t="s">
        <v>56</v>
      </c>
      <c r="I638" s="54">
        <f>SUM(C638:G638)</f>
        <v>188</v>
      </c>
      <c r="J638" s="53">
        <v>2552</v>
      </c>
      <c r="K638" s="54">
        <f t="shared" si="344"/>
        <v>2740</v>
      </c>
      <c r="L638" s="50"/>
      <c r="M638" s="54" t="s">
        <v>56</v>
      </c>
      <c r="N638" s="53">
        <v>62</v>
      </c>
      <c r="O638" s="65">
        <v>0</v>
      </c>
      <c r="P638" s="55" t="s">
        <v>56</v>
      </c>
      <c r="Q638" s="53">
        <v>59</v>
      </c>
      <c r="R638" s="54" t="s">
        <v>56</v>
      </c>
      <c r="S638" s="54">
        <f t="shared" si="343"/>
        <v>121</v>
      </c>
      <c r="T638" s="53">
        <v>1888</v>
      </c>
      <c r="U638" s="54">
        <f t="shared" si="345"/>
        <v>2009</v>
      </c>
      <c r="V638" s="50"/>
    </row>
    <row r="639" spans="2:22" x14ac:dyDescent="0.25">
      <c r="B639" s="52" t="s">
        <v>165</v>
      </c>
      <c r="C639" s="53">
        <v>71</v>
      </c>
      <c r="D639" s="54" t="s">
        <v>56</v>
      </c>
      <c r="E639" s="54" t="s">
        <v>56</v>
      </c>
      <c r="F639" s="55" t="s">
        <v>56</v>
      </c>
      <c r="G639" s="54" t="s">
        <v>56</v>
      </c>
      <c r="H639" s="54" t="s">
        <v>56</v>
      </c>
      <c r="I639" s="54">
        <f>SUM(C639:G639)</f>
        <v>71</v>
      </c>
      <c r="J639" s="54" t="s">
        <v>56</v>
      </c>
      <c r="K639" s="54">
        <f t="shared" si="344"/>
        <v>71</v>
      </c>
      <c r="L639" s="50"/>
      <c r="M639" s="53">
        <v>0</v>
      </c>
      <c r="N639" s="55" t="s">
        <v>56</v>
      </c>
      <c r="O639" s="55" t="s">
        <v>56</v>
      </c>
      <c r="P639" s="55" t="s">
        <v>56</v>
      </c>
      <c r="Q639" s="55" t="s">
        <v>56</v>
      </c>
      <c r="R639" s="54" t="s">
        <v>56</v>
      </c>
      <c r="S639" s="54">
        <f t="shared" si="343"/>
        <v>0</v>
      </c>
      <c r="T639" s="55" t="s">
        <v>56</v>
      </c>
      <c r="U639" s="54">
        <f t="shared" si="345"/>
        <v>0</v>
      </c>
    </row>
    <row r="640" spans="2:22" x14ac:dyDescent="0.25">
      <c r="B640" s="60" t="s">
        <v>199</v>
      </c>
      <c r="C640" s="54">
        <f>SUM(C628:C639)</f>
        <v>7045</v>
      </c>
      <c r="D640" s="54">
        <f t="shared" ref="D640:K640" si="346">SUM(D628:D639)</f>
        <v>2078</v>
      </c>
      <c r="E640" s="54">
        <f t="shared" si="346"/>
        <v>0</v>
      </c>
      <c r="F640" s="55" t="s">
        <v>56</v>
      </c>
      <c r="G640" s="54">
        <f t="shared" si="346"/>
        <v>1731</v>
      </c>
      <c r="H640" s="54" t="s">
        <v>56</v>
      </c>
      <c r="I640" s="54">
        <f t="shared" si="346"/>
        <v>10854</v>
      </c>
      <c r="J640" s="54">
        <f t="shared" si="346"/>
        <v>2570</v>
      </c>
      <c r="K640" s="54">
        <f t="shared" si="346"/>
        <v>13424</v>
      </c>
      <c r="L640" s="50"/>
      <c r="M640" s="54">
        <f t="shared" ref="M640:U640" si="347">SUM(M628:M639)</f>
        <v>797</v>
      </c>
      <c r="N640" s="54">
        <f t="shared" si="347"/>
        <v>16213</v>
      </c>
      <c r="O640" s="54">
        <f t="shared" si="347"/>
        <v>560</v>
      </c>
      <c r="P640" s="55" t="s">
        <v>56</v>
      </c>
      <c r="Q640" s="54">
        <f t="shared" si="347"/>
        <v>8067</v>
      </c>
      <c r="R640" s="54" t="s">
        <v>56</v>
      </c>
      <c r="S640" s="54">
        <f t="shared" si="347"/>
        <v>25637</v>
      </c>
      <c r="T640" s="54">
        <f t="shared" si="347"/>
        <v>4203</v>
      </c>
      <c r="U640" s="54">
        <f t="shared" si="347"/>
        <v>29840</v>
      </c>
      <c r="V640" s="50"/>
    </row>
    <row r="641" spans="1:22" x14ac:dyDescent="0.25">
      <c r="C641" s="49"/>
      <c r="D641" s="49"/>
      <c r="E641" s="49"/>
      <c r="F641" s="49"/>
      <c r="G641" s="49"/>
      <c r="H641" s="49"/>
      <c r="I641" s="49"/>
      <c r="J641" s="49"/>
      <c r="K641" s="49"/>
      <c r="L641" s="50"/>
      <c r="M641" s="49"/>
      <c r="N641" s="49"/>
      <c r="O641" s="49"/>
      <c r="P641" s="49"/>
      <c r="Q641" s="49"/>
      <c r="R641" s="49"/>
      <c r="S641" s="49"/>
      <c r="T641" s="49"/>
      <c r="U641" s="49"/>
    </row>
    <row r="642" spans="1:22" ht="12.75" customHeight="1" x14ac:dyDescent="0.25">
      <c r="B642" s="48" t="s">
        <v>194</v>
      </c>
      <c r="C642" s="49"/>
      <c r="D642" s="49"/>
      <c r="E642" s="49"/>
      <c r="F642" s="49"/>
      <c r="G642" s="49"/>
      <c r="H642" s="49"/>
      <c r="I642" s="49"/>
      <c r="J642" s="49"/>
      <c r="K642" s="49"/>
      <c r="L642" s="50"/>
      <c r="M642" s="49"/>
      <c r="N642" s="49"/>
      <c r="O642" s="49"/>
      <c r="P642" s="49"/>
      <c r="Q642" s="49"/>
      <c r="R642" s="49"/>
      <c r="S642" s="49"/>
      <c r="T642" s="49"/>
      <c r="U642" s="49"/>
    </row>
    <row r="643" spans="1:22" x14ac:dyDescent="0.25">
      <c r="B643" s="52" t="s">
        <v>158</v>
      </c>
      <c r="C643" s="54" t="str">
        <f t="shared" ref="C643:G645" si="348">C628</f>
        <v>..</v>
      </c>
      <c r="D643" s="53">
        <f t="shared" si="348"/>
        <v>45</v>
      </c>
      <c r="E643" s="53">
        <f t="shared" si="348"/>
        <v>0</v>
      </c>
      <c r="F643" s="55" t="s">
        <v>56</v>
      </c>
      <c r="G643" s="53">
        <f t="shared" si="348"/>
        <v>0</v>
      </c>
      <c r="H643" s="54" t="s">
        <v>56</v>
      </c>
      <c r="I643" s="54">
        <f>SUM(C643:G643)</f>
        <v>45</v>
      </c>
      <c r="J643" s="54">
        <f>J628</f>
        <v>0</v>
      </c>
      <c r="K643" s="54">
        <f>SUM(I643:J643)</f>
        <v>45</v>
      </c>
      <c r="L643" s="50"/>
      <c r="M643" s="54" t="str">
        <f t="shared" ref="M643:T644" si="349">M628</f>
        <v>..</v>
      </c>
      <c r="N643" s="53">
        <f t="shared" si="349"/>
        <v>0</v>
      </c>
      <c r="O643" s="53">
        <f t="shared" si="349"/>
        <v>0</v>
      </c>
      <c r="P643" s="55" t="s">
        <v>56</v>
      </c>
      <c r="Q643" s="53">
        <f t="shared" si="349"/>
        <v>0</v>
      </c>
      <c r="R643" s="54" t="s">
        <v>56</v>
      </c>
      <c r="S643" s="54">
        <f t="shared" si="349"/>
        <v>0</v>
      </c>
      <c r="T643" s="53">
        <f t="shared" si="349"/>
        <v>0</v>
      </c>
      <c r="U643" s="54">
        <f>SUM(S643:T643)</f>
        <v>0</v>
      </c>
    </row>
    <row r="644" spans="1:22" x14ac:dyDescent="0.25">
      <c r="B644" s="52" t="s">
        <v>128</v>
      </c>
      <c r="C644" s="53">
        <f t="shared" si="348"/>
        <v>6810</v>
      </c>
      <c r="D644" s="53">
        <f t="shared" si="348"/>
        <v>1644</v>
      </c>
      <c r="E644" s="54" t="str">
        <f t="shared" si="348"/>
        <v>..</v>
      </c>
      <c r="F644" s="55" t="s">
        <v>56</v>
      </c>
      <c r="G644" s="53">
        <f t="shared" si="348"/>
        <v>1606</v>
      </c>
      <c r="H644" s="54" t="s">
        <v>56</v>
      </c>
      <c r="I644" s="54">
        <f>SUM(C644:G644)</f>
        <v>10060</v>
      </c>
      <c r="J644" s="54" t="str">
        <f>J629</f>
        <v>..</v>
      </c>
      <c r="K644" s="54">
        <f t="shared" ref="K644:K654" si="350">SUM(I644:J644)</f>
        <v>10060</v>
      </c>
      <c r="L644" s="50"/>
      <c r="M644" s="53">
        <f t="shared" si="349"/>
        <v>772</v>
      </c>
      <c r="N644" s="53">
        <f t="shared" si="349"/>
        <v>734</v>
      </c>
      <c r="O644" s="54" t="str">
        <f t="shared" si="349"/>
        <v>..</v>
      </c>
      <c r="P644" s="55" t="s">
        <v>56</v>
      </c>
      <c r="Q644" s="53">
        <f t="shared" si="349"/>
        <v>426</v>
      </c>
      <c r="R644" s="54" t="s">
        <v>56</v>
      </c>
      <c r="S644" s="54">
        <f t="shared" ref="S644:S654" si="351">SUM(M644:Q644)</f>
        <v>1932</v>
      </c>
      <c r="T644" s="54" t="str">
        <f>T629</f>
        <v>..</v>
      </c>
      <c r="U644" s="54">
        <f>SUM(S644:T644)</f>
        <v>1932</v>
      </c>
    </row>
    <row r="645" spans="1:22" x14ac:dyDescent="0.25">
      <c r="B645" s="52" t="s">
        <v>159</v>
      </c>
      <c r="C645" s="54" t="str">
        <f t="shared" si="348"/>
        <v>..</v>
      </c>
      <c r="D645" s="53">
        <f>D618+D630</f>
        <v>0</v>
      </c>
      <c r="E645" s="53">
        <f>E618+E630</f>
        <v>0</v>
      </c>
      <c r="F645" s="55" t="s">
        <v>56</v>
      </c>
      <c r="G645" s="53">
        <f>G618+G630</f>
        <v>24</v>
      </c>
      <c r="H645" s="54" t="s">
        <v>56</v>
      </c>
      <c r="I645" s="54">
        <f>SUM(C645:G645)</f>
        <v>24</v>
      </c>
      <c r="J645" s="53">
        <f>J618+J630</f>
        <v>18</v>
      </c>
      <c r="K645" s="54">
        <f t="shared" si="350"/>
        <v>42</v>
      </c>
      <c r="L645" s="50"/>
      <c r="M645" s="54" t="s">
        <v>56</v>
      </c>
      <c r="N645" s="53">
        <f>N618+N630</f>
        <v>0</v>
      </c>
      <c r="O645" s="53">
        <f>O618+O630</f>
        <v>0</v>
      </c>
      <c r="P645" s="55" t="s">
        <v>56</v>
      </c>
      <c r="Q645" s="53">
        <f>Q618+Q630</f>
        <v>10</v>
      </c>
      <c r="R645" s="54" t="s">
        <v>56</v>
      </c>
      <c r="S645" s="54">
        <f t="shared" si="351"/>
        <v>10</v>
      </c>
      <c r="T645" s="53">
        <f>T618+T630</f>
        <v>72</v>
      </c>
      <c r="U645" s="54">
        <f t="shared" ref="U645:U655" si="352">SUM(S645:T645)</f>
        <v>82</v>
      </c>
      <c r="V645" s="50"/>
    </row>
    <row r="646" spans="1:22" x14ac:dyDescent="0.25">
      <c r="B646" s="52" t="s">
        <v>160</v>
      </c>
      <c r="C646" s="53">
        <f>C631</f>
        <v>73</v>
      </c>
      <c r="D646" s="53">
        <f>D631</f>
        <v>0</v>
      </c>
      <c r="E646" s="54" t="str">
        <f>E631</f>
        <v>..</v>
      </c>
      <c r="F646" s="55" t="s">
        <v>56</v>
      </c>
      <c r="G646" s="54" t="str">
        <f>G631</f>
        <v>..</v>
      </c>
      <c r="H646" s="54" t="s">
        <v>56</v>
      </c>
      <c r="I646" s="54">
        <f>SUM(C646:G646)</f>
        <v>73</v>
      </c>
      <c r="J646" s="54" t="str">
        <f>J631</f>
        <v>..</v>
      </c>
      <c r="K646" s="54">
        <f t="shared" si="350"/>
        <v>73</v>
      </c>
      <c r="L646" s="50"/>
      <c r="M646" s="53">
        <f>M631</f>
        <v>25</v>
      </c>
      <c r="N646" s="53">
        <f>N631</f>
        <v>0</v>
      </c>
      <c r="O646" s="54" t="str">
        <f>O631</f>
        <v>..</v>
      </c>
      <c r="P646" s="55" t="s">
        <v>56</v>
      </c>
      <c r="Q646" s="54" t="str">
        <f>Q631</f>
        <v>..</v>
      </c>
      <c r="R646" s="54" t="s">
        <v>56</v>
      </c>
      <c r="S646" s="54">
        <f t="shared" si="351"/>
        <v>25</v>
      </c>
      <c r="T646" s="54" t="str">
        <f>T631</f>
        <v>..</v>
      </c>
      <c r="U646" s="54">
        <f t="shared" si="352"/>
        <v>25</v>
      </c>
    </row>
    <row r="647" spans="1:22" x14ac:dyDescent="0.25">
      <c r="B647" s="52" t="s">
        <v>176</v>
      </c>
      <c r="C647" s="54" t="s">
        <v>56</v>
      </c>
      <c r="D647" s="54" t="s">
        <v>56</v>
      </c>
      <c r="E647" s="54" t="s">
        <v>56</v>
      </c>
      <c r="F647" s="55" t="s">
        <v>56</v>
      </c>
      <c r="G647" s="54" t="s">
        <v>56</v>
      </c>
      <c r="H647" s="54" t="s">
        <v>56</v>
      </c>
      <c r="I647" s="54" t="s">
        <v>56</v>
      </c>
      <c r="J647" s="54" t="s">
        <v>56</v>
      </c>
      <c r="K647" s="54" t="s">
        <v>56</v>
      </c>
      <c r="L647" s="50"/>
      <c r="M647" s="54" t="s">
        <v>56</v>
      </c>
      <c r="N647" s="54" t="s">
        <v>56</v>
      </c>
      <c r="O647" s="54" t="s">
        <v>56</v>
      </c>
      <c r="P647" s="55" t="s">
        <v>56</v>
      </c>
      <c r="Q647" s="53">
        <f>Q619+Q632</f>
        <v>2708</v>
      </c>
      <c r="R647" s="54" t="s">
        <v>56</v>
      </c>
      <c r="S647" s="54">
        <f t="shared" si="351"/>
        <v>2708</v>
      </c>
      <c r="T647" s="54" t="s">
        <v>56</v>
      </c>
      <c r="U647" s="54">
        <f t="shared" si="352"/>
        <v>2708</v>
      </c>
    </row>
    <row r="648" spans="1:22" x14ac:dyDescent="0.25">
      <c r="B648" s="52" t="s">
        <v>162</v>
      </c>
      <c r="C648" s="53">
        <f>C633</f>
        <v>91</v>
      </c>
      <c r="D648" s="54" t="str">
        <f>D633</f>
        <v>..</v>
      </c>
      <c r="E648" s="54" t="str">
        <f>E633</f>
        <v>..</v>
      </c>
      <c r="F648" s="55" t="s">
        <v>56</v>
      </c>
      <c r="G648" s="54" t="str">
        <f>G633</f>
        <v>..</v>
      </c>
      <c r="H648" s="54" t="s">
        <v>56</v>
      </c>
      <c r="I648" s="54">
        <f>SUM(C648:G648)</f>
        <v>91</v>
      </c>
      <c r="J648" s="54" t="str">
        <f>J633</f>
        <v>..</v>
      </c>
      <c r="K648" s="54">
        <f t="shared" si="350"/>
        <v>91</v>
      </c>
      <c r="L648" s="50"/>
      <c r="M648" s="53">
        <f>M633</f>
        <v>0</v>
      </c>
      <c r="N648" s="54" t="str">
        <f>N633</f>
        <v>..</v>
      </c>
      <c r="O648" s="54" t="str">
        <f>O633</f>
        <v>..</v>
      </c>
      <c r="P648" s="55" t="s">
        <v>56</v>
      </c>
      <c r="Q648" s="54" t="str">
        <f>Q633</f>
        <v>..</v>
      </c>
      <c r="R648" s="54" t="s">
        <v>56</v>
      </c>
      <c r="S648" s="54">
        <f t="shared" si="351"/>
        <v>0</v>
      </c>
      <c r="T648" s="54" t="str">
        <f>T633</f>
        <v>..</v>
      </c>
      <c r="U648" s="54">
        <f t="shared" si="352"/>
        <v>0</v>
      </c>
    </row>
    <row r="649" spans="1:22" x14ac:dyDescent="0.25">
      <c r="B649" s="52" t="s">
        <v>178</v>
      </c>
      <c r="C649" s="54" t="str">
        <f t="shared" ref="C649:K653" si="353">C634</f>
        <v>..</v>
      </c>
      <c r="D649" s="54" t="str">
        <f t="shared" si="353"/>
        <v>..</v>
      </c>
      <c r="E649" s="54" t="str">
        <f t="shared" si="353"/>
        <v>..</v>
      </c>
      <c r="F649" s="55" t="s">
        <v>56</v>
      </c>
      <c r="G649" s="54" t="str">
        <f t="shared" si="353"/>
        <v>..</v>
      </c>
      <c r="H649" s="54" t="s">
        <v>56</v>
      </c>
      <c r="I649" s="54" t="str">
        <f t="shared" si="353"/>
        <v>..</v>
      </c>
      <c r="J649" s="54" t="str">
        <f t="shared" si="353"/>
        <v>..</v>
      </c>
      <c r="K649" s="54" t="str">
        <f t="shared" si="353"/>
        <v>..</v>
      </c>
      <c r="L649" s="50"/>
      <c r="M649" s="54" t="s">
        <v>56</v>
      </c>
      <c r="N649" s="53">
        <f>N620+N634</f>
        <v>796</v>
      </c>
      <c r="O649" s="53">
        <f>O620+O634</f>
        <v>69</v>
      </c>
      <c r="P649" s="55" t="s">
        <v>56</v>
      </c>
      <c r="Q649" s="53">
        <f>Q620+Q634</f>
        <v>1442</v>
      </c>
      <c r="R649" s="54" t="s">
        <v>56</v>
      </c>
      <c r="S649" s="54">
        <f t="shared" si="351"/>
        <v>2307</v>
      </c>
      <c r="T649" s="53">
        <f>T620+T634</f>
        <v>3834</v>
      </c>
      <c r="U649" s="54">
        <f t="shared" si="352"/>
        <v>6141</v>
      </c>
      <c r="V649" s="50"/>
    </row>
    <row r="650" spans="1:22" x14ac:dyDescent="0.25">
      <c r="B650" s="52" t="s">
        <v>196</v>
      </c>
      <c r="C650" s="54" t="str">
        <f t="shared" si="353"/>
        <v>..</v>
      </c>
      <c r="D650" s="54" t="str">
        <f t="shared" si="353"/>
        <v>..</v>
      </c>
      <c r="E650" s="54" t="str">
        <f t="shared" si="353"/>
        <v>..</v>
      </c>
      <c r="F650" s="55" t="s">
        <v>56</v>
      </c>
      <c r="G650" s="54" t="str">
        <f t="shared" si="353"/>
        <v>..</v>
      </c>
      <c r="H650" s="54" t="s">
        <v>56</v>
      </c>
      <c r="I650" s="54" t="str">
        <f t="shared" si="353"/>
        <v>..</v>
      </c>
      <c r="J650" s="54" t="str">
        <f t="shared" si="353"/>
        <v>..</v>
      </c>
      <c r="K650" s="54" t="str">
        <f t="shared" si="353"/>
        <v>..</v>
      </c>
      <c r="L650" s="50"/>
      <c r="M650" s="54" t="str">
        <f>M635</f>
        <v>..</v>
      </c>
      <c r="N650" s="53">
        <f>N621+N635</f>
        <v>985</v>
      </c>
      <c r="O650" s="54" t="str">
        <f>O635</f>
        <v>..</v>
      </c>
      <c r="P650" s="55" t="s">
        <v>56</v>
      </c>
      <c r="Q650" s="54" t="str">
        <f>Q635</f>
        <v>..</v>
      </c>
      <c r="R650" s="54" t="s">
        <v>56</v>
      </c>
      <c r="S650" s="54">
        <f t="shared" si="351"/>
        <v>985</v>
      </c>
      <c r="T650" s="54" t="str">
        <f>T635</f>
        <v>..</v>
      </c>
      <c r="U650" s="54">
        <f t="shared" si="352"/>
        <v>985</v>
      </c>
    </row>
    <row r="651" spans="1:22" x14ac:dyDescent="0.25">
      <c r="B651" s="52" t="s">
        <v>163</v>
      </c>
      <c r="C651" s="54" t="str">
        <f t="shared" si="353"/>
        <v>..</v>
      </c>
      <c r="D651" s="54" t="str">
        <f t="shared" si="353"/>
        <v>..</v>
      </c>
      <c r="E651" s="54" t="str">
        <f t="shared" si="353"/>
        <v>..</v>
      </c>
      <c r="F651" s="55" t="s">
        <v>56</v>
      </c>
      <c r="G651" s="54" t="str">
        <f t="shared" si="353"/>
        <v>..</v>
      </c>
      <c r="H651" s="54" t="s">
        <v>56</v>
      </c>
      <c r="I651" s="54" t="str">
        <f t="shared" si="353"/>
        <v>..</v>
      </c>
      <c r="J651" s="54" t="str">
        <f t="shared" si="353"/>
        <v>..</v>
      </c>
      <c r="K651" s="54" t="str">
        <f t="shared" si="353"/>
        <v>..</v>
      </c>
      <c r="L651" s="50"/>
      <c r="M651" s="54" t="s">
        <v>56</v>
      </c>
      <c r="N651" s="54" t="s">
        <v>56</v>
      </c>
      <c r="O651" s="54" t="s">
        <v>56</v>
      </c>
      <c r="P651" s="55" t="s">
        <v>56</v>
      </c>
      <c r="Q651" s="53">
        <f>Q636+Q622</f>
        <v>1285</v>
      </c>
      <c r="R651" s="54" t="s">
        <v>56</v>
      </c>
      <c r="S651" s="54">
        <f t="shared" si="351"/>
        <v>1285</v>
      </c>
      <c r="T651" s="54" t="s">
        <v>56</v>
      </c>
      <c r="U651" s="54">
        <f t="shared" si="352"/>
        <v>1285</v>
      </c>
    </row>
    <row r="652" spans="1:22" x14ac:dyDescent="0.25">
      <c r="B652" s="52" t="s">
        <v>118</v>
      </c>
      <c r="C652" s="54" t="str">
        <f t="shared" si="353"/>
        <v>..</v>
      </c>
      <c r="D652" s="53">
        <f>D623+D637</f>
        <v>345</v>
      </c>
      <c r="E652" s="53">
        <f>E623+E637</f>
        <v>0</v>
      </c>
      <c r="F652" s="55" t="s">
        <v>56</v>
      </c>
      <c r="G652" s="53">
        <f>G623+G637</f>
        <v>108</v>
      </c>
      <c r="H652" s="54" t="s">
        <v>56</v>
      </c>
      <c r="I652" s="54">
        <f>SUM(C652:G652)</f>
        <v>453</v>
      </c>
      <c r="J652" s="54" t="str">
        <f t="shared" si="353"/>
        <v>..</v>
      </c>
      <c r="K652" s="54">
        <f t="shared" si="350"/>
        <v>453</v>
      </c>
      <c r="L652" s="50"/>
      <c r="M652" s="54" t="str">
        <f>M637</f>
        <v>..</v>
      </c>
      <c r="N652" s="53">
        <f t="shared" ref="N652:Q653" si="354">N623+N637</f>
        <v>20549</v>
      </c>
      <c r="O652" s="53">
        <f t="shared" si="354"/>
        <v>771</v>
      </c>
      <c r="P652" s="55" t="s">
        <v>56</v>
      </c>
      <c r="Q652" s="53">
        <f t="shared" si="354"/>
        <v>4826</v>
      </c>
      <c r="R652" s="54" t="s">
        <v>56</v>
      </c>
      <c r="S652" s="54">
        <f t="shared" si="351"/>
        <v>26146</v>
      </c>
      <c r="T652" s="54" t="str">
        <f>T637</f>
        <v>..</v>
      </c>
      <c r="U652" s="54">
        <f t="shared" si="352"/>
        <v>26146</v>
      </c>
    </row>
    <row r="653" spans="1:22" x14ac:dyDescent="0.25">
      <c r="B653" s="52" t="s">
        <v>164</v>
      </c>
      <c r="C653" s="54" t="str">
        <f t="shared" si="353"/>
        <v>..</v>
      </c>
      <c r="D653" s="53">
        <f>D624+D638</f>
        <v>247</v>
      </c>
      <c r="E653" s="65">
        <v>0</v>
      </c>
      <c r="F653" s="55" t="s">
        <v>56</v>
      </c>
      <c r="G653" s="53">
        <f>G624+G638</f>
        <v>203</v>
      </c>
      <c r="H653" s="54" t="s">
        <v>56</v>
      </c>
      <c r="I653" s="54">
        <f>SUM(C653:G653)</f>
        <v>450</v>
      </c>
      <c r="J653" s="53">
        <f>J624+J638</f>
        <v>4053</v>
      </c>
      <c r="K653" s="54">
        <f t="shared" si="350"/>
        <v>4503</v>
      </c>
      <c r="L653" s="50"/>
      <c r="M653" s="54" t="str">
        <f>T512</f>
        <v>..</v>
      </c>
      <c r="N653" s="53">
        <f t="shared" si="354"/>
        <v>77</v>
      </c>
      <c r="O653" s="53">
        <f t="shared" si="354"/>
        <v>11</v>
      </c>
      <c r="P653" s="55" t="s">
        <v>56</v>
      </c>
      <c r="Q653" s="53">
        <f t="shared" si="354"/>
        <v>72</v>
      </c>
      <c r="R653" s="54" t="s">
        <v>56</v>
      </c>
      <c r="S653" s="54">
        <f t="shared" si="351"/>
        <v>160</v>
      </c>
      <c r="T653" s="53">
        <f>T624+T638</f>
        <v>2637</v>
      </c>
      <c r="U653" s="54">
        <f t="shared" si="352"/>
        <v>2797</v>
      </c>
      <c r="V653" s="50"/>
    </row>
    <row r="654" spans="1:22" x14ac:dyDescent="0.25">
      <c r="B654" s="52" t="s">
        <v>165</v>
      </c>
      <c r="C654" s="53">
        <f>C639</f>
        <v>71</v>
      </c>
      <c r="D654" s="54" t="str">
        <f>D639</f>
        <v>..</v>
      </c>
      <c r="E654" s="54" t="str">
        <f>E639</f>
        <v>..</v>
      </c>
      <c r="F654" s="55" t="s">
        <v>56</v>
      </c>
      <c r="G654" s="54" t="str">
        <f>G639</f>
        <v>..</v>
      </c>
      <c r="H654" s="54" t="s">
        <v>56</v>
      </c>
      <c r="I654" s="54">
        <f>SUM(C654:G654)</f>
        <v>71</v>
      </c>
      <c r="J654" s="54" t="str">
        <f>J639</f>
        <v>..</v>
      </c>
      <c r="K654" s="54">
        <f t="shared" si="350"/>
        <v>71</v>
      </c>
      <c r="L654" s="50"/>
      <c r="M654" s="53">
        <f>M639</f>
        <v>0</v>
      </c>
      <c r="N654" s="54" t="str">
        <f>N639</f>
        <v>..</v>
      </c>
      <c r="O654" s="54" t="str">
        <f>O639</f>
        <v>..</v>
      </c>
      <c r="P654" s="55" t="s">
        <v>56</v>
      </c>
      <c r="Q654" s="54" t="str">
        <f>Q639</f>
        <v>..</v>
      </c>
      <c r="R654" s="54" t="s">
        <v>56</v>
      </c>
      <c r="S654" s="54">
        <f t="shared" si="351"/>
        <v>0</v>
      </c>
      <c r="T654" s="54" t="str">
        <f>T639</f>
        <v>..</v>
      </c>
      <c r="U654" s="54">
        <f t="shared" si="352"/>
        <v>0</v>
      </c>
    </row>
    <row r="655" spans="1:22" ht="17.25" customHeight="1" thickBot="1" x14ac:dyDescent="0.3">
      <c r="B655" s="60" t="s">
        <v>200</v>
      </c>
      <c r="C655" s="54">
        <f t="shared" ref="C655:J655" si="355">SUM(C643:C654)</f>
        <v>7045</v>
      </c>
      <c r="D655" s="54">
        <f t="shared" si="355"/>
        <v>2281</v>
      </c>
      <c r="E655" s="54">
        <f t="shared" si="355"/>
        <v>0</v>
      </c>
      <c r="F655" s="55" t="s">
        <v>56</v>
      </c>
      <c r="G655" s="54">
        <f t="shared" si="355"/>
        <v>1941</v>
      </c>
      <c r="H655" s="54" t="s">
        <v>56</v>
      </c>
      <c r="I655" s="54">
        <f t="shared" si="355"/>
        <v>11267</v>
      </c>
      <c r="J655" s="54">
        <f t="shared" si="355"/>
        <v>4071</v>
      </c>
      <c r="K655" s="54">
        <f>K643+K644+K646+K648+K652+K653+K654+K645</f>
        <v>15338</v>
      </c>
      <c r="L655" s="50"/>
      <c r="M655" s="54">
        <f t="shared" ref="M655:T655" si="356">SUM(M643:M654)</f>
        <v>797</v>
      </c>
      <c r="N655" s="54">
        <f t="shared" si="356"/>
        <v>23141</v>
      </c>
      <c r="O655" s="54">
        <f t="shared" si="356"/>
        <v>851</v>
      </c>
      <c r="P655" s="55" t="s">
        <v>56</v>
      </c>
      <c r="Q655" s="54">
        <f t="shared" si="356"/>
        <v>10769</v>
      </c>
      <c r="R655" s="54" t="s">
        <v>56</v>
      </c>
      <c r="S655" s="54">
        <f t="shared" si="356"/>
        <v>35558</v>
      </c>
      <c r="T655" s="54">
        <f t="shared" si="356"/>
        <v>6543</v>
      </c>
      <c r="U655" s="54">
        <f t="shared" si="352"/>
        <v>42101</v>
      </c>
      <c r="V655" s="50"/>
    </row>
    <row r="656" spans="1:22" x14ac:dyDescent="0.25">
      <c r="A656" s="62"/>
      <c r="B656" s="62"/>
      <c r="C656" s="62"/>
      <c r="D656" s="62"/>
      <c r="E656" s="62"/>
      <c r="F656" s="62"/>
      <c r="G656" s="62"/>
      <c r="H656" s="62"/>
      <c r="I656" s="62"/>
      <c r="J656" s="62"/>
      <c r="K656" s="62"/>
      <c r="L656" s="63"/>
      <c r="M656" s="62"/>
      <c r="N656" s="62"/>
      <c r="O656" s="62"/>
      <c r="P656" s="62"/>
      <c r="Q656" s="62"/>
      <c r="R656" s="62"/>
      <c r="S656" s="62"/>
      <c r="T656" s="62"/>
      <c r="U656" s="62"/>
    </row>
    <row r="657" spans="1:22" ht="17.25" customHeight="1" x14ac:dyDescent="0.25">
      <c r="A657" s="47" t="s">
        <v>201</v>
      </c>
      <c r="B657" s="48" t="s">
        <v>202</v>
      </c>
      <c r="C657" s="49"/>
      <c r="D657" s="49"/>
      <c r="E657" s="74"/>
      <c r="F657" s="74"/>
      <c r="G657" s="74"/>
      <c r="H657" s="74"/>
      <c r="I657" s="54"/>
      <c r="J657" s="49"/>
      <c r="K657" s="54"/>
      <c r="L657" s="50"/>
      <c r="M657" s="49"/>
      <c r="N657" s="49"/>
      <c r="O657" s="74"/>
      <c r="P657" s="74"/>
      <c r="Q657" s="74"/>
      <c r="R657" s="74"/>
      <c r="S657" s="54"/>
      <c r="T657" s="49"/>
      <c r="U657" s="54"/>
    </row>
    <row r="658" spans="1:22" ht="14.25" customHeight="1" x14ac:dyDescent="0.25">
      <c r="B658" s="52" t="s">
        <v>178</v>
      </c>
      <c r="C658" s="54" t="s">
        <v>56</v>
      </c>
      <c r="D658" s="53">
        <v>556</v>
      </c>
      <c r="E658" s="53">
        <v>40</v>
      </c>
      <c r="F658" s="55" t="s">
        <v>56</v>
      </c>
      <c r="G658" s="53">
        <v>757</v>
      </c>
      <c r="H658" s="54" t="s">
        <v>56</v>
      </c>
      <c r="I658" s="54">
        <f>SUM(C658:G658)</f>
        <v>1353</v>
      </c>
      <c r="J658" s="53">
        <v>1848</v>
      </c>
      <c r="K658" s="54">
        <f>SUM(I658:J658)</f>
        <v>3201</v>
      </c>
      <c r="L658" s="50"/>
      <c r="M658" s="54" t="s">
        <v>56</v>
      </c>
      <c r="N658" s="53">
        <v>169</v>
      </c>
      <c r="O658" s="53">
        <v>33</v>
      </c>
      <c r="P658" s="55" t="s">
        <v>56</v>
      </c>
      <c r="Q658" s="53">
        <v>360</v>
      </c>
      <c r="R658" s="54" t="s">
        <v>56</v>
      </c>
      <c r="S658" s="54">
        <f>SUM(M658:Q658)</f>
        <v>562</v>
      </c>
      <c r="T658" s="53">
        <v>374</v>
      </c>
      <c r="U658" s="54">
        <f>SUM(S658:T658)</f>
        <v>936</v>
      </c>
      <c r="V658" s="50"/>
    </row>
    <row r="659" spans="1:22" x14ac:dyDescent="0.25">
      <c r="B659" s="52" t="s">
        <v>203</v>
      </c>
      <c r="C659" s="54" t="s">
        <v>56</v>
      </c>
      <c r="D659" s="53">
        <v>300</v>
      </c>
      <c r="E659" s="54" t="s">
        <v>56</v>
      </c>
      <c r="F659" s="55" t="s">
        <v>56</v>
      </c>
      <c r="G659" s="54" t="s">
        <v>56</v>
      </c>
      <c r="H659" s="54" t="s">
        <v>56</v>
      </c>
      <c r="I659" s="54">
        <f>SUM(C659:G659)</f>
        <v>300</v>
      </c>
      <c r="J659" s="54" t="s">
        <v>56</v>
      </c>
      <c r="K659" s="54">
        <f>SUM(I659:J659)</f>
        <v>300</v>
      </c>
      <c r="L659" s="50"/>
      <c r="M659" s="55" t="s">
        <v>56</v>
      </c>
      <c r="N659" s="53">
        <v>0</v>
      </c>
      <c r="O659" s="55" t="s">
        <v>56</v>
      </c>
      <c r="P659" s="55" t="s">
        <v>56</v>
      </c>
      <c r="Q659" s="55" t="s">
        <v>56</v>
      </c>
      <c r="R659" s="54" t="s">
        <v>56</v>
      </c>
      <c r="S659" s="54">
        <f>SUM(M659:Q659)</f>
        <v>0</v>
      </c>
      <c r="T659" s="55" t="s">
        <v>56</v>
      </c>
      <c r="U659" s="54">
        <f>SUM(S659:T659)</f>
        <v>0</v>
      </c>
    </row>
    <row r="660" spans="1:22" x14ac:dyDescent="0.25">
      <c r="B660" s="52" t="s">
        <v>204</v>
      </c>
      <c r="C660" s="54" t="s">
        <v>56</v>
      </c>
      <c r="D660" s="53">
        <v>5826</v>
      </c>
      <c r="E660" s="53">
        <v>200</v>
      </c>
      <c r="F660" s="55" t="s">
        <v>56</v>
      </c>
      <c r="G660" s="53">
        <v>1020</v>
      </c>
      <c r="H660" s="54" t="s">
        <v>56</v>
      </c>
      <c r="I660" s="54">
        <f>SUM(C660:G660)</f>
        <v>7046</v>
      </c>
      <c r="J660" s="54" t="s">
        <v>56</v>
      </c>
      <c r="K660" s="54">
        <f>SUM(I660:J660)</f>
        <v>7046</v>
      </c>
      <c r="L660" s="50"/>
      <c r="M660" s="55" t="s">
        <v>56</v>
      </c>
      <c r="N660" s="53">
        <v>8034</v>
      </c>
      <c r="O660" s="53">
        <v>399</v>
      </c>
      <c r="P660" s="55" t="s">
        <v>56</v>
      </c>
      <c r="Q660" s="53">
        <v>6582</v>
      </c>
      <c r="R660" s="54" t="s">
        <v>56</v>
      </c>
      <c r="S660" s="54">
        <f>SUM(M660:Q660)</f>
        <v>15015</v>
      </c>
      <c r="T660" s="55" t="s">
        <v>56</v>
      </c>
      <c r="U660" s="54">
        <f>SUM(S660:T660)</f>
        <v>15015</v>
      </c>
    </row>
    <row r="661" spans="1:22" x14ac:dyDescent="0.25">
      <c r="B661" s="52" t="s">
        <v>164</v>
      </c>
      <c r="C661" s="54" t="s">
        <v>56</v>
      </c>
      <c r="D661" s="53">
        <v>97</v>
      </c>
      <c r="E661" s="65">
        <v>0</v>
      </c>
      <c r="F661" s="55" t="s">
        <v>56</v>
      </c>
      <c r="G661" s="53">
        <v>25</v>
      </c>
      <c r="H661" s="54" t="s">
        <v>56</v>
      </c>
      <c r="I661" s="54">
        <f>SUM(C661:G661)</f>
        <v>122</v>
      </c>
      <c r="J661" s="49">
        <v>1623</v>
      </c>
      <c r="K661" s="54">
        <f>SUM(I661:J661)</f>
        <v>1745</v>
      </c>
      <c r="L661" s="50"/>
      <c r="M661" s="55" t="s">
        <v>56</v>
      </c>
      <c r="N661" s="53">
        <v>14</v>
      </c>
      <c r="O661" s="65">
        <v>0</v>
      </c>
      <c r="P661" s="55" t="s">
        <v>56</v>
      </c>
      <c r="Q661" s="53">
        <v>9</v>
      </c>
      <c r="R661" s="54" t="s">
        <v>56</v>
      </c>
      <c r="S661" s="54">
        <f>SUM(M661:Q661)</f>
        <v>23</v>
      </c>
      <c r="T661" s="49">
        <v>1259</v>
      </c>
      <c r="U661" s="54">
        <f>SUM(S661:T661)</f>
        <v>1282</v>
      </c>
      <c r="V661" s="50"/>
    </row>
    <row r="662" spans="1:22" x14ac:dyDescent="0.25">
      <c r="B662" s="60" t="s">
        <v>205</v>
      </c>
      <c r="C662" s="54" t="s">
        <v>56</v>
      </c>
      <c r="D662" s="54">
        <f t="shared" ref="D662:K662" si="357">SUM(D658:D661)</f>
        <v>6779</v>
      </c>
      <c r="E662" s="54">
        <f t="shared" si="357"/>
        <v>240</v>
      </c>
      <c r="F662" s="55" t="s">
        <v>56</v>
      </c>
      <c r="G662" s="54">
        <f t="shared" si="357"/>
        <v>1802</v>
      </c>
      <c r="H662" s="54" t="s">
        <v>56</v>
      </c>
      <c r="I662" s="54">
        <f t="shared" si="357"/>
        <v>8821</v>
      </c>
      <c r="J662" s="54">
        <f t="shared" si="357"/>
        <v>3471</v>
      </c>
      <c r="K662" s="54">
        <f t="shared" si="357"/>
        <v>12292</v>
      </c>
      <c r="L662" s="50"/>
      <c r="M662" s="54" t="s">
        <v>56</v>
      </c>
      <c r="N662" s="54">
        <f t="shared" ref="N662:U662" si="358">SUM(N658:N661)</f>
        <v>8217</v>
      </c>
      <c r="O662" s="54">
        <f t="shared" si="358"/>
        <v>432</v>
      </c>
      <c r="P662" s="55" t="s">
        <v>56</v>
      </c>
      <c r="Q662" s="54">
        <f t="shared" si="358"/>
        <v>6951</v>
      </c>
      <c r="R662" s="54" t="s">
        <v>56</v>
      </c>
      <c r="S662" s="54">
        <f t="shared" si="358"/>
        <v>15600</v>
      </c>
      <c r="T662" s="54">
        <f t="shared" si="358"/>
        <v>1633</v>
      </c>
      <c r="U662" s="54">
        <f t="shared" si="358"/>
        <v>17233</v>
      </c>
      <c r="V662" s="50"/>
    </row>
    <row r="663" spans="1:22" x14ac:dyDescent="0.25">
      <c r="C663" s="49"/>
      <c r="D663" s="49"/>
      <c r="E663" s="49"/>
      <c r="F663" s="49"/>
      <c r="G663" s="49"/>
      <c r="H663" s="49"/>
      <c r="I663" s="49"/>
      <c r="J663" s="49"/>
      <c r="K663" s="49"/>
      <c r="L663" s="50"/>
      <c r="M663" s="49"/>
      <c r="N663" s="49"/>
      <c r="O663" s="49"/>
      <c r="P663" s="49"/>
      <c r="Q663" s="49"/>
      <c r="R663" s="49"/>
      <c r="S663" s="49"/>
      <c r="T663" s="49"/>
      <c r="U663" s="49"/>
    </row>
    <row r="664" spans="1:22" x14ac:dyDescent="0.25">
      <c r="B664" s="48" t="s">
        <v>206</v>
      </c>
      <c r="C664" s="49"/>
      <c r="D664" s="49"/>
      <c r="E664" s="49"/>
      <c r="F664" s="49"/>
      <c r="G664" s="49"/>
      <c r="H664" s="49"/>
      <c r="I664" s="49"/>
      <c r="J664" s="49"/>
      <c r="K664" s="49"/>
      <c r="L664" s="50"/>
      <c r="M664" s="49"/>
      <c r="N664" s="49"/>
      <c r="O664" s="49"/>
      <c r="P664" s="49"/>
      <c r="Q664" s="49"/>
      <c r="R664" s="49"/>
      <c r="S664" s="49"/>
      <c r="T664" s="49"/>
      <c r="U664" s="49"/>
    </row>
    <row r="665" spans="1:22" x14ac:dyDescent="0.25">
      <c r="B665" s="52" t="s">
        <v>178</v>
      </c>
      <c r="C665" s="54" t="s">
        <v>56</v>
      </c>
      <c r="D665" s="53">
        <v>719</v>
      </c>
      <c r="E665" s="53">
        <v>62</v>
      </c>
      <c r="F665" s="55" t="s">
        <v>56</v>
      </c>
      <c r="G665" s="53">
        <v>512</v>
      </c>
      <c r="H665" s="54" t="s">
        <v>56</v>
      </c>
      <c r="I665" s="54">
        <f>SUM(C665:G665)</f>
        <v>1293</v>
      </c>
      <c r="J665" s="53">
        <v>1329</v>
      </c>
      <c r="K665" s="54">
        <f>SUM(I665:J665)</f>
        <v>2622</v>
      </c>
      <c r="L665" s="50"/>
      <c r="M665" s="54" t="s">
        <v>56</v>
      </c>
      <c r="N665" s="53">
        <v>1557</v>
      </c>
      <c r="O665" s="53">
        <v>258</v>
      </c>
      <c r="P665" s="55" t="s">
        <v>56</v>
      </c>
      <c r="Q665" s="53">
        <v>1421</v>
      </c>
      <c r="R665" s="54" t="s">
        <v>56</v>
      </c>
      <c r="S665" s="54">
        <f>SUM(M665:Q665)</f>
        <v>3236</v>
      </c>
      <c r="T665" s="53">
        <v>4352</v>
      </c>
      <c r="U665" s="54">
        <f>SUM(S665:T665)</f>
        <v>7588</v>
      </c>
      <c r="V665" s="50"/>
    </row>
    <row r="666" spans="1:22" x14ac:dyDescent="0.25">
      <c r="B666" s="52" t="s">
        <v>196</v>
      </c>
      <c r="C666" s="54" t="s">
        <v>56</v>
      </c>
      <c r="D666" s="53">
        <v>556</v>
      </c>
      <c r="E666" s="54" t="s">
        <v>56</v>
      </c>
      <c r="F666" s="55" t="s">
        <v>56</v>
      </c>
      <c r="G666" s="54" t="s">
        <v>56</v>
      </c>
      <c r="H666" s="54" t="s">
        <v>56</v>
      </c>
      <c r="I666" s="54">
        <f>SUM(C666:G666)</f>
        <v>556</v>
      </c>
      <c r="J666" s="54" t="s">
        <v>56</v>
      </c>
      <c r="K666" s="54">
        <f>SUM(I666:J666)</f>
        <v>556</v>
      </c>
      <c r="L666" s="50"/>
      <c r="M666" s="55" t="s">
        <v>56</v>
      </c>
      <c r="N666" s="53">
        <v>1555</v>
      </c>
      <c r="O666" s="55" t="s">
        <v>56</v>
      </c>
      <c r="P666" s="55" t="s">
        <v>56</v>
      </c>
      <c r="Q666" s="55" t="s">
        <v>56</v>
      </c>
      <c r="R666" s="54" t="s">
        <v>56</v>
      </c>
      <c r="S666" s="54">
        <f>SUM(M666:Q666)</f>
        <v>1555</v>
      </c>
      <c r="T666" s="55" t="s">
        <v>56</v>
      </c>
      <c r="U666" s="54">
        <f>SUM(S666:T666)</f>
        <v>1555</v>
      </c>
    </row>
    <row r="667" spans="1:22" x14ac:dyDescent="0.25">
      <c r="B667" s="52" t="s">
        <v>204</v>
      </c>
      <c r="C667" s="54" t="s">
        <v>56</v>
      </c>
      <c r="D667" s="53">
        <v>16156</v>
      </c>
      <c r="E667" s="53">
        <v>406</v>
      </c>
      <c r="F667" s="55" t="s">
        <v>56</v>
      </c>
      <c r="G667" s="53">
        <v>4632</v>
      </c>
      <c r="H667" s="54" t="s">
        <v>56</v>
      </c>
      <c r="I667" s="54">
        <f>SUM(C667:G667)</f>
        <v>21194</v>
      </c>
      <c r="J667" s="54" t="s">
        <v>56</v>
      </c>
      <c r="K667" s="54">
        <f>SUM(I667:J667)</f>
        <v>21194</v>
      </c>
      <c r="L667" s="50"/>
      <c r="M667" s="55" t="s">
        <v>56</v>
      </c>
      <c r="N667" s="53">
        <v>16786</v>
      </c>
      <c r="O667" s="53">
        <v>526</v>
      </c>
      <c r="P667" s="55" t="s">
        <v>56</v>
      </c>
      <c r="Q667" s="53">
        <v>5243</v>
      </c>
      <c r="R667" s="54" t="s">
        <v>56</v>
      </c>
      <c r="S667" s="54">
        <f>SUM(M667:Q667)</f>
        <v>22555</v>
      </c>
      <c r="T667" s="55" t="s">
        <v>56</v>
      </c>
      <c r="U667" s="54">
        <f>SUM(S667:T667)</f>
        <v>22555</v>
      </c>
    </row>
    <row r="668" spans="1:22" x14ac:dyDescent="0.25">
      <c r="B668" s="52" t="s">
        <v>164</v>
      </c>
      <c r="C668" s="54" t="s">
        <v>56</v>
      </c>
      <c r="D668" s="53">
        <v>106</v>
      </c>
      <c r="E668" s="65">
        <v>0</v>
      </c>
      <c r="F668" s="55" t="s">
        <v>56</v>
      </c>
      <c r="G668" s="53">
        <v>167</v>
      </c>
      <c r="H668" s="54" t="s">
        <v>56</v>
      </c>
      <c r="I668" s="54">
        <f>SUM(C668:G668)</f>
        <v>273</v>
      </c>
      <c r="J668" s="49">
        <v>1163</v>
      </c>
      <c r="K668" s="54">
        <f>SUM(I668:J668)</f>
        <v>1436</v>
      </c>
      <c r="L668" s="50"/>
      <c r="M668" s="55" t="s">
        <v>56</v>
      </c>
      <c r="N668" s="53">
        <v>41</v>
      </c>
      <c r="O668" s="65">
        <v>0</v>
      </c>
      <c r="P668" s="55" t="s">
        <v>56</v>
      </c>
      <c r="Q668" s="53">
        <v>53</v>
      </c>
      <c r="R668" s="54" t="s">
        <v>56</v>
      </c>
      <c r="S668" s="54">
        <f>SUM(M668:Q668)</f>
        <v>94</v>
      </c>
      <c r="T668" s="49">
        <v>1373</v>
      </c>
      <c r="U668" s="54">
        <f>SUM(S668:T668)</f>
        <v>1467</v>
      </c>
      <c r="V668" s="50"/>
    </row>
    <row r="669" spans="1:22" x14ac:dyDescent="0.25">
      <c r="B669" s="60" t="s">
        <v>207</v>
      </c>
      <c r="C669" s="54" t="s">
        <v>56</v>
      </c>
      <c r="D669" s="54">
        <f t="shared" ref="D669:K669" si="359">SUM(D665:D668)</f>
        <v>17537</v>
      </c>
      <c r="E669" s="54">
        <f t="shared" si="359"/>
        <v>468</v>
      </c>
      <c r="F669" s="55" t="s">
        <v>56</v>
      </c>
      <c r="G669" s="54">
        <f t="shared" si="359"/>
        <v>5311</v>
      </c>
      <c r="H669" s="54" t="s">
        <v>56</v>
      </c>
      <c r="I669" s="54">
        <f t="shared" si="359"/>
        <v>23316</v>
      </c>
      <c r="J669" s="54">
        <f t="shared" si="359"/>
        <v>2492</v>
      </c>
      <c r="K669" s="54">
        <f t="shared" si="359"/>
        <v>25808</v>
      </c>
      <c r="L669" s="50"/>
      <c r="M669" s="54" t="s">
        <v>56</v>
      </c>
      <c r="N669" s="54">
        <f t="shared" ref="N669:U669" si="360">SUM(N665:N668)</f>
        <v>19939</v>
      </c>
      <c r="O669" s="54">
        <f t="shared" si="360"/>
        <v>784</v>
      </c>
      <c r="P669" s="55" t="s">
        <v>56</v>
      </c>
      <c r="Q669" s="54">
        <f t="shared" si="360"/>
        <v>6717</v>
      </c>
      <c r="R669" s="54" t="s">
        <v>56</v>
      </c>
      <c r="S669" s="54">
        <f t="shared" si="360"/>
        <v>27440</v>
      </c>
      <c r="T669" s="54">
        <f t="shared" si="360"/>
        <v>5725</v>
      </c>
      <c r="U669" s="54">
        <f t="shared" si="360"/>
        <v>33165</v>
      </c>
      <c r="V669" s="50"/>
    </row>
    <row r="670" spans="1:22" x14ac:dyDescent="0.25">
      <c r="C670" s="49"/>
      <c r="D670" s="49"/>
      <c r="E670" s="49"/>
      <c r="F670" s="49"/>
      <c r="G670" s="49"/>
      <c r="H670" s="49"/>
      <c r="I670" s="49"/>
      <c r="J670" s="49"/>
      <c r="K670" s="49"/>
      <c r="L670" s="50"/>
      <c r="M670" s="49"/>
      <c r="N670" s="49"/>
      <c r="O670" s="49"/>
      <c r="P670" s="49"/>
      <c r="Q670" s="49"/>
      <c r="R670" s="49"/>
      <c r="S670" s="49"/>
      <c r="T670" s="49"/>
      <c r="U670" s="49"/>
    </row>
    <row r="671" spans="1:22" x14ac:dyDescent="0.25">
      <c r="B671" s="48" t="s">
        <v>201</v>
      </c>
      <c r="C671" s="49"/>
      <c r="D671" s="49"/>
      <c r="E671" s="49"/>
      <c r="F671" s="49"/>
      <c r="G671" s="49"/>
      <c r="H671" s="49"/>
      <c r="I671" s="49"/>
      <c r="J671" s="49"/>
      <c r="K671" s="49"/>
      <c r="L671" s="50"/>
      <c r="M671" s="49"/>
      <c r="N671" s="49"/>
      <c r="O671" s="49"/>
      <c r="P671" s="49"/>
      <c r="Q671" s="49"/>
      <c r="R671" s="49"/>
      <c r="S671" s="49"/>
      <c r="T671" s="49"/>
      <c r="U671" s="49"/>
    </row>
    <row r="672" spans="1:22" x14ac:dyDescent="0.25">
      <c r="B672" s="52" t="s">
        <v>178</v>
      </c>
      <c r="C672" s="54" t="s">
        <v>56</v>
      </c>
      <c r="D672" s="53">
        <f>D658+D665</f>
        <v>1275</v>
      </c>
      <c r="E672" s="53">
        <f>E658+E665</f>
        <v>102</v>
      </c>
      <c r="F672" s="55" t="s">
        <v>56</v>
      </c>
      <c r="G672" s="53">
        <f>G658+G665</f>
        <v>1269</v>
      </c>
      <c r="H672" s="54" t="s">
        <v>56</v>
      </c>
      <c r="I672" s="54">
        <f>SUM(C672:G672)</f>
        <v>2646</v>
      </c>
      <c r="J672" s="53">
        <f>J658+J665</f>
        <v>3177</v>
      </c>
      <c r="K672" s="54">
        <f>SUM(I672:J672)</f>
        <v>5823</v>
      </c>
      <c r="L672" s="50"/>
      <c r="M672" s="54" t="s">
        <v>56</v>
      </c>
      <c r="N672" s="53">
        <f>N658+N665</f>
        <v>1726</v>
      </c>
      <c r="O672" s="53">
        <f>O658+O665</f>
        <v>291</v>
      </c>
      <c r="P672" s="55" t="s">
        <v>56</v>
      </c>
      <c r="Q672" s="53">
        <f>Q658+Q665</f>
        <v>1781</v>
      </c>
      <c r="R672" s="54" t="s">
        <v>56</v>
      </c>
      <c r="S672" s="54">
        <f>SUM(M672:Q672)</f>
        <v>3798</v>
      </c>
      <c r="T672" s="53">
        <f>T658+T665</f>
        <v>4726</v>
      </c>
      <c r="U672" s="54">
        <f>SUM(S672:T672)</f>
        <v>8524</v>
      </c>
      <c r="V672" s="50"/>
    </row>
    <row r="673" spans="1:22" x14ac:dyDescent="0.25">
      <c r="B673" s="52" t="s">
        <v>196</v>
      </c>
      <c r="C673" s="54" t="s">
        <v>56</v>
      </c>
      <c r="D673" s="53">
        <f>D659+D666</f>
        <v>856</v>
      </c>
      <c r="E673" s="54" t="s">
        <v>56</v>
      </c>
      <c r="F673" s="55" t="s">
        <v>56</v>
      </c>
      <c r="G673" s="54" t="s">
        <v>56</v>
      </c>
      <c r="H673" s="54" t="s">
        <v>56</v>
      </c>
      <c r="I673" s="54">
        <f>SUM(C673:G673)</f>
        <v>856</v>
      </c>
      <c r="J673" s="54" t="s">
        <v>56</v>
      </c>
      <c r="K673" s="54">
        <f>SUM(I673:J673)</f>
        <v>856</v>
      </c>
      <c r="L673" s="50"/>
      <c r="M673" s="54" t="s">
        <v>56</v>
      </c>
      <c r="N673" s="53">
        <f>N659+N666</f>
        <v>1555</v>
      </c>
      <c r="O673" s="54" t="s">
        <v>56</v>
      </c>
      <c r="P673" s="55" t="s">
        <v>56</v>
      </c>
      <c r="Q673" s="54" t="s">
        <v>56</v>
      </c>
      <c r="R673" s="54" t="s">
        <v>56</v>
      </c>
      <c r="S673" s="54">
        <f>SUM(M673:Q673)</f>
        <v>1555</v>
      </c>
      <c r="T673" s="54" t="s">
        <v>56</v>
      </c>
      <c r="U673" s="54">
        <f>SUM(S673:T673)</f>
        <v>1555</v>
      </c>
    </row>
    <row r="674" spans="1:22" x14ac:dyDescent="0.25">
      <c r="B674" s="52" t="s">
        <v>204</v>
      </c>
      <c r="C674" s="54" t="s">
        <v>56</v>
      </c>
      <c r="D674" s="53">
        <f>D660+D667</f>
        <v>21982</v>
      </c>
      <c r="E674" s="53">
        <f>E660+E667</f>
        <v>606</v>
      </c>
      <c r="F674" s="55" t="s">
        <v>56</v>
      </c>
      <c r="G674" s="53">
        <f>G660+G667</f>
        <v>5652</v>
      </c>
      <c r="H674" s="54" t="s">
        <v>56</v>
      </c>
      <c r="I674" s="54">
        <f>SUM(C674:G674)</f>
        <v>28240</v>
      </c>
      <c r="J674" s="54" t="s">
        <v>56</v>
      </c>
      <c r="K674" s="54">
        <f>SUM(I674:J674)</f>
        <v>28240</v>
      </c>
      <c r="L674" s="50"/>
      <c r="M674" s="54" t="s">
        <v>56</v>
      </c>
      <c r="N674" s="53">
        <f>N660+N667</f>
        <v>24820</v>
      </c>
      <c r="O674" s="53">
        <f>O660+O667</f>
        <v>925</v>
      </c>
      <c r="P674" s="55" t="s">
        <v>56</v>
      </c>
      <c r="Q674" s="53">
        <f>Q660+Q667</f>
        <v>11825</v>
      </c>
      <c r="R674" s="54" t="s">
        <v>56</v>
      </c>
      <c r="S674" s="54">
        <f>SUM(M674:Q674)</f>
        <v>37570</v>
      </c>
      <c r="T674" s="54" t="s">
        <v>56</v>
      </c>
      <c r="U674" s="54">
        <f>SUM(S674:T674)</f>
        <v>37570</v>
      </c>
    </row>
    <row r="675" spans="1:22" x14ac:dyDescent="0.25">
      <c r="B675" s="52" t="s">
        <v>164</v>
      </c>
      <c r="C675" s="54" t="s">
        <v>56</v>
      </c>
      <c r="D675" s="53">
        <f>D661+D668</f>
        <v>203</v>
      </c>
      <c r="E675" s="53">
        <f>E661+E668</f>
        <v>0</v>
      </c>
      <c r="F675" s="55" t="s">
        <v>56</v>
      </c>
      <c r="G675" s="53">
        <f>G661+G668</f>
        <v>192</v>
      </c>
      <c r="H675" s="54" t="s">
        <v>56</v>
      </c>
      <c r="I675" s="54">
        <f>SUM(C675:G675)</f>
        <v>395</v>
      </c>
      <c r="J675" s="53">
        <f>J661+J668</f>
        <v>2786</v>
      </c>
      <c r="K675" s="54">
        <f>SUM(I675:J675)</f>
        <v>3181</v>
      </c>
      <c r="L675" s="50"/>
      <c r="M675" s="54" t="s">
        <v>56</v>
      </c>
      <c r="N675" s="53">
        <f>N661+N668</f>
        <v>55</v>
      </c>
      <c r="O675" s="53">
        <f>O661+O668</f>
        <v>0</v>
      </c>
      <c r="P675" s="55" t="s">
        <v>56</v>
      </c>
      <c r="Q675" s="53">
        <f>Q661+Q668</f>
        <v>62</v>
      </c>
      <c r="R675" s="54" t="s">
        <v>56</v>
      </c>
      <c r="S675" s="54">
        <f>SUM(M675:Q675)</f>
        <v>117</v>
      </c>
      <c r="T675" s="53">
        <f>T661+T668</f>
        <v>2632</v>
      </c>
      <c r="U675" s="54">
        <f>SUM(S675:T675)</f>
        <v>2749</v>
      </c>
      <c r="V675" s="50"/>
    </row>
    <row r="676" spans="1:22" ht="17.25" customHeight="1" thickBot="1" x14ac:dyDescent="0.3">
      <c r="B676" s="60" t="s">
        <v>208</v>
      </c>
      <c r="C676" s="54" t="s">
        <v>56</v>
      </c>
      <c r="D676" s="54">
        <f t="shared" ref="D676:K676" si="361">SUM(D672:D675)</f>
        <v>24316</v>
      </c>
      <c r="E676" s="54">
        <f t="shared" si="361"/>
        <v>708</v>
      </c>
      <c r="F676" s="55" t="s">
        <v>56</v>
      </c>
      <c r="G676" s="54">
        <f t="shared" si="361"/>
        <v>7113</v>
      </c>
      <c r="H676" s="54" t="s">
        <v>56</v>
      </c>
      <c r="I676" s="54">
        <f t="shared" si="361"/>
        <v>32137</v>
      </c>
      <c r="J676" s="54">
        <f t="shared" si="361"/>
        <v>5963</v>
      </c>
      <c r="K676" s="54">
        <f t="shared" si="361"/>
        <v>38100</v>
      </c>
      <c r="L676" s="50"/>
      <c r="M676" s="54" t="s">
        <v>56</v>
      </c>
      <c r="N676" s="54">
        <f t="shared" ref="N676:U676" si="362">SUM(N672:N675)</f>
        <v>28156</v>
      </c>
      <c r="O676" s="54">
        <f t="shared" si="362"/>
        <v>1216</v>
      </c>
      <c r="P676" s="55" t="s">
        <v>56</v>
      </c>
      <c r="Q676" s="54">
        <f t="shared" si="362"/>
        <v>13668</v>
      </c>
      <c r="R676" s="54" t="s">
        <v>56</v>
      </c>
      <c r="S676" s="54">
        <f t="shared" si="362"/>
        <v>43040</v>
      </c>
      <c r="T676" s="54">
        <f t="shared" si="362"/>
        <v>7358</v>
      </c>
      <c r="U676" s="54">
        <f t="shared" si="362"/>
        <v>50398</v>
      </c>
      <c r="V676" s="50"/>
    </row>
    <row r="677" spans="1:22" x14ac:dyDescent="0.25">
      <c r="A677" s="62"/>
      <c r="B677" s="62"/>
      <c r="C677" s="75"/>
      <c r="D677" s="75"/>
      <c r="E677" s="75"/>
      <c r="F677" s="75"/>
      <c r="G677" s="75"/>
      <c r="H677" s="75"/>
      <c r="I677" s="75"/>
      <c r="J677" s="75"/>
      <c r="K677" s="75"/>
      <c r="L677" s="71"/>
      <c r="M677" s="75"/>
      <c r="N677" s="75"/>
      <c r="O677" s="75"/>
      <c r="P677" s="75"/>
      <c r="Q677" s="75"/>
      <c r="R677" s="75"/>
      <c r="S677" s="75"/>
      <c r="T677" s="75"/>
      <c r="U677" s="75"/>
    </row>
    <row r="678" spans="1:22" ht="16.5" customHeight="1" x14ac:dyDescent="0.25">
      <c r="A678" s="47" t="s">
        <v>209</v>
      </c>
      <c r="B678" s="48" t="s">
        <v>210</v>
      </c>
      <c r="E678" s="76"/>
      <c r="F678" s="76"/>
      <c r="G678" s="76"/>
      <c r="H678" s="76"/>
      <c r="I678" s="60"/>
      <c r="K678" s="60"/>
      <c r="O678" s="76"/>
      <c r="P678" s="76"/>
      <c r="Q678" s="76"/>
      <c r="R678" s="76"/>
      <c r="S678" s="60"/>
      <c r="U678" s="60"/>
    </row>
    <row r="679" spans="1:22" x14ac:dyDescent="0.25">
      <c r="B679" s="52" t="s">
        <v>178</v>
      </c>
      <c r="C679" s="55" t="s">
        <v>56</v>
      </c>
      <c r="D679" s="53">
        <v>0</v>
      </c>
      <c r="E679" s="53">
        <v>0</v>
      </c>
      <c r="F679" s="55" t="s">
        <v>56</v>
      </c>
      <c r="G679" s="53">
        <v>0</v>
      </c>
      <c r="H679" s="54" t="s">
        <v>56</v>
      </c>
      <c r="I679" s="54">
        <f>SUM(C679:G679)</f>
        <v>0</v>
      </c>
      <c r="J679" s="53">
        <v>16</v>
      </c>
      <c r="K679" s="54">
        <f>SUM(I679:J679)</f>
        <v>16</v>
      </c>
      <c r="L679" s="50"/>
      <c r="M679" s="55" t="s">
        <v>56</v>
      </c>
      <c r="N679" s="55" t="s">
        <v>56</v>
      </c>
      <c r="O679" s="55" t="s">
        <v>56</v>
      </c>
      <c r="P679" s="55" t="s">
        <v>56</v>
      </c>
      <c r="Q679" s="55" t="s">
        <v>56</v>
      </c>
      <c r="R679" s="54" t="s">
        <v>56</v>
      </c>
      <c r="S679" s="55" t="s">
        <v>56</v>
      </c>
      <c r="T679" s="55" t="s">
        <v>56</v>
      </c>
      <c r="U679" s="55" t="s">
        <v>56</v>
      </c>
    </row>
    <row r="680" spans="1:22" x14ac:dyDescent="0.25">
      <c r="B680" s="52" t="s">
        <v>204</v>
      </c>
      <c r="C680" s="55" t="s">
        <v>56</v>
      </c>
      <c r="D680" s="53">
        <v>6464</v>
      </c>
      <c r="E680" s="53">
        <v>476</v>
      </c>
      <c r="F680" s="55" t="s">
        <v>56</v>
      </c>
      <c r="G680" s="53">
        <v>1038</v>
      </c>
      <c r="H680" s="54" t="s">
        <v>56</v>
      </c>
      <c r="I680" s="54">
        <f>SUM(C680:G680)</f>
        <v>7978</v>
      </c>
      <c r="J680" s="55" t="s">
        <v>56</v>
      </c>
      <c r="K680" s="54">
        <f>SUM(I680:J680)</f>
        <v>7978</v>
      </c>
      <c r="L680" s="50"/>
      <c r="M680" s="55" t="s">
        <v>56</v>
      </c>
      <c r="N680" s="53">
        <v>8790</v>
      </c>
      <c r="O680" s="53">
        <v>439</v>
      </c>
      <c r="P680" s="55" t="s">
        <v>56</v>
      </c>
      <c r="Q680" s="53">
        <v>5663</v>
      </c>
      <c r="R680" s="54" t="s">
        <v>56</v>
      </c>
      <c r="S680" s="54">
        <f>SUM(M680:Q680)</f>
        <v>14892</v>
      </c>
      <c r="T680" s="55" t="s">
        <v>56</v>
      </c>
      <c r="U680" s="54">
        <f>SUM(S680:T680)</f>
        <v>14892</v>
      </c>
    </row>
    <row r="681" spans="1:22" x14ac:dyDescent="0.25">
      <c r="B681" s="52" t="s">
        <v>164</v>
      </c>
      <c r="C681" s="55" t="s">
        <v>56</v>
      </c>
      <c r="D681" s="53">
        <v>6</v>
      </c>
      <c r="E681" s="65">
        <v>0</v>
      </c>
      <c r="F681" s="55" t="s">
        <v>56</v>
      </c>
      <c r="G681" s="53">
        <v>0</v>
      </c>
      <c r="H681" s="54" t="s">
        <v>56</v>
      </c>
      <c r="I681" s="54">
        <f>SUM(C681:G681)</f>
        <v>6</v>
      </c>
      <c r="J681" s="49">
        <v>867</v>
      </c>
      <c r="K681" s="54">
        <f>SUM(I681:J681)</f>
        <v>873</v>
      </c>
      <c r="L681" s="50"/>
      <c r="M681" s="55" t="s">
        <v>56</v>
      </c>
      <c r="N681" s="53">
        <v>38</v>
      </c>
      <c r="O681" s="65">
        <v>2</v>
      </c>
      <c r="P681" s="55" t="s">
        <v>56</v>
      </c>
      <c r="Q681" s="53">
        <v>108</v>
      </c>
      <c r="R681" s="54" t="s">
        <v>56</v>
      </c>
      <c r="S681" s="54">
        <f>SUM(M681:Q681)</f>
        <v>148</v>
      </c>
      <c r="T681" s="49">
        <v>871</v>
      </c>
      <c r="U681" s="54">
        <f>SUM(S681:T681)</f>
        <v>1019</v>
      </c>
      <c r="V681" s="50"/>
    </row>
    <row r="682" spans="1:22" x14ac:dyDescent="0.25">
      <c r="B682" s="60" t="s">
        <v>211</v>
      </c>
      <c r="C682" s="54" t="s">
        <v>56</v>
      </c>
      <c r="D682" s="54">
        <f t="shared" ref="D682:K682" si="363">SUM(D679:D681)</f>
        <v>6470</v>
      </c>
      <c r="E682" s="54">
        <f t="shared" si="363"/>
        <v>476</v>
      </c>
      <c r="F682" s="55" t="s">
        <v>56</v>
      </c>
      <c r="G682" s="54">
        <f t="shared" si="363"/>
        <v>1038</v>
      </c>
      <c r="H682" s="54" t="s">
        <v>56</v>
      </c>
      <c r="I682" s="54">
        <f t="shared" si="363"/>
        <v>7984</v>
      </c>
      <c r="J682" s="54">
        <f t="shared" si="363"/>
        <v>883</v>
      </c>
      <c r="K682" s="54">
        <f t="shared" si="363"/>
        <v>8867</v>
      </c>
      <c r="L682" s="50"/>
      <c r="M682" s="54" t="s">
        <v>56</v>
      </c>
      <c r="N682" s="54">
        <f t="shared" ref="N682:U682" si="364">SUM(N679:N681)</f>
        <v>8828</v>
      </c>
      <c r="O682" s="54">
        <f t="shared" si="364"/>
        <v>441</v>
      </c>
      <c r="P682" s="55" t="s">
        <v>56</v>
      </c>
      <c r="Q682" s="54">
        <f t="shared" si="364"/>
        <v>5771</v>
      </c>
      <c r="R682" s="54" t="s">
        <v>56</v>
      </c>
      <c r="S682" s="54">
        <f t="shared" si="364"/>
        <v>15040</v>
      </c>
      <c r="T682" s="54">
        <f t="shared" si="364"/>
        <v>871</v>
      </c>
      <c r="U682" s="54">
        <f t="shared" si="364"/>
        <v>15911</v>
      </c>
      <c r="V682" s="50"/>
    </row>
    <row r="683" spans="1:22" x14ac:dyDescent="0.25">
      <c r="C683" s="49"/>
      <c r="D683" s="49"/>
      <c r="E683" s="49"/>
      <c r="F683" s="49"/>
      <c r="G683" s="49"/>
      <c r="H683" s="49"/>
      <c r="I683" s="49"/>
      <c r="J683" s="49"/>
      <c r="K683" s="49"/>
      <c r="L683" s="50"/>
      <c r="M683" s="49"/>
      <c r="N683" s="49"/>
      <c r="O683" s="49"/>
      <c r="P683" s="49"/>
      <c r="Q683" s="49"/>
      <c r="R683" s="49"/>
      <c r="S683" s="49"/>
      <c r="T683" s="49"/>
      <c r="U683" s="49"/>
    </row>
    <row r="684" spans="1:22" x14ac:dyDescent="0.25">
      <c r="B684" s="48" t="s">
        <v>212</v>
      </c>
      <c r="C684" s="49"/>
      <c r="D684" s="49"/>
      <c r="E684" s="49"/>
      <c r="F684" s="49"/>
      <c r="G684" s="49"/>
      <c r="H684" s="49"/>
      <c r="I684" s="49"/>
      <c r="J684" s="49"/>
      <c r="K684" s="49"/>
      <c r="L684" s="50"/>
      <c r="M684" s="49"/>
      <c r="N684" s="49"/>
      <c r="O684" s="49"/>
      <c r="P684" s="49"/>
      <c r="Q684" s="49"/>
      <c r="R684" s="49"/>
      <c r="S684" s="49"/>
      <c r="T684" s="49"/>
      <c r="U684" s="49"/>
    </row>
    <row r="685" spans="1:22" x14ac:dyDescent="0.25">
      <c r="B685" s="52" t="s">
        <v>178</v>
      </c>
      <c r="C685" s="55" t="s">
        <v>56</v>
      </c>
      <c r="D685" s="53">
        <v>1647</v>
      </c>
      <c r="E685" s="53">
        <v>320</v>
      </c>
      <c r="F685" s="55" t="s">
        <v>56</v>
      </c>
      <c r="G685" s="53">
        <v>2208</v>
      </c>
      <c r="H685" s="54" t="s">
        <v>56</v>
      </c>
      <c r="I685" s="54">
        <f>SUM(C685:G685)</f>
        <v>4175</v>
      </c>
      <c r="J685" s="53">
        <v>6548</v>
      </c>
      <c r="K685" s="54">
        <f>SUM(I685:J685)</f>
        <v>10723</v>
      </c>
      <c r="L685" s="50"/>
      <c r="M685" s="55" t="s">
        <v>56</v>
      </c>
      <c r="N685" s="53">
        <v>22</v>
      </c>
      <c r="O685" s="53">
        <v>0</v>
      </c>
      <c r="P685" s="55" t="s">
        <v>56</v>
      </c>
      <c r="Q685" s="53">
        <v>13</v>
      </c>
      <c r="R685" s="54" t="s">
        <v>56</v>
      </c>
      <c r="S685" s="54">
        <f>SUM(M685:Q685)</f>
        <v>35</v>
      </c>
      <c r="T685" s="53">
        <v>43</v>
      </c>
      <c r="U685" s="54">
        <f>SUM(S685:T685)</f>
        <v>78</v>
      </c>
      <c r="V685" s="50"/>
    </row>
    <row r="686" spans="1:22" x14ac:dyDescent="0.25">
      <c r="B686" s="52" t="s">
        <v>196</v>
      </c>
      <c r="C686" s="55" t="s">
        <v>56</v>
      </c>
      <c r="D686" s="53">
        <v>1691</v>
      </c>
      <c r="E686" s="55" t="s">
        <v>56</v>
      </c>
      <c r="F686" s="55" t="s">
        <v>56</v>
      </c>
      <c r="G686" s="55" t="s">
        <v>56</v>
      </c>
      <c r="H686" s="54" t="s">
        <v>56</v>
      </c>
      <c r="I686" s="54">
        <f>SUM(C686:G686)</f>
        <v>1691</v>
      </c>
      <c r="J686" s="55" t="s">
        <v>56</v>
      </c>
      <c r="K686" s="54">
        <f>SUM(I686:J686)</f>
        <v>1691</v>
      </c>
      <c r="L686" s="50"/>
      <c r="M686" s="55" t="s">
        <v>56</v>
      </c>
      <c r="N686" s="53">
        <v>0</v>
      </c>
      <c r="O686" s="55" t="s">
        <v>56</v>
      </c>
      <c r="P686" s="55" t="s">
        <v>56</v>
      </c>
      <c r="Q686" s="55" t="s">
        <v>56</v>
      </c>
      <c r="R686" s="54" t="s">
        <v>56</v>
      </c>
      <c r="S686" s="54">
        <f>SUM(M686:Q686)</f>
        <v>0</v>
      </c>
      <c r="T686" s="55" t="s">
        <v>56</v>
      </c>
      <c r="U686" s="54">
        <f>SUM(S686:T686)</f>
        <v>0</v>
      </c>
    </row>
    <row r="687" spans="1:22" x14ac:dyDescent="0.25">
      <c r="B687" s="52" t="s">
        <v>204</v>
      </c>
      <c r="C687" s="55" t="s">
        <v>56</v>
      </c>
      <c r="D687" s="53">
        <v>19037</v>
      </c>
      <c r="E687" s="53">
        <v>850</v>
      </c>
      <c r="F687" s="55" t="s">
        <v>56</v>
      </c>
      <c r="G687" s="53">
        <v>4467</v>
      </c>
      <c r="H687" s="54" t="s">
        <v>56</v>
      </c>
      <c r="I687" s="54">
        <f>SUM(C687:G687)</f>
        <v>24354</v>
      </c>
      <c r="J687" s="55" t="s">
        <v>56</v>
      </c>
      <c r="K687" s="54">
        <f>SUM(I687:J687)</f>
        <v>24354</v>
      </c>
      <c r="L687" s="50"/>
      <c r="M687" s="55" t="s">
        <v>56</v>
      </c>
      <c r="N687" s="53">
        <v>15075</v>
      </c>
      <c r="O687" s="53">
        <v>751</v>
      </c>
      <c r="P687" s="55" t="s">
        <v>56</v>
      </c>
      <c r="Q687" s="53">
        <v>9616</v>
      </c>
      <c r="R687" s="54" t="s">
        <v>56</v>
      </c>
      <c r="S687" s="54">
        <f>SUM(M687:Q687)</f>
        <v>25442</v>
      </c>
      <c r="T687" s="55" t="s">
        <v>56</v>
      </c>
      <c r="U687" s="54">
        <f>SUM(S687:T687)</f>
        <v>25442</v>
      </c>
    </row>
    <row r="688" spans="1:22" x14ac:dyDescent="0.25">
      <c r="B688" s="52" t="s">
        <v>164</v>
      </c>
      <c r="C688" s="55" t="s">
        <v>56</v>
      </c>
      <c r="D688" s="53">
        <v>14</v>
      </c>
      <c r="E688" s="65">
        <v>0</v>
      </c>
      <c r="F688" s="55" t="s">
        <v>56</v>
      </c>
      <c r="G688" s="53">
        <v>8</v>
      </c>
      <c r="H688" s="54" t="s">
        <v>56</v>
      </c>
      <c r="I688" s="54">
        <f>SUM(C688:G688)</f>
        <v>22</v>
      </c>
      <c r="J688" s="49">
        <v>1844</v>
      </c>
      <c r="K688" s="54">
        <f>SUM(I688:J688)</f>
        <v>1866</v>
      </c>
      <c r="L688" s="50"/>
      <c r="M688" s="55" t="s">
        <v>56</v>
      </c>
      <c r="N688" s="53">
        <v>22</v>
      </c>
      <c r="O688" s="65">
        <v>0</v>
      </c>
      <c r="P688" s="55" t="s">
        <v>56</v>
      </c>
      <c r="Q688" s="53">
        <v>11</v>
      </c>
      <c r="R688" s="54" t="s">
        <v>56</v>
      </c>
      <c r="S688" s="54">
        <f>SUM(M688:Q688)</f>
        <v>33</v>
      </c>
      <c r="T688" s="49">
        <v>1863</v>
      </c>
      <c r="U688" s="54">
        <f>SUM(S688:T688)</f>
        <v>1896</v>
      </c>
      <c r="V688" s="50"/>
    </row>
    <row r="689" spans="1:22" x14ac:dyDescent="0.25">
      <c r="B689" s="60" t="s">
        <v>213</v>
      </c>
      <c r="C689" s="54" t="s">
        <v>56</v>
      </c>
      <c r="D689" s="54">
        <f t="shared" ref="D689:K689" si="365">SUM(D685:D688)</f>
        <v>22389</v>
      </c>
      <c r="E689" s="54">
        <f t="shared" si="365"/>
        <v>1170</v>
      </c>
      <c r="F689" s="55" t="s">
        <v>56</v>
      </c>
      <c r="G689" s="54">
        <f t="shared" si="365"/>
        <v>6683</v>
      </c>
      <c r="H689" s="54" t="s">
        <v>56</v>
      </c>
      <c r="I689" s="54">
        <f t="shared" si="365"/>
        <v>30242</v>
      </c>
      <c r="J689" s="54">
        <f t="shared" si="365"/>
        <v>8392</v>
      </c>
      <c r="K689" s="54">
        <f t="shared" si="365"/>
        <v>38634</v>
      </c>
      <c r="L689" s="50"/>
      <c r="M689" s="54" t="s">
        <v>56</v>
      </c>
      <c r="N689" s="54">
        <f t="shared" ref="N689:U689" si="366">SUM(N685:N688)</f>
        <v>15119</v>
      </c>
      <c r="O689" s="54">
        <f t="shared" si="366"/>
        <v>751</v>
      </c>
      <c r="P689" s="55" t="s">
        <v>56</v>
      </c>
      <c r="Q689" s="54">
        <f t="shared" si="366"/>
        <v>9640</v>
      </c>
      <c r="R689" s="54" t="s">
        <v>56</v>
      </c>
      <c r="S689" s="54">
        <f t="shared" si="366"/>
        <v>25510</v>
      </c>
      <c r="T689" s="54">
        <f t="shared" si="366"/>
        <v>1906</v>
      </c>
      <c r="U689" s="54">
        <f t="shared" si="366"/>
        <v>27416</v>
      </c>
      <c r="V689" s="50"/>
    </row>
    <row r="690" spans="1:22" x14ac:dyDescent="0.25">
      <c r="C690" s="49"/>
      <c r="D690" s="49"/>
      <c r="E690" s="49"/>
      <c r="F690" s="49"/>
      <c r="G690" s="49"/>
      <c r="H690" s="49"/>
      <c r="I690" s="49"/>
      <c r="J690" s="49"/>
      <c r="K690" s="49"/>
      <c r="L690" s="50"/>
      <c r="M690" s="49"/>
      <c r="N690" s="49"/>
      <c r="O690" s="49"/>
      <c r="P690" s="49"/>
      <c r="Q690" s="49"/>
      <c r="R690" s="49"/>
      <c r="S690" s="49"/>
      <c r="T690" s="49"/>
      <c r="U690" s="49"/>
    </row>
    <row r="691" spans="1:22" x14ac:dyDescent="0.25">
      <c r="B691" s="48" t="s">
        <v>209</v>
      </c>
      <c r="C691" s="49"/>
      <c r="D691" s="49"/>
      <c r="E691" s="49"/>
      <c r="F691" s="49"/>
      <c r="G691" s="49"/>
      <c r="H691" s="49"/>
      <c r="I691" s="49"/>
      <c r="J691" s="49"/>
      <c r="K691" s="49"/>
      <c r="L691" s="50"/>
      <c r="M691" s="49"/>
      <c r="N691" s="49"/>
      <c r="O691" s="49"/>
      <c r="P691" s="49"/>
      <c r="Q691" s="49"/>
      <c r="R691" s="49"/>
      <c r="S691" s="49"/>
      <c r="T691" s="49"/>
      <c r="U691" s="49"/>
    </row>
    <row r="692" spans="1:22" x14ac:dyDescent="0.25">
      <c r="B692" s="52" t="s">
        <v>178</v>
      </c>
      <c r="C692" s="55" t="s">
        <v>56</v>
      </c>
      <c r="D692" s="53">
        <f t="shared" ref="D692:G693" si="367">D685</f>
        <v>1647</v>
      </c>
      <c r="E692" s="53">
        <f t="shared" si="367"/>
        <v>320</v>
      </c>
      <c r="F692" s="55" t="s">
        <v>56</v>
      </c>
      <c r="G692" s="53">
        <f t="shared" si="367"/>
        <v>2208</v>
      </c>
      <c r="H692" s="55" t="s">
        <v>56</v>
      </c>
      <c r="I692" s="54">
        <f>SUM(C692:G692)</f>
        <v>4175</v>
      </c>
      <c r="J692" s="49">
        <f>J679+J685</f>
        <v>6564</v>
      </c>
      <c r="K692" s="54">
        <f>SUM(I692:J692)</f>
        <v>10739</v>
      </c>
      <c r="L692" s="50"/>
      <c r="M692" s="54" t="s">
        <v>56</v>
      </c>
      <c r="N692" s="53">
        <f t="shared" ref="N692:Q693" si="368">N685</f>
        <v>22</v>
      </c>
      <c r="O692" s="53">
        <f t="shared" si="368"/>
        <v>0</v>
      </c>
      <c r="P692" s="55" t="s">
        <v>56</v>
      </c>
      <c r="Q692" s="53">
        <f t="shared" si="368"/>
        <v>13</v>
      </c>
      <c r="R692" s="55" t="s">
        <v>56</v>
      </c>
      <c r="S692" s="54">
        <f>SUM(M692:Q692)</f>
        <v>35</v>
      </c>
      <c r="T692" s="53">
        <f>T685</f>
        <v>43</v>
      </c>
      <c r="U692" s="54">
        <f>SUM(S692:T692)</f>
        <v>78</v>
      </c>
      <c r="V692" s="50"/>
    </row>
    <row r="693" spans="1:22" x14ac:dyDescent="0.25">
      <c r="B693" s="52" t="s">
        <v>196</v>
      </c>
      <c r="C693" s="55" t="s">
        <v>56</v>
      </c>
      <c r="D693" s="53">
        <f t="shared" si="367"/>
        <v>1691</v>
      </c>
      <c r="E693" s="54" t="str">
        <f t="shared" si="367"/>
        <v>..</v>
      </c>
      <c r="F693" s="55" t="s">
        <v>56</v>
      </c>
      <c r="G693" s="54" t="str">
        <f t="shared" si="367"/>
        <v>..</v>
      </c>
      <c r="H693" s="55" t="s">
        <v>56</v>
      </c>
      <c r="I693" s="54">
        <f>SUM(C693:G693)</f>
        <v>1691</v>
      </c>
      <c r="J693" s="54" t="str">
        <f>J686</f>
        <v>..</v>
      </c>
      <c r="K693" s="54">
        <f>SUM(I693:J693)</f>
        <v>1691</v>
      </c>
      <c r="L693" s="50"/>
      <c r="M693" s="54" t="s">
        <v>56</v>
      </c>
      <c r="N693" s="53">
        <f t="shared" si="368"/>
        <v>0</v>
      </c>
      <c r="O693" s="54" t="str">
        <f t="shared" si="368"/>
        <v>..</v>
      </c>
      <c r="P693" s="55" t="s">
        <v>56</v>
      </c>
      <c r="Q693" s="54" t="str">
        <f t="shared" si="368"/>
        <v>..</v>
      </c>
      <c r="R693" s="55" t="s">
        <v>56</v>
      </c>
      <c r="S693" s="54">
        <f>SUM(M693:Q693)</f>
        <v>0</v>
      </c>
      <c r="T693" s="54" t="str">
        <f>T686</f>
        <v>..</v>
      </c>
      <c r="U693" s="54">
        <f>SUM(S693:T693)</f>
        <v>0</v>
      </c>
    </row>
    <row r="694" spans="1:22" x14ac:dyDescent="0.25">
      <c r="B694" s="52" t="s">
        <v>204</v>
      </c>
      <c r="C694" s="55" t="s">
        <v>56</v>
      </c>
      <c r="D694" s="53">
        <f t="shared" ref="D694:G695" si="369">D680+D687</f>
        <v>25501</v>
      </c>
      <c r="E694" s="53">
        <f t="shared" si="369"/>
        <v>1326</v>
      </c>
      <c r="F694" s="55" t="s">
        <v>56</v>
      </c>
      <c r="G694" s="53">
        <f t="shared" si="369"/>
        <v>5505</v>
      </c>
      <c r="H694" s="55" t="s">
        <v>56</v>
      </c>
      <c r="I694" s="54">
        <f>SUM(C694:G694)</f>
        <v>32332</v>
      </c>
      <c r="J694" s="55" t="s">
        <v>56</v>
      </c>
      <c r="K694" s="54">
        <f>SUM(I694:J694)</f>
        <v>32332</v>
      </c>
      <c r="L694" s="50"/>
      <c r="M694" s="54" t="s">
        <v>56</v>
      </c>
      <c r="N694" s="53">
        <f t="shared" ref="N694:Q695" si="370">N680+N687</f>
        <v>23865</v>
      </c>
      <c r="O694" s="53">
        <f t="shared" si="370"/>
        <v>1190</v>
      </c>
      <c r="P694" s="55" t="s">
        <v>56</v>
      </c>
      <c r="Q694" s="53">
        <f t="shared" si="370"/>
        <v>15279</v>
      </c>
      <c r="R694" s="55" t="s">
        <v>56</v>
      </c>
      <c r="S694" s="54">
        <f>SUM(M694:Q694)</f>
        <v>40334</v>
      </c>
      <c r="T694" s="54" t="s">
        <v>56</v>
      </c>
      <c r="U694" s="54">
        <f>SUM(S694:T694)</f>
        <v>40334</v>
      </c>
    </row>
    <row r="695" spans="1:22" x14ac:dyDescent="0.25">
      <c r="B695" s="52" t="s">
        <v>164</v>
      </c>
      <c r="C695" s="55" t="s">
        <v>56</v>
      </c>
      <c r="D695" s="53">
        <f t="shared" si="369"/>
        <v>20</v>
      </c>
      <c r="E695" s="53">
        <f t="shared" si="369"/>
        <v>0</v>
      </c>
      <c r="F695" s="55" t="s">
        <v>56</v>
      </c>
      <c r="G695" s="53">
        <f t="shared" si="369"/>
        <v>8</v>
      </c>
      <c r="H695" s="55" t="s">
        <v>56</v>
      </c>
      <c r="I695" s="54">
        <f>SUM(C695:G695)</f>
        <v>28</v>
      </c>
      <c r="J695" s="53">
        <f>J681+J688</f>
        <v>2711</v>
      </c>
      <c r="K695" s="54">
        <f>SUM(I695:J695)</f>
        <v>2739</v>
      </c>
      <c r="L695" s="50"/>
      <c r="M695" s="54" t="s">
        <v>56</v>
      </c>
      <c r="N695" s="53">
        <f t="shared" si="370"/>
        <v>60</v>
      </c>
      <c r="O695" s="65">
        <f t="shared" si="370"/>
        <v>2</v>
      </c>
      <c r="P695" s="55" t="s">
        <v>56</v>
      </c>
      <c r="Q695" s="53">
        <f t="shared" si="370"/>
        <v>119</v>
      </c>
      <c r="R695" s="55" t="s">
        <v>56</v>
      </c>
      <c r="S695" s="54">
        <f>SUM(M695:Q695)</f>
        <v>181</v>
      </c>
      <c r="T695" s="53">
        <f>T681+T688</f>
        <v>2734</v>
      </c>
      <c r="U695" s="54">
        <f>SUM(S695:T695)</f>
        <v>2915</v>
      </c>
      <c r="V695" s="50"/>
    </row>
    <row r="696" spans="1:22" ht="17.25" customHeight="1" thickBot="1" x14ac:dyDescent="0.3">
      <c r="B696" s="60" t="s">
        <v>214</v>
      </c>
      <c r="C696" s="54" t="s">
        <v>56</v>
      </c>
      <c r="D696" s="54">
        <f t="shared" ref="D696:K696" si="371">SUM(D692:D695)</f>
        <v>28859</v>
      </c>
      <c r="E696" s="54">
        <f t="shared" si="371"/>
        <v>1646</v>
      </c>
      <c r="F696" s="55" t="s">
        <v>56</v>
      </c>
      <c r="G696" s="54">
        <f t="shared" si="371"/>
        <v>7721</v>
      </c>
      <c r="H696" s="54" t="s">
        <v>56</v>
      </c>
      <c r="I696" s="54">
        <f t="shared" si="371"/>
        <v>38226</v>
      </c>
      <c r="J696" s="54">
        <f t="shared" si="371"/>
        <v>9275</v>
      </c>
      <c r="K696" s="54">
        <f t="shared" si="371"/>
        <v>47501</v>
      </c>
      <c r="L696" s="50"/>
      <c r="M696" s="54" t="s">
        <v>56</v>
      </c>
      <c r="N696" s="54">
        <f t="shared" ref="N696:U696" si="372">SUM(N692:N695)</f>
        <v>23947</v>
      </c>
      <c r="O696" s="54">
        <f t="shared" si="372"/>
        <v>1192</v>
      </c>
      <c r="P696" s="55" t="s">
        <v>56</v>
      </c>
      <c r="Q696" s="54">
        <f t="shared" si="372"/>
        <v>15411</v>
      </c>
      <c r="R696" s="54" t="s">
        <v>56</v>
      </c>
      <c r="S696" s="54">
        <f t="shared" si="372"/>
        <v>40550</v>
      </c>
      <c r="T696" s="54">
        <f t="shared" si="372"/>
        <v>2777</v>
      </c>
      <c r="U696" s="54">
        <f t="shared" si="372"/>
        <v>43327</v>
      </c>
      <c r="V696" s="50"/>
    </row>
    <row r="697" spans="1:22" ht="12" customHeight="1" x14ac:dyDescent="0.25">
      <c r="A697" s="62"/>
      <c r="B697" s="62"/>
      <c r="C697" s="75"/>
      <c r="D697" s="75"/>
      <c r="E697" s="75"/>
      <c r="F697" s="75"/>
      <c r="G697" s="75"/>
      <c r="H697" s="75"/>
      <c r="I697" s="75"/>
      <c r="J697" s="75"/>
      <c r="K697" s="75"/>
      <c r="L697" s="71"/>
      <c r="M697" s="75"/>
      <c r="N697" s="75"/>
      <c r="O697" s="75"/>
      <c r="P697" s="75"/>
      <c r="Q697" s="75"/>
      <c r="R697" s="75"/>
      <c r="S697" s="75"/>
      <c r="T697" s="75"/>
      <c r="U697" s="75"/>
      <c r="V697"/>
    </row>
    <row r="698" spans="1:22" x14ac:dyDescent="0.25">
      <c r="A698" s="77" t="s">
        <v>215</v>
      </c>
      <c r="C698" s="49"/>
      <c r="D698" s="49"/>
      <c r="E698" s="49"/>
      <c r="F698" s="49"/>
      <c r="G698" s="49"/>
      <c r="H698" s="49"/>
      <c r="I698" s="49"/>
      <c r="J698" s="49"/>
      <c r="K698" s="49"/>
      <c r="L698" s="50"/>
      <c r="M698" s="49"/>
      <c r="N698" s="49"/>
      <c r="O698" s="49"/>
      <c r="P698" s="49"/>
      <c r="Q698" s="49"/>
      <c r="R698" s="49"/>
      <c r="S698" s="49"/>
      <c r="T698" s="49"/>
      <c r="U698" s="49"/>
      <c r="V698"/>
    </row>
    <row r="699" spans="1:22" x14ac:dyDescent="0.25">
      <c r="A699" s="22" t="s">
        <v>216</v>
      </c>
      <c r="V699"/>
    </row>
  </sheetData>
  <mergeCells count="4">
    <mergeCell ref="C8:K8"/>
    <mergeCell ref="M8:U8"/>
    <mergeCell ref="E9:G9"/>
    <mergeCell ref="O9:Q9"/>
  </mergeCells>
  <conditionalFormatting sqref="C32:E39">
    <cfRule type="containsBlanks" dxfId="299" priority="184">
      <formula>LEN(TRIM(C32))=0</formula>
    </cfRule>
  </conditionalFormatting>
  <conditionalFormatting sqref="C55:E63">
    <cfRule type="containsBlanks" dxfId="298" priority="188">
      <formula>LEN(TRIM(C55))=0</formula>
    </cfRule>
  </conditionalFormatting>
  <conditionalFormatting sqref="C79:E87">
    <cfRule type="containsBlanks" dxfId="297" priority="201">
      <formula>LEN(TRIM(C79))=0</formula>
    </cfRule>
  </conditionalFormatting>
  <conditionalFormatting sqref="C91:E99">
    <cfRule type="containsBlanks" dxfId="296" priority="183">
      <formula>LEN(TRIM(C91))=0</formula>
    </cfRule>
  </conditionalFormatting>
  <conditionalFormatting sqref="C103:E112">
    <cfRule type="containsBlanks" dxfId="295" priority="182">
      <formula>LEN(TRIM(C103))=0</formula>
    </cfRule>
  </conditionalFormatting>
  <conditionalFormatting sqref="C116:E125">
    <cfRule type="containsBlanks" dxfId="294" priority="203">
      <formula>LEN(TRIM(C116))=0</formula>
    </cfRule>
  </conditionalFormatting>
  <conditionalFormatting sqref="C140:E152">
    <cfRule type="containsBlanks" dxfId="293" priority="235">
      <formula>LEN(TRIM(C140))=0</formula>
    </cfRule>
  </conditionalFormatting>
  <conditionalFormatting sqref="C156:E168">
    <cfRule type="containsBlanks" dxfId="292" priority="234">
      <formula>LEN(TRIM(C156))=0</formula>
    </cfRule>
  </conditionalFormatting>
  <conditionalFormatting sqref="C412:E427 G412:G427">
    <cfRule type="containsBlanks" dxfId="291" priority="282">
      <formula>LEN(TRIM(C412))=0</formula>
    </cfRule>
  </conditionalFormatting>
  <conditionalFormatting sqref="C431:E446 G431:H446">
    <cfRule type="containsBlanks" dxfId="290" priority="265">
      <formula>LEN(TRIM(C431))=0</formula>
    </cfRule>
  </conditionalFormatting>
  <conditionalFormatting sqref="C494:E494 G494 I494:K494">
    <cfRule type="containsBlanks" dxfId="289" priority="297">
      <formula>LEN(TRIM(C494))=0</formula>
    </cfRule>
  </conditionalFormatting>
  <conditionalFormatting sqref="C67:F75">
    <cfRule type="containsBlanks" dxfId="288" priority="43">
      <formula>LEN(TRIM(C67))=0</formula>
    </cfRule>
  </conditionalFormatting>
  <conditionalFormatting sqref="C240:G251">
    <cfRule type="containsBlanks" dxfId="287" priority="50">
      <formula>LEN(TRIM(C240))=0</formula>
    </cfRule>
  </conditionalFormatting>
  <conditionalFormatting sqref="C255:G266">
    <cfRule type="containsBlanks" dxfId="286" priority="16">
      <formula>LEN(TRIM(C255))=0</formula>
    </cfRule>
  </conditionalFormatting>
  <conditionalFormatting sqref="C285:G298">
    <cfRule type="containsBlanks" dxfId="285" priority="12">
      <formula>LEN(TRIM(C285))=0</formula>
    </cfRule>
  </conditionalFormatting>
  <conditionalFormatting sqref="C302:G316">
    <cfRule type="containsBlanks" dxfId="284" priority="10">
      <formula>LEN(TRIM(C302))=0</formula>
    </cfRule>
  </conditionalFormatting>
  <conditionalFormatting sqref="C338:G352">
    <cfRule type="containsBlanks" dxfId="283" priority="6">
      <formula>LEN(TRIM(C338))=0</formula>
    </cfRule>
  </conditionalFormatting>
  <conditionalFormatting sqref="C356:G370">
    <cfRule type="containsBlanks" dxfId="282" priority="3">
      <formula>LEN(TRIM(C356))=0</formula>
    </cfRule>
  </conditionalFormatting>
  <conditionalFormatting sqref="C12:H17 J12:J17 M12:R17 T12:T17 C394:E408 G394:G408 J394:J408 M394:O408 Q394:Q408 T394:T408 F394:F409 P394:P409">
    <cfRule type="containsBlanks" dxfId="281" priority="298">
      <formula>LEN(TRIM(C12))=0</formula>
    </cfRule>
  </conditionalFormatting>
  <conditionalFormatting sqref="C21:H28">
    <cfRule type="containsBlanks" dxfId="280" priority="196">
      <formula>LEN(TRIM(C21))=0</formula>
    </cfRule>
  </conditionalFormatting>
  <conditionalFormatting sqref="C43:H51">
    <cfRule type="containsBlanks" dxfId="279" priority="47">
      <formula>LEN(TRIM(C43))=0</formula>
    </cfRule>
  </conditionalFormatting>
  <conditionalFormatting sqref="C129:H136">
    <cfRule type="containsBlanks" dxfId="278" priority="33">
      <formula>LEN(TRIM(C129))=0</formula>
    </cfRule>
  </conditionalFormatting>
  <conditionalFormatting sqref="C172:H178">
    <cfRule type="containsBlanks" dxfId="277" priority="27">
      <formula>LEN(TRIM(C172))=0</formula>
    </cfRule>
  </conditionalFormatting>
  <conditionalFormatting sqref="C182:H189">
    <cfRule type="containsBlanks" dxfId="276" priority="25">
      <formula>LEN(TRIM(C182))=0</formula>
    </cfRule>
  </conditionalFormatting>
  <conditionalFormatting sqref="C193:H200">
    <cfRule type="containsBlanks" dxfId="275" priority="23">
      <formula>LEN(TRIM(C193))=0</formula>
    </cfRule>
  </conditionalFormatting>
  <conditionalFormatting sqref="C204:H212">
    <cfRule type="containsBlanks" dxfId="274" priority="115">
      <formula>LEN(TRIM(C204))=0</formula>
    </cfRule>
  </conditionalFormatting>
  <conditionalFormatting sqref="C216:H224">
    <cfRule type="containsBlanks" dxfId="273" priority="21">
      <formula>LEN(TRIM(C216))=0</formula>
    </cfRule>
  </conditionalFormatting>
  <conditionalFormatting sqref="C228:H236">
    <cfRule type="containsBlanks" dxfId="272" priority="19">
      <formula>LEN(TRIM(C228))=0</formula>
    </cfRule>
  </conditionalFormatting>
  <conditionalFormatting sqref="C270:H281">
    <cfRule type="containsBlanks" dxfId="271" priority="14">
      <formula>LEN(TRIM(C270))=0</formula>
    </cfRule>
  </conditionalFormatting>
  <conditionalFormatting sqref="C320:H334">
    <cfRule type="containsBlanks" dxfId="270" priority="7">
      <formula>LEN(TRIM(C320))=0</formula>
    </cfRule>
  </conditionalFormatting>
  <conditionalFormatting sqref="C374:H390">
    <cfRule type="containsBlanks" dxfId="269" priority="2">
      <formula>LEN(TRIM(C374))=0</formula>
    </cfRule>
  </conditionalFormatting>
  <conditionalFormatting sqref="C469:K487">
    <cfRule type="containsBlanks" dxfId="268" priority="174">
      <formula>LEN(TRIM(C469))=0</formula>
    </cfRule>
  </conditionalFormatting>
  <conditionalFormatting sqref="F57:F60 G58:H60 F61:H63">
    <cfRule type="containsBlanks" dxfId="267" priority="66">
      <formula>LEN(TRIM(F57))=0</formula>
    </cfRule>
  </conditionalFormatting>
  <conditionalFormatting sqref="F81:F84 G82:H84 F85:H87">
    <cfRule type="containsBlanks" dxfId="266" priority="74">
      <formula>LEN(TRIM(F81))=0</formula>
    </cfRule>
  </conditionalFormatting>
  <conditionalFormatting sqref="F93:F96">
    <cfRule type="containsBlanks" dxfId="265" priority="53">
      <formula>LEN(TRIM(F93))=0</formula>
    </cfRule>
  </conditionalFormatting>
  <conditionalFormatting sqref="F105:F109 G107:H109">
    <cfRule type="containsBlanks" dxfId="264" priority="62">
      <formula>LEN(TRIM(F105))=0</formula>
    </cfRule>
  </conditionalFormatting>
  <conditionalFormatting sqref="F412:F428">
    <cfRule type="containsBlanks" dxfId="263" priority="180">
      <formula>LEN(TRIM(F412))=0</formula>
    </cfRule>
  </conditionalFormatting>
  <conditionalFormatting sqref="F431:F447">
    <cfRule type="containsBlanks" dxfId="262" priority="179">
      <formula>LEN(TRIM(F431))=0</formula>
    </cfRule>
  </conditionalFormatting>
  <conditionalFormatting sqref="F450:F466">
    <cfRule type="containsBlanks" dxfId="261" priority="177">
      <formula>LEN(TRIM(F450))=0</formula>
    </cfRule>
  </conditionalFormatting>
  <conditionalFormatting sqref="F490:F508">
    <cfRule type="containsBlanks" dxfId="260" priority="173">
      <formula>LEN(TRIM(F490))=0</formula>
    </cfRule>
  </conditionalFormatting>
  <conditionalFormatting sqref="F511:F526">
    <cfRule type="containsBlanks" dxfId="259" priority="168">
      <formula>LEN(TRIM(F511))=0</formula>
    </cfRule>
  </conditionalFormatting>
  <conditionalFormatting sqref="F529:F547">
    <cfRule type="containsBlanks" dxfId="258" priority="169">
      <formula>LEN(TRIM(F529))=0</formula>
    </cfRule>
  </conditionalFormatting>
  <conditionalFormatting sqref="F550:F568">
    <cfRule type="containsBlanks" dxfId="257" priority="167">
      <formula>LEN(TRIM(F550))=0</formula>
    </cfRule>
  </conditionalFormatting>
  <conditionalFormatting sqref="F571:F583">
    <cfRule type="containsBlanks" dxfId="256" priority="165">
      <formula>LEN(TRIM(F571))=0</formula>
    </cfRule>
  </conditionalFormatting>
  <conditionalFormatting sqref="F586:F599">
    <cfRule type="containsBlanks" dxfId="255" priority="163">
      <formula>LEN(TRIM(F586))=0</formula>
    </cfRule>
  </conditionalFormatting>
  <conditionalFormatting sqref="F602:F615">
    <cfRule type="containsBlanks" dxfId="254" priority="161">
      <formula>LEN(TRIM(F602))=0</formula>
    </cfRule>
  </conditionalFormatting>
  <conditionalFormatting sqref="F618:F625">
    <cfRule type="containsBlanks" dxfId="253" priority="159">
      <formula>LEN(TRIM(F618))=0</formula>
    </cfRule>
  </conditionalFormatting>
  <conditionalFormatting sqref="F628:F640">
    <cfRule type="containsBlanks" dxfId="252" priority="157">
      <formula>LEN(TRIM(F628))=0</formula>
    </cfRule>
  </conditionalFormatting>
  <conditionalFormatting sqref="F643:F655">
    <cfRule type="containsBlanks" dxfId="251" priority="155">
      <formula>LEN(TRIM(F643))=0</formula>
    </cfRule>
  </conditionalFormatting>
  <conditionalFormatting sqref="F658:F662">
    <cfRule type="containsBlanks" dxfId="250" priority="153">
      <formula>LEN(TRIM(F658))=0</formula>
    </cfRule>
  </conditionalFormatting>
  <conditionalFormatting sqref="F665:F669">
    <cfRule type="containsBlanks" dxfId="249" priority="152">
      <formula>LEN(TRIM(F665))=0</formula>
    </cfRule>
  </conditionalFormatting>
  <conditionalFormatting sqref="F672:F676">
    <cfRule type="containsBlanks" dxfId="248" priority="151">
      <formula>LEN(TRIM(F672))=0</formula>
    </cfRule>
  </conditionalFormatting>
  <conditionalFormatting sqref="F679:F682">
    <cfRule type="containsBlanks" dxfId="247" priority="147">
      <formula>LEN(TRIM(F679))=0</formula>
    </cfRule>
  </conditionalFormatting>
  <conditionalFormatting sqref="F685:F689">
    <cfRule type="containsBlanks" dxfId="246" priority="146">
      <formula>LEN(TRIM(F685))=0</formula>
    </cfRule>
  </conditionalFormatting>
  <conditionalFormatting sqref="F692:F696">
    <cfRule type="containsBlanks" dxfId="245" priority="145">
      <formula>LEN(TRIM(F692))=0</formula>
    </cfRule>
  </conditionalFormatting>
  <conditionalFormatting sqref="F32:H36">
    <cfRule type="containsBlanks" dxfId="244" priority="55">
      <formula>LEN(TRIM(F32))=0</formula>
    </cfRule>
  </conditionalFormatting>
  <conditionalFormatting sqref="F38:H39">
    <cfRule type="containsBlanks" dxfId="243" priority="54">
      <formula>LEN(TRIM(F38))=0</formula>
    </cfRule>
  </conditionalFormatting>
  <conditionalFormatting sqref="F55:H56">
    <cfRule type="containsBlanks" dxfId="242" priority="45">
      <formula>LEN(TRIM(F55))=0</formula>
    </cfRule>
  </conditionalFormatting>
  <conditionalFormatting sqref="F79:H80">
    <cfRule type="containsBlanks" dxfId="241" priority="41">
      <formula>LEN(TRIM(F79))=0</formula>
    </cfRule>
  </conditionalFormatting>
  <conditionalFormatting sqref="F91:H92">
    <cfRule type="containsBlanks" dxfId="240" priority="39">
      <formula>LEN(TRIM(F91))=0</formula>
    </cfRule>
  </conditionalFormatting>
  <conditionalFormatting sqref="F97:H99">
    <cfRule type="containsBlanks" dxfId="239" priority="52">
      <formula>LEN(TRIM(F97))=0</formula>
    </cfRule>
  </conditionalFormatting>
  <conditionalFormatting sqref="F103:H104">
    <cfRule type="containsBlanks" dxfId="238" priority="37">
      <formula>LEN(TRIM(F103))=0</formula>
    </cfRule>
  </conditionalFormatting>
  <conditionalFormatting sqref="F110:H112">
    <cfRule type="containsBlanks" dxfId="237" priority="51">
      <formula>LEN(TRIM(F110))=0</formula>
    </cfRule>
  </conditionalFormatting>
  <conditionalFormatting sqref="F116:H117">
    <cfRule type="containsBlanks" dxfId="236" priority="35">
      <formula>LEN(TRIM(F116))=0</formula>
    </cfRule>
  </conditionalFormatting>
  <conditionalFormatting sqref="F141:H152">
    <cfRule type="containsBlanks" dxfId="235" priority="31">
      <formula>LEN(TRIM(F141))=0</formula>
    </cfRule>
  </conditionalFormatting>
  <conditionalFormatting sqref="F157:H168">
    <cfRule type="containsBlanks" dxfId="234" priority="29">
      <formula>LEN(TRIM(F157))=0</formula>
    </cfRule>
  </conditionalFormatting>
  <conditionalFormatting sqref="F37:I37">
    <cfRule type="containsBlanks" dxfId="233" priority="60">
      <formula>LEN(TRIM(F37))=0</formula>
    </cfRule>
  </conditionalFormatting>
  <conditionalFormatting sqref="F140:I140">
    <cfRule type="containsBlanks" dxfId="232" priority="91">
      <formula>LEN(TRIM(F140))=0</formula>
    </cfRule>
  </conditionalFormatting>
  <conditionalFormatting sqref="F156:I156">
    <cfRule type="containsBlanks" dxfId="231" priority="86">
      <formula>LEN(TRIM(F156))=0</formula>
    </cfRule>
  </conditionalFormatting>
  <conditionalFormatting sqref="G67:H68">
    <cfRule type="containsBlanks" dxfId="230" priority="65">
      <formula>LEN(TRIM(G67))=0</formula>
    </cfRule>
  </conditionalFormatting>
  <conditionalFormatting sqref="G70:H75">
    <cfRule type="containsBlanks" dxfId="229" priority="64">
      <formula>LEN(TRIM(G70))=0</formula>
    </cfRule>
  </conditionalFormatting>
  <conditionalFormatting sqref="G94:H96">
    <cfRule type="containsBlanks" dxfId="228" priority="63">
      <formula>LEN(TRIM(G94))=0</formula>
    </cfRule>
  </conditionalFormatting>
  <conditionalFormatting sqref="G119:H122 F123:H125">
    <cfRule type="containsBlanks" dxfId="227" priority="84">
      <formula>LEN(TRIM(F119))=0</formula>
    </cfRule>
  </conditionalFormatting>
  <conditionalFormatting sqref="G106:I106">
    <cfRule type="containsBlanks" dxfId="226" priority="85">
      <formula>LEN(TRIM(G106))=0</formula>
    </cfRule>
  </conditionalFormatting>
  <conditionalFormatting sqref="G57:K57">
    <cfRule type="containsBlanks" dxfId="225" priority="82">
      <formula>LEN(TRIM(G57))=0</formula>
    </cfRule>
  </conditionalFormatting>
  <conditionalFormatting sqref="G69:K69">
    <cfRule type="containsBlanks" dxfId="224" priority="77">
      <formula>LEN(TRIM(G69))=0</formula>
    </cfRule>
  </conditionalFormatting>
  <conditionalFormatting sqref="G81:K81">
    <cfRule type="containsBlanks" dxfId="223" priority="75">
      <formula>LEN(TRIM(G81))=0</formula>
    </cfRule>
  </conditionalFormatting>
  <conditionalFormatting sqref="G93:K93">
    <cfRule type="containsBlanks" dxfId="222" priority="81">
      <formula>LEN(TRIM(G93))=0</formula>
    </cfRule>
  </conditionalFormatting>
  <conditionalFormatting sqref="G105:K105">
    <cfRule type="containsBlanks" dxfId="221" priority="80">
      <formula>LEN(TRIM(G105))=0</formula>
    </cfRule>
  </conditionalFormatting>
  <conditionalFormatting sqref="G118:K118 F118:F122">
    <cfRule type="containsBlanks" dxfId="220" priority="79">
      <formula>LEN(TRIM(F118))=0</formula>
    </cfRule>
  </conditionalFormatting>
  <conditionalFormatting sqref="H240:H252">
    <cfRule type="containsBlanks" dxfId="219" priority="124">
      <formula>LEN(TRIM(H240))=0</formula>
    </cfRule>
  </conditionalFormatting>
  <conditionalFormatting sqref="H255:H267">
    <cfRule type="containsBlanks" dxfId="218" priority="123">
      <formula>LEN(TRIM(H255))=0</formula>
    </cfRule>
  </conditionalFormatting>
  <conditionalFormatting sqref="H285:H299">
    <cfRule type="containsBlanks" dxfId="217" priority="122">
      <formula>LEN(TRIM(H285))=0</formula>
    </cfRule>
  </conditionalFormatting>
  <conditionalFormatting sqref="H302:H317">
    <cfRule type="containsBlanks" dxfId="216" priority="121">
      <formula>LEN(TRIM(H302))=0</formula>
    </cfRule>
  </conditionalFormatting>
  <conditionalFormatting sqref="H338:H353">
    <cfRule type="containsBlanks" dxfId="215" priority="120">
      <formula>LEN(TRIM(H338))=0</formula>
    </cfRule>
  </conditionalFormatting>
  <conditionalFormatting sqref="H356:H371">
    <cfRule type="containsBlanks" dxfId="214" priority="119">
      <formula>LEN(TRIM(H356))=0</formula>
    </cfRule>
  </conditionalFormatting>
  <conditionalFormatting sqref="H394:H409">
    <cfRule type="containsBlanks" dxfId="213" priority="267">
      <formula>LEN(TRIM(H394))=0</formula>
    </cfRule>
  </conditionalFormatting>
  <conditionalFormatting sqref="H412:H428">
    <cfRule type="containsBlanks" dxfId="212" priority="266">
      <formula>LEN(TRIM(H412))=0</formula>
    </cfRule>
  </conditionalFormatting>
  <conditionalFormatting sqref="H450:H466">
    <cfRule type="containsBlanks" dxfId="211" priority="264">
      <formula>LEN(TRIM(H450))=0</formula>
    </cfRule>
  </conditionalFormatting>
  <conditionalFormatting sqref="H490:H508">
    <cfRule type="containsBlanks" dxfId="210" priority="263">
      <formula>LEN(TRIM(H490))=0</formula>
    </cfRule>
  </conditionalFormatting>
  <conditionalFormatting sqref="H511:H526">
    <cfRule type="containsBlanks" dxfId="209" priority="262">
      <formula>LEN(TRIM(H511))=0</formula>
    </cfRule>
  </conditionalFormatting>
  <conditionalFormatting sqref="H529:H547">
    <cfRule type="containsBlanks" dxfId="208" priority="261">
      <formula>LEN(TRIM(H529))=0</formula>
    </cfRule>
  </conditionalFormatting>
  <conditionalFormatting sqref="H550:H568">
    <cfRule type="containsBlanks" dxfId="207" priority="260">
      <formula>LEN(TRIM(H550))=0</formula>
    </cfRule>
  </conditionalFormatting>
  <conditionalFormatting sqref="H571:H583">
    <cfRule type="containsBlanks" dxfId="206" priority="259">
      <formula>LEN(TRIM(H571))=0</formula>
    </cfRule>
  </conditionalFormatting>
  <conditionalFormatting sqref="H586:H599">
    <cfRule type="containsBlanks" dxfId="205" priority="258">
      <formula>LEN(TRIM(H586))=0</formula>
    </cfRule>
  </conditionalFormatting>
  <conditionalFormatting sqref="H602:H615">
    <cfRule type="containsBlanks" dxfId="204" priority="257">
      <formula>LEN(TRIM(H602))=0</formula>
    </cfRule>
  </conditionalFormatting>
  <conditionalFormatting sqref="H618:H625">
    <cfRule type="containsBlanks" dxfId="203" priority="256">
      <formula>LEN(TRIM(H618))=0</formula>
    </cfRule>
  </conditionalFormatting>
  <conditionalFormatting sqref="H628:H640">
    <cfRule type="containsBlanks" dxfId="202" priority="255">
      <formula>LEN(TRIM(H628))=0</formula>
    </cfRule>
  </conditionalFormatting>
  <conditionalFormatting sqref="H643:H655">
    <cfRule type="containsBlanks" dxfId="201" priority="254">
      <formula>LEN(TRIM(H643))=0</formula>
    </cfRule>
  </conditionalFormatting>
  <conditionalFormatting sqref="H658:H662">
    <cfRule type="containsBlanks" dxfId="200" priority="253">
      <formula>LEN(TRIM(H658))=0</formula>
    </cfRule>
  </conditionalFormatting>
  <conditionalFormatting sqref="H665:H669">
    <cfRule type="containsBlanks" dxfId="199" priority="252">
      <formula>LEN(TRIM(H665))=0</formula>
    </cfRule>
  </conditionalFormatting>
  <conditionalFormatting sqref="H672:H676">
    <cfRule type="containsBlanks" dxfId="198" priority="251">
      <formula>LEN(TRIM(H672))=0</formula>
    </cfRule>
  </conditionalFormatting>
  <conditionalFormatting sqref="H679:H682">
    <cfRule type="containsBlanks" dxfId="197" priority="250">
      <formula>LEN(TRIM(H679))=0</formula>
    </cfRule>
  </conditionalFormatting>
  <conditionalFormatting sqref="H685:H689">
    <cfRule type="containsBlanks" dxfId="196" priority="249">
      <formula>LEN(TRIM(H685))=0</formula>
    </cfRule>
  </conditionalFormatting>
  <conditionalFormatting sqref="I15">
    <cfRule type="containsBlanks" dxfId="195" priority="141">
      <formula>LEN(TRIM(I15))=0</formula>
    </cfRule>
  </conditionalFormatting>
  <conditionalFormatting sqref="I22">
    <cfRule type="containsBlanks" dxfId="194" priority="199">
      <formula>LEN(TRIM(I22))=0</formula>
    </cfRule>
  </conditionalFormatting>
  <conditionalFormatting sqref="I26">
    <cfRule type="containsBlanks" dxfId="193" priority="187">
      <formula>LEN(TRIM(I26))=0</formula>
    </cfRule>
  </conditionalFormatting>
  <conditionalFormatting sqref="I45">
    <cfRule type="containsBlanks" dxfId="192" priority="72">
      <formula>LEN(TRIM(I45))=0</formula>
    </cfRule>
  </conditionalFormatting>
  <conditionalFormatting sqref="I49">
    <cfRule type="containsBlanks" dxfId="191" priority="57">
      <formula>LEN(TRIM(I49))=0</formula>
    </cfRule>
  </conditionalFormatting>
  <conditionalFormatting sqref="I119">
    <cfRule type="containsBlanks" dxfId="190" priority="89">
      <formula>LEN(TRIM(I119))=0</formula>
    </cfRule>
  </conditionalFormatting>
  <conditionalFormatting sqref="I143">
    <cfRule type="containsBlanks" dxfId="189" priority="96">
      <formula>LEN(TRIM(I143))=0</formula>
    </cfRule>
  </conditionalFormatting>
  <conditionalFormatting sqref="I145:I146">
    <cfRule type="containsBlanks" dxfId="188" priority="111">
      <formula>LEN(TRIM(I145))=0</formula>
    </cfRule>
  </conditionalFormatting>
  <conditionalFormatting sqref="I159">
    <cfRule type="containsBlanks" dxfId="187" priority="99">
      <formula>LEN(TRIM(I159))=0</formula>
    </cfRule>
  </conditionalFormatting>
  <conditionalFormatting sqref="I161:I162">
    <cfRule type="containsBlanks" dxfId="186" priority="108">
      <formula>LEN(TRIM(I161))=0</formula>
    </cfRule>
  </conditionalFormatting>
  <conditionalFormatting sqref="I183">
    <cfRule type="containsBlanks" dxfId="185" priority="102">
      <formula>LEN(TRIM(I183))=0</formula>
    </cfRule>
  </conditionalFormatting>
  <conditionalFormatting sqref="I194">
    <cfRule type="containsBlanks" dxfId="184" priority="105">
      <formula>LEN(TRIM(I194))=0</formula>
    </cfRule>
  </conditionalFormatting>
  <conditionalFormatting sqref="I344:I345">
    <cfRule type="containsBlanks" dxfId="183" priority="139">
      <formula>LEN(TRIM(I344))=0</formula>
    </cfRule>
  </conditionalFormatting>
  <conditionalFormatting sqref="I361">
    <cfRule type="containsBlanks" dxfId="182" priority="137">
      <formula>LEN(TRIM(I361))=0</formula>
    </cfRule>
  </conditionalFormatting>
  <conditionalFormatting sqref="I380:I381">
    <cfRule type="containsBlanks" dxfId="181" priority="135">
      <formula>LEN(TRIM(I380))=0</formula>
    </cfRule>
  </conditionalFormatting>
  <conditionalFormatting sqref="I400:I403">
    <cfRule type="containsBlanks" dxfId="180" priority="294">
      <formula>LEN(TRIM(I400))=0</formula>
    </cfRule>
  </conditionalFormatting>
  <conditionalFormatting sqref="I408">
    <cfRule type="containsBlanks" dxfId="179" priority="292">
      <formula>LEN(TRIM(I408))=0</formula>
    </cfRule>
  </conditionalFormatting>
  <conditionalFormatting sqref="I418:I421">
    <cfRule type="containsBlanks" dxfId="178" priority="290">
      <formula>LEN(TRIM(I418))=0</formula>
    </cfRule>
  </conditionalFormatting>
  <conditionalFormatting sqref="I427">
    <cfRule type="containsBlanks" dxfId="177" priority="288">
      <formula>LEN(TRIM(I427))=0</formula>
    </cfRule>
  </conditionalFormatting>
  <conditionalFormatting sqref="I437:I440">
    <cfRule type="containsBlanks" dxfId="176" priority="286">
      <formula>LEN(TRIM(I437))=0</formula>
    </cfRule>
  </conditionalFormatting>
  <conditionalFormatting sqref="I446">
    <cfRule type="containsBlanks" dxfId="175" priority="284">
      <formula>LEN(TRIM(I446))=0</formula>
    </cfRule>
  </conditionalFormatting>
  <conditionalFormatting sqref="J21:J28">
    <cfRule type="containsBlanks" dxfId="174" priority="197">
      <formula>LEN(TRIM(J21))=0</formula>
    </cfRule>
  </conditionalFormatting>
  <conditionalFormatting sqref="J32:J39">
    <cfRule type="containsBlanks" dxfId="173" priority="61">
      <formula>LEN(TRIM(J32))=0</formula>
    </cfRule>
  </conditionalFormatting>
  <conditionalFormatting sqref="J43:J51">
    <cfRule type="containsBlanks" dxfId="172" priority="58">
      <formula>LEN(TRIM(J43))=0</formula>
    </cfRule>
  </conditionalFormatting>
  <conditionalFormatting sqref="J55:J56">
    <cfRule type="containsBlanks" dxfId="171" priority="83">
      <formula>LEN(TRIM(J55))=0</formula>
    </cfRule>
  </conditionalFormatting>
  <conditionalFormatting sqref="J58:J63">
    <cfRule type="containsBlanks" dxfId="170" priority="70">
      <formula>LEN(TRIM(J58))=0</formula>
    </cfRule>
  </conditionalFormatting>
  <conditionalFormatting sqref="J67:J68">
    <cfRule type="containsBlanks" dxfId="169" priority="78">
      <formula>LEN(TRIM(J67))=0</formula>
    </cfRule>
  </conditionalFormatting>
  <conditionalFormatting sqref="J70:J75">
    <cfRule type="containsBlanks" dxfId="168" priority="69">
      <formula>LEN(TRIM(J70))=0</formula>
    </cfRule>
  </conditionalFormatting>
  <conditionalFormatting sqref="J79:J80">
    <cfRule type="containsBlanks" dxfId="167" priority="76">
      <formula>LEN(TRIM(J79))=0</formula>
    </cfRule>
  </conditionalFormatting>
  <conditionalFormatting sqref="J82:J87">
    <cfRule type="containsBlanks" dxfId="166" priority="73">
      <formula>LEN(TRIM(J82))=0</formula>
    </cfRule>
  </conditionalFormatting>
  <conditionalFormatting sqref="J91:J92">
    <cfRule type="containsBlanks" dxfId="165" priority="94">
      <formula>LEN(TRIM(J91))=0</formula>
    </cfRule>
  </conditionalFormatting>
  <conditionalFormatting sqref="J94:J99">
    <cfRule type="containsBlanks" dxfId="164" priority="68">
      <formula>LEN(TRIM(J94))=0</formula>
    </cfRule>
  </conditionalFormatting>
  <conditionalFormatting sqref="J103:J104">
    <cfRule type="containsBlanks" dxfId="163" priority="93">
      <formula>LEN(TRIM(J103))=0</formula>
    </cfRule>
  </conditionalFormatting>
  <conditionalFormatting sqref="J106:J112">
    <cfRule type="containsBlanks" dxfId="162" priority="67">
      <formula>LEN(TRIM(J106))=0</formula>
    </cfRule>
  </conditionalFormatting>
  <conditionalFormatting sqref="J116:J117">
    <cfRule type="containsBlanks" dxfId="161" priority="92">
      <formula>LEN(TRIM(J116))=0</formula>
    </cfRule>
  </conditionalFormatting>
  <conditionalFormatting sqref="J119:J125">
    <cfRule type="containsBlanks" dxfId="160" priority="90">
      <formula>LEN(TRIM(J119))=0</formula>
    </cfRule>
  </conditionalFormatting>
  <conditionalFormatting sqref="J129:J136">
    <cfRule type="containsBlanks" dxfId="159" priority="112">
      <formula>LEN(TRIM(J129))=0</formula>
    </cfRule>
  </conditionalFormatting>
  <conditionalFormatting sqref="J140:J152">
    <cfRule type="containsBlanks" dxfId="158" priority="97">
      <formula>LEN(TRIM(J140))=0</formula>
    </cfRule>
  </conditionalFormatting>
  <conditionalFormatting sqref="J156:J168">
    <cfRule type="containsBlanks" dxfId="157" priority="100">
      <formula>LEN(TRIM(J156))=0</formula>
    </cfRule>
  </conditionalFormatting>
  <conditionalFormatting sqref="J172:J178">
    <cfRule type="containsBlanks" dxfId="156" priority="114">
      <formula>LEN(TRIM(J172))=0</formula>
    </cfRule>
  </conditionalFormatting>
  <conditionalFormatting sqref="J182:J189">
    <cfRule type="containsBlanks" dxfId="155" priority="103">
      <formula>LEN(TRIM(J182))=0</formula>
    </cfRule>
  </conditionalFormatting>
  <conditionalFormatting sqref="J193:J200">
    <cfRule type="containsBlanks" dxfId="154" priority="113">
      <formula>LEN(TRIM(J193))=0</formula>
    </cfRule>
  </conditionalFormatting>
  <conditionalFormatting sqref="J204:J212">
    <cfRule type="containsBlanks" dxfId="153" priority="117">
      <formula>LEN(TRIM(J204))=0</formula>
    </cfRule>
  </conditionalFormatting>
  <conditionalFormatting sqref="J216:J224">
    <cfRule type="containsBlanks" dxfId="152" priority="118">
      <formula>LEN(TRIM(J216))=0</formula>
    </cfRule>
  </conditionalFormatting>
  <conditionalFormatting sqref="J228:J236">
    <cfRule type="containsBlanks" dxfId="151" priority="116">
      <formula>LEN(TRIM(J228))=0</formula>
    </cfRule>
  </conditionalFormatting>
  <conditionalFormatting sqref="J240:J251">
    <cfRule type="containsBlanks" dxfId="150" priority="127">
      <formula>LEN(TRIM(J240))=0</formula>
    </cfRule>
  </conditionalFormatting>
  <conditionalFormatting sqref="J255:J266">
    <cfRule type="containsBlanks" dxfId="149" priority="126">
      <formula>LEN(TRIM(J255))=0</formula>
    </cfRule>
  </conditionalFormatting>
  <conditionalFormatting sqref="J270:J281">
    <cfRule type="containsBlanks" dxfId="148" priority="125">
      <formula>LEN(TRIM(J270))=0</formula>
    </cfRule>
  </conditionalFormatting>
  <conditionalFormatting sqref="J285:J298">
    <cfRule type="containsBlanks" dxfId="147" priority="129">
      <formula>LEN(TRIM(J285))=0</formula>
    </cfRule>
  </conditionalFormatting>
  <conditionalFormatting sqref="J302:J316">
    <cfRule type="containsBlanks" dxfId="146" priority="132">
      <formula>LEN(TRIM(J302))=0</formula>
    </cfRule>
  </conditionalFormatting>
  <conditionalFormatting sqref="J320:J334">
    <cfRule type="containsBlanks" dxfId="145" priority="131">
      <formula>LEN(TRIM(J320))=0</formula>
    </cfRule>
  </conditionalFormatting>
  <conditionalFormatting sqref="J338:J352">
    <cfRule type="containsBlanks" dxfId="144" priority="130">
      <formula>LEN(TRIM(J338))=0</formula>
    </cfRule>
  </conditionalFormatting>
  <conditionalFormatting sqref="J356:J370">
    <cfRule type="containsBlanks" dxfId="143" priority="128">
      <formula>LEN(TRIM(J356))=0</formula>
    </cfRule>
  </conditionalFormatting>
  <conditionalFormatting sqref="J374:J390">
    <cfRule type="containsBlanks" dxfId="142" priority="133">
      <formula>LEN(TRIM(J374))=0</formula>
    </cfRule>
  </conditionalFormatting>
  <conditionalFormatting sqref="J412:J427">
    <cfRule type="containsBlanks" dxfId="141" priority="281">
      <formula>LEN(TRIM(J412))=0</formula>
    </cfRule>
  </conditionalFormatting>
  <conditionalFormatting sqref="J431:J446">
    <cfRule type="containsBlanks" dxfId="140" priority="278">
      <formula>LEN(TRIM(J431))=0</formula>
    </cfRule>
  </conditionalFormatting>
  <conditionalFormatting sqref="K15">
    <cfRule type="containsBlanks" dxfId="139" priority="140">
      <formula>LEN(TRIM(K15))=0</formula>
    </cfRule>
  </conditionalFormatting>
  <conditionalFormatting sqref="K22">
    <cfRule type="containsBlanks" dxfId="138" priority="198">
      <formula>LEN(TRIM(K22))=0</formula>
    </cfRule>
  </conditionalFormatting>
  <conditionalFormatting sqref="K26">
    <cfRule type="containsBlanks" dxfId="137" priority="186">
      <formula>LEN(TRIM(K26))=0</formula>
    </cfRule>
  </conditionalFormatting>
  <conditionalFormatting sqref="K37">
    <cfRule type="containsBlanks" dxfId="136" priority="59">
      <formula>LEN(TRIM(K37))=0</formula>
    </cfRule>
  </conditionalFormatting>
  <conditionalFormatting sqref="K45">
    <cfRule type="containsBlanks" dxfId="135" priority="71">
      <formula>LEN(TRIM(K45))=0</formula>
    </cfRule>
  </conditionalFormatting>
  <conditionalFormatting sqref="K49">
    <cfRule type="containsBlanks" dxfId="134" priority="56">
      <formula>LEN(TRIM(K49))=0</formula>
    </cfRule>
  </conditionalFormatting>
  <conditionalFormatting sqref="K106">
    <cfRule type="containsBlanks" dxfId="133" priority="87">
      <formula>LEN(TRIM(K106))=0</formula>
    </cfRule>
  </conditionalFormatting>
  <conditionalFormatting sqref="K119">
    <cfRule type="containsBlanks" dxfId="132" priority="88">
      <formula>LEN(TRIM(K119))=0</formula>
    </cfRule>
  </conditionalFormatting>
  <conditionalFormatting sqref="K140">
    <cfRule type="containsBlanks" dxfId="131" priority="109">
      <formula>LEN(TRIM(K140))=0</formula>
    </cfRule>
  </conditionalFormatting>
  <conditionalFormatting sqref="K143">
    <cfRule type="containsBlanks" dxfId="130" priority="95">
      <formula>LEN(TRIM(K143))=0</formula>
    </cfRule>
  </conditionalFormatting>
  <conditionalFormatting sqref="K145:K146">
    <cfRule type="containsBlanks" dxfId="129" priority="110">
      <formula>LEN(TRIM(K145))=0</formula>
    </cfRule>
  </conditionalFormatting>
  <conditionalFormatting sqref="K156">
    <cfRule type="containsBlanks" dxfId="128" priority="106">
      <formula>LEN(TRIM(K156))=0</formula>
    </cfRule>
  </conditionalFormatting>
  <conditionalFormatting sqref="K159">
    <cfRule type="containsBlanks" dxfId="127" priority="98">
      <formula>LEN(TRIM(K159))=0</formula>
    </cfRule>
  </conditionalFormatting>
  <conditionalFormatting sqref="K161:K162">
    <cfRule type="containsBlanks" dxfId="126" priority="107">
      <formula>LEN(TRIM(K161))=0</formula>
    </cfRule>
  </conditionalFormatting>
  <conditionalFormatting sqref="K183">
    <cfRule type="containsBlanks" dxfId="125" priority="101">
      <formula>LEN(TRIM(K183))=0</formula>
    </cfRule>
  </conditionalFormatting>
  <conditionalFormatting sqref="K194">
    <cfRule type="containsBlanks" dxfId="124" priority="104">
      <formula>LEN(TRIM(K194))=0</formula>
    </cfRule>
  </conditionalFormatting>
  <conditionalFormatting sqref="K344:K345">
    <cfRule type="containsBlanks" dxfId="123" priority="138">
      <formula>LEN(TRIM(K344))=0</formula>
    </cfRule>
  </conditionalFormatting>
  <conditionalFormatting sqref="K361">
    <cfRule type="containsBlanks" dxfId="122" priority="136">
      <formula>LEN(TRIM(K361))=0</formula>
    </cfRule>
  </conditionalFormatting>
  <conditionalFormatting sqref="K380:K381">
    <cfRule type="containsBlanks" dxfId="121" priority="134">
      <formula>LEN(TRIM(K380))=0</formula>
    </cfRule>
  </conditionalFormatting>
  <conditionalFormatting sqref="K400:K403">
    <cfRule type="containsBlanks" dxfId="120" priority="293">
      <formula>LEN(TRIM(K400))=0</formula>
    </cfRule>
  </conditionalFormatting>
  <conditionalFormatting sqref="K408">
    <cfRule type="containsBlanks" dxfId="119" priority="291">
      <formula>LEN(TRIM(K408))=0</formula>
    </cfRule>
  </conditionalFormatting>
  <conditionalFormatting sqref="K418:K421">
    <cfRule type="containsBlanks" dxfId="118" priority="289">
      <formula>LEN(TRIM(K418))=0</formula>
    </cfRule>
  </conditionalFormatting>
  <conditionalFormatting sqref="K427">
    <cfRule type="containsBlanks" dxfId="117" priority="287">
      <formula>LEN(TRIM(K427))=0</formula>
    </cfRule>
  </conditionalFormatting>
  <conditionalFormatting sqref="K437:K440">
    <cfRule type="containsBlanks" dxfId="116" priority="285">
      <formula>LEN(TRIM(K437))=0</formula>
    </cfRule>
  </conditionalFormatting>
  <conditionalFormatting sqref="K446">
    <cfRule type="containsBlanks" dxfId="115" priority="283">
      <formula>LEN(TRIM(K446))=0</formula>
    </cfRule>
  </conditionalFormatting>
  <conditionalFormatting sqref="M412:O427 Q412:Q427">
    <cfRule type="containsBlanks" dxfId="114" priority="280">
      <formula>LEN(TRIM(M412))=0</formula>
    </cfRule>
  </conditionalFormatting>
  <conditionalFormatting sqref="M431:O446 Q431:R446">
    <cfRule type="containsBlanks" dxfId="113" priority="220">
      <formula>LEN(TRIM(M431))=0</formula>
    </cfRule>
  </conditionalFormatting>
  <conditionalFormatting sqref="M494:O494 Q494">
    <cfRule type="containsBlanks" dxfId="112" priority="296">
      <formula>LEN(TRIM(M494))=0</formula>
    </cfRule>
  </conditionalFormatting>
  <conditionalFormatting sqref="M129:Q136">
    <cfRule type="containsBlanks" dxfId="111" priority="32">
      <formula>LEN(TRIM(M129))=0</formula>
    </cfRule>
  </conditionalFormatting>
  <conditionalFormatting sqref="M172:Q178">
    <cfRule type="containsBlanks" dxfId="110" priority="26">
      <formula>LEN(TRIM(M172))=0</formula>
    </cfRule>
  </conditionalFormatting>
  <conditionalFormatting sqref="M182:Q189">
    <cfRule type="containsBlanks" dxfId="109" priority="24">
      <formula>LEN(TRIM(M182))=0</formula>
    </cfRule>
  </conditionalFormatting>
  <conditionalFormatting sqref="M204:Q212">
    <cfRule type="containsBlanks" dxfId="108" priority="22">
      <formula>LEN(TRIM(M204))=0</formula>
    </cfRule>
  </conditionalFormatting>
  <conditionalFormatting sqref="M216:Q224">
    <cfRule type="containsBlanks" dxfId="107" priority="20">
      <formula>LEN(TRIM(M216))=0</formula>
    </cfRule>
  </conditionalFormatting>
  <conditionalFormatting sqref="M240:Q251">
    <cfRule type="containsBlanks" dxfId="106" priority="17">
      <formula>LEN(TRIM(M240))=0</formula>
    </cfRule>
  </conditionalFormatting>
  <conditionalFormatting sqref="M255:Q266">
    <cfRule type="containsBlanks" dxfId="105" priority="15">
      <formula>LEN(TRIM(M255))=0</formula>
    </cfRule>
  </conditionalFormatting>
  <conditionalFormatting sqref="M285:Q298">
    <cfRule type="containsBlanks" dxfId="104" priority="11">
      <formula>LEN(TRIM(M285))=0</formula>
    </cfRule>
  </conditionalFormatting>
  <conditionalFormatting sqref="M302:Q316">
    <cfRule type="containsBlanks" dxfId="103" priority="9">
      <formula>LEN(TRIM(M302))=0</formula>
    </cfRule>
  </conditionalFormatting>
  <conditionalFormatting sqref="M338:Q352">
    <cfRule type="containsBlanks" dxfId="102" priority="5">
      <formula>LEN(TRIM(M338))=0</formula>
    </cfRule>
  </conditionalFormatting>
  <conditionalFormatting sqref="M356:Q370">
    <cfRule type="containsBlanks" dxfId="101" priority="4">
      <formula>LEN(TRIM(M356))=0</formula>
    </cfRule>
  </conditionalFormatting>
  <conditionalFormatting sqref="M21:R28">
    <cfRule type="containsBlanks" dxfId="100" priority="185">
      <formula>LEN(TRIM(M21))=0</formula>
    </cfRule>
  </conditionalFormatting>
  <conditionalFormatting sqref="M32:R39">
    <cfRule type="containsBlanks" dxfId="99" priority="48">
      <formula>LEN(TRIM(M32))=0</formula>
    </cfRule>
  </conditionalFormatting>
  <conditionalFormatting sqref="M43:R51">
    <cfRule type="containsBlanks" dxfId="98" priority="46">
      <formula>LEN(TRIM(M43))=0</formula>
    </cfRule>
  </conditionalFormatting>
  <conditionalFormatting sqref="M55:R63">
    <cfRule type="containsBlanks" dxfId="97" priority="44">
      <formula>LEN(TRIM(M55))=0</formula>
    </cfRule>
  </conditionalFormatting>
  <conditionalFormatting sqref="M67:R75">
    <cfRule type="containsBlanks" dxfId="96" priority="42">
      <formula>LEN(TRIM(M67))=0</formula>
    </cfRule>
  </conditionalFormatting>
  <conditionalFormatting sqref="M79:R87">
    <cfRule type="containsBlanks" dxfId="95" priority="40">
      <formula>LEN(TRIM(M79))=0</formula>
    </cfRule>
  </conditionalFormatting>
  <conditionalFormatting sqref="M91:R99">
    <cfRule type="containsBlanks" dxfId="94" priority="38">
      <formula>LEN(TRIM(M91))=0</formula>
    </cfRule>
  </conditionalFormatting>
  <conditionalFormatting sqref="M103:R112">
    <cfRule type="containsBlanks" dxfId="93" priority="36">
      <formula>LEN(TRIM(M103))=0</formula>
    </cfRule>
  </conditionalFormatting>
  <conditionalFormatting sqref="M116:R125">
    <cfRule type="containsBlanks" dxfId="92" priority="34">
      <formula>LEN(TRIM(M116))=0</formula>
    </cfRule>
  </conditionalFormatting>
  <conditionalFormatting sqref="M140:R152">
    <cfRule type="containsBlanks" dxfId="91" priority="30">
      <formula>LEN(TRIM(M140))=0</formula>
    </cfRule>
  </conditionalFormatting>
  <conditionalFormatting sqref="M156:R168">
    <cfRule type="containsBlanks" dxfId="90" priority="28">
      <formula>LEN(TRIM(M156))=0</formula>
    </cfRule>
  </conditionalFormatting>
  <conditionalFormatting sqref="M193:R200">
    <cfRule type="containsBlanks" dxfId="89" priority="49">
      <formula>LEN(TRIM(M193))=0</formula>
    </cfRule>
  </conditionalFormatting>
  <conditionalFormatting sqref="M228:R236">
    <cfRule type="containsBlanks" dxfId="88" priority="18">
      <formula>LEN(TRIM(M228))=0</formula>
    </cfRule>
  </conditionalFormatting>
  <conditionalFormatting sqref="M270:R281">
    <cfRule type="containsBlanks" dxfId="87" priority="13">
      <formula>LEN(TRIM(M270))=0</formula>
    </cfRule>
  </conditionalFormatting>
  <conditionalFormatting sqref="M320:R334">
    <cfRule type="containsBlanks" dxfId="86" priority="8">
      <formula>LEN(TRIM(M320))=0</formula>
    </cfRule>
  </conditionalFormatting>
  <conditionalFormatting sqref="M374:R390">
    <cfRule type="containsBlanks" dxfId="85" priority="1">
      <formula>LEN(TRIM(M374))=0</formula>
    </cfRule>
  </conditionalFormatting>
  <conditionalFormatting sqref="M469:U487">
    <cfRule type="containsBlanks" dxfId="84" priority="175">
      <formula>LEN(TRIM(M469))=0</formula>
    </cfRule>
  </conditionalFormatting>
  <conditionalFormatting sqref="P412:P428">
    <cfRule type="containsBlanks" dxfId="83" priority="181">
      <formula>LEN(TRIM(P412))=0</formula>
    </cfRule>
  </conditionalFormatting>
  <conditionalFormatting sqref="P431:P447">
    <cfRule type="containsBlanks" dxfId="82" priority="178">
      <formula>LEN(TRIM(P431))=0</formula>
    </cfRule>
  </conditionalFormatting>
  <conditionalFormatting sqref="P450:P466">
    <cfRule type="containsBlanks" dxfId="81" priority="176">
      <formula>LEN(TRIM(P450))=0</formula>
    </cfRule>
  </conditionalFormatting>
  <conditionalFormatting sqref="P490:P508">
    <cfRule type="containsBlanks" dxfId="80" priority="172">
      <formula>LEN(TRIM(P490))=0</formula>
    </cfRule>
  </conditionalFormatting>
  <conditionalFormatting sqref="P511:P526">
    <cfRule type="containsBlanks" dxfId="79" priority="171">
      <formula>LEN(TRIM(P511))=0</formula>
    </cfRule>
  </conditionalFormatting>
  <conditionalFormatting sqref="P529:P547">
    <cfRule type="containsBlanks" dxfId="78" priority="170">
      <formula>LEN(TRIM(P529))=0</formula>
    </cfRule>
  </conditionalFormatting>
  <conditionalFormatting sqref="P550:P568">
    <cfRule type="containsBlanks" dxfId="77" priority="166">
      <formula>LEN(TRIM(P550))=0</formula>
    </cfRule>
  </conditionalFormatting>
  <conditionalFormatting sqref="P571:P583">
    <cfRule type="containsBlanks" dxfId="76" priority="164">
      <formula>LEN(TRIM(P571))=0</formula>
    </cfRule>
  </conditionalFormatting>
  <conditionalFormatting sqref="P586:P599">
    <cfRule type="containsBlanks" dxfId="75" priority="162">
      <formula>LEN(TRIM(P586))=0</formula>
    </cfRule>
  </conditionalFormatting>
  <conditionalFormatting sqref="P602:P615">
    <cfRule type="containsBlanks" dxfId="74" priority="160">
      <formula>LEN(TRIM(P602))=0</formula>
    </cfRule>
  </conditionalFormatting>
  <conditionalFormatting sqref="P618:P625">
    <cfRule type="containsBlanks" dxfId="73" priority="158">
      <formula>LEN(TRIM(P618))=0</formula>
    </cfRule>
  </conditionalFormatting>
  <conditionalFormatting sqref="P628:P640">
    <cfRule type="containsBlanks" dxfId="72" priority="156">
      <formula>LEN(TRIM(P628))=0</formula>
    </cfRule>
  </conditionalFormatting>
  <conditionalFormatting sqref="P643:P655">
    <cfRule type="containsBlanks" dxfId="71" priority="154">
      <formula>LEN(TRIM(P643))=0</formula>
    </cfRule>
  </conditionalFormatting>
  <conditionalFormatting sqref="P658:P662">
    <cfRule type="containsBlanks" dxfId="70" priority="150">
      <formula>LEN(TRIM(P658))=0</formula>
    </cfRule>
  </conditionalFormatting>
  <conditionalFormatting sqref="P665:P669">
    <cfRule type="containsBlanks" dxfId="69" priority="149">
      <formula>LEN(TRIM(P665))=0</formula>
    </cfRule>
  </conditionalFormatting>
  <conditionalFormatting sqref="P672:P676">
    <cfRule type="containsBlanks" dxfId="68" priority="148">
      <formula>LEN(TRIM(P672))=0</formula>
    </cfRule>
  </conditionalFormatting>
  <conditionalFormatting sqref="P679:P682">
    <cfRule type="containsBlanks" dxfId="67" priority="144">
      <formula>LEN(TRIM(P679))=0</formula>
    </cfRule>
  </conditionalFormatting>
  <conditionalFormatting sqref="P685:P689">
    <cfRule type="containsBlanks" dxfId="66" priority="143">
      <formula>LEN(TRIM(P685))=0</formula>
    </cfRule>
  </conditionalFormatting>
  <conditionalFormatting sqref="P692:P696">
    <cfRule type="containsBlanks" dxfId="65" priority="142">
      <formula>LEN(TRIM(P692))=0</formula>
    </cfRule>
  </conditionalFormatting>
  <conditionalFormatting sqref="R129:R137">
    <cfRule type="containsBlanks" dxfId="64" priority="233">
      <formula>LEN(TRIM(R129))=0</formula>
    </cfRule>
  </conditionalFormatting>
  <conditionalFormatting sqref="R172:R179">
    <cfRule type="containsBlanks" dxfId="63" priority="232">
      <formula>LEN(TRIM(R172))=0</formula>
    </cfRule>
  </conditionalFormatting>
  <conditionalFormatting sqref="R182:R190">
    <cfRule type="containsBlanks" dxfId="62" priority="231">
      <formula>LEN(TRIM(R182))=0</formula>
    </cfRule>
  </conditionalFormatting>
  <conditionalFormatting sqref="R204:R213">
    <cfRule type="containsBlanks" dxfId="61" priority="230">
      <formula>LEN(TRIM(R204))=0</formula>
    </cfRule>
  </conditionalFormatting>
  <conditionalFormatting sqref="R216:R225">
    <cfRule type="containsBlanks" dxfId="60" priority="229">
      <formula>LEN(TRIM(R216))=0</formula>
    </cfRule>
  </conditionalFormatting>
  <conditionalFormatting sqref="R240:R252">
    <cfRule type="containsBlanks" dxfId="59" priority="228">
      <formula>LEN(TRIM(R240))=0</formula>
    </cfRule>
  </conditionalFormatting>
  <conditionalFormatting sqref="R255:R267">
    <cfRule type="containsBlanks" dxfId="58" priority="227">
      <formula>LEN(TRIM(R255))=0</formula>
    </cfRule>
  </conditionalFormatting>
  <conditionalFormatting sqref="R285:R299">
    <cfRule type="containsBlanks" dxfId="57" priority="226">
      <formula>LEN(TRIM(R285))=0</formula>
    </cfRule>
  </conditionalFormatting>
  <conditionalFormatting sqref="R302:R317">
    <cfRule type="containsBlanks" dxfId="56" priority="225">
      <formula>LEN(TRIM(R302))=0</formula>
    </cfRule>
  </conditionalFormatting>
  <conditionalFormatting sqref="R338:R353">
    <cfRule type="containsBlanks" dxfId="55" priority="224">
      <formula>LEN(TRIM(R338))=0</formula>
    </cfRule>
  </conditionalFormatting>
  <conditionalFormatting sqref="R356:R371">
    <cfRule type="containsBlanks" dxfId="54" priority="223">
      <formula>LEN(TRIM(R356))=0</formula>
    </cfRule>
  </conditionalFormatting>
  <conditionalFormatting sqref="R394:R409">
    <cfRule type="containsBlanks" dxfId="53" priority="222">
      <formula>LEN(TRIM(R394))=0</formula>
    </cfRule>
  </conditionalFormatting>
  <conditionalFormatting sqref="R412:R428">
    <cfRule type="containsBlanks" dxfId="52" priority="221">
      <formula>LEN(TRIM(R412))=0</formula>
    </cfRule>
  </conditionalFormatting>
  <conditionalFormatting sqref="R450:R466">
    <cfRule type="containsBlanks" dxfId="51" priority="219">
      <formula>LEN(TRIM(R450))=0</formula>
    </cfRule>
  </conditionalFormatting>
  <conditionalFormatting sqref="R490:R508">
    <cfRule type="containsBlanks" dxfId="50" priority="218">
      <formula>LEN(TRIM(R490))=0</formula>
    </cfRule>
  </conditionalFormatting>
  <conditionalFormatting sqref="R511:R526">
    <cfRule type="containsBlanks" dxfId="49" priority="217">
      <formula>LEN(TRIM(R511))=0</formula>
    </cfRule>
  </conditionalFormatting>
  <conditionalFormatting sqref="R529:R547">
    <cfRule type="containsBlanks" dxfId="48" priority="216">
      <formula>LEN(TRIM(R529))=0</formula>
    </cfRule>
  </conditionalFormatting>
  <conditionalFormatting sqref="R550:R568">
    <cfRule type="containsBlanks" dxfId="47" priority="215">
      <formula>LEN(TRIM(R550))=0</formula>
    </cfRule>
  </conditionalFormatting>
  <conditionalFormatting sqref="R571:R583">
    <cfRule type="containsBlanks" dxfId="46" priority="214">
      <formula>LEN(TRIM(R571))=0</formula>
    </cfRule>
  </conditionalFormatting>
  <conditionalFormatting sqref="R586:R599">
    <cfRule type="containsBlanks" dxfId="45" priority="213">
      <formula>LEN(TRIM(R586))=0</formula>
    </cfRule>
  </conditionalFormatting>
  <conditionalFormatting sqref="R602:R615">
    <cfRule type="containsBlanks" dxfId="44" priority="212">
      <formula>LEN(TRIM(R602))=0</formula>
    </cfRule>
  </conditionalFormatting>
  <conditionalFormatting sqref="R618:R625">
    <cfRule type="containsBlanks" dxfId="43" priority="211">
      <formula>LEN(TRIM(R618))=0</formula>
    </cfRule>
  </conditionalFormatting>
  <conditionalFormatting sqref="R628:R640">
    <cfRule type="containsBlanks" dxfId="42" priority="210">
      <formula>LEN(TRIM(R628))=0</formula>
    </cfRule>
  </conditionalFormatting>
  <conditionalFormatting sqref="R643:R655">
    <cfRule type="containsBlanks" dxfId="41" priority="209">
      <formula>LEN(TRIM(R643))=0</formula>
    </cfRule>
  </conditionalFormatting>
  <conditionalFormatting sqref="R658:R662">
    <cfRule type="containsBlanks" dxfId="40" priority="208">
      <formula>LEN(TRIM(R658))=0</formula>
    </cfRule>
  </conditionalFormatting>
  <conditionalFormatting sqref="R665:R669">
    <cfRule type="containsBlanks" dxfId="39" priority="207">
      <formula>LEN(TRIM(R665))=0</formula>
    </cfRule>
  </conditionalFormatting>
  <conditionalFormatting sqref="R672:R676">
    <cfRule type="containsBlanks" dxfId="38" priority="206">
      <formula>LEN(TRIM(R672))=0</formula>
    </cfRule>
  </conditionalFormatting>
  <conditionalFormatting sqref="R679:R682">
    <cfRule type="containsBlanks" dxfId="37" priority="205">
      <formula>LEN(TRIM(R679))=0</formula>
    </cfRule>
  </conditionalFormatting>
  <conditionalFormatting sqref="R685:R689">
    <cfRule type="containsBlanks" dxfId="36" priority="204">
      <formula>LEN(TRIM(R685))=0</formula>
    </cfRule>
  </conditionalFormatting>
  <conditionalFormatting sqref="S143">
    <cfRule type="containsBlanks" dxfId="35" priority="236">
      <formula>LEN(TRIM(S143))=0</formula>
    </cfRule>
  </conditionalFormatting>
  <conditionalFormatting sqref="S159">
    <cfRule type="containsBlanks" dxfId="34" priority="237">
      <formula>LEN(TRIM(S159))=0</formula>
    </cfRule>
  </conditionalFormatting>
  <conditionalFormatting sqref="S183">
    <cfRule type="containsBlanks" dxfId="33" priority="238">
      <formula>LEN(TRIM(S183))=0</formula>
    </cfRule>
  </conditionalFormatting>
  <conditionalFormatting sqref="S194">
    <cfRule type="containsBlanks" dxfId="32" priority="239">
      <formula>LEN(TRIM(S194))=0</formula>
    </cfRule>
  </conditionalFormatting>
  <conditionalFormatting sqref="S494:U494">
    <cfRule type="containsBlanks" dxfId="31" priority="295">
      <formula>LEN(TRIM(S494))=0</formula>
    </cfRule>
  </conditionalFormatting>
  <conditionalFormatting sqref="T21:T28">
    <cfRule type="containsBlanks" dxfId="30" priority="195">
      <formula>LEN(TRIM(T21))=0</formula>
    </cfRule>
  </conditionalFormatting>
  <conditionalFormatting sqref="T32:T39">
    <cfRule type="containsBlanks" dxfId="29" priority="193">
      <formula>LEN(TRIM(T32))=0</formula>
    </cfRule>
  </conditionalFormatting>
  <conditionalFormatting sqref="T43:T51">
    <cfRule type="containsBlanks" dxfId="28" priority="194">
      <formula>LEN(TRIM(T43))=0</formula>
    </cfRule>
  </conditionalFormatting>
  <conditionalFormatting sqref="T55:T63">
    <cfRule type="containsBlanks" dxfId="27" priority="192">
      <formula>LEN(TRIM(T55))=0</formula>
    </cfRule>
  </conditionalFormatting>
  <conditionalFormatting sqref="T67:T75">
    <cfRule type="containsBlanks" dxfId="26" priority="191">
      <formula>LEN(TRIM(T67))=0</formula>
    </cfRule>
  </conditionalFormatting>
  <conditionalFormatting sqref="T79:T87">
    <cfRule type="containsBlanks" dxfId="25" priority="200">
      <formula>LEN(TRIM(T79))=0</formula>
    </cfRule>
  </conditionalFormatting>
  <conditionalFormatting sqref="T91:T99">
    <cfRule type="containsBlanks" dxfId="24" priority="190">
      <formula>LEN(TRIM(T91))=0</formula>
    </cfRule>
  </conditionalFormatting>
  <conditionalFormatting sqref="T103:T112">
    <cfRule type="containsBlanks" dxfId="23" priority="189">
      <formula>LEN(TRIM(T103))=0</formula>
    </cfRule>
  </conditionalFormatting>
  <conditionalFormatting sqref="T116:T125">
    <cfRule type="containsBlanks" dxfId="22" priority="202">
      <formula>LEN(TRIM(T116))=0</formula>
    </cfRule>
  </conditionalFormatting>
  <conditionalFormatting sqref="T129:T136">
    <cfRule type="containsBlanks" dxfId="21" priority="242">
      <formula>LEN(TRIM(T129))=0</formula>
    </cfRule>
  </conditionalFormatting>
  <conditionalFormatting sqref="T140:T152">
    <cfRule type="containsBlanks" dxfId="20" priority="241">
      <formula>LEN(TRIM(T140))=0</formula>
    </cfRule>
  </conditionalFormatting>
  <conditionalFormatting sqref="T156:T168">
    <cfRule type="containsBlanks" dxfId="19" priority="240">
      <formula>LEN(TRIM(T156))=0</formula>
    </cfRule>
  </conditionalFormatting>
  <conditionalFormatting sqref="T172:T178">
    <cfRule type="containsBlanks" dxfId="18" priority="245">
      <formula>LEN(TRIM(T172))=0</formula>
    </cfRule>
  </conditionalFormatting>
  <conditionalFormatting sqref="T182:T189">
    <cfRule type="containsBlanks" dxfId="17" priority="244">
      <formula>LEN(TRIM(T182))=0</formula>
    </cfRule>
  </conditionalFormatting>
  <conditionalFormatting sqref="T193:T200">
    <cfRule type="containsBlanks" dxfId="16" priority="243">
      <formula>LEN(TRIM(T193))=0</formula>
    </cfRule>
  </conditionalFormatting>
  <conditionalFormatting sqref="T204:T212">
    <cfRule type="containsBlanks" dxfId="15" priority="247">
      <formula>LEN(TRIM(T204))=0</formula>
    </cfRule>
  </conditionalFormatting>
  <conditionalFormatting sqref="T216:T224">
    <cfRule type="containsBlanks" dxfId="14" priority="248">
      <formula>LEN(TRIM(T216))=0</formula>
    </cfRule>
  </conditionalFormatting>
  <conditionalFormatting sqref="T228:T236">
    <cfRule type="containsBlanks" dxfId="13" priority="246">
      <formula>LEN(TRIM(T228))=0</formula>
    </cfRule>
  </conditionalFormatting>
  <conditionalFormatting sqref="T240:T251">
    <cfRule type="containsBlanks" dxfId="12" priority="270">
      <formula>LEN(TRIM(T240))=0</formula>
    </cfRule>
  </conditionalFormatting>
  <conditionalFormatting sqref="T255:T266">
    <cfRule type="containsBlanks" dxfId="11" priority="269">
      <formula>LEN(TRIM(T255))=0</formula>
    </cfRule>
  </conditionalFormatting>
  <conditionalFormatting sqref="T270:T281">
    <cfRule type="containsBlanks" dxfId="10" priority="268">
      <formula>LEN(TRIM(T270))=0</formula>
    </cfRule>
  </conditionalFormatting>
  <conditionalFormatting sqref="T285:T298">
    <cfRule type="containsBlanks" dxfId="9" priority="273">
      <formula>LEN(TRIM(T285))=0</formula>
    </cfRule>
  </conditionalFormatting>
  <conditionalFormatting sqref="T302:T316">
    <cfRule type="containsBlanks" dxfId="8" priority="271">
      <formula>LEN(TRIM(T302))=0</formula>
    </cfRule>
  </conditionalFormatting>
  <conditionalFormatting sqref="T320:T334">
    <cfRule type="containsBlanks" dxfId="7" priority="272">
      <formula>LEN(TRIM(T320))=0</formula>
    </cfRule>
  </conditionalFormatting>
  <conditionalFormatting sqref="T338:T352">
    <cfRule type="containsBlanks" dxfId="6" priority="276">
      <formula>LEN(TRIM(T338))=0</formula>
    </cfRule>
  </conditionalFormatting>
  <conditionalFormatting sqref="T356:T370">
    <cfRule type="containsBlanks" dxfId="5" priority="275">
      <formula>LEN(TRIM(T356))=0</formula>
    </cfRule>
  </conditionalFormatting>
  <conditionalFormatting sqref="T374:T390">
    <cfRule type="containsBlanks" dxfId="4" priority="274">
      <formula>LEN(TRIM(T374))=0</formula>
    </cfRule>
  </conditionalFormatting>
  <conditionalFormatting sqref="T412:T427">
    <cfRule type="containsBlanks" dxfId="3" priority="279">
      <formula>LEN(TRIM(T412))=0</formula>
    </cfRule>
  </conditionalFormatting>
  <conditionalFormatting sqref="T431:T446">
    <cfRule type="containsBlanks" dxfId="2" priority="277">
      <formula>LEN(TRIM(T431))=0</formula>
    </cfRule>
  </conditionalFormatting>
  <printOptions horizontalCentered="1"/>
  <pageMargins left="0.55118110236220474" right="0.55118110236220474" top="0.47244094488188981" bottom="0.47244094488188981" header="0.31496062992125984" footer="0.31496062992125984"/>
  <pageSetup paperSize="9" scale="49" fitToHeight="0" orientation="landscape" r:id="rId1"/>
  <headerFooter alignWithMargins="0">
    <oddHeader xml:space="preserve">&amp;C&amp;"Aptos,Regular"&amp;1&amp;K000000
</oddHeader>
    <oddFooter>&amp;C_x000D_&amp;1#&amp;"Aptos"&amp;10&amp;K000000 OFFICIAL&amp;RPage &amp;P of &amp;N&amp;</oddFooter>
    <evenFooter>&amp;RPage &amp;P of &amp;N&amp;C&amp;"arial,Bold"&amp;10&amp;KFF0000OFFICIAL SENSITIVE - COMMERCIAL</evenFooter>
    <firstFooter>&amp;RPage &amp;P of &amp;N&amp;C&amp;"arial,Bold"&amp;10&amp;KFF0000OFFICIAL SENSITIVE - COMMERCIAL</firstFooter>
  </headerFooter>
  <rowBreaks count="14" manualBreakCount="14">
    <brk id="52" max="16383" man="1"/>
    <brk id="88" max="16383" man="1"/>
    <brk id="126" max="16383" man="1"/>
    <brk id="169" max="16383" man="1"/>
    <brk id="201" max="16383" man="1"/>
    <brk id="237" max="16383" man="1"/>
    <brk id="282" max="16383" man="1"/>
    <brk id="335" max="16383" man="1"/>
    <brk id="391" max="16383" man="1"/>
    <brk id="447" max="16383" man="1"/>
    <brk id="508" max="16383" man="1"/>
    <brk id="568" max="16383" man="1"/>
    <brk id="615" max="16383" man="1"/>
    <brk id="6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4773-47AD-4DDD-96A7-3C8A1139C719}">
  <sheetPr>
    <pageSetUpPr fitToPage="1"/>
  </sheetPr>
  <dimension ref="A1:Y267"/>
  <sheetViews>
    <sheetView zoomScaleNormal="100" workbookViewId="0">
      <pane xSplit="3" ySplit="10" topLeftCell="D11" activePane="bottomRight" state="frozen"/>
      <selection pane="topRight"/>
      <selection pane="bottomLeft"/>
      <selection pane="bottomRight" activeCell="D11" sqref="D11"/>
    </sheetView>
  </sheetViews>
  <sheetFormatPr defaultColWidth="8.5546875" defaultRowHeight="13.2" x14ac:dyDescent="0.25"/>
  <cols>
    <col min="1" max="1" width="10.6640625" customWidth="1"/>
    <col min="2" max="2" width="33.88671875" customWidth="1"/>
    <col min="3" max="3" width="10" customWidth="1"/>
    <col min="4" max="5" width="10.88671875" customWidth="1"/>
    <col min="6" max="7" width="11" customWidth="1"/>
    <col min="8" max="12" width="10.88671875" customWidth="1"/>
    <col min="13" max="13" width="4" customWidth="1"/>
    <col min="14" max="15" width="10.88671875" customWidth="1"/>
    <col min="16" max="17" width="11" customWidth="1"/>
    <col min="18" max="21" width="10.88671875" customWidth="1"/>
    <col min="22" max="22" width="4" customWidth="1"/>
  </cols>
  <sheetData>
    <row r="1" spans="1:22" x14ac:dyDescent="0.25">
      <c r="U1" s="27" t="str">
        <f>'Table 1'!U1</f>
        <v>Publication date:  3 December 2025</v>
      </c>
    </row>
    <row r="2" spans="1:22" ht="17.399999999999999" x14ac:dyDescent="0.3">
      <c r="A2" s="28" t="s">
        <v>36</v>
      </c>
    </row>
    <row r="3" spans="1:22" x14ac:dyDescent="0.25">
      <c r="A3" s="60" t="s">
        <v>37</v>
      </c>
      <c r="B3" s="60"/>
      <c r="C3" s="60"/>
      <c r="D3" s="60"/>
      <c r="E3" s="60"/>
      <c r="F3" s="60"/>
      <c r="G3" s="60"/>
      <c r="H3" s="60"/>
      <c r="I3" s="60"/>
      <c r="J3" s="60"/>
      <c r="K3" s="60"/>
      <c r="L3" s="60"/>
      <c r="M3" s="60"/>
      <c r="N3" s="60"/>
      <c r="O3" s="60"/>
      <c r="P3" s="60"/>
      <c r="Q3" s="60"/>
      <c r="R3" s="60"/>
      <c r="S3" s="60"/>
      <c r="T3" s="60"/>
      <c r="U3" s="60"/>
    </row>
    <row r="4" spans="1:22" ht="8.25" customHeight="1" x14ac:dyDescent="0.25"/>
    <row r="5" spans="1:22" ht="18.75" customHeight="1" x14ac:dyDescent="0.3">
      <c r="A5" s="30" t="s">
        <v>217</v>
      </c>
    </row>
    <row r="6" spans="1:22" ht="18.75" customHeight="1" x14ac:dyDescent="0.3">
      <c r="A6" s="30" t="s">
        <v>218</v>
      </c>
    </row>
    <row r="7" spans="1:22" ht="14.25" customHeight="1" x14ac:dyDescent="0.25"/>
    <row r="8" spans="1:22" ht="14.25" customHeight="1" x14ac:dyDescent="0.25">
      <c r="D8" s="78" t="s">
        <v>219</v>
      </c>
      <c r="E8" s="79"/>
      <c r="F8" s="79"/>
      <c r="G8" s="79"/>
      <c r="H8" s="79"/>
      <c r="I8" s="79"/>
      <c r="J8" s="80"/>
      <c r="K8" s="80"/>
      <c r="L8" s="80"/>
      <c r="M8" s="81"/>
      <c r="N8" s="78" t="s">
        <v>220</v>
      </c>
      <c r="O8" s="82"/>
      <c r="P8" s="82"/>
      <c r="Q8" s="82"/>
      <c r="R8" s="82"/>
      <c r="S8" s="83"/>
      <c r="T8" s="83"/>
      <c r="U8" s="83"/>
    </row>
    <row r="9" spans="1:22" ht="14.25" customHeight="1" x14ac:dyDescent="0.25">
      <c r="D9" s="84"/>
      <c r="E9" s="85"/>
      <c r="F9" s="37" t="s">
        <v>42</v>
      </c>
      <c r="G9" s="38"/>
      <c r="H9" s="39"/>
      <c r="I9" s="85"/>
      <c r="J9" s="86"/>
      <c r="K9" s="86"/>
      <c r="L9" s="86"/>
      <c r="M9" s="81"/>
      <c r="N9" s="84"/>
      <c r="O9" s="87"/>
      <c r="P9" s="37" t="s">
        <v>42</v>
      </c>
      <c r="Q9" s="38"/>
      <c r="R9" s="39"/>
      <c r="S9" s="88"/>
      <c r="T9" s="88"/>
      <c r="U9" s="88"/>
    </row>
    <row r="10" spans="1:22" ht="44.1" customHeight="1" x14ac:dyDescent="0.25">
      <c r="A10" s="89" t="s">
        <v>221</v>
      </c>
      <c r="B10" s="89" t="s">
        <v>222</v>
      </c>
      <c r="C10" s="90" t="s">
        <v>223</v>
      </c>
      <c r="D10" s="91" t="s">
        <v>43</v>
      </c>
      <c r="E10" s="91" t="s">
        <v>44</v>
      </c>
      <c r="F10" s="92" t="s">
        <v>45</v>
      </c>
      <c r="G10" s="91" t="s">
        <v>46</v>
      </c>
      <c r="H10" s="93" t="s">
        <v>47</v>
      </c>
      <c r="I10" s="94" t="s">
        <v>48</v>
      </c>
      <c r="J10" s="95" t="s">
        <v>49</v>
      </c>
      <c r="K10" s="94" t="s">
        <v>50</v>
      </c>
      <c r="L10" s="96" t="s">
        <v>51</v>
      </c>
      <c r="M10" s="97"/>
      <c r="N10" s="91" t="s">
        <v>43</v>
      </c>
      <c r="O10" s="91" t="s">
        <v>44</v>
      </c>
      <c r="P10" s="92" t="s">
        <v>45</v>
      </c>
      <c r="Q10" s="91" t="s">
        <v>46</v>
      </c>
      <c r="R10" s="93" t="s">
        <v>47</v>
      </c>
      <c r="S10" s="95" t="s">
        <v>49</v>
      </c>
      <c r="T10" s="94" t="s">
        <v>50</v>
      </c>
      <c r="U10" s="96" t="s">
        <v>51</v>
      </c>
    </row>
    <row r="11" spans="1:22" ht="25.5" customHeight="1" x14ac:dyDescent="0.25">
      <c r="A11" s="98" t="s">
        <v>224</v>
      </c>
      <c r="B11" s="99"/>
      <c r="C11" s="99"/>
      <c r="D11" s="99"/>
      <c r="E11" s="99"/>
      <c r="F11" s="99"/>
      <c r="G11" s="99"/>
      <c r="H11" s="99"/>
      <c r="I11" s="99"/>
      <c r="J11" s="99"/>
      <c r="K11" s="99"/>
      <c r="L11" s="99"/>
      <c r="M11" s="99"/>
      <c r="N11" s="99"/>
      <c r="O11" s="99"/>
      <c r="P11" s="99"/>
      <c r="Q11" s="99"/>
      <c r="R11" s="99"/>
      <c r="S11" s="99"/>
      <c r="T11" s="99"/>
      <c r="U11" s="99"/>
    </row>
    <row r="12" spans="1:22" ht="14.25" customHeight="1" x14ac:dyDescent="0.25">
      <c r="A12" s="100" t="s">
        <v>225</v>
      </c>
      <c r="B12" s="100" t="s">
        <v>226</v>
      </c>
      <c r="C12" s="100" t="s">
        <v>227</v>
      </c>
      <c r="D12" s="59">
        <v>0</v>
      </c>
      <c r="E12" s="59">
        <v>0</v>
      </c>
      <c r="F12" s="59">
        <v>0</v>
      </c>
      <c r="G12" s="59">
        <v>0</v>
      </c>
      <c r="H12" s="59">
        <v>0</v>
      </c>
      <c r="I12" s="59">
        <v>179</v>
      </c>
      <c r="J12" s="101">
        <f t="shared" ref="J12:J75" si="0">SUM(D12:I12)</f>
        <v>179</v>
      </c>
      <c r="K12" s="59">
        <v>0</v>
      </c>
      <c r="L12" s="101">
        <f t="shared" ref="L12:L75" si="1">SUM(J12:K12)</f>
        <v>179</v>
      </c>
      <c r="M12" s="59"/>
      <c r="N12" s="59">
        <v>0</v>
      </c>
      <c r="O12" s="59">
        <v>0</v>
      </c>
      <c r="P12" s="59">
        <v>0</v>
      </c>
      <c r="Q12" s="59">
        <v>0</v>
      </c>
      <c r="R12" s="59">
        <v>0</v>
      </c>
      <c r="S12" s="101">
        <f t="shared" ref="S12:S75" si="2">SUM(N12:R12)</f>
        <v>0</v>
      </c>
      <c r="T12" s="59">
        <v>0</v>
      </c>
      <c r="U12" s="101">
        <f t="shared" ref="U12:U75" si="3">SUM(S12:T12)</f>
        <v>0</v>
      </c>
      <c r="V12" s="59"/>
    </row>
    <row r="13" spans="1:22" ht="14.25" customHeight="1" x14ac:dyDescent="0.25">
      <c r="A13" s="100" t="s">
        <v>228</v>
      </c>
      <c r="B13" s="100" t="s">
        <v>229</v>
      </c>
      <c r="C13" s="100" t="s">
        <v>230</v>
      </c>
      <c r="D13" s="59">
        <v>0</v>
      </c>
      <c r="E13" s="59">
        <v>0</v>
      </c>
      <c r="F13" s="59">
        <v>0</v>
      </c>
      <c r="G13" s="59">
        <v>0</v>
      </c>
      <c r="H13" s="59">
        <v>0</v>
      </c>
      <c r="I13" s="59">
        <v>31</v>
      </c>
      <c r="J13" s="101">
        <f t="shared" si="0"/>
        <v>31</v>
      </c>
      <c r="K13" s="59">
        <v>0</v>
      </c>
      <c r="L13" s="101">
        <f t="shared" si="1"/>
        <v>31</v>
      </c>
      <c r="M13" s="59"/>
      <c r="N13" s="59">
        <v>0</v>
      </c>
      <c r="O13" s="59">
        <v>8</v>
      </c>
      <c r="P13" s="59">
        <v>0</v>
      </c>
      <c r="Q13" s="59">
        <v>11</v>
      </c>
      <c r="R13" s="59">
        <v>12</v>
      </c>
      <c r="S13" s="101">
        <f t="shared" si="2"/>
        <v>31</v>
      </c>
      <c r="T13" s="59">
        <v>0</v>
      </c>
      <c r="U13" s="101">
        <f t="shared" si="3"/>
        <v>31</v>
      </c>
      <c r="V13" s="59"/>
    </row>
    <row r="14" spans="1:22" ht="14.25" customHeight="1" x14ac:dyDescent="0.25">
      <c r="A14" s="100" t="s">
        <v>231</v>
      </c>
      <c r="B14" s="100" t="s">
        <v>232</v>
      </c>
      <c r="C14" s="100" t="s">
        <v>227</v>
      </c>
      <c r="D14" s="59">
        <v>0</v>
      </c>
      <c r="E14" s="59">
        <v>0</v>
      </c>
      <c r="F14" s="59">
        <v>0</v>
      </c>
      <c r="G14" s="59">
        <v>0</v>
      </c>
      <c r="H14" s="59">
        <v>0</v>
      </c>
      <c r="I14" s="59">
        <v>59</v>
      </c>
      <c r="J14" s="101">
        <f t="shared" si="0"/>
        <v>59</v>
      </c>
      <c r="K14" s="59">
        <v>0</v>
      </c>
      <c r="L14" s="101">
        <f t="shared" si="1"/>
        <v>59</v>
      </c>
      <c r="M14" s="59"/>
      <c r="N14" s="59">
        <v>0</v>
      </c>
      <c r="O14" s="59">
        <v>20</v>
      </c>
      <c r="P14" s="59">
        <v>0</v>
      </c>
      <c r="Q14" s="59">
        <v>0</v>
      </c>
      <c r="R14" s="59">
        <v>37</v>
      </c>
      <c r="S14" s="101">
        <f t="shared" si="2"/>
        <v>57</v>
      </c>
      <c r="T14" s="59">
        <v>0</v>
      </c>
      <c r="U14" s="101">
        <f t="shared" si="3"/>
        <v>57</v>
      </c>
      <c r="V14" s="59"/>
    </row>
    <row r="15" spans="1:22" ht="14.25" customHeight="1" x14ac:dyDescent="0.25">
      <c r="A15" s="100" t="s">
        <v>233</v>
      </c>
      <c r="B15" s="100" t="s">
        <v>234</v>
      </c>
      <c r="C15" s="100" t="s">
        <v>230</v>
      </c>
      <c r="D15" s="59">
        <v>100</v>
      </c>
      <c r="E15" s="59">
        <v>0</v>
      </c>
      <c r="F15" s="59">
        <v>0</v>
      </c>
      <c r="G15" s="59">
        <v>0</v>
      </c>
      <c r="H15" s="59">
        <v>42</v>
      </c>
      <c r="I15" s="59">
        <v>83</v>
      </c>
      <c r="J15" s="101">
        <f t="shared" si="0"/>
        <v>225</v>
      </c>
      <c r="K15" s="59">
        <v>663</v>
      </c>
      <c r="L15" s="101">
        <f t="shared" si="1"/>
        <v>888</v>
      </c>
      <c r="M15" s="59"/>
      <c r="N15" s="59">
        <v>4</v>
      </c>
      <c r="O15" s="59">
        <v>0</v>
      </c>
      <c r="P15" s="59">
        <v>0</v>
      </c>
      <c r="Q15" s="59">
        <v>0</v>
      </c>
      <c r="R15" s="59">
        <v>0</v>
      </c>
      <c r="S15" s="101">
        <f t="shared" si="2"/>
        <v>4</v>
      </c>
      <c r="T15" s="59">
        <v>5</v>
      </c>
      <c r="U15" s="101">
        <f t="shared" si="3"/>
        <v>9</v>
      </c>
      <c r="V15" s="59"/>
    </row>
    <row r="16" spans="1:22" ht="14.25" customHeight="1" x14ac:dyDescent="0.25">
      <c r="A16" s="100" t="s">
        <v>235</v>
      </c>
      <c r="B16" s="100" t="s">
        <v>236</v>
      </c>
      <c r="C16" s="100" t="s">
        <v>227</v>
      </c>
      <c r="D16" s="59">
        <v>0</v>
      </c>
      <c r="E16" s="59">
        <v>4</v>
      </c>
      <c r="F16" s="59">
        <v>0</v>
      </c>
      <c r="G16" s="59">
        <v>0</v>
      </c>
      <c r="H16" s="59">
        <v>0</v>
      </c>
      <c r="I16" s="59">
        <v>0</v>
      </c>
      <c r="J16" s="101">
        <f t="shared" si="0"/>
        <v>4</v>
      </c>
      <c r="K16" s="59">
        <v>0</v>
      </c>
      <c r="L16" s="101">
        <f t="shared" si="1"/>
        <v>4</v>
      </c>
      <c r="M16" s="59"/>
      <c r="N16" s="59">
        <v>0</v>
      </c>
      <c r="O16" s="59">
        <v>0</v>
      </c>
      <c r="P16" s="59">
        <v>0</v>
      </c>
      <c r="Q16" s="59">
        <v>0</v>
      </c>
      <c r="R16" s="59">
        <v>0</v>
      </c>
      <c r="S16" s="101">
        <f t="shared" si="2"/>
        <v>0</v>
      </c>
      <c r="T16" s="59">
        <v>53</v>
      </c>
      <c r="U16" s="101">
        <f t="shared" si="3"/>
        <v>53</v>
      </c>
      <c r="V16" s="59"/>
    </row>
    <row r="17" spans="1:22" ht="14.25" customHeight="1" x14ac:dyDescent="0.25">
      <c r="A17" s="100" t="s">
        <v>237</v>
      </c>
      <c r="B17" s="100" t="s">
        <v>238</v>
      </c>
      <c r="C17" s="100" t="s">
        <v>239</v>
      </c>
      <c r="D17" s="59">
        <v>0</v>
      </c>
      <c r="E17" s="59">
        <v>0</v>
      </c>
      <c r="F17" s="59">
        <v>0</v>
      </c>
      <c r="G17" s="59">
        <v>0</v>
      </c>
      <c r="H17" s="59">
        <v>0</v>
      </c>
      <c r="I17" s="59">
        <v>0</v>
      </c>
      <c r="J17" s="101">
        <f t="shared" si="0"/>
        <v>0</v>
      </c>
      <c r="K17" s="59">
        <v>0</v>
      </c>
      <c r="L17" s="101">
        <f t="shared" si="1"/>
        <v>0</v>
      </c>
      <c r="M17" s="59"/>
      <c r="N17" s="59">
        <v>0</v>
      </c>
      <c r="O17" s="59">
        <v>9</v>
      </c>
      <c r="P17" s="59">
        <v>0</v>
      </c>
      <c r="Q17" s="59">
        <v>0</v>
      </c>
      <c r="R17" s="59">
        <v>9</v>
      </c>
      <c r="S17" s="101">
        <f t="shared" si="2"/>
        <v>18</v>
      </c>
      <c r="T17" s="59">
        <v>0</v>
      </c>
      <c r="U17" s="101">
        <f t="shared" si="3"/>
        <v>18</v>
      </c>
      <c r="V17" s="59"/>
    </row>
    <row r="18" spans="1:22" ht="14.25" customHeight="1" x14ac:dyDescent="0.25">
      <c r="A18" s="100" t="s">
        <v>240</v>
      </c>
      <c r="B18" s="100" t="s">
        <v>241</v>
      </c>
      <c r="C18" s="100" t="s">
        <v>242</v>
      </c>
      <c r="D18" s="59">
        <v>0</v>
      </c>
      <c r="E18" s="59">
        <v>0</v>
      </c>
      <c r="F18" s="59">
        <v>0</v>
      </c>
      <c r="G18" s="59">
        <v>0</v>
      </c>
      <c r="H18" s="59">
        <v>0</v>
      </c>
      <c r="I18" s="59">
        <v>24</v>
      </c>
      <c r="J18" s="101">
        <f t="shared" si="0"/>
        <v>24</v>
      </c>
      <c r="K18" s="59">
        <v>0</v>
      </c>
      <c r="L18" s="101">
        <f t="shared" si="1"/>
        <v>24</v>
      </c>
      <c r="M18" s="59"/>
      <c r="N18" s="59">
        <v>40</v>
      </c>
      <c r="O18" s="59">
        <v>0</v>
      </c>
      <c r="P18" s="59">
        <v>0</v>
      </c>
      <c r="Q18" s="59">
        <v>0</v>
      </c>
      <c r="R18" s="59">
        <v>40</v>
      </c>
      <c r="S18" s="101">
        <f t="shared" si="2"/>
        <v>80</v>
      </c>
      <c r="T18" s="59">
        <v>0</v>
      </c>
      <c r="U18" s="101">
        <f t="shared" si="3"/>
        <v>80</v>
      </c>
      <c r="V18" s="59"/>
    </row>
    <row r="19" spans="1:22" ht="14.25" customHeight="1" x14ac:dyDescent="0.25">
      <c r="A19" s="100" t="s">
        <v>243</v>
      </c>
      <c r="B19" s="100" t="s">
        <v>244</v>
      </c>
      <c r="C19" s="100" t="s">
        <v>239</v>
      </c>
      <c r="D19" s="59">
        <v>0</v>
      </c>
      <c r="E19" s="59">
        <v>0</v>
      </c>
      <c r="F19" s="59">
        <v>0</v>
      </c>
      <c r="G19" s="59">
        <v>0</v>
      </c>
      <c r="H19" s="59">
        <v>0</v>
      </c>
      <c r="I19" s="59">
        <v>0</v>
      </c>
      <c r="J19" s="101">
        <f t="shared" si="0"/>
        <v>0</v>
      </c>
      <c r="K19" s="59">
        <v>492</v>
      </c>
      <c r="L19" s="101">
        <f t="shared" si="1"/>
        <v>492</v>
      </c>
      <c r="M19" s="59"/>
      <c r="N19" s="59">
        <v>0</v>
      </c>
      <c r="O19" s="59">
        <v>0</v>
      </c>
      <c r="P19" s="59">
        <v>0</v>
      </c>
      <c r="Q19" s="59">
        <v>0</v>
      </c>
      <c r="R19" s="59">
        <v>0</v>
      </c>
      <c r="S19" s="101">
        <f t="shared" si="2"/>
        <v>0</v>
      </c>
      <c r="T19" s="59">
        <v>25</v>
      </c>
      <c r="U19" s="101">
        <f t="shared" si="3"/>
        <v>25</v>
      </c>
      <c r="V19" s="59"/>
    </row>
    <row r="20" spans="1:22" ht="14.25" customHeight="1" x14ac:dyDescent="0.25">
      <c r="A20" s="100" t="s">
        <v>245</v>
      </c>
      <c r="B20" s="100" t="s">
        <v>246</v>
      </c>
      <c r="C20" s="100" t="s">
        <v>227</v>
      </c>
      <c r="D20" s="59">
        <v>0</v>
      </c>
      <c r="E20" s="59">
        <v>0</v>
      </c>
      <c r="F20" s="59">
        <v>0</v>
      </c>
      <c r="G20" s="59">
        <v>0</v>
      </c>
      <c r="H20" s="59">
        <v>0</v>
      </c>
      <c r="I20" s="59">
        <v>0</v>
      </c>
      <c r="J20" s="101">
        <f t="shared" si="0"/>
        <v>0</v>
      </c>
      <c r="K20" s="59">
        <v>0</v>
      </c>
      <c r="L20" s="101">
        <f t="shared" si="1"/>
        <v>0</v>
      </c>
      <c r="M20" s="59"/>
      <c r="N20" s="59">
        <v>0</v>
      </c>
      <c r="O20" s="59">
        <v>78</v>
      </c>
      <c r="P20" s="59">
        <v>0</v>
      </c>
      <c r="Q20" s="59">
        <v>0</v>
      </c>
      <c r="R20" s="59">
        <v>17</v>
      </c>
      <c r="S20" s="101">
        <f t="shared" si="2"/>
        <v>95</v>
      </c>
      <c r="T20" s="59">
        <v>0</v>
      </c>
      <c r="U20" s="101">
        <f t="shared" si="3"/>
        <v>95</v>
      </c>
      <c r="V20" s="59"/>
    </row>
    <row r="21" spans="1:22" ht="14.25" customHeight="1" x14ac:dyDescent="0.25">
      <c r="A21" s="100" t="s">
        <v>247</v>
      </c>
      <c r="B21" s="100" t="s">
        <v>248</v>
      </c>
      <c r="C21" s="100" t="s">
        <v>230</v>
      </c>
      <c r="D21" s="59">
        <v>0</v>
      </c>
      <c r="E21" s="59">
        <v>0</v>
      </c>
      <c r="F21" s="59">
        <v>0</v>
      </c>
      <c r="G21" s="59">
        <v>0</v>
      </c>
      <c r="H21" s="59">
        <v>0</v>
      </c>
      <c r="I21" s="59">
        <v>5</v>
      </c>
      <c r="J21" s="101">
        <f t="shared" si="0"/>
        <v>5</v>
      </c>
      <c r="K21" s="59">
        <v>0</v>
      </c>
      <c r="L21" s="101">
        <f t="shared" si="1"/>
        <v>5</v>
      </c>
      <c r="M21" s="59"/>
      <c r="N21" s="59">
        <v>15</v>
      </c>
      <c r="O21" s="59">
        <v>0</v>
      </c>
      <c r="P21" s="59">
        <v>0</v>
      </c>
      <c r="Q21" s="59">
        <v>0</v>
      </c>
      <c r="R21" s="59">
        <v>21</v>
      </c>
      <c r="S21" s="101">
        <f t="shared" si="2"/>
        <v>36</v>
      </c>
      <c r="T21" s="59">
        <v>0</v>
      </c>
      <c r="U21" s="101">
        <f t="shared" si="3"/>
        <v>36</v>
      </c>
      <c r="V21" s="59"/>
    </row>
    <row r="22" spans="1:22" ht="14.25" customHeight="1" x14ac:dyDescent="0.25">
      <c r="A22" s="100" t="s">
        <v>249</v>
      </c>
      <c r="B22" s="100" t="s">
        <v>250</v>
      </c>
      <c r="C22" s="100" t="s">
        <v>251</v>
      </c>
      <c r="D22" s="59">
        <v>0</v>
      </c>
      <c r="E22" s="59">
        <v>0</v>
      </c>
      <c r="F22" s="59">
        <v>0</v>
      </c>
      <c r="G22" s="59">
        <v>0</v>
      </c>
      <c r="H22" s="59">
        <v>0</v>
      </c>
      <c r="I22" s="59">
        <v>32</v>
      </c>
      <c r="J22" s="101">
        <f t="shared" si="0"/>
        <v>32</v>
      </c>
      <c r="K22" s="59">
        <v>0</v>
      </c>
      <c r="L22" s="101">
        <f t="shared" si="1"/>
        <v>32</v>
      </c>
      <c r="M22" s="59"/>
      <c r="N22" s="59">
        <v>0</v>
      </c>
      <c r="O22" s="59">
        <v>23</v>
      </c>
      <c r="P22" s="59">
        <v>0</v>
      </c>
      <c r="Q22" s="59">
        <v>0</v>
      </c>
      <c r="R22" s="59">
        <v>11</v>
      </c>
      <c r="S22" s="101">
        <f t="shared" si="2"/>
        <v>34</v>
      </c>
      <c r="T22" s="59">
        <v>0</v>
      </c>
      <c r="U22" s="101">
        <f t="shared" si="3"/>
        <v>34</v>
      </c>
      <c r="V22" s="59"/>
    </row>
    <row r="23" spans="1:22" ht="14.25" customHeight="1" x14ac:dyDescent="0.25">
      <c r="A23" s="100" t="s">
        <v>252</v>
      </c>
      <c r="B23" s="100" t="s">
        <v>253</v>
      </c>
      <c r="C23" s="100" t="s">
        <v>239</v>
      </c>
      <c r="D23" s="59">
        <v>0</v>
      </c>
      <c r="E23" s="59">
        <v>2</v>
      </c>
      <c r="F23" s="59">
        <v>0</v>
      </c>
      <c r="G23" s="59">
        <v>0</v>
      </c>
      <c r="H23" s="59">
        <v>0</v>
      </c>
      <c r="I23" s="59">
        <v>133</v>
      </c>
      <c r="J23" s="101">
        <f t="shared" si="0"/>
        <v>135</v>
      </c>
      <c r="K23" s="59">
        <v>0</v>
      </c>
      <c r="L23" s="101">
        <f t="shared" si="1"/>
        <v>135</v>
      </c>
      <c r="M23" s="59"/>
      <c r="N23" s="59">
        <v>0</v>
      </c>
      <c r="O23" s="59">
        <v>0</v>
      </c>
      <c r="P23" s="59">
        <v>0</v>
      </c>
      <c r="Q23" s="59">
        <v>0</v>
      </c>
      <c r="R23" s="59">
        <v>0</v>
      </c>
      <c r="S23" s="101">
        <f t="shared" si="2"/>
        <v>0</v>
      </c>
      <c r="T23" s="59">
        <v>4</v>
      </c>
      <c r="U23" s="101">
        <f t="shared" si="3"/>
        <v>4</v>
      </c>
      <c r="V23" s="59"/>
    </row>
    <row r="24" spans="1:22" ht="14.25" customHeight="1" x14ac:dyDescent="0.25">
      <c r="A24" s="100" t="s">
        <v>254</v>
      </c>
      <c r="B24" s="100" t="s">
        <v>255</v>
      </c>
      <c r="C24" s="100" t="s">
        <v>256</v>
      </c>
      <c r="D24" s="59">
        <v>121</v>
      </c>
      <c r="E24" s="59">
        <v>0</v>
      </c>
      <c r="F24" s="59">
        <v>0</v>
      </c>
      <c r="G24" s="59">
        <v>0</v>
      </c>
      <c r="H24" s="59">
        <v>0</v>
      </c>
      <c r="I24" s="59">
        <v>179</v>
      </c>
      <c r="J24" s="101">
        <f t="shared" si="0"/>
        <v>300</v>
      </c>
      <c r="K24" s="59">
        <v>484</v>
      </c>
      <c r="L24" s="101">
        <f t="shared" si="1"/>
        <v>784</v>
      </c>
      <c r="M24" s="59"/>
      <c r="N24" s="59">
        <v>12</v>
      </c>
      <c r="O24" s="59">
        <v>6</v>
      </c>
      <c r="P24" s="59">
        <v>0</v>
      </c>
      <c r="Q24" s="59">
        <v>0</v>
      </c>
      <c r="R24" s="59">
        <v>23</v>
      </c>
      <c r="S24" s="101">
        <f t="shared" si="2"/>
        <v>41</v>
      </c>
      <c r="T24" s="59">
        <v>122</v>
      </c>
      <c r="U24" s="101">
        <f t="shared" si="3"/>
        <v>163</v>
      </c>
      <c r="V24" s="59"/>
    </row>
    <row r="25" spans="1:22" ht="14.25" customHeight="1" x14ac:dyDescent="0.25">
      <c r="A25" s="100" t="s">
        <v>257</v>
      </c>
      <c r="B25" s="100" t="s">
        <v>258</v>
      </c>
      <c r="C25" s="100" t="s">
        <v>259</v>
      </c>
      <c r="D25" s="59">
        <v>0</v>
      </c>
      <c r="E25" s="59">
        <v>0</v>
      </c>
      <c r="F25" s="59">
        <v>0</v>
      </c>
      <c r="G25" s="59">
        <v>0</v>
      </c>
      <c r="H25" s="59">
        <v>0</v>
      </c>
      <c r="I25" s="59">
        <v>152</v>
      </c>
      <c r="J25" s="101">
        <f t="shared" si="0"/>
        <v>152</v>
      </c>
      <c r="K25" s="59">
        <v>0</v>
      </c>
      <c r="L25" s="101">
        <f t="shared" si="1"/>
        <v>152</v>
      </c>
      <c r="M25" s="59"/>
      <c r="N25" s="59">
        <v>0</v>
      </c>
      <c r="O25" s="59">
        <v>0</v>
      </c>
      <c r="P25" s="59">
        <v>0</v>
      </c>
      <c r="Q25" s="59">
        <v>0</v>
      </c>
      <c r="R25" s="59">
        <v>0</v>
      </c>
      <c r="S25" s="101">
        <f t="shared" si="2"/>
        <v>0</v>
      </c>
      <c r="T25" s="59">
        <v>55</v>
      </c>
      <c r="U25" s="101">
        <f t="shared" si="3"/>
        <v>55</v>
      </c>
      <c r="V25" s="59"/>
    </row>
    <row r="26" spans="1:22" ht="14.25" customHeight="1" x14ac:dyDescent="0.25">
      <c r="A26" s="100" t="s">
        <v>260</v>
      </c>
      <c r="B26" s="100" t="s">
        <v>261</v>
      </c>
      <c r="C26" s="100" t="s">
        <v>230</v>
      </c>
      <c r="D26" s="59">
        <v>15</v>
      </c>
      <c r="E26" s="59">
        <v>0</v>
      </c>
      <c r="F26" s="59">
        <v>0</v>
      </c>
      <c r="G26" s="59">
        <v>0</v>
      </c>
      <c r="H26" s="59">
        <v>0</v>
      </c>
      <c r="I26" s="59">
        <v>0</v>
      </c>
      <c r="J26" s="101">
        <f t="shared" si="0"/>
        <v>15</v>
      </c>
      <c r="K26" s="59">
        <v>71</v>
      </c>
      <c r="L26" s="101">
        <f t="shared" si="1"/>
        <v>86</v>
      </c>
      <c r="M26" s="59"/>
      <c r="N26" s="59">
        <v>11</v>
      </c>
      <c r="O26" s="59">
        <v>0</v>
      </c>
      <c r="P26" s="59">
        <v>0</v>
      </c>
      <c r="Q26" s="59">
        <v>0</v>
      </c>
      <c r="R26" s="59">
        <v>12</v>
      </c>
      <c r="S26" s="101">
        <f t="shared" si="2"/>
        <v>23</v>
      </c>
      <c r="T26" s="59">
        <v>78</v>
      </c>
      <c r="U26" s="101">
        <f t="shared" si="3"/>
        <v>101</v>
      </c>
      <c r="V26" s="59"/>
    </row>
    <row r="27" spans="1:22" ht="14.25" customHeight="1" x14ac:dyDescent="0.25">
      <c r="A27" s="100" t="s">
        <v>262</v>
      </c>
      <c r="B27" s="100" t="s">
        <v>263</v>
      </c>
      <c r="C27" s="100" t="s">
        <v>259</v>
      </c>
      <c r="D27" s="59">
        <v>0</v>
      </c>
      <c r="E27" s="59">
        <v>0</v>
      </c>
      <c r="F27" s="59">
        <v>0</v>
      </c>
      <c r="G27" s="59">
        <v>0</v>
      </c>
      <c r="H27" s="59">
        <v>0</v>
      </c>
      <c r="I27" s="59">
        <v>43</v>
      </c>
      <c r="J27" s="101">
        <f t="shared" si="0"/>
        <v>43</v>
      </c>
      <c r="K27" s="59">
        <v>0</v>
      </c>
      <c r="L27" s="101">
        <f t="shared" si="1"/>
        <v>43</v>
      </c>
      <c r="M27" s="59"/>
      <c r="N27" s="59">
        <v>39</v>
      </c>
      <c r="O27" s="59">
        <v>0</v>
      </c>
      <c r="P27" s="59">
        <v>0</v>
      </c>
      <c r="Q27" s="59">
        <v>14</v>
      </c>
      <c r="R27" s="59">
        <v>17</v>
      </c>
      <c r="S27" s="101">
        <f t="shared" si="2"/>
        <v>70</v>
      </c>
      <c r="T27" s="59">
        <v>0</v>
      </c>
      <c r="U27" s="101">
        <f t="shared" si="3"/>
        <v>70</v>
      </c>
      <c r="V27" s="59"/>
    </row>
    <row r="28" spans="1:22" ht="14.25" customHeight="1" x14ac:dyDescent="0.25">
      <c r="A28" s="100" t="s">
        <v>264</v>
      </c>
      <c r="B28" s="100" t="s">
        <v>265</v>
      </c>
      <c r="C28" s="100" t="s">
        <v>230</v>
      </c>
      <c r="D28" s="59">
        <v>0</v>
      </c>
      <c r="E28" s="59">
        <v>0</v>
      </c>
      <c r="F28" s="59">
        <v>0</v>
      </c>
      <c r="G28" s="59">
        <v>0</v>
      </c>
      <c r="H28" s="59">
        <v>0</v>
      </c>
      <c r="I28" s="59">
        <v>64</v>
      </c>
      <c r="J28" s="101">
        <f t="shared" si="0"/>
        <v>64</v>
      </c>
      <c r="K28" s="59">
        <v>0</v>
      </c>
      <c r="L28" s="101">
        <f t="shared" si="1"/>
        <v>64</v>
      </c>
      <c r="M28" s="59"/>
      <c r="N28" s="59">
        <v>0</v>
      </c>
      <c r="O28" s="59">
        <v>81</v>
      </c>
      <c r="P28" s="59">
        <v>0</v>
      </c>
      <c r="Q28" s="59">
        <v>3</v>
      </c>
      <c r="R28" s="59">
        <v>11</v>
      </c>
      <c r="S28" s="101">
        <f t="shared" si="2"/>
        <v>95</v>
      </c>
      <c r="T28" s="59">
        <v>0</v>
      </c>
      <c r="U28" s="101">
        <f t="shared" si="3"/>
        <v>95</v>
      </c>
      <c r="V28" s="59"/>
    </row>
    <row r="29" spans="1:22" ht="14.25" customHeight="1" x14ac:dyDescent="0.25">
      <c r="A29" s="100" t="s">
        <v>266</v>
      </c>
      <c r="B29" s="100" t="s">
        <v>267</v>
      </c>
      <c r="C29" s="100" t="s">
        <v>251</v>
      </c>
      <c r="D29" s="59">
        <v>37</v>
      </c>
      <c r="E29" s="59">
        <v>0</v>
      </c>
      <c r="F29" s="59">
        <v>0</v>
      </c>
      <c r="G29" s="59">
        <v>0</v>
      </c>
      <c r="H29" s="59">
        <v>0</v>
      </c>
      <c r="I29" s="59">
        <v>40</v>
      </c>
      <c r="J29" s="101">
        <f t="shared" si="0"/>
        <v>77</v>
      </c>
      <c r="K29" s="59">
        <v>55</v>
      </c>
      <c r="L29" s="101">
        <f t="shared" si="1"/>
        <v>132</v>
      </c>
      <c r="M29" s="59"/>
      <c r="N29" s="59">
        <v>0</v>
      </c>
      <c r="O29" s="59">
        <v>0</v>
      </c>
      <c r="P29" s="59">
        <v>0</v>
      </c>
      <c r="Q29" s="59">
        <v>0</v>
      </c>
      <c r="R29" s="59">
        <v>0</v>
      </c>
      <c r="S29" s="101">
        <f t="shared" si="2"/>
        <v>0</v>
      </c>
      <c r="T29" s="59">
        <v>0</v>
      </c>
      <c r="U29" s="101">
        <f t="shared" si="3"/>
        <v>0</v>
      </c>
      <c r="V29" s="59"/>
    </row>
    <row r="30" spans="1:22" ht="14.25" customHeight="1" x14ac:dyDescent="0.25">
      <c r="A30" s="100" t="s">
        <v>268</v>
      </c>
      <c r="B30" s="100" t="s">
        <v>269</v>
      </c>
      <c r="C30" s="100" t="s">
        <v>227</v>
      </c>
      <c r="D30" s="59">
        <v>0</v>
      </c>
      <c r="E30" s="59">
        <v>0</v>
      </c>
      <c r="F30" s="59">
        <v>0</v>
      </c>
      <c r="G30" s="59">
        <v>0</v>
      </c>
      <c r="H30" s="59">
        <v>0</v>
      </c>
      <c r="I30" s="59">
        <v>66</v>
      </c>
      <c r="J30" s="101">
        <f t="shared" si="0"/>
        <v>66</v>
      </c>
      <c r="K30" s="59">
        <v>0</v>
      </c>
      <c r="L30" s="101">
        <f t="shared" si="1"/>
        <v>66</v>
      </c>
      <c r="M30" s="59"/>
      <c r="N30" s="59">
        <v>0</v>
      </c>
      <c r="O30" s="59">
        <v>0</v>
      </c>
      <c r="P30" s="59">
        <v>0</v>
      </c>
      <c r="Q30" s="59">
        <v>0</v>
      </c>
      <c r="R30" s="59">
        <v>0</v>
      </c>
      <c r="S30" s="101">
        <f t="shared" si="2"/>
        <v>0</v>
      </c>
      <c r="T30" s="59">
        <v>0</v>
      </c>
      <c r="U30" s="101">
        <f t="shared" si="3"/>
        <v>0</v>
      </c>
      <c r="V30" s="59"/>
    </row>
    <row r="31" spans="1:22" ht="14.25" customHeight="1" x14ac:dyDescent="0.25">
      <c r="A31" s="100" t="s">
        <v>270</v>
      </c>
      <c r="B31" s="100" t="s">
        <v>271</v>
      </c>
      <c r="C31" s="100" t="s">
        <v>242</v>
      </c>
      <c r="D31" s="59">
        <v>0</v>
      </c>
      <c r="E31" s="59">
        <v>5</v>
      </c>
      <c r="F31" s="59">
        <v>0</v>
      </c>
      <c r="G31" s="59">
        <v>0</v>
      </c>
      <c r="H31" s="59">
        <v>0</v>
      </c>
      <c r="I31" s="59">
        <v>7</v>
      </c>
      <c r="J31" s="101">
        <f t="shared" si="0"/>
        <v>12</v>
      </c>
      <c r="K31" s="59">
        <v>87</v>
      </c>
      <c r="L31" s="101">
        <f t="shared" si="1"/>
        <v>99</v>
      </c>
      <c r="M31" s="59"/>
      <c r="N31" s="59">
        <v>55</v>
      </c>
      <c r="O31" s="59">
        <v>5</v>
      </c>
      <c r="P31" s="59">
        <v>0</v>
      </c>
      <c r="Q31" s="59">
        <v>15</v>
      </c>
      <c r="R31" s="59">
        <v>65</v>
      </c>
      <c r="S31" s="101">
        <f t="shared" si="2"/>
        <v>140</v>
      </c>
      <c r="T31" s="59">
        <v>0</v>
      </c>
      <c r="U31" s="101">
        <f t="shared" si="3"/>
        <v>140</v>
      </c>
      <c r="V31" s="59"/>
    </row>
    <row r="32" spans="1:22" ht="14.25" customHeight="1" x14ac:dyDescent="0.25">
      <c r="A32" s="100" t="s">
        <v>272</v>
      </c>
      <c r="B32" s="100" t="s">
        <v>273</v>
      </c>
      <c r="C32" s="100" t="s">
        <v>239</v>
      </c>
      <c r="D32" s="59">
        <v>0</v>
      </c>
      <c r="E32" s="59">
        <v>0</v>
      </c>
      <c r="F32" s="59">
        <v>0</v>
      </c>
      <c r="G32" s="59">
        <v>0</v>
      </c>
      <c r="H32" s="59">
        <v>0</v>
      </c>
      <c r="I32" s="59">
        <v>122</v>
      </c>
      <c r="J32" s="101">
        <f t="shared" si="0"/>
        <v>122</v>
      </c>
      <c r="K32" s="59">
        <v>0</v>
      </c>
      <c r="L32" s="101">
        <f t="shared" si="1"/>
        <v>122</v>
      </c>
      <c r="M32" s="59"/>
      <c r="N32" s="59">
        <v>42</v>
      </c>
      <c r="O32" s="59">
        <v>0</v>
      </c>
      <c r="P32" s="59">
        <v>0</v>
      </c>
      <c r="Q32" s="59">
        <v>0</v>
      </c>
      <c r="R32" s="59">
        <v>42</v>
      </c>
      <c r="S32" s="101">
        <f t="shared" si="2"/>
        <v>84</v>
      </c>
      <c r="T32" s="59">
        <v>0</v>
      </c>
      <c r="U32" s="101">
        <f t="shared" si="3"/>
        <v>84</v>
      </c>
      <c r="V32" s="59"/>
    </row>
    <row r="33" spans="1:22" ht="14.25" customHeight="1" x14ac:dyDescent="0.25">
      <c r="A33" s="100" t="s">
        <v>274</v>
      </c>
      <c r="B33" s="100" t="s">
        <v>275</v>
      </c>
      <c r="C33" s="100" t="s">
        <v>239</v>
      </c>
      <c r="D33" s="59">
        <v>0</v>
      </c>
      <c r="E33" s="59">
        <v>0</v>
      </c>
      <c r="F33" s="59">
        <v>0</v>
      </c>
      <c r="G33" s="59">
        <v>0</v>
      </c>
      <c r="H33" s="59">
        <v>0</v>
      </c>
      <c r="I33" s="59">
        <v>0</v>
      </c>
      <c r="J33" s="101">
        <f t="shared" si="0"/>
        <v>0</v>
      </c>
      <c r="K33" s="59">
        <v>0</v>
      </c>
      <c r="L33" s="101">
        <f t="shared" si="1"/>
        <v>0</v>
      </c>
      <c r="M33" s="59"/>
      <c r="N33" s="59">
        <v>0</v>
      </c>
      <c r="O33" s="59">
        <v>0</v>
      </c>
      <c r="P33" s="59">
        <v>0</v>
      </c>
      <c r="Q33" s="59">
        <v>0</v>
      </c>
      <c r="R33" s="59">
        <v>5</v>
      </c>
      <c r="S33" s="101">
        <f t="shared" si="2"/>
        <v>5</v>
      </c>
      <c r="T33" s="59">
        <v>0</v>
      </c>
      <c r="U33" s="101">
        <f t="shared" si="3"/>
        <v>5</v>
      </c>
      <c r="V33" s="59"/>
    </row>
    <row r="34" spans="1:22" ht="14.25" customHeight="1" x14ac:dyDescent="0.25">
      <c r="A34" s="100" t="s">
        <v>276</v>
      </c>
      <c r="B34" s="100" t="s">
        <v>277</v>
      </c>
      <c r="C34" s="100" t="s">
        <v>227</v>
      </c>
      <c r="D34" s="59">
        <v>24</v>
      </c>
      <c r="E34" s="59">
        <v>6</v>
      </c>
      <c r="F34" s="59">
        <v>0</v>
      </c>
      <c r="G34" s="59">
        <v>0</v>
      </c>
      <c r="H34" s="59">
        <v>0</v>
      </c>
      <c r="I34" s="59">
        <v>30</v>
      </c>
      <c r="J34" s="101">
        <f t="shared" si="0"/>
        <v>60</v>
      </c>
      <c r="K34" s="59">
        <v>0</v>
      </c>
      <c r="L34" s="101">
        <f t="shared" si="1"/>
        <v>60</v>
      </c>
      <c r="M34" s="59"/>
      <c r="N34" s="59">
        <v>38</v>
      </c>
      <c r="O34" s="59">
        <v>6</v>
      </c>
      <c r="P34" s="59">
        <v>0</v>
      </c>
      <c r="Q34" s="59">
        <v>0</v>
      </c>
      <c r="R34" s="59">
        <v>41</v>
      </c>
      <c r="S34" s="101">
        <f t="shared" si="2"/>
        <v>85</v>
      </c>
      <c r="T34" s="59">
        <v>0</v>
      </c>
      <c r="U34" s="101">
        <f t="shared" si="3"/>
        <v>85</v>
      </c>
      <c r="V34" s="59"/>
    </row>
    <row r="35" spans="1:22" ht="14.25" customHeight="1" x14ac:dyDescent="0.25">
      <c r="A35" s="100" t="s">
        <v>278</v>
      </c>
      <c r="B35" s="100" t="s">
        <v>279</v>
      </c>
      <c r="C35" s="100" t="s">
        <v>251</v>
      </c>
      <c r="D35" s="59">
        <v>0</v>
      </c>
      <c r="E35" s="59">
        <v>82</v>
      </c>
      <c r="F35" s="59">
        <v>0</v>
      </c>
      <c r="G35" s="59">
        <v>0</v>
      </c>
      <c r="H35" s="59">
        <v>0</v>
      </c>
      <c r="I35" s="59">
        <v>80</v>
      </c>
      <c r="J35" s="101">
        <f t="shared" si="0"/>
        <v>162</v>
      </c>
      <c r="K35" s="59">
        <v>0</v>
      </c>
      <c r="L35" s="101">
        <f t="shared" si="1"/>
        <v>162</v>
      </c>
      <c r="M35" s="59"/>
      <c r="N35" s="59">
        <v>37</v>
      </c>
      <c r="O35" s="59">
        <v>6</v>
      </c>
      <c r="P35" s="59">
        <v>0</v>
      </c>
      <c r="Q35" s="59">
        <v>0</v>
      </c>
      <c r="R35" s="59">
        <v>46</v>
      </c>
      <c r="S35" s="101">
        <f t="shared" si="2"/>
        <v>89</v>
      </c>
      <c r="T35" s="59">
        <v>0</v>
      </c>
      <c r="U35" s="101">
        <f t="shared" si="3"/>
        <v>89</v>
      </c>
      <c r="V35" s="59"/>
    </row>
    <row r="36" spans="1:22" ht="14.25" customHeight="1" x14ac:dyDescent="0.25">
      <c r="A36" s="100" t="s">
        <v>280</v>
      </c>
      <c r="B36" s="100" t="s">
        <v>281</v>
      </c>
      <c r="C36" s="100" t="s">
        <v>239</v>
      </c>
      <c r="D36" s="59">
        <v>0</v>
      </c>
      <c r="E36" s="59">
        <v>0</v>
      </c>
      <c r="F36" s="59">
        <v>0</v>
      </c>
      <c r="G36" s="59">
        <v>0</v>
      </c>
      <c r="H36" s="59">
        <v>0</v>
      </c>
      <c r="I36" s="59">
        <v>0</v>
      </c>
      <c r="J36" s="101">
        <f t="shared" si="0"/>
        <v>0</v>
      </c>
      <c r="K36" s="59">
        <v>0</v>
      </c>
      <c r="L36" s="101">
        <f t="shared" si="1"/>
        <v>0</v>
      </c>
      <c r="M36" s="59"/>
      <c r="N36" s="59">
        <v>0</v>
      </c>
      <c r="O36" s="59">
        <v>2</v>
      </c>
      <c r="P36" s="59">
        <v>0</v>
      </c>
      <c r="Q36" s="59">
        <v>0</v>
      </c>
      <c r="R36" s="59">
        <v>0</v>
      </c>
      <c r="S36" s="101">
        <f t="shared" si="2"/>
        <v>2</v>
      </c>
      <c r="T36" s="59">
        <v>0</v>
      </c>
      <c r="U36" s="101">
        <f t="shared" si="3"/>
        <v>2</v>
      </c>
      <c r="V36" s="59"/>
    </row>
    <row r="37" spans="1:22" ht="14.25" customHeight="1" x14ac:dyDescent="0.25">
      <c r="A37" s="100" t="s">
        <v>282</v>
      </c>
      <c r="B37" s="100" t="s">
        <v>283</v>
      </c>
      <c r="C37" s="100" t="s">
        <v>230</v>
      </c>
      <c r="D37" s="59">
        <v>0</v>
      </c>
      <c r="E37" s="59">
        <v>4</v>
      </c>
      <c r="F37" s="59">
        <v>0</v>
      </c>
      <c r="G37" s="59">
        <v>0</v>
      </c>
      <c r="H37" s="59">
        <v>0</v>
      </c>
      <c r="I37" s="59">
        <v>29</v>
      </c>
      <c r="J37" s="101">
        <f t="shared" si="0"/>
        <v>33</v>
      </c>
      <c r="K37" s="59">
        <v>0</v>
      </c>
      <c r="L37" s="101">
        <f t="shared" si="1"/>
        <v>33</v>
      </c>
      <c r="M37" s="59"/>
      <c r="N37" s="59">
        <v>48</v>
      </c>
      <c r="O37" s="59">
        <v>23</v>
      </c>
      <c r="P37" s="59">
        <v>0</v>
      </c>
      <c r="Q37" s="59">
        <v>0</v>
      </c>
      <c r="R37" s="59">
        <v>23</v>
      </c>
      <c r="S37" s="101">
        <f t="shared" si="2"/>
        <v>94</v>
      </c>
      <c r="T37" s="59">
        <v>0</v>
      </c>
      <c r="U37" s="101">
        <f t="shared" si="3"/>
        <v>94</v>
      </c>
      <c r="V37" s="59"/>
    </row>
    <row r="38" spans="1:22" ht="14.25" customHeight="1" x14ac:dyDescent="0.25">
      <c r="A38" s="100" t="s">
        <v>284</v>
      </c>
      <c r="B38" s="100" t="s">
        <v>285</v>
      </c>
      <c r="C38" s="100" t="s">
        <v>227</v>
      </c>
      <c r="D38" s="59">
        <v>0</v>
      </c>
      <c r="E38" s="59">
        <v>10</v>
      </c>
      <c r="F38" s="59">
        <v>0</v>
      </c>
      <c r="G38" s="59">
        <v>0</v>
      </c>
      <c r="H38" s="59">
        <v>8</v>
      </c>
      <c r="I38" s="59">
        <v>2</v>
      </c>
      <c r="J38" s="101">
        <f t="shared" si="0"/>
        <v>20</v>
      </c>
      <c r="K38" s="59">
        <v>0</v>
      </c>
      <c r="L38" s="101">
        <f t="shared" si="1"/>
        <v>20</v>
      </c>
      <c r="M38" s="59"/>
      <c r="N38" s="59">
        <v>0</v>
      </c>
      <c r="O38" s="59">
        <v>24</v>
      </c>
      <c r="P38" s="59">
        <v>0</v>
      </c>
      <c r="Q38" s="59">
        <v>0</v>
      </c>
      <c r="R38" s="59">
        <v>4</v>
      </c>
      <c r="S38" s="101">
        <f t="shared" si="2"/>
        <v>28</v>
      </c>
      <c r="T38" s="59">
        <v>0</v>
      </c>
      <c r="U38" s="101">
        <f t="shared" si="3"/>
        <v>28</v>
      </c>
      <c r="V38" s="59"/>
    </row>
    <row r="39" spans="1:22" ht="14.25" customHeight="1" x14ac:dyDescent="0.25">
      <c r="A39" s="100" t="s">
        <v>286</v>
      </c>
      <c r="B39" s="100" t="s">
        <v>287</v>
      </c>
      <c r="C39" s="100" t="s">
        <v>259</v>
      </c>
      <c r="D39" s="59">
        <v>0</v>
      </c>
      <c r="E39" s="59">
        <v>18</v>
      </c>
      <c r="F39" s="59">
        <v>0</v>
      </c>
      <c r="G39" s="59">
        <v>0</v>
      </c>
      <c r="H39" s="59">
        <v>0</v>
      </c>
      <c r="I39" s="59">
        <v>0</v>
      </c>
      <c r="J39" s="101">
        <f t="shared" si="0"/>
        <v>18</v>
      </c>
      <c r="K39" s="59">
        <v>0</v>
      </c>
      <c r="L39" s="101">
        <f t="shared" si="1"/>
        <v>18</v>
      </c>
      <c r="M39" s="59"/>
      <c r="N39" s="59">
        <v>95</v>
      </c>
      <c r="O39" s="59">
        <v>0</v>
      </c>
      <c r="P39" s="59">
        <v>0</v>
      </c>
      <c r="Q39" s="59">
        <v>0</v>
      </c>
      <c r="R39" s="59">
        <v>0</v>
      </c>
      <c r="S39" s="101">
        <f t="shared" si="2"/>
        <v>95</v>
      </c>
      <c r="T39" s="59">
        <v>11</v>
      </c>
      <c r="U39" s="101">
        <f t="shared" si="3"/>
        <v>106</v>
      </c>
      <c r="V39" s="59"/>
    </row>
    <row r="40" spans="1:22" ht="14.25" customHeight="1" x14ac:dyDescent="0.25">
      <c r="A40" s="100" t="s">
        <v>288</v>
      </c>
      <c r="B40" s="100" t="s">
        <v>289</v>
      </c>
      <c r="C40" s="100" t="s">
        <v>259</v>
      </c>
      <c r="D40" s="59">
        <v>4</v>
      </c>
      <c r="E40" s="59">
        <v>0</v>
      </c>
      <c r="F40" s="59">
        <v>0</v>
      </c>
      <c r="G40" s="59">
        <v>0</v>
      </c>
      <c r="H40" s="59">
        <v>0</v>
      </c>
      <c r="I40" s="59">
        <v>0</v>
      </c>
      <c r="J40" s="101">
        <f t="shared" si="0"/>
        <v>4</v>
      </c>
      <c r="K40" s="59">
        <v>0</v>
      </c>
      <c r="L40" s="101">
        <f t="shared" si="1"/>
        <v>4</v>
      </c>
      <c r="M40" s="59"/>
      <c r="N40" s="59">
        <v>4</v>
      </c>
      <c r="O40" s="59">
        <v>0</v>
      </c>
      <c r="P40" s="59">
        <v>0</v>
      </c>
      <c r="Q40" s="59">
        <v>0</v>
      </c>
      <c r="R40" s="59">
        <v>0</v>
      </c>
      <c r="S40" s="101">
        <f t="shared" si="2"/>
        <v>4</v>
      </c>
      <c r="T40" s="59">
        <v>107</v>
      </c>
      <c r="U40" s="101">
        <f t="shared" si="3"/>
        <v>111</v>
      </c>
      <c r="V40" s="59"/>
    </row>
    <row r="41" spans="1:22" ht="14.25" customHeight="1" x14ac:dyDescent="0.25">
      <c r="A41" s="100" t="s">
        <v>290</v>
      </c>
      <c r="B41" s="100" t="s">
        <v>291</v>
      </c>
      <c r="C41" s="100" t="s">
        <v>242</v>
      </c>
      <c r="D41" s="59">
        <v>13</v>
      </c>
      <c r="E41" s="59">
        <v>0</v>
      </c>
      <c r="F41" s="59">
        <v>0</v>
      </c>
      <c r="G41" s="59">
        <v>0</v>
      </c>
      <c r="H41" s="59">
        <v>0</v>
      </c>
      <c r="I41" s="59">
        <v>124</v>
      </c>
      <c r="J41" s="101">
        <f t="shared" si="0"/>
        <v>137</v>
      </c>
      <c r="K41" s="59">
        <v>31</v>
      </c>
      <c r="L41" s="101">
        <f t="shared" si="1"/>
        <v>168</v>
      </c>
      <c r="M41" s="59"/>
      <c r="N41" s="59">
        <v>17</v>
      </c>
      <c r="O41" s="59">
        <v>0</v>
      </c>
      <c r="P41" s="59">
        <v>0</v>
      </c>
      <c r="Q41" s="59">
        <v>6</v>
      </c>
      <c r="R41" s="59">
        <v>22</v>
      </c>
      <c r="S41" s="101">
        <f t="shared" si="2"/>
        <v>45</v>
      </c>
      <c r="T41" s="59">
        <v>10</v>
      </c>
      <c r="U41" s="101">
        <f t="shared" si="3"/>
        <v>55</v>
      </c>
      <c r="V41" s="59"/>
    </row>
    <row r="42" spans="1:22" ht="14.25" customHeight="1" x14ac:dyDescent="0.25">
      <c r="A42" s="100" t="s">
        <v>292</v>
      </c>
      <c r="B42" s="100" t="s">
        <v>293</v>
      </c>
      <c r="C42" s="100" t="s">
        <v>239</v>
      </c>
      <c r="D42" s="59">
        <v>0</v>
      </c>
      <c r="E42" s="59">
        <v>0</v>
      </c>
      <c r="F42" s="59">
        <v>0</v>
      </c>
      <c r="G42" s="59">
        <v>0</v>
      </c>
      <c r="H42" s="59">
        <v>0</v>
      </c>
      <c r="I42" s="59">
        <v>0</v>
      </c>
      <c r="J42" s="101">
        <f t="shared" si="0"/>
        <v>0</v>
      </c>
      <c r="K42" s="59">
        <v>0</v>
      </c>
      <c r="L42" s="101">
        <f t="shared" si="1"/>
        <v>0</v>
      </c>
      <c r="M42" s="59"/>
      <c r="N42" s="59">
        <v>29</v>
      </c>
      <c r="O42" s="59">
        <v>41</v>
      </c>
      <c r="P42" s="59">
        <v>0</v>
      </c>
      <c r="Q42" s="59">
        <v>0</v>
      </c>
      <c r="R42" s="59">
        <v>0</v>
      </c>
      <c r="S42" s="101">
        <f t="shared" si="2"/>
        <v>70</v>
      </c>
      <c r="T42" s="59">
        <v>0</v>
      </c>
      <c r="U42" s="101">
        <f t="shared" si="3"/>
        <v>70</v>
      </c>
      <c r="V42" s="59"/>
    </row>
    <row r="43" spans="1:22" ht="14.25" customHeight="1" x14ac:dyDescent="0.25">
      <c r="A43" s="100" t="s">
        <v>294</v>
      </c>
      <c r="B43" s="100" t="s">
        <v>295</v>
      </c>
      <c r="C43" s="100" t="s">
        <v>227</v>
      </c>
      <c r="D43" s="59">
        <v>0</v>
      </c>
      <c r="E43" s="59">
        <v>0</v>
      </c>
      <c r="F43" s="59">
        <v>0</v>
      </c>
      <c r="G43" s="59">
        <v>0</v>
      </c>
      <c r="H43" s="59">
        <v>0</v>
      </c>
      <c r="I43" s="59">
        <v>5</v>
      </c>
      <c r="J43" s="101">
        <f t="shared" si="0"/>
        <v>5</v>
      </c>
      <c r="K43" s="59">
        <v>0</v>
      </c>
      <c r="L43" s="101">
        <f t="shared" si="1"/>
        <v>5</v>
      </c>
      <c r="M43" s="59"/>
      <c r="N43" s="59">
        <v>0</v>
      </c>
      <c r="O43" s="59">
        <v>30</v>
      </c>
      <c r="P43" s="59">
        <v>0</v>
      </c>
      <c r="Q43" s="59">
        <v>0</v>
      </c>
      <c r="R43" s="59">
        <v>58</v>
      </c>
      <c r="S43" s="101">
        <f t="shared" si="2"/>
        <v>88</v>
      </c>
      <c r="T43" s="59">
        <v>0</v>
      </c>
      <c r="U43" s="101">
        <f t="shared" si="3"/>
        <v>88</v>
      </c>
      <c r="V43" s="59"/>
    </row>
    <row r="44" spans="1:22" ht="14.25" customHeight="1" x14ac:dyDescent="0.25">
      <c r="A44" s="100" t="s">
        <v>296</v>
      </c>
      <c r="B44" s="100" t="s">
        <v>297</v>
      </c>
      <c r="C44" s="100" t="s">
        <v>239</v>
      </c>
      <c r="D44" s="59">
        <v>0</v>
      </c>
      <c r="E44" s="59">
        <v>43</v>
      </c>
      <c r="F44" s="59">
        <v>0</v>
      </c>
      <c r="G44" s="59">
        <v>0</v>
      </c>
      <c r="H44" s="59">
        <v>0</v>
      </c>
      <c r="I44" s="59">
        <v>34</v>
      </c>
      <c r="J44" s="101">
        <f t="shared" si="0"/>
        <v>77</v>
      </c>
      <c r="K44" s="59">
        <v>0</v>
      </c>
      <c r="L44" s="101">
        <f t="shared" si="1"/>
        <v>77</v>
      </c>
      <c r="M44" s="59"/>
      <c r="N44" s="59">
        <v>12</v>
      </c>
      <c r="O44" s="59">
        <v>0</v>
      </c>
      <c r="P44" s="59">
        <v>0</v>
      </c>
      <c r="Q44" s="59">
        <v>0</v>
      </c>
      <c r="R44" s="59">
        <v>4</v>
      </c>
      <c r="S44" s="101">
        <f t="shared" si="2"/>
        <v>16</v>
      </c>
      <c r="T44" s="59">
        <v>5</v>
      </c>
      <c r="U44" s="101">
        <f t="shared" si="3"/>
        <v>21</v>
      </c>
      <c r="V44" s="59"/>
    </row>
    <row r="45" spans="1:22" ht="14.25" customHeight="1" x14ac:dyDescent="0.25">
      <c r="A45" s="100" t="s">
        <v>298</v>
      </c>
      <c r="B45" s="100" t="s">
        <v>299</v>
      </c>
      <c r="C45" s="100" t="s">
        <v>230</v>
      </c>
      <c r="D45" s="59">
        <v>0</v>
      </c>
      <c r="E45" s="59">
        <v>0</v>
      </c>
      <c r="F45" s="59">
        <v>0</v>
      </c>
      <c r="G45" s="59">
        <v>0</v>
      </c>
      <c r="H45" s="59">
        <v>0</v>
      </c>
      <c r="I45" s="59">
        <v>24</v>
      </c>
      <c r="J45" s="101">
        <f t="shared" si="0"/>
        <v>24</v>
      </c>
      <c r="K45" s="59">
        <v>0</v>
      </c>
      <c r="L45" s="101">
        <f t="shared" si="1"/>
        <v>24</v>
      </c>
      <c r="M45" s="59"/>
      <c r="N45" s="59">
        <v>0</v>
      </c>
      <c r="O45" s="59">
        <v>24</v>
      </c>
      <c r="P45" s="59">
        <v>0</v>
      </c>
      <c r="Q45" s="59">
        <v>0</v>
      </c>
      <c r="R45" s="59">
        <v>0</v>
      </c>
      <c r="S45" s="101">
        <f t="shared" si="2"/>
        <v>24</v>
      </c>
      <c r="T45" s="59">
        <v>0</v>
      </c>
      <c r="U45" s="101">
        <f t="shared" si="3"/>
        <v>24</v>
      </c>
      <c r="V45" s="59"/>
    </row>
    <row r="46" spans="1:22" ht="14.25" customHeight="1" x14ac:dyDescent="0.25">
      <c r="A46" s="100" t="s">
        <v>300</v>
      </c>
      <c r="B46" s="100" t="s">
        <v>301</v>
      </c>
      <c r="C46" s="100" t="s">
        <v>239</v>
      </c>
      <c r="D46" s="59">
        <v>0</v>
      </c>
      <c r="E46" s="59">
        <v>0</v>
      </c>
      <c r="F46" s="59">
        <v>0</v>
      </c>
      <c r="G46" s="59">
        <v>0</v>
      </c>
      <c r="H46" s="59">
        <v>0</v>
      </c>
      <c r="I46" s="59">
        <v>0</v>
      </c>
      <c r="J46" s="101">
        <f t="shared" si="0"/>
        <v>0</v>
      </c>
      <c r="K46" s="59">
        <v>0</v>
      </c>
      <c r="L46" s="101">
        <f t="shared" si="1"/>
        <v>0</v>
      </c>
      <c r="M46" s="59"/>
      <c r="N46" s="59">
        <v>17</v>
      </c>
      <c r="O46" s="59">
        <v>0</v>
      </c>
      <c r="P46" s="59">
        <v>0</v>
      </c>
      <c r="Q46" s="59">
        <v>0</v>
      </c>
      <c r="R46" s="59">
        <v>28</v>
      </c>
      <c r="S46" s="101">
        <f t="shared" si="2"/>
        <v>45</v>
      </c>
      <c r="T46" s="59">
        <v>10</v>
      </c>
      <c r="U46" s="101">
        <f t="shared" si="3"/>
        <v>55</v>
      </c>
      <c r="V46" s="59"/>
    </row>
    <row r="47" spans="1:22" ht="14.25" customHeight="1" x14ac:dyDescent="0.25">
      <c r="A47" s="100" t="s">
        <v>302</v>
      </c>
      <c r="B47" s="100" t="s">
        <v>303</v>
      </c>
      <c r="C47" s="100" t="s">
        <v>251</v>
      </c>
      <c r="D47" s="59">
        <v>0</v>
      </c>
      <c r="E47" s="59">
        <v>0</v>
      </c>
      <c r="F47" s="59">
        <v>0</v>
      </c>
      <c r="G47" s="59">
        <v>0</v>
      </c>
      <c r="H47" s="59">
        <v>0</v>
      </c>
      <c r="I47" s="59">
        <v>0</v>
      </c>
      <c r="J47" s="101">
        <f t="shared" si="0"/>
        <v>0</v>
      </c>
      <c r="K47" s="59">
        <v>0</v>
      </c>
      <c r="L47" s="101">
        <f t="shared" si="1"/>
        <v>0</v>
      </c>
      <c r="M47" s="59"/>
      <c r="N47" s="59">
        <v>0</v>
      </c>
      <c r="O47" s="59">
        <v>5</v>
      </c>
      <c r="P47" s="59">
        <v>0</v>
      </c>
      <c r="Q47" s="59">
        <v>0</v>
      </c>
      <c r="R47" s="59">
        <v>16</v>
      </c>
      <c r="S47" s="101">
        <f t="shared" si="2"/>
        <v>21</v>
      </c>
      <c r="T47" s="59">
        <v>0</v>
      </c>
      <c r="U47" s="101">
        <f t="shared" si="3"/>
        <v>21</v>
      </c>
      <c r="V47" s="59"/>
    </row>
    <row r="48" spans="1:22" ht="14.25" customHeight="1" x14ac:dyDescent="0.25">
      <c r="A48" s="100" t="s">
        <v>304</v>
      </c>
      <c r="B48" s="100" t="s">
        <v>305</v>
      </c>
      <c r="C48" s="100" t="s">
        <v>227</v>
      </c>
      <c r="D48" s="59">
        <v>0</v>
      </c>
      <c r="E48" s="59">
        <v>0</v>
      </c>
      <c r="F48" s="59">
        <v>0</v>
      </c>
      <c r="G48" s="59">
        <v>0</v>
      </c>
      <c r="H48" s="59">
        <v>4</v>
      </c>
      <c r="I48" s="59">
        <v>0</v>
      </c>
      <c r="J48" s="101">
        <f t="shared" si="0"/>
        <v>4</v>
      </c>
      <c r="K48" s="59">
        <v>0</v>
      </c>
      <c r="L48" s="101">
        <f t="shared" si="1"/>
        <v>4</v>
      </c>
      <c r="M48" s="59"/>
      <c r="N48" s="59">
        <v>0</v>
      </c>
      <c r="O48" s="59">
        <v>10</v>
      </c>
      <c r="P48" s="59">
        <v>0</v>
      </c>
      <c r="Q48" s="59">
        <v>0</v>
      </c>
      <c r="R48" s="59">
        <v>30</v>
      </c>
      <c r="S48" s="101">
        <f t="shared" si="2"/>
        <v>40</v>
      </c>
      <c r="T48" s="59">
        <v>0</v>
      </c>
      <c r="U48" s="101">
        <f t="shared" si="3"/>
        <v>40</v>
      </c>
      <c r="V48" s="59"/>
    </row>
    <row r="49" spans="1:22" ht="14.25" customHeight="1" x14ac:dyDescent="0.25">
      <c r="A49" s="100" t="s">
        <v>306</v>
      </c>
      <c r="B49" s="100" t="s">
        <v>307</v>
      </c>
      <c r="C49" s="100" t="s">
        <v>259</v>
      </c>
      <c r="D49" s="59">
        <v>0</v>
      </c>
      <c r="E49" s="59">
        <v>0</v>
      </c>
      <c r="F49" s="59">
        <v>0</v>
      </c>
      <c r="G49" s="59">
        <v>0</v>
      </c>
      <c r="H49" s="59">
        <v>6</v>
      </c>
      <c r="I49" s="59">
        <v>136</v>
      </c>
      <c r="J49" s="101">
        <f t="shared" si="0"/>
        <v>142</v>
      </c>
      <c r="K49" s="59">
        <v>0</v>
      </c>
      <c r="L49" s="101">
        <f t="shared" si="1"/>
        <v>142</v>
      </c>
      <c r="M49" s="59"/>
      <c r="N49" s="59">
        <v>62</v>
      </c>
      <c r="O49" s="59">
        <v>8</v>
      </c>
      <c r="P49" s="59">
        <v>0</v>
      </c>
      <c r="Q49" s="59">
        <v>0</v>
      </c>
      <c r="R49" s="59">
        <v>145</v>
      </c>
      <c r="S49" s="101">
        <f t="shared" si="2"/>
        <v>215</v>
      </c>
      <c r="T49" s="59">
        <v>80</v>
      </c>
      <c r="U49" s="101">
        <f t="shared" si="3"/>
        <v>295</v>
      </c>
      <c r="V49" s="59"/>
    </row>
    <row r="50" spans="1:22" ht="14.25" customHeight="1" x14ac:dyDescent="0.25">
      <c r="A50" s="100" t="s">
        <v>308</v>
      </c>
      <c r="B50" s="100" t="s">
        <v>309</v>
      </c>
      <c r="C50" s="100" t="s">
        <v>259</v>
      </c>
      <c r="D50" s="59">
        <v>0</v>
      </c>
      <c r="E50" s="59">
        <v>7</v>
      </c>
      <c r="F50" s="59">
        <v>0</v>
      </c>
      <c r="G50" s="59">
        <v>0</v>
      </c>
      <c r="H50" s="59">
        <v>0</v>
      </c>
      <c r="I50" s="59">
        <v>0</v>
      </c>
      <c r="J50" s="101">
        <f t="shared" si="0"/>
        <v>7</v>
      </c>
      <c r="K50" s="59">
        <v>0</v>
      </c>
      <c r="L50" s="101">
        <f t="shared" si="1"/>
        <v>7</v>
      </c>
      <c r="M50" s="59"/>
      <c r="N50" s="59">
        <v>56</v>
      </c>
      <c r="O50" s="59">
        <v>17</v>
      </c>
      <c r="P50" s="59">
        <v>2</v>
      </c>
      <c r="Q50" s="59">
        <v>27</v>
      </c>
      <c r="R50" s="59">
        <v>33</v>
      </c>
      <c r="S50" s="101">
        <f t="shared" si="2"/>
        <v>135</v>
      </c>
      <c r="T50" s="59">
        <v>73</v>
      </c>
      <c r="U50" s="101">
        <f t="shared" si="3"/>
        <v>208</v>
      </c>
      <c r="V50" s="59"/>
    </row>
    <row r="51" spans="1:22" ht="14.25" customHeight="1" x14ac:dyDescent="0.25">
      <c r="A51" s="100" t="s">
        <v>310</v>
      </c>
      <c r="B51" s="100" t="s">
        <v>311</v>
      </c>
      <c r="C51" s="100" t="s">
        <v>230</v>
      </c>
      <c r="D51" s="59">
        <v>55</v>
      </c>
      <c r="E51" s="59">
        <v>0</v>
      </c>
      <c r="F51" s="59">
        <v>0</v>
      </c>
      <c r="G51" s="59">
        <v>0</v>
      </c>
      <c r="H51" s="59">
        <v>5</v>
      </c>
      <c r="I51" s="59">
        <v>70</v>
      </c>
      <c r="J51" s="101">
        <f t="shared" si="0"/>
        <v>130</v>
      </c>
      <c r="K51" s="59">
        <v>251</v>
      </c>
      <c r="L51" s="101">
        <f t="shared" si="1"/>
        <v>381</v>
      </c>
      <c r="M51" s="59"/>
      <c r="N51" s="59">
        <v>30</v>
      </c>
      <c r="O51" s="59">
        <v>1</v>
      </c>
      <c r="P51" s="59">
        <v>0</v>
      </c>
      <c r="Q51" s="59">
        <v>0</v>
      </c>
      <c r="R51" s="59">
        <v>51</v>
      </c>
      <c r="S51" s="101">
        <f t="shared" si="2"/>
        <v>82</v>
      </c>
      <c r="T51" s="59">
        <v>6</v>
      </c>
      <c r="U51" s="101">
        <f t="shared" si="3"/>
        <v>88</v>
      </c>
      <c r="V51" s="59"/>
    </row>
    <row r="52" spans="1:22" ht="14.25" customHeight="1" x14ac:dyDescent="0.25">
      <c r="A52" s="100" t="s">
        <v>312</v>
      </c>
      <c r="B52" s="100" t="s">
        <v>313</v>
      </c>
      <c r="C52" s="100" t="s">
        <v>227</v>
      </c>
      <c r="D52" s="59">
        <v>0</v>
      </c>
      <c r="E52" s="59">
        <v>0</v>
      </c>
      <c r="F52" s="59">
        <v>0</v>
      </c>
      <c r="G52" s="59">
        <v>0</v>
      </c>
      <c r="H52" s="59">
        <v>0</v>
      </c>
      <c r="I52" s="59">
        <v>5</v>
      </c>
      <c r="J52" s="101">
        <f t="shared" si="0"/>
        <v>5</v>
      </c>
      <c r="K52" s="59">
        <v>0</v>
      </c>
      <c r="L52" s="101">
        <f t="shared" si="1"/>
        <v>5</v>
      </c>
      <c r="M52" s="59"/>
      <c r="N52" s="59">
        <v>0</v>
      </c>
      <c r="O52" s="59">
        <v>0</v>
      </c>
      <c r="P52" s="59">
        <v>0</v>
      </c>
      <c r="Q52" s="59">
        <v>0</v>
      </c>
      <c r="R52" s="59">
        <v>6</v>
      </c>
      <c r="S52" s="101">
        <f t="shared" si="2"/>
        <v>6</v>
      </c>
      <c r="T52" s="59">
        <v>0</v>
      </c>
      <c r="U52" s="101">
        <f t="shared" si="3"/>
        <v>6</v>
      </c>
      <c r="V52" s="59"/>
    </row>
    <row r="53" spans="1:22" ht="14.25" customHeight="1" x14ac:dyDescent="0.25">
      <c r="A53" s="100" t="s">
        <v>314</v>
      </c>
      <c r="B53" s="100" t="s">
        <v>315</v>
      </c>
      <c r="C53" s="100" t="s">
        <v>259</v>
      </c>
      <c r="D53" s="59">
        <v>0</v>
      </c>
      <c r="E53" s="59">
        <v>0</v>
      </c>
      <c r="F53" s="59">
        <v>0</v>
      </c>
      <c r="G53" s="59">
        <v>0</v>
      </c>
      <c r="H53" s="59">
        <v>0</v>
      </c>
      <c r="I53" s="59">
        <v>0</v>
      </c>
      <c r="J53" s="101">
        <f t="shared" si="0"/>
        <v>0</v>
      </c>
      <c r="K53" s="59">
        <v>0</v>
      </c>
      <c r="L53" s="101">
        <f t="shared" si="1"/>
        <v>0</v>
      </c>
      <c r="M53" s="59"/>
      <c r="N53" s="59">
        <v>11</v>
      </c>
      <c r="O53" s="59">
        <v>0</v>
      </c>
      <c r="P53" s="59">
        <v>0</v>
      </c>
      <c r="Q53" s="59">
        <v>0</v>
      </c>
      <c r="R53" s="59">
        <v>23</v>
      </c>
      <c r="S53" s="101">
        <f t="shared" si="2"/>
        <v>34</v>
      </c>
      <c r="T53" s="59">
        <v>2</v>
      </c>
      <c r="U53" s="101">
        <f t="shared" si="3"/>
        <v>36</v>
      </c>
      <c r="V53" s="59"/>
    </row>
    <row r="54" spans="1:22" ht="14.25" customHeight="1" x14ac:dyDescent="0.25">
      <c r="A54" s="100" t="s">
        <v>316</v>
      </c>
      <c r="B54" s="100" t="s">
        <v>317</v>
      </c>
      <c r="C54" s="100" t="s">
        <v>239</v>
      </c>
      <c r="D54" s="59">
        <v>3</v>
      </c>
      <c r="E54" s="59">
        <v>0</v>
      </c>
      <c r="F54" s="59">
        <v>0</v>
      </c>
      <c r="G54" s="59">
        <v>0</v>
      </c>
      <c r="H54" s="59">
        <v>0</v>
      </c>
      <c r="I54" s="59">
        <v>0</v>
      </c>
      <c r="J54" s="101">
        <f t="shared" si="0"/>
        <v>3</v>
      </c>
      <c r="K54" s="59">
        <v>0</v>
      </c>
      <c r="L54" s="101">
        <f t="shared" si="1"/>
        <v>3</v>
      </c>
      <c r="M54" s="59"/>
      <c r="N54" s="59">
        <v>3</v>
      </c>
      <c r="O54" s="59">
        <v>6</v>
      </c>
      <c r="P54" s="59">
        <v>0</v>
      </c>
      <c r="Q54" s="59">
        <v>0</v>
      </c>
      <c r="R54" s="59">
        <v>0</v>
      </c>
      <c r="S54" s="101">
        <f t="shared" si="2"/>
        <v>9</v>
      </c>
      <c r="T54" s="59">
        <v>0</v>
      </c>
      <c r="U54" s="101">
        <f t="shared" si="3"/>
        <v>9</v>
      </c>
      <c r="V54" s="59"/>
    </row>
    <row r="55" spans="1:22" ht="14.25" customHeight="1" x14ac:dyDescent="0.25">
      <c r="A55" s="100" t="s">
        <v>318</v>
      </c>
      <c r="B55" s="100" t="s">
        <v>319</v>
      </c>
      <c r="C55" s="100" t="s">
        <v>251</v>
      </c>
      <c r="D55" s="59">
        <v>41</v>
      </c>
      <c r="E55" s="59">
        <v>35</v>
      </c>
      <c r="F55" s="59">
        <v>0</v>
      </c>
      <c r="G55" s="59">
        <v>0</v>
      </c>
      <c r="H55" s="59">
        <v>12</v>
      </c>
      <c r="I55" s="59">
        <v>0</v>
      </c>
      <c r="J55" s="101">
        <f t="shared" si="0"/>
        <v>88</v>
      </c>
      <c r="K55" s="59">
        <v>8</v>
      </c>
      <c r="L55" s="101">
        <f t="shared" si="1"/>
        <v>96</v>
      </c>
      <c r="M55" s="59"/>
      <c r="N55" s="59">
        <v>0</v>
      </c>
      <c r="O55" s="59">
        <v>80</v>
      </c>
      <c r="P55" s="59">
        <v>11</v>
      </c>
      <c r="Q55" s="59">
        <v>0</v>
      </c>
      <c r="R55" s="59">
        <v>38</v>
      </c>
      <c r="S55" s="101">
        <f t="shared" si="2"/>
        <v>129</v>
      </c>
      <c r="T55" s="59">
        <v>26</v>
      </c>
      <c r="U55" s="101">
        <f t="shared" si="3"/>
        <v>155</v>
      </c>
      <c r="V55" s="59"/>
    </row>
    <row r="56" spans="1:22" ht="14.25" customHeight="1" x14ac:dyDescent="0.25">
      <c r="A56" s="100" t="s">
        <v>320</v>
      </c>
      <c r="B56" s="100" t="s">
        <v>321</v>
      </c>
      <c r="C56" s="100" t="s">
        <v>251</v>
      </c>
      <c r="D56" s="59">
        <v>0</v>
      </c>
      <c r="E56" s="59">
        <v>0</v>
      </c>
      <c r="F56" s="59">
        <v>0</v>
      </c>
      <c r="G56" s="59">
        <v>0</v>
      </c>
      <c r="H56" s="59">
        <v>0</v>
      </c>
      <c r="I56" s="59">
        <v>78</v>
      </c>
      <c r="J56" s="101">
        <f t="shared" si="0"/>
        <v>78</v>
      </c>
      <c r="K56" s="59">
        <v>0</v>
      </c>
      <c r="L56" s="101">
        <f t="shared" si="1"/>
        <v>78</v>
      </c>
      <c r="M56" s="59"/>
      <c r="N56" s="59">
        <v>0</v>
      </c>
      <c r="O56" s="59">
        <v>0</v>
      </c>
      <c r="P56" s="59">
        <v>0</v>
      </c>
      <c r="Q56" s="59">
        <v>0</v>
      </c>
      <c r="R56" s="59">
        <v>0</v>
      </c>
      <c r="S56" s="101">
        <f t="shared" si="2"/>
        <v>0</v>
      </c>
      <c r="T56" s="59">
        <v>0</v>
      </c>
      <c r="U56" s="101">
        <f t="shared" si="3"/>
        <v>0</v>
      </c>
      <c r="V56" s="59"/>
    </row>
    <row r="57" spans="1:22" ht="14.25" customHeight="1" x14ac:dyDescent="0.25">
      <c r="A57" s="100" t="s">
        <v>322</v>
      </c>
      <c r="B57" s="100" t="s">
        <v>323</v>
      </c>
      <c r="C57" s="100" t="s">
        <v>324</v>
      </c>
      <c r="D57" s="59">
        <v>0</v>
      </c>
      <c r="E57" s="59">
        <v>71</v>
      </c>
      <c r="F57" s="59">
        <v>0</v>
      </c>
      <c r="G57" s="59">
        <v>0</v>
      </c>
      <c r="H57" s="59">
        <v>0</v>
      </c>
      <c r="I57" s="59">
        <v>196</v>
      </c>
      <c r="J57" s="101">
        <f t="shared" si="0"/>
        <v>267</v>
      </c>
      <c r="K57" s="59">
        <v>0</v>
      </c>
      <c r="L57" s="101">
        <f t="shared" si="1"/>
        <v>267</v>
      </c>
      <c r="M57" s="59"/>
      <c r="N57" s="59">
        <v>18</v>
      </c>
      <c r="O57" s="59">
        <v>17</v>
      </c>
      <c r="P57" s="59">
        <v>0</v>
      </c>
      <c r="Q57" s="59">
        <v>21</v>
      </c>
      <c r="R57" s="59">
        <v>24</v>
      </c>
      <c r="S57" s="101">
        <f t="shared" si="2"/>
        <v>80</v>
      </c>
      <c r="T57" s="59">
        <v>0</v>
      </c>
      <c r="U57" s="101">
        <f t="shared" si="3"/>
        <v>80</v>
      </c>
      <c r="V57" s="59"/>
    </row>
    <row r="58" spans="1:22" ht="14.25" customHeight="1" x14ac:dyDescent="0.25">
      <c r="A58" s="100" t="s">
        <v>325</v>
      </c>
      <c r="B58" s="100" t="s">
        <v>326</v>
      </c>
      <c r="C58" s="100" t="s">
        <v>256</v>
      </c>
      <c r="D58" s="59">
        <v>0</v>
      </c>
      <c r="E58" s="59">
        <v>0</v>
      </c>
      <c r="F58" s="59">
        <v>0</v>
      </c>
      <c r="G58" s="59">
        <v>0</v>
      </c>
      <c r="H58" s="59">
        <v>0</v>
      </c>
      <c r="I58" s="59">
        <v>0</v>
      </c>
      <c r="J58" s="101">
        <f t="shared" si="0"/>
        <v>0</v>
      </c>
      <c r="K58" s="59">
        <v>0</v>
      </c>
      <c r="L58" s="101">
        <f t="shared" si="1"/>
        <v>0</v>
      </c>
      <c r="M58" s="59"/>
      <c r="N58" s="59">
        <v>0</v>
      </c>
      <c r="O58" s="59">
        <v>34</v>
      </c>
      <c r="P58" s="59">
        <v>0</v>
      </c>
      <c r="Q58" s="59">
        <v>0</v>
      </c>
      <c r="R58" s="59">
        <v>11</v>
      </c>
      <c r="S58" s="101">
        <f t="shared" si="2"/>
        <v>45</v>
      </c>
      <c r="T58" s="59">
        <v>0</v>
      </c>
      <c r="U58" s="101">
        <f t="shared" si="3"/>
        <v>45</v>
      </c>
      <c r="V58" s="59"/>
    </row>
    <row r="59" spans="1:22" ht="14.25" customHeight="1" x14ac:dyDescent="0.25">
      <c r="A59" s="100" t="s">
        <v>327</v>
      </c>
      <c r="B59" s="100" t="s">
        <v>328</v>
      </c>
      <c r="C59" s="100" t="s">
        <v>259</v>
      </c>
      <c r="D59" s="59">
        <v>6</v>
      </c>
      <c r="E59" s="59">
        <v>4</v>
      </c>
      <c r="F59" s="59">
        <v>0</v>
      </c>
      <c r="G59" s="59">
        <v>0</v>
      </c>
      <c r="H59" s="59">
        <v>18</v>
      </c>
      <c r="I59" s="59">
        <v>0</v>
      </c>
      <c r="J59" s="101">
        <f t="shared" si="0"/>
        <v>28</v>
      </c>
      <c r="K59" s="59">
        <v>126</v>
      </c>
      <c r="L59" s="101">
        <f t="shared" si="1"/>
        <v>154</v>
      </c>
      <c r="M59" s="59"/>
      <c r="N59" s="59">
        <v>22</v>
      </c>
      <c r="O59" s="59">
        <v>4</v>
      </c>
      <c r="P59" s="59">
        <v>0</v>
      </c>
      <c r="Q59" s="59">
        <v>5</v>
      </c>
      <c r="R59" s="59">
        <v>2</v>
      </c>
      <c r="S59" s="101">
        <f t="shared" si="2"/>
        <v>33</v>
      </c>
      <c r="T59" s="59">
        <v>14</v>
      </c>
      <c r="U59" s="101">
        <f t="shared" si="3"/>
        <v>47</v>
      </c>
      <c r="V59" s="59"/>
    </row>
    <row r="60" spans="1:22" ht="14.25" customHeight="1" x14ac:dyDescent="0.25">
      <c r="A60" s="100" t="s">
        <v>329</v>
      </c>
      <c r="B60" s="100" t="s">
        <v>330</v>
      </c>
      <c r="C60" s="100" t="s">
        <v>239</v>
      </c>
      <c r="D60" s="59">
        <v>0</v>
      </c>
      <c r="E60" s="59">
        <v>0</v>
      </c>
      <c r="F60" s="59">
        <v>0</v>
      </c>
      <c r="G60" s="59">
        <v>0</v>
      </c>
      <c r="H60" s="59">
        <v>0</v>
      </c>
      <c r="I60" s="59">
        <v>0</v>
      </c>
      <c r="J60" s="101">
        <f t="shared" si="0"/>
        <v>0</v>
      </c>
      <c r="K60" s="59">
        <v>0</v>
      </c>
      <c r="L60" s="101">
        <f t="shared" si="1"/>
        <v>0</v>
      </c>
      <c r="M60" s="59"/>
      <c r="N60" s="59">
        <v>0</v>
      </c>
      <c r="O60" s="59">
        <v>4</v>
      </c>
      <c r="P60" s="59">
        <v>0</v>
      </c>
      <c r="Q60" s="59">
        <v>0</v>
      </c>
      <c r="R60" s="59">
        <v>0</v>
      </c>
      <c r="S60" s="101">
        <f t="shared" si="2"/>
        <v>4</v>
      </c>
      <c r="T60" s="59">
        <v>39</v>
      </c>
      <c r="U60" s="101">
        <f t="shared" si="3"/>
        <v>43</v>
      </c>
      <c r="V60" s="59"/>
    </row>
    <row r="61" spans="1:22" ht="14.25" customHeight="1" x14ac:dyDescent="0.25">
      <c r="A61" s="100" t="s">
        <v>331</v>
      </c>
      <c r="B61" s="100" t="s">
        <v>332</v>
      </c>
      <c r="C61" s="100" t="s">
        <v>324</v>
      </c>
      <c r="D61" s="59">
        <v>0</v>
      </c>
      <c r="E61" s="59">
        <v>3</v>
      </c>
      <c r="F61" s="59">
        <v>0</v>
      </c>
      <c r="G61" s="59">
        <v>0</v>
      </c>
      <c r="H61" s="59">
        <v>0</v>
      </c>
      <c r="I61" s="59">
        <v>1</v>
      </c>
      <c r="J61" s="101">
        <f t="shared" si="0"/>
        <v>4</v>
      </c>
      <c r="K61" s="59">
        <v>0</v>
      </c>
      <c r="L61" s="101">
        <f t="shared" si="1"/>
        <v>4</v>
      </c>
      <c r="M61" s="59"/>
      <c r="N61" s="59">
        <v>12</v>
      </c>
      <c r="O61" s="59">
        <v>4</v>
      </c>
      <c r="P61" s="59">
        <v>0</v>
      </c>
      <c r="Q61" s="59">
        <v>0</v>
      </c>
      <c r="R61" s="59">
        <v>2</v>
      </c>
      <c r="S61" s="101">
        <f t="shared" si="2"/>
        <v>18</v>
      </c>
      <c r="T61" s="59">
        <v>18</v>
      </c>
      <c r="U61" s="101">
        <f t="shared" si="3"/>
        <v>36</v>
      </c>
      <c r="V61" s="59"/>
    </row>
    <row r="62" spans="1:22" ht="14.25" customHeight="1" x14ac:dyDescent="0.25">
      <c r="A62" s="100" t="s">
        <v>333</v>
      </c>
      <c r="B62" s="100" t="s">
        <v>334</v>
      </c>
      <c r="C62" s="100" t="s">
        <v>227</v>
      </c>
      <c r="D62" s="59">
        <v>0</v>
      </c>
      <c r="E62" s="59">
        <v>0</v>
      </c>
      <c r="F62" s="59">
        <v>0</v>
      </c>
      <c r="G62" s="59">
        <v>0</v>
      </c>
      <c r="H62" s="59">
        <v>0</v>
      </c>
      <c r="I62" s="59">
        <v>16</v>
      </c>
      <c r="J62" s="101">
        <f t="shared" si="0"/>
        <v>16</v>
      </c>
      <c r="K62" s="59">
        <v>0</v>
      </c>
      <c r="L62" s="101">
        <f t="shared" si="1"/>
        <v>16</v>
      </c>
      <c r="M62" s="59"/>
      <c r="N62" s="59">
        <v>0</v>
      </c>
      <c r="O62" s="59">
        <v>0</v>
      </c>
      <c r="P62" s="59">
        <v>0</v>
      </c>
      <c r="Q62" s="59">
        <v>0</v>
      </c>
      <c r="R62" s="59">
        <v>16</v>
      </c>
      <c r="S62" s="101">
        <f t="shared" si="2"/>
        <v>16</v>
      </c>
      <c r="T62" s="59">
        <v>0</v>
      </c>
      <c r="U62" s="101">
        <f t="shared" si="3"/>
        <v>16</v>
      </c>
      <c r="V62" s="59"/>
    </row>
    <row r="63" spans="1:22" ht="14.25" customHeight="1" x14ac:dyDescent="0.25">
      <c r="A63" s="100" t="s">
        <v>335</v>
      </c>
      <c r="B63" s="100" t="s">
        <v>336</v>
      </c>
      <c r="C63" s="100" t="s">
        <v>230</v>
      </c>
      <c r="D63" s="59">
        <v>0</v>
      </c>
      <c r="E63" s="59">
        <v>0</v>
      </c>
      <c r="F63" s="59">
        <v>0</v>
      </c>
      <c r="G63" s="59">
        <v>0</v>
      </c>
      <c r="H63" s="59">
        <v>0</v>
      </c>
      <c r="I63" s="59">
        <v>21</v>
      </c>
      <c r="J63" s="101">
        <f t="shared" si="0"/>
        <v>21</v>
      </c>
      <c r="K63" s="59">
        <v>0</v>
      </c>
      <c r="L63" s="101">
        <f t="shared" si="1"/>
        <v>21</v>
      </c>
      <c r="M63" s="59"/>
      <c r="N63" s="59">
        <v>49</v>
      </c>
      <c r="O63" s="59">
        <v>7</v>
      </c>
      <c r="P63" s="59">
        <v>0</v>
      </c>
      <c r="Q63" s="59">
        <v>0</v>
      </c>
      <c r="R63" s="59">
        <v>53</v>
      </c>
      <c r="S63" s="101">
        <f t="shared" si="2"/>
        <v>109</v>
      </c>
      <c r="T63" s="59">
        <v>14</v>
      </c>
      <c r="U63" s="101">
        <f t="shared" si="3"/>
        <v>123</v>
      </c>
      <c r="V63" s="59"/>
    </row>
    <row r="64" spans="1:22" ht="14.25" customHeight="1" x14ac:dyDescent="0.25">
      <c r="A64" s="100" t="s">
        <v>337</v>
      </c>
      <c r="B64" s="100" t="s">
        <v>338</v>
      </c>
      <c r="C64" s="100" t="s">
        <v>230</v>
      </c>
      <c r="D64" s="59">
        <v>0</v>
      </c>
      <c r="E64" s="59">
        <v>0</v>
      </c>
      <c r="F64" s="59">
        <v>0</v>
      </c>
      <c r="G64" s="59">
        <v>0</v>
      </c>
      <c r="H64" s="59">
        <v>0</v>
      </c>
      <c r="I64" s="59">
        <v>27</v>
      </c>
      <c r="J64" s="101">
        <f t="shared" si="0"/>
        <v>27</v>
      </c>
      <c r="K64" s="59">
        <v>0</v>
      </c>
      <c r="L64" s="101">
        <f t="shared" si="1"/>
        <v>27</v>
      </c>
      <c r="M64" s="59"/>
      <c r="N64" s="59">
        <v>0</v>
      </c>
      <c r="O64" s="59">
        <v>0</v>
      </c>
      <c r="P64" s="59">
        <v>0</v>
      </c>
      <c r="Q64" s="59">
        <v>0</v>
      </c>
      <c r="R64" s="59">
        <v>4</v>
      </c>
      <c r="S64" s="101">
        <f t="shared" si="2"/>
        <v>4</v>
      </c>
      <c r="T64" s="59">
        <v>17</v>
      </c>
      <c r="U64" s="101">
        <f t="shared" si="3"/>
        <v>21</v>
      </c>
      <c r="V64" s="59"/>
    </row>
    <row r="65" spans="1:22" ht="14.25" customHeight="1" x14ac:dyDescent="0.25">
      <c r="A65" s="100" t="s">
        <v>339</v>
      </c>
      <c r="B65" s="100" t="s">
        <v>340</v>
      </c>
      <c r="C65" s="100" t="s">
        <v>242</v>
      </c>
      <c r="D65" s="59">
        <v>0</v>
      </c>
      <c r="E65" s="59">
        <v>35</v>
      </c>
      <c r="F65" s="59">
        <v>0</v>
      </c>
      <c r="G65" s="59">
        <v>0</v>
      </c>
      <c r="H65" s="59">
        <v>0</v>
      </c>
      <c r="I65" s="59">
        <v>0</v>
      </c>
      <c r="J65" s="101">
        <f t="shared" si="0"/>
        <v>35</v>
      </c>
      <c r="K65" s="59">
        <v>0</v>
      </c>
      <c r="L65" s="101">
        <f t="shared" si="1"/>
        <v>35</v>
      </c>
      <c r="M65" s="59"/>
      <c r="N65" s="59">
        <v>68</v>
      </c>
      <c r="O65" s="59">
        <v>25</v>
      </c>
      <c r="P65" s="59">
        <v>0</v>
      </c>
      <c r="Q65" s="59">
        <v>0</v>
      </c>
      <c r="R65" s="59">
        <v>4</v>
      </c>
      <c r="S65" s="101">
        <f t="shared" si="2"/>
        <v>97</v>
      </c>
      <c r="T65" s="59">
        <v>0</v>
      </c>
      <c r="U65" s="101">
        <f t="shared" si="3"/>
        <v>97</v>
      </c>
      <c r="V65" s="59"/>
    </row>
    <row r="66" spans="1:22" ht="14.25" customHeight="1" x14ac:dyDescent="0.25">
      <c r="A66" s="100" t="s">
        <v>341</v>
      </c>
      <c r="B66" s="100" t="s">
        <v>342</v>
      </c>
      <c r="C66" s="100" t="s">
        <v>251</v>
      </c>
      <c r="D66" s="59">
        <v>10</v>
      </c>
      <c r="E66" s="59">
        <v>0</v>
      </c>
      <c r="F66" s="59">
        <v>0</v>
      </c>
      <c r="G66" s="59">
        <v>0</v>
      </c>
      <c r="H66" s="59">
        <v>0</v>
      </c>
      <c r="I66" s="59">
        <v>173</v>
      </c>
      <c r="J66" s="101">
        <f t="shared" si="0"/>
        <v>183</v>
      </c>
      <c r="K66" s="59">
        <v>29</v>
      </c>
      <c r="L66" s="101">
        <f t="shared" si="1"/>
        <v>212</v>
      </c>
      <c r="M66" s="59"/>
      <c r="N66" s="59">
        <v>18</v>
      </c>
      <c r="O66" s="59">
        <v>5</v>
      </c>
      <c r="P66" s="59">
        <v>0</v>
      </c>
      <c r="Q66" s="59">
        <v>0</v>
      </c>
      <c r="R66" s="59">
        <v>17</v>
      </c>
      <c r="S66" s="101">
        <f t="shared" si="2"/>
        <v>40</v>
      </c>
      <c r="T66" s="59">
        <v>40</v>
      </c>
      <c r="U66" s="101">
        <f t="shared" si="3"/>
        <v>80</v>
      </c>
      <c r="V66" s="59"/>
    </row>
    <row r="67" spans="1:22" ht="14.25" customHeight="1" x14ac:dyDescent="0.25">
      <c r="A67" s="100" t="s">
        <v>343</v>
      </c>
      <c r="B67" s="100" t="s">
        <v>344</v>
      </c>
      <c r="C67" s="100" t="s">
        <v>227</v>
      </c>
      <c r="D67" s="59">
        <v>0</v>
      </c>
      <c r="E67" s="59">
        <v>4</v>
      </c>
      <c r="F67" s="59">
        <v>0</v>
      </c>
      <c r="G67" s="59">
        <v>0</v>
      </c>
      <c r="H67" s="59">
        <v>0</v>
      </c>
      <c r="I67" s="59">
        <v>0</v>
      </c>
      <c r="J67" s="101">
        <f t="shared" si="0"/>
        <v>4</v>
      </c>
      <c r="K67" s="59">
        <v>0</v>
      </c>
      <c r="L67" s="101">
        <f t="shared" si="1"/>
        <v>4</v>
      </c>
      <c r="M67" s="59"/>
      <c r="N67" s="59">
        <v>0</v>
      </c>
      <c r="O67" s="59">
        <v>4</v>
      </c>
      <c r="P67" s="59">
        <v>0</v>
      </c>
      <c r="Q67" s="59">
        <v>0</v>
      </c>
      <c r="R67" s="59">
        <v>24</v>
      </c>
      <c r="S67" s="101">
        <f t="shared" si="2"/>
        <v>28</v>
      </c>
      <c r="T67" s="59">
        <v>21</v>
      </c>
      <c r="U67" s="101">
        <f t="shared" si="3"/>
        <v>49</v>
      </c>
      <c r="V67" s="59"/>
    </row>
    <row r="68" spans="1:22" ht="14.25" customHeight="1" x14ac:dyDescent="0.25">
      <c r="A68" s="100" t="s">
        <v>345</v>
      </c>
      <c r="B68" s="100" t="s">
        <v>346</v>
      </c>
      <c r="C68" s="100" t="s">
        <v>256</v>
      </c>
      <c r="D68" s="59">
        <v>0</v>
      </c>
      <c r="E68" s="59">
        <v>0</v>
      </c>
      <c r="F68" s="59">
        <v>0</v>
      </c>
      <c r="G68" s="59">
        <v>0</v>
      </c>
      <c r="H68" s="59">
        <v>0</v>
      </c>
      <c r="I68" s="59">
        <v>0</v>
      </c>
      <c r="J68" s="101">
        <f t="shared" si="0"/>
        <v>0</v>
      </c>
      <c r="K68" s="59">
        <v>0</v>
      </c>
      <c r="L68" s="101">
        <f t="shared" si="1"/>
        <v>0</v>
      </c>
      <c r="M68" s="59"/>
      <c r="N68" s="59">
        <v>12</v>
      </c>
      <c r="O68" s="59">
        <v>0</v>
      </c>
      <c r="P68" s="59">
        <v>0</v>
      </c>
      <c r="Q68" s="59">
        <v>0</v>
      </c>
      <c r="R68" s="59">
        <v>0</v>
      </c>
      <c r="S68" s="101">
        <f t="shared" si="2"/>
        <v>12</v>
      </c>
      <c r="T68" s="59">
        <v>0</v>
      </c>
      <c r="U68" s="101">
        <f t="shared" si="3"/>
        <v>12</v>
      </c>
      <c r="V68" s="59"/>
    </row>
    <row r="69" spans="1:22" ht="14.25" customHeight="1" x14ac:dyDescent="0.25">
      <c r="A69" s="100" t="s">
        <v>347</v>
      </c>
      <c r="B69" s="100" t="s">
        <v>348</v>
      </c>
      <c r="C69" s="100" t="s">
        <v>239</v>
      </c>
      <c r="D69" s="59">
        <v>0</v>
      </c>
      <c r="E69" s="59">
        <v>0</v>
      </c>
      <c r="F69" s="59">
        <v>0</v>
      </c>
      <c r="G69" s="59">
        <v>0</v>
      </c>
      <c r="H69" s="59">
        <v>0</v>
      </c>
      <c r="I69" s="59">
        <v>19</v>
      </c>
      <c r="J69" s="101">
        <f t="shared" si="0"/>
        <v>19</v>
      </c>
      <c r="K69" s="59">
        <v>0</v>
      </c>
      <c r="L69" s="101">
        <f t="shared" si="1"/>
        <v>19</v>
      </c>
      <c r="M69" s="59"/>
      <c r="N69" s="59">
        <v>0</v>
      </c>
      <c r="O69" s="59">
        <v>6</v>
      </c>
      <c r="P69" s="59">
        <v>0</v>
      </c>
      <c r="Q69" s="59">
        <v>0</v>
      </c>
      <c r="R69" s="59">
        <v>19</v>
      </c>
      <c r="S69" s="101">
        <f t="shared" si="2"/>
        <v>25</v>
      </c>
      <c r="T69" s="59">
        <v>10</v>
      </c>
      <c r="U69" s="101">
        <f t="shared" si="3"/>
        <v>35</v>
      </c>
      <c r="V69" s="59"/>
    </row>
    <row r="70" spans="1:22" ht="14.25" customHeight="1" x14ac:dyDescent="0.25">
      <c r="A70" s="100" t="s">
        <v>349</v>
      </c>
      <c r="B70" s="100" t="s">
        <v>350</v>
      </c>
      <c r="C70" s="100" t="s">
        <v>251</v>
      </c>
      <c r="D70" s="59">
        <v>0</v>
      </c>
      <c r="E70" s="59">
        <v>0</v>
      </c>
      <c r="F70" s="59">
        <v>0</v>
      </c>
      <c r="G70" s="59">
        <v>0</v>
      </c>
      <c r="H70" s="59">
        <v>0</v>
      </c>
      <c r="I70" s="59">
        <v>0</v>
      </c>
      <c r="J70" s="101">
        <f t="shared" si="0"/>
        <v>0</v>
      </c>
      <c r="K70" s="59">
        <v>0</v>
      </c>
      <c r="L70" s="101">
        <f t="shared" si="1"/>
        <v>0</v>
      </c>
      <c r="M70" s="59"/>
      <c r="N70" s="59">
        <v>0</v>
      </c>
      <c r="O70" s="59">
        <v>0</v>
      </c>
      <c r="P70" s="59">
        <v>0</v>
      </c>
      <c r="Q70" s="59">
        <v>0</v>
      </c>
      <c r="R70" s="59">
        <v>24</v>
      </c>
      <c r="S70" s="101">
        <f t="shared" si="2"/>
        <v>24</v>
      </c>
      <c r="T70" s="59">
        <v>1</v>
      </c>
      <c r="U70" s="101">
        <f t="shared" si="3"/>
        <v>25</v>
      </c>
      <c r="V70" s="59"/>
    </row>
    <row r="71" spans="1:22" ht="14.25" customHeight="1" x14ac:dyDescent="0.25">
      <c r="A71" s="100" t="s">
        <v>351</v>
      </c>
      <c r="B71" s="100" t="s">
        <v>352</v>
      </c>
      <c r="C71" s="100" t="s">
        <v>227</v>
      </c>
      <c r="D71" s="59">
        <v>0</v>
      </c>
      <c r="E71" s="59">
        <v>0</v>
      </c>
      <c r="F71" s="59">
        <v>0</v>
      </c>
      <c r="G71" s="59">
        <v>0</v>
      </c>
      <c r="H71" s="59">
        <v>0</v>
      </c>
      <c r="I71" s="59">
        <v>112</v>
      </c>
      <c r="J71" s="101">
        <f t="shared" si="0"/>
        <v>112</v>
      </c>
      <c r="K71" s="59">
        <v>0</v>
      </c>
      <c r="L71" s="101">
        <f t="shared" si="1"/>
        <v>112</v>
      </c>
      <c r="M71" s="59"/>
      <c r="N71" s="59">
        <v>0</v>
      </c>
      <c r="O71" s="59">
        <v>19</v>
      </c>
      <c r="P71" s="59">
        <v>0</v>
      </c>
      <c r="Q71" s="59">
        <v>0</v>
      </c>
      <c r="R71" s="59">
        <v>21</v>
      </c>
      <c r="S71" s="101">
        <f t="shared" si="2"/>
        <v>40</v>
      </c>
      <c r="T71" s="59">
        <v>21</v>
      </c>
      <c r="U71" s="101">
        <f t="shared" si="3"/>
        <v>61</v>
      </c>
      <c r="V71" s="59"/>
    </row>
    <row r="72" spans="1:22" ht="14.25" customHeight="1" x14ac:dyDescent="0.25">
      <c r="A72" s="100" t="s">
        <v>353</v>
      </c>
      <c r="B72" s="100" t="s">
        <v>354</v>
      </c>
      <c r="C72" s="100" t="s">
        <v>239</v>
      </c>
      <c r="D72" s="59">
        <v>0</v>
      </c>
      <c r="E72" s="59">
        <v>21</v>
      </c>
      <c r="F72" s="59">
        <v>0</v>
      </c>
      <c r="G72" s="59">
        <v>0</v>
      </c>
      <c r="H72" s="59">
        <v>29</v>
      </c>
      <c r="I72" s="59">
        <v>0</v>
      </c>
      <c r="J72" s="101">
        <f t="shared" si="0"/>
        <v>50</v>
      </c>
      <c r="K72" s="59">
        <v>0</v>
      </c>
      <c r="L72" s="101">
        <f t="shared" si="1"/>
        <v>50</v>
      </c>
      <c r="M72" s="59"/>
      <c r="N72" s="59">
        <v>5</v>
      </c>
      <c r="O72" s="59">
        <v>0</v>
      </c>
      <c r="P72" s="59">
        <v>0</v>
      </c>
      <c r="Q72" s="59">
        <v>0</v>
      </c>
      <c r="R72" s="59">
        <v>25</v>
      </c>
      <c r="S72" s="101">
        <f t="shared" si="2"/>
        <v>30</v>
      </c>
      <c r="T72" s="59">
        <v>0</v>
      </c>
      <c r="U72" s="101">
        <f t="shared" si="3"/>
        <v>30</v>
      </c>
      <c r="V72" s="59"/>
    </row>
    <row r="73" spans="1:22" ht="14.25" customHeight="1" x14ac:dyDescent="0.25">
      <c r="A73" s="100" t="s">
        <v>355</v>
      </c>
      <c r="B73" s="100" t="s">
        <v>356</v>
      </c>
      <c r="C73" s="100" t="s">
        <v>230</v>
      </c>
      <c r="D73" s="59">
        <v>0</v>
      </c>
      <c r="E73" s="59">
        <v>0</v>
      </c>
      <c r="F73" s="59">
        <v>0</v>
      </c>
      <c r="G73" s="59">
        <v>0</v>
      </c>
      <c r="H73" s="59">
        <v>0</v>
      </c>
      <c r="I73" s="59">
        <v>28</v>
      </c>
      <c r="J73" s="101">
        <f t="shared" si="0"/>
        <v>28</v>
      </c>
      <c r="K73" s="59">
        <v>0</v>
      </c>
      <c r="L73" s="101">
        <f t="shared" si="1"/>
        <v>28</v>
      </c>
      <c r="M73" s="59"/>
      <c r="N73" s="59">
        <v>2</v>
      </c>
      <c r="O73" s="59">
        <v>28</v>
      </c>
      <c r="P73" s="59">
        <v>0</v>
      </c>
      <c r="Q73" s="59">
        <v>0</v>
      </c>
      <c r="R73" s="59">
        <v>13</v>
      </c>
      <c r="S73" s="101">
        <f t="shared" si="2"/>
        <v>43</v>
      </c>
      <c r="T73" s="59">
        <v>2</v>
      </c>
      <c r="U73" s="101">
        <f t="shared" si="3"/>
        <v>45</v>
      </c>
      <c r="V73" s="59"/>
    </row>
    <row r="74" spans="1:22" ht="14.25" customHeight="1" x14ac:dyDescent="0.25">
      <c r="A74" s="100" t="s">
        <v>357</v>
      </c>
      <c r="B74" s="100" t="s">
        <v>358</v>
      </c>
      <c r="C74" s="100" t="s">
        <v>242</v>
      </c>
      <c r="D74" s="59">
        <v>4</v>
      </c>
      <c r="E74" s="59">
        <v>8</v>
      </c>
      <c r="F74" s="59">
        <v>0</v>
      </c>
      <c r="G74" s="59">
        <v>0</v>
      </c>
      <c r="H74" s="59">
        <v>2</v>
      </c>
      <c r="I74" s="59">
        <v>84</v>
      </c>
      <c r="J74" s="101">
        <f t="shared" si="0"/>
        <v>98</v>
      </c>
      <c r="K74" s="59">
        <v>225</v>
      </c>
      <c r="L74" s="101">
        <f t="shared" si="1"/>
        <v>323</v>
      </c>
      <c r="M74" s="59"/>
      <c r="N74" s="59">
        <v>11</v>
      </c>
      <c r="O74" s="59">
        <v>0</v>
      </c>
      <c r="P74" s="59">
        <v>0</v>
      </c>
      <c r="Q74" s="59">
        <v>8</v>
      </c>
      <c r="R74" s="59">
        <v>52</v>
      </c>
      <c r="S74" s="101">
        <f t="shared" si="2"/>
        <v>71</v>
      </c>
      <c r="T74" s="59">
        <v>22</v>
      </c>
      <c r="U74" s="101">
        <f t="shared" si="3"/>
        <v>93</v>
      </c>
      <c r="V74" s="59"/>
    </row>
    <row r="75" spans="1:22" ht="14.25" customHeight="1" x14ac:dyDescent="0.25">
      <c r="A75" s="100" t="s">
        <v>359</v>
      </c>
      <c r="B75" s="100" t="s">
        <v>360</v>
      </c>
      <c r="C75" s="100" t="s">
        <v>256</v>
      </c>
      <c r="D75" s="59">
        <v>0</v>
      </c>
      <c r="E75" s="59">
        <v>0</v>
      </c>
      <c r="F75" s="59">
        <v>0</v>
      </c>
      <c r="G75" s="59">
        <v>0</v>
      </c>
      <c r="H75" s="59">
        <v>0</v>
      </c>
      <c r="I75" s="59">
        <v>0</v>
      </c>
      <c r="J75" s="101">
        <f t="shared" si="0"/>
        <v>0</v>
      </c>
      <c r="K75" s="59">
        <v>0</v>
      </c>
      <c r="L75" s="101">
        <f t="shared" si="1"/>
        <v>0</v>
      </c>
      <c r="M75" s="59"/>
      <c r="N75" s="59">
        <v>11</v>
      </c>
      <c r="O75" s="59">
        <v>0</v>
      </c>
      <c r="P75" s="59">
        <v>0</v>
      </c>
      <c r="Q75" s="59">
        <v>0</v>
      </c>
      <c r="R75" s="59">
        <v>0</v>
      </c>
      <c r="S75" s="101">
        <f t="shared" si="2"/>
        <v>11</v>
      </c>
      <c r="T75" s="59">
        <v>0</v>
      </c>
      <c r="U75" s="101">
        <f t="shared" si="3"/>
        <v>11</v>
      </c>
      <c r="V75" s="59"/>
    </row>
    <row r="76" spans="1:22" ht="14.25" customHeight="1" x14ac:dyDescent="0.25">
      <c r="A76" s="100" t="s">
        <v>361</v>
      </c>
      <c r="B76" s="100" t="s">
        <v>362</v>
      </c>
      <c r="C76" s="100" t="s">
        <v>239</v>
      </c>
      <c r="D76" s="59">
        <v>21</v>
      </c>
      <c r="E76" s="59">
        <v>0</v>
      </c>
      <c r="F76" s="59">
        <v>0</v>
      </c>
      <c r="G76" s="59">
        <v>0</v>
      </c>
      <c r="H76" s="59">
        <v>5</v>
      </c>
      <c r="I76" s="59">
        <v>39</v>
      </c>
      <c r="J76" s="101">
        <f t="shared" ref="J76:J139" si="4">SUM(D76:I76)</f>
        <v>65</v>
      </c>
      <c r="K76" s="59">
        <v>0</v>
      </c>
      <c r="L76" s="101">
        <f t="shared" ref="L76:L139" si="5">SUM(J76:K76)</f>
        <v>65</v>
      </c>
      <c r="M76" s="59"/>
      <c r="N76" s="59">
        <v>19</v>
      </c>
      <c r="O76" s="59">
        <v>16</v>
      </c>
      <c r="P76" s="59">
        <v>0</v>
      </c>
      <c r="Q76" s="59">
        <v>0</v>
      </c>
      <c r="R76" s="59">
        <v>21</v>
      </c>
      <c r="S76" s="101">
        <f t="shared" ref="S76:S139" si="6">SUM(N76:R76)</f>
        <v>56</v>
      </c>
      <c r="T76" s="59">
        <v>7</v>
      </c>
      <c r="U76" s="101">
        <f t="shared" ref="U76:U139" si="7">SUM(S76:T76)</f>
        <v>63</v>
      </c>
      <c r="V76" s="59"/>
    </row>
    <row r="77" spans="1:22" ht="14.25" customHeight="1" x14ac:dyDescent="0.25">
      <c r="A77" s="100" t="s">
        <v>363</v>
      </c>
      <c r="B77" s="100" t="s">
        <v>364</v>
      </c>
      <c r="C77" s="100" t="s">
        <v>227</v>
      </c>
      <c r="D77" s="59">
        <v>0</v>
      </c>
      <c r="E77" s="59">
        <v>0</v>
      </c>
      <c r="F77" s="59">
        <v>0</v>
      </c>
      <c r="G77" s="59">
        <v>0</v>
      </c>
      <c r="H77" s="59">
        <v>0</v>
      </c>
      <c r="I77" s="59">
        <v>0</v>
      </c>
      <c r="J77" s="101">
        <f t="shared" si="4"/>
        <v>0</v>
      </c>
      <c r="K77" s="59">
        <v>0</v>
      </c>
      <c r="L77" s="101">
        <f t="shared" si="5"/>
        <v>0</v>
      </c>
      <c r="M77" s="59"/>
      <c r="N77" s="59">
        <v>0</v>
      </c>
      <c r="O77" s="59">
        <v>0</v>
      </c>
      <c r="P77" s="59">
        <v>0</v>
      </c>
      <c r="Q77" s="59">
        <v>0</v>
      </c>
      <c r="R77" s="59">
        <v>0</v>
      </c>
      <c r="S77" s="101">
        <f t="shared" si="6"/>
        <v>0</v>
      </c>
      <c r="T77" s="59">
        <v>51</v>
      </c>
      <c r="U77" s="101">
        <f t="shared" si="7"/>
        <v>51</v>
      </c>
      <c r="V77" s="59"/>
    </row>
    <row r="78" spans="1:22" ht="14.25" customHeight="1" x14ac:dyDescent="0.25">
      <c r="A78" s="100" t="s">
        <v>365</v>
      </c>
      <c r="B78" s="100" t="s">
        <v>366</v>
      </c>
      <c r="C78" s="100" t="s">
        <v>227</v>
      </c>
      <c r="D78" s="59">
        <v>0</v>
      </c>
      <c r="E78" s="59">
        <v>27</v>
      </c>
      <c r="F78" s="59">
        <v>0</v>
      </c>
      <c r="G78" s="59">
        <v>0</v>
      </c>
      <c r="H78" s="59">
        <v>21</v>
      </c>
      <c r="I78" s="59">
        <v>29</v>
      </c>
      <c r="J78" s="101">
        <f t="shared" si="4"/>
        <v>77</v>
      </c>
      <c r="K78" s="59">
        <v>0</v>
      </c>
      <c r="L78" s="101">
        <f t="shared" si="5"/>
        <v>77</v>
      </c>
      <c r="M78" s="59"/>
      <c r="N78" s="59">
        <v>0</v>
      </c>
      <c r="O78" s="59">
        <v>27</v>
      </c>
      <c r="P78" s="59">
        <v>0</v>
      </c>
      <c r="Q78" s="59">
        <v>0</v>
      </c>
      <c r="R78" s="59">
        <v>16</v>
      </c>
      <c r="S78" s="101">
        <f t="shared" si="6"/>
        <v>43</v>
      </c>
      <c r="T78" s="59">
        <v>0</v>
      </c>
      <c r="U78" s="101">
        <f t="shared" si="7"/>
        <v>43</v>
      </c>
      <c r="V78" s="59"/>
    </row>
    <row r="79" spans="1:22" ht="14.25" customHeight="1" x14ac:dyDescent="0.25">
      <c r="A79" t="s">
        <v>367</v>
      </c>
      <c r="B79" t="s">
        <v>368</v>
      </c>
      <c r="C79" s="100" t="s">
        <v>239</v>
      </c>
      <c r="D79" s="59">
        <v>27</v>
      </c>
      <c r="E79" s="59">
        <v>0</v>
      </c>
      <c r="F79" s="59">
        <v>0</v>
      </c>
      <c r="G79" s="59">
        <v>0</v>
      </c>
      <c r="H79" s="59">
        <v>17</v>
      </c>
      <c r="I79" s="59">
        <v>2</v>
      </c>
      <c r="J79" s="101">
        <f t="shared" si="4"/>
        <v>46</v>
      </c>
      <c r="K79" s="59">
        <v>92</v>
      </c>
      <c r="L79" s="101">
        <f t="shared" si="5"/>
        <v>138</v>
      </c>
      <c r="M79" s="59"/>
      <c r="N79" s="59">
        <v>0</v>
      </c>
      <c r="O79" s="59">
        <v>0</v>
      </c>
      <c r="P79" s="59">
        <v>0</v>
      </c>
      <c r="Q79" s="59">
        <v>0</v>
      </c>
      <c r="R79" s="59">
        <v>0</v>
      </c>
      <c r="S79" s="101">
        <f t="shared" si="6"/>
        <v>0</v>
      </c>
      <c r="T79" s="59">
        <v>0</v>
      </c>
      <c r="U79" s="101">
        <f t="shared" si="7"/>
        <v>0</v>
      </c>
      <c r="V79" s="59"/>
    </row>
    <row r="80" spans="1:22" ht="14.25" customHeight="1" x14ac:dyDescent="0.25">
      <c r="A80" s="100" t="s">
        <v>369</v>
      </c>
      <c r="B80" s="100" t="s">
        <v>370</v>
      </c>
      <c r="C80" s="100" t="s">
        <v>230</v>
      </c>
      <c r="D80" s="59">
        <v>0</v>
      </c>
      <c r="E80" s="59">
        <v>0</v>
      </c>
      <c r="F80" s="59">
        <v>0</v>
      </c>
      <c r="G80" s="59">
        <v>0</v>
      </c>
      <c r="H80" s="59">
        <v>0</v>
      </c>
      <c r="I80" s="59">
        <v>0</v>
      </c>
      <c r="J80" s="101">
        <f t="shared" si="4"/>
        <v>0</v>
      </c>
      <c r="K80" s="59">
        <v>0</v>
      </c>
      <c r="L80" s="101">
        <f t="shared" si="5"/>
        <v>0</v>
      </c>
      <c r="M80" s="59"/>
      <c r="N80" s="59">
        <v>14</v>
      </c>
      <c r="O80" s="59">
        <v>22</v>
      </c>
      <c r="P80" s="59">
        <v>0</v>
      </c>
      <c r="Q80" s="59">
        <v>0</v>
      </c>
      <c r="R80" s="59">
        <v>17</v>
      </c>
      <c r="S80" s="101">
        <f t="shared" si="6"/>
        <v>53</v>
      </c>
      <c r="T80" s="59">
        <v>0</v>
      </c>
      <c r="U80" s="101">
        <f t="shared" si="7"/>
        <v>53</v>
      </c>
      <c r="V80" s="59"/>
    </row>
    <row r="81" spans="1:22" ht="14.25" customHeight="1" x14ac:dyDescent="0.25">
      <c r="A81" s="100" t="s">
        <v>371</v>
      </c>
      <c r="B81" s="100" t="s">
        <v>372</v>
      </c>
      <c r="C81" s="100" t="s">
        <v>251</v>
      </c>
      <c r="D81" s="59">
        <v>28</v>
      </c>
      <c r="E81" s="59">
        <v>0</v>
      </c>
      <c r="F81" s="59">
        <v>0</v>
      </c>
      <c r="G81" s="59">
        <v>0</v>
      </c>
      <c r="H81" s="59">
        <v>0</v>
      </c>
      <c r="I81" s="59">
        <v>40</v>
      </c>
      <c r="J81" s="101">
        <f t="shared" si="4"/>
        <v>68</v>
      </c>
      <c r="K81" s="59">
        <v>54</v>
      </c>
      <c r="L81" s="101">
        <f t="shared" si="5"/>
        <v>122</v>
      </c>
      <c r="M81" s="59"/>
      <c r="N81" s="59">
        <v>17</v>
      </c>
      <c r="O81" s="59">
        <v>0</v>
      </c>
      <c r="P81" s="59">
        <v>9</v>
      </c>
      <c r="Q81" s="59">
        <v>0</v>
      </c>
      <c r="R81" s="59">
        <v>31</v>
      </c>
      <c r="S81" s="101">
        <f t="shared" si="6"/>
        <v>57</v>
      </c>
      <c r="T81" s="59">
        <v>95</v>
      </c>
      <c r="U81" s="101">
        <f t="shared" si="7"/>
        <v>152</v>
      </c>
      <c r="V81" s="59"/>
    </row>
    <row r="82" spans="1:22" ht="14.25" customHeight="1" x14ac:dyDescent="0.25">
      <c r="A82" s="100" t="s">
        <v>373</v>
      </c>
      <c r="B82" s="100" t="s">
        <v>374</v>
      </c>
      <c r="C82" s="100" t="s">
        <v>227</v>
      </c>
      <c r="D82" s="59">
        <v>0</v>
      </c>
      <c r="E82" s="59">
        <v>0</v>
      </c>
      <c r="F82" s="59">
        <v>0</v>
      </c>
      <c r="G82" s="59">
        <v>0</v>
      </c>
      <c r="H82" s="59">
        <v>0</v>
      </c>
      <c r="I82" s="59">
        <v>156</v>
      </c>
      <c r="J82" s="101">
        <f t="shared" si="4"/>
        <v>156</v>
      </c>
      <c r="K82" s="59">
        <v>0</v>
      </c>
      <c r="L82" s="101">
        <f t="shared" si="5"/>
        <v>156</v>
      </c>
      <c r="M82" s="59"/>
      <c r="N82" s="59">
        <v>0</v>
      </c>
      <c r="O82" s="59">
        <v>7</v>
      </c>
      <c r="P82" s="59">
        <v>0</v>
      </c>
      <c r="Q82" s="59">
        <v>0</v>
      </c>
      <c r="R82" s="59">
        <v>19</v>
      </c>
      <c r="S82" s="101">
        <f t="shared" si="6"/>
        <v>26</v>
      </c>
      <c r="T82" s="59">
        <v>0</v>
      </c>
      <c r="U82" s="101">
        <f t="shared" si="7"/>
        <v>26</v>
      </c>
      <c r="V82" s="59"/>
    </row>
    <row r="83" spans="1:22" ht="14.25" customHeight="1" x14ac:dyDescent="0.25">
      <c r="A83" s="100" t="s">
        <v>375</v>
      </c>
      <c r="B83" s="100" t="s">
        <v>376</v>
      </c>
      <c r="C83" s="100" t="s">
        <v>239</v>
      </c>
      <c r="D83" s="59">
        <v>0</v>
      </c>
      <c r="E83" s="59">
        <v>0</v>
      </c>
      <c r="F83" s="59">
        <v>0</v>
      </c>
      <c r="G83" s="59">
        <v>0</v>
      </c>
      <c r="H83" s="59">
        <v>0</v>
      </c>
      <c r="I83" s="59">
        <v>158</v>
      </c>
      <c r="J83" s="101">
        <f t="shared" si="4"/>
        <v>158</v>
      </c>
      <c r="K83" s="59">
        <v>0</v>
      </c>
      <c r="L83" s="101">
        <f t="shared" si="5"/>
        <v>158</v>
      </c>
      <c r="M83" s="59"/>
      <c r="N83" s="59">
        <v>0</v>
      </c>
      <c r="O83" s="59">
        <v>27</v>
      </c>
      <c r="P83" s="59">
        <v>0</v>
      </c>
      <c r="Q83" s="59">
        <v>0</v>
      </c>
      <c r="R83" s="59">
        <v>40</v>
      </c>
      <c r="S83" s="101">
        <f t="shared" si="6"/>
        <v>67</v>
      </c>
      <c r="T83" s="59">
        <v>0</v>
      </c>
      <c r="U83" s="101">
        <f t="shared" si="7"/>
        <v>67</v>
      </c>
      <c r="V83" s="59"/>
    </row>
    <row r="84" spans="1:22" ht="14.25" customHeight="1" x14ac:dyDescent="0.25">
      <c r="A84" s="100" t="s">
        <v>377</v>
      </c>
      <c r="B84" s="100" t="s">
        <v>378</v>
      </c>
      <c r="C84" s="100" t="s">
        <v>227</v>
      </c>
      <c r="D84" s="59">
        <v>0</v>
      </c>
      <c r="E84" s="59">
        <v>0</v>
      </c>
      <c r="F84" s="59">
        <v>0</v>
      </c>
      <c r="G84" s="59">
        <v>0</v>
      </c>
      <c r="H84" s="59">
        <v>0</v>
      </c>
      <c r="I84" s="59">
        <v>77</v>
      </c>
      <c r="J84" s="101">
        <f t="shared" si="4"/>
        <v>77</v>
      </c>
      <c r="K84" s="59">
        <v>0</v>
      </c>
      <c r="L84" s="101">
        <f t="shared" si="5"/>
        <v>77</v>
      </c>
      <c r="M84" s="59"/>
      <c r="N84" s="59">
        <v>0</v>
      </c>
      <c r="O84" s="59">
        <v>0</v>
      </c>
      <c r="P84" s="59">
        <v>0</v>
      </c>
      <c r="Q84" s="59">
        <v>0</v>
      </c>
      <c r="R84" s="59">
        <v>0</v>
      </c>
      <c r="S84" s="101">
        <f t="shared" si="6"/>
        <v>0</v>
      </c>
      <c r="T84" s="59">
        <v>0</v>
      </c>
      <c r="U84" s="101">
        <f t="shared" si="7"/>
        <v>0</v>
      </c>
      <c r="V84" s="59"/>
    </row>
    <row r="85" spans="1:22" ht="14.25" customHeight="1" x14ac:dyDescent="0.25">
      <c r="A85" s="100" t="s">
        <v>379</v>
      </c>
      <c r="B85" s="100" t="s">
        <v>380</v>
      </c>
      <c r="C85" s="100" t="s">
        <v>251</v>
      </c>
      <c r="D85" s="59">
        <v>0</v>
      </c>
      <c r="E85" s="59">
        <v>0</v>
      </c>
      <c r="F85" s="59">
        <v>0</v>
      </c>
      <c r="G85" s="59">
        <v>0</v>
      </c>
      <c r="H85" s="59">
        <v>0</v>
      </c>
      <c r="I85" s="59">
        <v>31</v>
      </c>
      <c r="J85" s="101">
        <f t="shared" si="4"/>
        <v>31</v>
      </c>
      <c r="K85" s="59">
        <v>0</v>
      </c>
      <c r="L85" s="101">
        <f t="shared" si="5"/>
        <v>31</v>
      </c>
      <c r="M85" s="59"/>
      <c r="N85" s="59">
        <v>0</v>
      </c>
      <c r="O85" s="59">
        <v>0</v>
      </c>
      <c r="P85" s="59">
        <v>0</v>
      </c>
      <c r="Q85" s="59">
        <v>0</v>
      </c>
      <c r="R85" s="59">
        <v>0</v>
      </c>
      <c r="S85" s="101">
        <f t="shared" si="6"/>
        <v>0</v>
      </c>
      <c r="T85" s="59">
        <v>0</v>
      </c>
      <c r="U85" s="101">
        <f t="shared" si="7"/>
        <v>0</v>
      </c>
      <c r="V85" s="59"/>
    </row>
    <row r="86" spans="1:22" ht="14.25" customHeight="1" x14ac:dyDescent="0.25">
      <c r="A86" s="100" t="s">
        <v>381</v>
      </c>
      <c r="B86" s="100" t="s">
        <v>382</v>
      </c>
      <c r="C86" s="100" t="s">
        <v>259</v>
      </c>
      <c r="D86" s="59">
        <v>0</v>
      </c>
      <c r="E86" s="59">
        <v>0</v>
      </c>
      <c r="F86" s="59">
        <v>0</v>
      </c>
      <c r="G86" s="59">
        <v>0</v>
      </c>
      <c r="H86" s="59">
        <v>0</v>
      </c>
      <c r="I86" s="59">
        <v>0</v>
      </c>
      <c r="J86" s="101">
        <f t="shared" si="4"/>
        <v>0</v>
      </c>
      <c r="K86" s="59">
        <v>0</v>
      </c>
      <c r="L86" s="101">
        <f t="shared" si="5"/>
        <v>0</v>
      </c>
      <c r="M86" s="59"/>
      <c r="N86" s="59">
        <v>0</v>
      </c>
      <c r="O86" s="59">
        <v>0</v>
      </c>
      <c r="P86" s="59">
        <v>0</v>
      </c>
      <c r="Q86" s="59">
        <v>0</v>
      </c>
      <c r="R86" s="59">
        <v>2</v>
      </c>
      <c r="S86" s="101">
        <f t="shared" si="6"/>
        <v>2</v>
      </c>
      <c r="T86" s="59">
        <v>29</v>
      </c>
      <c r="U86" s="101">
        <f t="shared" si="7"/>
        <v>31</v>
      </c>
      <c r="V86" s="59"/>
    </row>
    <row r="87" spans="1:22" ht="14.25" customHeight="1" x14ac:dyDescent="0.25">
      <c r="A87" s="100" t="s">
        <v>383</v>
      </c>
      <c r="B87" s="100" t="s">
        <v>384</v>
      </c>
      <c r="C87" s="100" t="s">
        <v>324</v>
      </c>
      <c r="D87" s="59">
        <v>0</v>
      </c>
      <c r="E87" s="59">
        <v>8</v>
      </c>
      <c r="F87" s="59">
        <v>0</v>
      </c>
      <c r="G87" s="59">
        <v>0</v>
      </c>
      <c r="H87" s="59">
        <v>0</v>
      </c>
      <c r="I87" s="59">
        <v>0</v>
      </c>
      <c r="J87" s="101">
        <f t="shared" si="4"/>
        <v>8</v>
      </c>
      <c r="K87" s="59">
        <v>0</v>
      </c>
      <c r="L87" s="101">
        <f t="shared" si="5"/>
        <v>8</v>
      </c>
      <c r="M87" s="59"/>
      <c r="N87" s="59">
        <v>15</v>
      </c>
      <c r="O87" s="59">
        <v>10</v>
      </c>
      <c r="P87" s="59">
        <v>8</v>
      </c>
      <c r="Q87" s="59">
        <v>0</v>
      </c>
      <c r="R87" s="59">
        <v>8</v>
      </c>
      <c r="S87" s="101">
        <f t="shared" si="6"/>
        <v>41</v>
      </c>
      <c r="T87" s="59">
        <v>21</v>
      </c>
      <c r="U87" s="101">
        <f t="shared" si="7"/>
        <v>62</v>
      </c>
      <c r="V87" s="59"/>
    </row>
    <row r="88" spans="1:22" ht="14.25" customHeight="1" x14ac:dyDescent="0.25">
      <c r="A88" s="100" t="s">
        <v>385</v>
      </c>
      <c r="B88" s="100" t="s">
        <v>386</v>
      </c>
      <c r="C88" s="100" t="s">
        <v>230</v>
      </c>
      <c r="D88" s="59">
        <v>0</v>
      </c>
      <c r="E88" s="59">
        <v>0</v>
      </c>
      <c r="F88" s="59">
        <v>0</v>
      </c>
      <c r="G88" s="59">
        <v>0</v>
      </c>
      <c r="H88" s="59">
        <v>0</v>
      </c>
      <c r="I88" s="59">
        <v>17</v>
      </c>
      <c r="J88" s="101">
        <f t="shared" si="4"/>
        <v>17</v>
      </c>
      <c r="K88" s="59">
        <v>0</v>
      </c>
      <c r="L88" s="101">
        <f t="shared" si="5"/>
        <v>17</v>
      </c>
      <c r="M88" s="59"/>
      <c r="N88" s="59">
        <v>0</v>
      </c>
      <c r="O88" s="59">
        <v>9</v>
      </c>
      <c r="P88" s="59">
        <v>0</v>
      </c>
      <c r="Q88" s="59">
        <v>0</v>
      </c>
      <c r="R88" s="59">
        <v>5</v>
      </c>
      <c r="S88" s="101">
        <f t="shared" si="6"/>
        <v>14</v>
      </c>
      <c r="T88" s="59">
        <v>50</v>
      </c>
      <c r="U88" s="101">
        <f t="shared" si="7"/>
        <v>64</v>
      </c>
      <c r="V88" s="59"/>
    </row>
    <row r="89" spans="1:22" ht="14.25" customHeight="1" x14ac:dyDescent="0.25">
      <c r="A89" s="100" t="s">
        <v>387</v>
      </c>
      <c r="B89" s="100" t="s">
        <v>388</v>
      </c>
      <c r="C89" s="100" t="s">
        <v>251</v>
      </c>
      <c r="D89" s="59">
        <v>0</v>
      </c>
      <c r="E89" s="59">
        <v>0</v>
      </c>
      <c r="F89" s="59">
        <v>0</v>
      </c>
      <c r="G89" s="59">
        <v>0</v>
      </c>
      <c r="H89" s="59">
        <v>0</v>
      </c>
      <c r="I89" s="59">
        <v>4</v>
      </c>
      <c r="J89" s="101">
        <f t="shared" si="4"/>
        <v>4</v>
      </c>
      <c r="K89" s="59">
        <v>0</v>
      </c>
      <c r="L89" s="101">
        <f t="shared" si="5"/>
        <v>4</v>
      </c>
      <c r="M89" s="59"/>
      <c r="N89" s="59">
        <v>0</v>
      </c>
      <c r="O89" s="59">
        <v>0</v>
      </c>
      <c r="P89" s="59">
        <v>0</v>
      </c>
      <c r="Q89" s="59">
        <v>0</v>
      </c>
      <c r="R89" s="59">
        <v>8</v>
      </c>
      <c r="S89" s="101">
        <f t="shared" si="6"/>
        <v>8</v>
      </c>
      <c r="T89" s="59">
        <v>0</v>
      </c>
      <c r="U89" s="101">
        <f t="shared" si="7"/>
        <v>8</v>
      </c>
      <c r="V89" s="59"/>
    </row>
    <row r="90" spans="1:22" ht="14.25" customHeight="1" x14ac:dyDescent="0.25">
      <c r="A90" s="100" t="s">
        <v>389</v>
      </c>
      <c r="B90" s="100" t="s">
        <v>390</v>
      </c>
      <c r="C90" s="100" t="s">
        <v>227</v>
      </c>
      <c r="D90" s="59">
        <v>0</v>
      </c>
      <c r="E90" s="59">
        <v>0</v>
      </c>
      <c r="F90" s="59">
        <v>0</v>
      </c>
      <c r="G90" s="59">
        <v>0</v>
      </c>
      <c r="H90" s="59">
        <v>0</v>
      </c>
      <c r="I90" s="59">
        <v>37</v>
      </c>
      <c r="J90" s="101">
        <f t="shared" si="4"/>
        <v>37</v>
      </c>
      <c r="K90" s="59">
        <v>0</v>
      </c>
      <c r="L90" s="101">
        <f t="shared" si="5"/>
        <v>37</v>
      </c>
      <c r="M90" s="59"/>
      <c r="N90" s="59">
        <v>0</v>
      </c>
      <c r="O90" s="59">
        <v>6</v>
      </c>
      <c r="P90" s="59">
        <v>0</v>
      </c>
      <c r="Q90" s="59">
        <v>0</v>
      </c>
      <c r="R90" s="59">
        <v>0</v>
      </c>
      <c r="S90" s="101">
        <f t="shared" si="6"/>
        <v>6</v>
      </c>
      <c r="T90" s="59">
        <v>0</v>
      </c>
      <c r="U90" s="101">
        <f t="shared" si="7"/>
        <v>6</v>
      </c>
      <c r="V90" s="59"/>
    </row>
    <row r="91" spans="1:22" ht="14.25" customHeight="1" x14ac:dyDescent="0.25">
      <c r="A91" s="100" t="s">
        <v>391</v>
      </c>
      <c r="B91" s="100" t="s">
        <v>392</v>
      </c>
      <c r="C91" s="100" t="s">
        <v>227</v>
      </c>
      <c r="D91" s="59">
        <v>0</v>
      </c>
      <c r="E91" s="59">
        <v>18</v>
      </c>
      <c r="F91" s="59">
        <v>0</v>
      </c>
      <c r="G91" s="59">
        <v>0</v>
      </c>
      <c r="H91" s="59">
        <v>0</v>
      </c>
      <c r="I91" s="59">
        <v>0</v>
      </c>
      <c r="J91" s="101">
        <f t="shared" si="4"/>
        <v>18</v>
      </c>
      <c r="K91" s="59">
        <v>0</v>
      </c>
      <c r="L91" s="101">
        <f t="shared" si="5"/>
        <v>18</v>
      </c>
      <c r="M91" s="59"/>
      <c r="N91" s="59">
        <v>0</v>
      </c>
      <c r="O91" s="59">
        <v>0</v>
      </c>
      <c r="P91" s="59">
        <v>0</v>
      </c>
      <c r="Q91" s="59">
        <v>0</v>
      </c>
      <c r="R91" s="59">
        <v>0</v>
      </c>
      <c r="S91" s="101">
        <f t="shared" si="6"/>
        <v>0</v>
      </c>
      <c r="T91" s="59">
        <v>0</v>
      </c>
      <c r="U91" s="101">
        <f t="shared" si="7"/>
        <v>0</v>
      </c>
      <c r="V91" s="59"/>
    </row>
    <row r="92" spans="1:22" ht="14.25" customHeight="1" x14ac:dyDescent="0.25">
      <c r="A92" s="100" t="s">
        <v>393</v>
      </c>
      <c r="B92" s="100" t="s">
        <v>394</v>
      </c>
      <c r="C92" s="100" t="s">
        <v>239</v>
      </c>
      <c r="D92" s="59">
        <v>0</v>
      </c>
      <c r="E92" s="59">
        <v>8</v>
      </c>
      <c r="F92" s="59">
        <v>0</v>
      </c>
      <c r="G92" s="59">
        <v>0</v>
      </c>
      <c r="H92" s="59">
        <v>0</v>
      </c>
      <c r="I92" s="59">
        <v>65</v>
      </c>
      <c r="J92" s="101">
        <f t="shared" si="4"/>
        <v>73</v>
      </c>
      <c r="K92" s="59">
        <v>0</v>
      </c>
      <c r="L92" s="101">
        <f t="shared" si="5"/>
        <v>73</v>
      </c>
      <c r="M92" s="59"/>
      <c r="N92" s="59">
        <v>15</v>
      </c>
      <c r="O92" s="59">
        <v>10</v>
      </c>
      <c r="P92" s="59">
        <v>0</v>
      </c>
      <c r="Q92" s="59">
        <v>0</v>
      </c>
      <c r="R92" s="59">
        <v>0</v>
      </c>
      <c r="S92" s="101">
        <f t="shared" si="6"/>
        <v>25</v>
      </c>
      <c r="T92" s="59">
        <v>0</v>
      </c>
      <c r="U92" s="101">
        <f t="shared" si="7"/>
        <v>25</v>
      </c>
      <c r="V92" s="59"/>
    </row>
    <row r="93" spans="1:22" ht="14.25" customHeight="1" x14ac:dyDescent="0.25">
      <c r="A93" s="100" t="s">
        <v>395</v>
      </c>
      <c r="B93" s="100" t="s">
        <v>396</v>
      </c>
      <c r="C93" s="100" t="s">
        <v>227</v>
      </c>
      <c r="D93" s="59">
        <v>0</v>
      </c>
      <c r="E93" s="59">
        <v>0</v>
      </c>
      <c r="F93" s="59">
        <v>0</v>
      </c>
      <c r="G93" s="59">
        <v>0</v>
      </c>
      <c r="H93" s="59">
        <v>0</v>
      </c>
      <c r="I93" s="59">
        <v>59</v>
      </c>
      <c r="J93" s="101">
        <f t="shared" si="4"/>
        <v>59</v>
      </c>
      <c r="K93" s="59">
        <v>0</v>
      </c>
      <c r="L93" s="101">
        <f t="shared" si="5"/>
        <v>59</v>
      </c>
      <c r="M93" s="59"/>
      <c r="N93" s="59">
        <v>0</v>
      </c>
      <c r="O93" s="59">
        <v>0</v>
      </c>
      <c r="P93" s="59">
        <v>0</v>
      </c>
      <c r="Q93" s="59">
        <v>0</v>
      </c>
      <c r="R93" s="59">
        <v>17</v>
      </c>
      <c r="S93" s="101">
        <f t="shared" si="6"/>
        <v>17</v>
      </c>
      <c r="T93" s="59">
        <v>1</v>
      </c>
      <c r="U93" s="101">
        <f t="shared" si="7"/>
        <v>18</v>
      </c>
      <c r="V93" s="59"/>
    </row>
    <row r="94" spans="1:22" ht="14.25" customHeight="1" x14ac:dyDescent="0.25">
      <c r="A94" s="100" t="s">
        <v>397</v>
      </c>
      <c r="B94" s="100" t="s">
        <v>398</v>
      </c>
      <c r="C94" s="100" t="s">
        <v>259</v>
      </c>
      <c r="D94" s="59">
        <v>0</v>
      </c>
      <c r="E94" s="59">
        <v>13</v>
      </c>
      <c r="F94" s="59">
        <v>0</v>
      </c>
      <c r="G94" s="59">
        <v>0</v>
      </c>
      <c r="H94" s="59">
        <v>0</v>
      </c>
      <c r="I94" s="59">
        <v>0</v>
      </c>
      <c r="J94" s="101">
        <f t="shared" si="4"/>
        <v>13</v>
      </c>
      <c r="K94" s="59">
        <v>0</v>
      </c>
      <c r="L94" s="101">
        <f t="shared" si="5"/>
        <v>13</v>
      </c>
      <c r="M94" s="59"/>
      <c r="N94" s="59">
        <v>18</v>
      </c>
      <c r="O94" s="59">
        <v>0</v>
      </c>
      <c r="P94" s="59">
        <v>0</v>
      </c>
      <c r="Q94" s="59">
        <v>0</v>
      </c>
      <c r="R94" s="59">
        <v>33</v>
      </c>
      <c r="S94" s="101">
        <f t="shared" si="6"/>
        <v>51</v>
      </c>
      <c r="T94" s="59">
        <v>27</v>
      </c>
      <c r="U94" s="101">
        <f t="shared" si="7"/>
        <v>78</v>
      </c>
      <c r="V94" s="59"/>
    </row>
    <row r="95" spans="1:22" ht="14.25" customHeight="1" x14ac:dyDescent="0.25">
      <c r="A95" s="100" t="s">
        <v>399</v>
      </c>
      <c r="B95" s="100" t="s">
        <v>400</v>
      </c>
      <c r="C95" s="100" t="s">
        <v>239</v>
      </c>
      <c r="D95" s="59">
        <v>0</v>
      </c>
      <c r="E95" s="59">
        <v>0</v>
      </c>
      <c r="F95" s="59">
        <v>0</v>
      </c>
      <c r="G95" s="59">
        <v>0</v>
      </c>
      <c r="H95" s="59">
        <v>0</v>
      </c>
      <c r="I95" s="59">
        <v>0</v>
      </c>
      <c r="J95" s="101">
        <f t="shared" si="4"/>
        <v>0</v>
      </c>
      <c r="K95" s="59">
        <v>0</v>
      </c>
      <c r="L95" s="101">
        <f t="shared" si="5"/>
        <v>0</v>
      </c>
      <c r="M95" s="59"/>
      <c r="N95" s="59">
        <v>0</v>
      </c>
      <c r="O95" s="59">
        <v>0</v>
      </c>
      <c r="P95" s="59">
        <v>0</v>
      </c>
      <c r="Q95" s="59">
        <v>0</v>
      </c>
      <c r="R95" s="59">
        <v>1</v>
      </c>
      <c r="S95" s="101">
        <f t="shared" si="6"/>
        <v>1</v>
      </c>
      <c r="T95" s="59">
        <v>0</v>
      </c>
      <c r="U95" s="101">
        <f t="shared" si="7"/>
        <v>1</v>
      </c>
      <c r="V95" s="59"/>
    </row>
    <row r="96" spans="1:22" ht="14.25" customHeight="1" x14ac:dyDescent="0.25">
      <c r="A96" s="100" t="s">
        <v>401</v>
      </c>
      <c r="B96" s="100" t="s">
        <v>402</v>
      </c>
      <c r="C96" s="100" t="s">
        <v>227</v>
      </c>
      <c r="D96" s="59">
        <v>0</v>
      </c>
      <c r="E96" s="59">
        <v>0</v>
      </c>
      <c r="F96" s="59">
        <v>0</v>
      </c>
      <c r="G96" s="59">
        <v>0</v>
      </c>
      <c r="H96" s="59">
        <v>0</v>
      </c>
      <c r="I96" s="59">
        <v>92</v>
      </c>
      <c r="J96" s="101">
        <f t="shared" si="4"/>
        <v>92</v>
      </c>
      <c r="K96" s="59">
        <v>0</v>
      </c>
      <c r="L96" s="101">
        <f t="shared" si="5"/>
        <v>92</v>
      </c>
      <c r="M96" s="59"/>
      <c r="N96" s="59">
        <v>0</v>
      </c>
      <c r="O96" s="59">
        <v>0</v>
      </c>
      <c r="P96" s="59">
        <v>0</v>
      </c>
      <c r="Q96" s="59">
        <v>0</v>
      </c>
      <c r="R96" s="59">
        <v>1</v>
      </c>
      <c r="S96" s="101">
        <f t="shared" si="6"/>
        <v>1</v>
      </c>
      <c r="T96" s="59">
        <v>0</v>
      </c>
      <c r="U96" s="101">
        <f t="shared" si="7"/>
        <v>1</v>
      </c>
      <c r="V96" s="59"/>
    </row>
    <row r="97" spans="1:22" ht="14.25" customHeight="1" x14ac:dyDescent="0.25">
      <c r="A97" s="100" t="s">
        <v>403</v>
      </c>
      <c r="B97" s="100" t="s">
        <v>404</v>
      </c>
      <c r="C97" s="100" t="s">
        <v>324</v>
      </c>
      <c r="D97" s="59">
        <v>0</v>
      </c>
      <c r="E97" s="59">
        <v>0</v>
      </c>
      <c r="F97" s="59">
        <v>0</v>
      </c>
      <c r="G97" s="59">
        <v>0</v>
      </c>
      <c r="H97" s="59">
        <v>0</v>
      </c>
      <c r="I97" s="59">
        <v>24</v>
      </c>
      <c r="J97" s="101">
        <f t="shared" si="4"/>
        <v>24</v>
      </c>
      <c r="K97" s="59">
        <v>0</v>
      </c>
      <c r="L97" s="101">
        <f t="shared" si="5"/>
        <v>24</v>
      </c>
      <c r="M97" s="59"/>
      <c r="N97" s="59">
        <v>3</v>
      </c>
      <c r="O97" s="59">
        <v>43</v>
      </c>
      <c r="P97" s="59">
        <v>0</v>
      </c>
      <c r="Q97" s="59">
        <v>0</v>
      </c>
      <c r="R97" s="59">
        <v>50</v>
      </c>
      <c r="S97" s="101">
        <f t="shared" si="6"/>
        <v>96</v>
      </c>
      <c r="T97" s="59">
        <v>36</v>
      </c>
      <c r="U97" s="101">
        <f t="shared" si="7"/>
        <v>132</v>
      </c>
      <c r="V97" s="59"/>
    </row>
    <row r="98" spans="1:22" ht="14.25" customHeight="1" x14ac:dyDescent="0.25">
      <c r="A98" s="100" t="s">
        <v>405</v>
      </c>
      <c r="B98" s="100" t="s">
        <v>406</v>
      </c>
      <c r="C98" s="100" t="s">
        <v>227</v>
      </c>
      <c r="D98" s="59">
        <v>16</v>
      </c>
      <c r="E98" s="59">
        <v>0</v>
      </c>
      <c r="F98" s="59">
        <v>0</v>
      </c>
      <c r="G98" s="59">
        <v>0</v>
      </c>
      <c r="H98" s="59">
        <v>0</v>
      </c>
      <c r="I98" s="59">
        <v>1</v>
      </c>
      <c r="J98" s="101">
        <f t="shared" si="4"/>
        <v>17</v>
      </c>
      <c r="K98" s="59">
        <v>0</v>
      </c>
      <c r="L98" s="101">
        <f t="shared" si="5"/>
        <v>17</v>
      </c>
      <c r="M98" s="59"/>
      <c r="N98" s="59">
        <v>8</v>
      </c>
      <c r="O98" s="59">
        <v>0</v>
      </c>
      <c r="P98" s="59">
        <v>0</v>
      </c>
      <c r="Q98" s="59">
        <v>0</v>
      </c>
      <c r="R98" s="59">
        <v>41</v>
      </c>
      <c r="S98" s="101">
        <f t="shared" si="6"/>
        <v>49</v>
      </c>
      <c r="T98" s="59">
        <v>0</v>
      </c>
      <c r="U98" s="101">
        <f t="shared" si="7"/>
        <v>49</v>
      </c>
      <c r="V98" s="59"/>
    </row>
    <row r="99" spans="1:22" ht="14.25" customHeight="1" x14ac:dyDescent="0.25">
      <c r="A99" s="100" t="s">
        <v>407</v>
      </c>
      <c r="B99" s="100" t="s">
        <v>408</v>
      </c>
      <c r="C99" s="100" t="s">
        <v>227</v>
      </c>
      <c r="D99" s="59">
        <v>0</v>
      </c>
      <c r="E99" s="59">
        <v>0</v>
      </c>
      <c r="F99" s="59">
        <v>0</v>
      </c>
      <c r="G99" s="59">
        <v>0</v>
      </c>
      <c r="H99" s="59">
        <v>0</v>
      </c>
      <c r="I99" s="59">
        <v>31</v>
      </c>
      <c r="J99" s="101">
        <f t="shared" si="4"/>
        <v>31</v>
      </c>
      <c r="K99" s="59">
        <v>0</v>
      </c>
      <c r="L99" s="101">
        <f t="shared" si="5"/>
        <v>31</v>
      </c>
      <c r="M99" s="59"/>
      <c r="N99" s="59">
        <v>0</v>
      </c>
      <c r="O99" s="59">
        <v>14</v>
      </c>
      <c r="P99" s="59">
        <v>0</v>
      </c>
      <c r="Q99" s="59">
        <v>0</v>
      </c>
      <c r="R99" s="59">
        <v>4</v>
      </c>
      <c r="S99" s="101">
        <f t="shared" si="6"/>
        <v>18</v>
      </c>
      <c r="T99" s="59">
        <v>0</v>
      </c>
      <c r="U99" s="101">
        <f t="shared" si="7"/>
        <v>18</v>
      </c>
      <c r="V99" s="59"/>
    </row>
    <row r="100" spans="1:22" ht="14.25" customHeight="1" x14ac:dyDescent="0.25">
      <c r="A100" s="100" t="s">
        <v>409</v>
      </c>
      <c r="B100" s="100" t="s">
        <v>410</v>
      </c>
      <c r="C100" s="100" t="s">
        <v>256</v>
      </c>
      <c r="D100" s="59">
        <v>0</v>
      </c>
      <c r="E100" s="59">
        <v>0</v>
      </c>
      <c r="F100" s="59">
        <v>0</v>
      </c>
      <c r="G100" s="59">
        <v>0</v>
      </c>
      <c r="H100" s="59">
        <v>0</v>
      </c>
      <c r="I100" s="59">
        <v>0</v>
      </c>
      <c r="J100" s="101">
        <f t="shared" si="4"/>
        <v>0</v>
      </c>
      <c r="K100" s="59">
        <v>0</v>
      </c>
      <c r="L100" s="101">
        <f t="shared" si="5"/>
        <v>0</v>
      </c>
      <c r="M100" s="59"/>
      <c r="N100" s="59">
        <v>0</v>
      </c>
      <c r="O100" s="59">
        <v>1</v>
      </c>
      <c r="P100" s="59">
        <v>0</v>
      </c>
      <c r="Q100" s="59">
        <v>0</v>
      </c>
      <c r="R100" s="59">
        <v>1</v>
      </c>
      <c r="S100" s="101">
        <f t="shared" si="6"/>
        <v>2</v>
      </c>
      <c r="T100" s="59">
        <v>0</v>
      </c>
      <c r="U100" s="101">
        <f t="shared" si="7"/>
        <v>2</v>
      </c>
      <c r="V100" s="59"/>
    </row>
    <row r="101" spans="1:22" ht="14.25" customHeight="1" x14ac:dyDescent="0.25">
      <c r="A101" s="100" t="s">
        <v>411</v>
      </c>
      <c r="B101" s="100" t="s">
        <v>412</v>
      </c>
      <c r="C101" s="100" t="s">
        <v>230</v>
      </c>
      <c r="D101" s="59">
        <v>0</v>
      </c>
      <c r="E101" s="59">
        <v>0</v>
      </c>
      <c r="F101" s="59">
        <v>0</v>
      </c>
      <c r="G101" s="59">
        <v>0</v>
      </c>
      <c r="H101" s="59">
        <v>0</v>
      </c>
      <c r="I101" s="59">
        <v>0</v>
      </c>
      <c r="J101" s="101">
        <f t="shared" si="4"/>
        <v>0</v>
      </c>
      <c r="K101" s="59">
        <v>0</v>
      </c>
      <c r="L101" s="101">
        <f t="shared" si="5"/>
        <v>0</v>
      </c>
      <c r="M101" s="59"/>
      <c r="N101" s="59">
        <v>0</v>
      </c>
      <c r="O101" s="59">
        <v>2</v>
      </c>
      <c r="P101" s="59">
        <v>0</v>
      </c>
      <c r="Q101" s="59">
        <v>0</v>
      </c>
      <c r="R101" s="59">
        <v>0</v>
      </c>
      <c r="S101" s="101">
        <f t="shared" si="6"/>
        <v>2</v>
      </c>
      <c r="T101" s="59">
        <v>0</v>
      </c>
      <c r="U101" s="101">
        <f t="shared" si="7"/>
        <v>2</v>
      </c>
      <c r="V101" s="59"/>
    </row>
    <row r="102" spans="1:22" ht="14.25" customHeight="1" x14ac:dyDescent="0.25">
      <c r="A102" s="100" t="s">
        <v>413</v>
      </c>
      <c r="B102" s="100" t="s">
        <v>414</v>
      </c>
      <c r="C102" s="100" t="s">
        <v>230</v>
      </c>
      <c r="D102" s="59">
        <v>0</v>
      </c>
      <c r="E102" s="59">
        <v>0</v>
      </c>
      <c r="F102" s="59">
        <v>0</v>
      </c>
      <c r="G102" s="59">
        <v>0</v>
      </c>
      <c r="H102" s="59">
        <v>0</v>
      </c>
      <c r="I102" s="59">
        <v>55</v>
      </c>
      <c r="J102" s="101">
        <f t="shared" si="4"/>
        <v>55</v>
      </c>
      <c r="K102" s="59">
        <v>0</v>
      </c>
      <c r="L102" s="101">
        <f t="shared" si="5"/>
        <v>55</v>
      </c>
      <c r="M102" s="59"/>
      <c r="N102" s="59">
        <v>0</v>
      </c>
      <c r="O102" s="59">
        <v>13</v>
      </c>
      <c r="P102" s="59">
        <v>0</v>
      </c>
      <c r="Q102" s="59">
        <v>0</v>
      </c>
      <c r="R102" s="59">
        <v>12</v>
      </c>
      <c r="S102" s="101">
        <f t="shared" si="6"/>
        <v>25</v>
      </c>
      <c r="T102" s="59">
        <v>9</v>
      </c>
      <c r="U102" s="101">
        <f t="shared" si="7"/>
        <v>34</v>
      </c>
      <c r="V102" s="59"/>
    </row>
    <row r="103" spans="1:22" ht="14.25" customHeight="1" x14ac:dyDescent="0.25">
      <c r="A103" s="100" t="s">
        <v>415</v>
      </c>
      <c r="B103" s="100" t="s">
        <v>416</v>
      </c>
      <c r="C103" s="100" t="s">
        <v>227</v>
      </c>
      <c r="D103" s="59">
        <v>0</v>
      </c>
      <c r="E103" s="59">
        <v>8</v>
      </c>
      <c r="F103" s="59">
        <v>0</v>
      </c>
      <c r="G103" s="59">
        <v>0</v>
      </c>
      <c r="H103" s="59">
        <v>0</v>
      </c>
      <c r="I103" s="59">
        <v>0</v>
      </c>
      <c r="J103" s="101">
        <f t="shared" si="4"/>
        <v>8</v>
      </c>
      <c r="K103" s="59">
        <v>0</v>
      </c>
      <c r="L103" s="101">
        <f t="shared" si="5"/>
        <v>8</v>
      </c>
      <c r="M103" s="59"/>
      <c r="N103" s="59">
        <v>12</v>
      </c>
      <c r="O103" s="59">
        <v>0</v>
      </c>
      <c r="P103" s="59">
        <v>0</v>
      </c>
      <c r="Q103" s="59">
        <v>0</v>
      </c>
      <c r="R103" s="59">
        <v>0</v>
      </c>
      <c r="S103" s="101">
        <f t="shared" si="6"/>
        <v>12</v>
      </c>
      <c r="T103" s="59">
        <v>0</v>
      </c>
      <c r="U103" s="101">
        <f t="shared" si="7"/>
        <v>12</v>
      </c>
      <c r="V103" s="59"/>
    </row>
    <row r="104" spans="1:22" ht="14.25" customHeight="1" x14ac:dyDescent="0.25">
      <c r="A104" s="100" t="s">
        <v>417</v>
      </c>
      <c r="B104" s="100" t="s">
        <v>418</v>
      </c>
      <c r="C104" s="100" t="s">
        <v>239</v>
      </c>
      <c r="D104" s="59">
        <v>0</v>
      </c>
      <c r="E104" s="59">
        <v>0</v>
      </c>
      <c r="F104" s="59">
        <v>0</v>
      </c>
      <c r="G104" s="59">
        <v>0</v>
      </c>
      <c r="H104" s="59">
        <v>0</v>
      </c>
      <c r="I104" s="59">
        <v>0</v>
      </c>
      <c r="J104" s="101">
        <f t="shared" si="4"/>
        <v>0</v>
      </c>
      <c r="K104" s="59">
        <v>0</v>
      </c>
      <c r="L104" s="101">
        <f t="shared" si="5"/>
        <v>0</v>
      </c>
      <c r="M104" s="59"/>
      <c r="N104" s="59">
        <v>7</v>
      </c>
      <c r="O104" s="59">
        <v>0</v>
      </c>
      <c r="P104" s="59">
        <v>0</v>
      </c>
      <c r="Q104" s="59">
        <v>0</v>
      </c>
      <c r="R104" s="59">
        <v>21</v>
      </c>
      <c r="S104" s="101">
        <f t="shared" si="6"/>
        <v>28</v>
      </c>
      <c r="T104" s="59">
        <v>35</v>
      </c>
      <c r="U104" s="101">
        <f t="shared" si="7"/>
        <v>63</v>
      </c>
      <c r="V104" s="59"/>
    </row>
    <row r="105" spans="1:22" ht="14.25" customHeight="1" x14ac:dyDescent="0.25">
      <c r="A105" s="100" t="s">
        <v>419</v>
      </c>
      <c r="B105" s="100" t="s">
        <v>420</v>
      </c>
      <c r="C105" s="100" t="s">
        <v>259</v>
      </c>
      <c r="D105" s="59">
        <v>0</v>
      </c>
      <c r="E105" s="59">
        <v>0</v>
      </c>
      <c r="F105" s="59">
        <v>0</v>
      </c>
      <c r="G105" s="59">
        <v>0</v>
      </c>
      <c r="H105" s="59">
        <v>0</v>
      </c>
      <c r="I105" s="59">
        <v>0</v>
      </c>
      <c r="J105" s="101">
        <f t="shared" si="4"/>
        <v>0</v>
      </c>
      <c r="K105" s="59">
        <v>0</v>
      </c>
      <c r="L105" s="101">
        <f t="shared" si="5"/>
        <v>0</v>
      </c>
      <c r="M105" s="59"/>
      <c r="N105" s="59">
        <v>42</v>
      </c>
      <c r="O105" s="59">
        <v>0</v>
      </c>
      <c r="P105" s="59">
        <v>0</v>
      </c>
      <c r="Q105" s="59">
        <v>3</v>
      </c>
      <c r="R105" s="59">
        <v>19</v>
      </c>
      <c r="S105" s="101">
        <f t="shared" si="6"/>
        <v>64</v>
      </c>
      <c r="T105" s="59">
        <v>0</v>
      </c>
      <c r="U105" s="101">
        <f t="shared" si="7"/>
        <v>64</v>
      </c>
      <c r="V105" s="59"/>
    </row>
    <row r="106" spans="1:22" ht="14.25" customHeight="1" x14ac:dyDescent="0.25">
      <c r="A106" s="100" t="s">
        <v>421</v>
      </c>
      <c r="B106" s="100" t="s">
        <v>422</v>
      </c>
      <c r="C106" s="100" t="s">
        <v>239</v>
      </c>
      <c r="D106" s="59">
        <v>0</v>
      </c>
      <c r="E106" s="59">
        <v>11</v>
      </c>
      <c r="F106" s="59">
        <v>0</v>
      </c>
      <c r="G106" s="59">
        <v>0</v>
      </c>
      <c r="H106" s="59">
        <v>0</v>
      </c>
      <c r="I106" s="59">
        <v>0</v>
      </c>
      <c r="J106" s="101">
        <f t="shared" si="4"/>
        <v>11</v>
      </c>
      <c r="K106" s="59">
        <v>0</v>
      </c>
      <c r="L106" s="101">
        <f t="shared" si="5"/>
        <v>11</v>
      </c>
      <c r="M106" s="59"/>
      <c r="N106" s="59">
        <v>150</v>
      </c>
      <c r="O106" s="59">
        <v>0</v>
      </c>
      <c r="P106" s="59">
        <v>0</v>
      </c>
      <c r="Q106" s="59">
        <v>0</v>
      </c>
      <c r="R106" s="59">
        <v>0</v>
      </c>
      <c r="S106" s="101">
        <f t="shared" si="6"/>
        <v>150</v>
      </c>
      <c r="T106" s="59">
        <v>0</v>
      </c>
      <c r="U106" s="101">
        <f t="shared" si="7"/>
        <v>150</v>
      </c>
      <c r="V106" s="59"/>
    </row>
    <row r="107" spans="1:22" ht="14.25" customHeight="1" x14ac:dyDescent="0.25">
      <c r="A107" s="100" t="s">
        <v>423</v>
      </c>
      <c r="B107" s="100" t="s">
        <v>424</v>
      </c>
      <c r="C107" s="100" t="s">
        <v>227</v>
      </c>
      <c r="D107" s="59">
        <v>0</v>
      </c>
      <c r="E107" s="59">
        <v>0</v>
      </c>
      <c r="F107" s="59">
        <v>0</v>
      </c>
      <c r="G107" s="59">
        <v>0</v>
      </c>
      <c r="H107" s="59">
        <v>0</v>
      </c>
      <c r="I107" s="59">
        <v>14</v>
      </c>
      <c r="J107" s="101">
        <f t="shared" si="4"/>
        <v>14</v>
      </c>
      <c r="K107" s="59">
        <v>0</v>
      </c>
      <c r="L107" s="101">
        <f t="shared" si="5"/>
        <v>14</v>
      </c>
      <c r="M107" s="59"/>
      <c r="N107" s="59">
        <v>0</v>
      </c>
      <c r="O107" s="59">
        <v>0</v>
      </c>
      <c r="P107" s="59">
        <v>0</v>
      </c>
      <c r="Q107" s="59">
        <v>0</v>
      </c>
      <c r="R107" s="59">
        <v>2</v>
      </c>
      <c r="S107" s="101">
        <f t="shared" si="6"/>
        <v>2</v>
      </c>
      <c r="T107" s="59">
        <v>22</v>
      </c>
      <c r="U107" s="101">
        <f t="shared" si="7"/>
        <v>24</v>
      </c>
      <c r="V107" s="59"/>
    </row>
    <row r="108" spans="1:22" ht="14.25" customHeight="1" x14ac:dyDescent="0.25">
      <c r="A108" s="100" t="s">
        <v>425</v>
      </c>
      <c r="B108" s="100" t="s">
        <v>426</v>
      </c>
      <c r="C108" s="100" t="s">
        <v>239</v>
      </c>
      <c r="D108" s="59">
        <v>0</v>
      </c>
      <c r="E108" s="59">
        <v>0</v>
      </c>
      <c r="F108" s="59">
        <v>0</v>
      </c>
      <c r="G108" s="59">
        <v>0</v>
      </c>
      <c r="H108" s="59">
        <v>0</v>
      </c>
      <c r="I108" s="59">
        <v>40</v>
      </c>
      <c r="J108" s="101">
        <f t="shared" si="4"/>
        <v>40</v>
      </c>
      <c r="K108" s="59">
        <v>0</v>
      </c>
      <c r="L108" s="101">
        <f t="shared" si="5"/>
        <v>40</v>
      </c>
      <c r="M108" s="59"/>
      <c r="N108" s="59">
        <v>24</v>
      </c>
      <c r="O108" s="59">
        <v>0</v>
      </c>
      <c r="P108" s="59">
        <v>2</v>
      </c>
      <c r="Q108" s="59">
        <v>0</v>
      </c>
      <c r="R108" s="59">
        <v>22</v>
      </c>
      <c r="S108" s="101">
        <f t="shared" si="6"/>
        <v>48</v>
      </c>
      <c r="T108" s="59">
        <v>8</v>
      </c>
      <c r="U108" s="101">
        <f t="shared" si="7"/>
        <v>56</v>
      </c>
      <c r="V108" s="59"/>
    </row>
    <row r="109" spans="1:22" ht="14.25" customHeight="1" x14ac:dyDescent="0.25">
      <c r="A109" s="100" t="s">
        <v>427</v>
      </c>
      <c r="B109" s="100" t="s">
        <v>428</v>
      </c>
      <c r="C109" s="100" t="s">
        <v>242</v>
      </c>
      <c r="D109" s="59">
        <v>0</v>
      </c>
      <c r="E109" s="59">
        <v>34</v>
      </c>
      <c r="F109" s="59">
        <v>0</v>
      </c>
      <c r="G109" s="59">
        <v>0</v>
      </c>
      <c r="H109" s="59">
        <v>0</v>
      </c>
      <c r="I109" s="59">
        <v>37</v>
      </c>
      <c r="J109" s="101">
        <f t="shared" si="4"/>
        <v>71</v>
      </c>
      <c r="K109" s="59">
        <v>0</v>
      </c>
      <c r="L109" s="101">
        <f t="shared" si="5"/>
        <v>71</v>
      </c>
      <c r="M109" s="59"/>
      <c r="N109" s="59">
        <v>13</v>
      </c>
      <c r="O109" s="59">
        <v>4</v>
      </c>
      <c r="P109" s="59">
        <v>0</v>
      </c>
      <c r="Q109" s="59">
        <v>0</v>
      </c>
      <c r="R109" s="59">
        <v>3</v>
      </c>
      <c r="S109" s="101">
        <f t="shared" si="6"/>
        <v>20</v>
      </c>
      <c r="T109" s="59">
        <v>0</v>
      </c>
      <c r="U109" s="101">
        <f t="shared" si="7"/>
        <v>20</v>
      </c>
      <c r="V109" s="59"/>
    </row>
    <row r="110" spans="1:22" ht="14.25" customHeight="1" x14ac:dyDescent="0.25">
      <c r="A110" s="100" t="s">
        <v>429</v>
      </c>
      <c r="B110" s="100" t="s">
        <v>430</v>
      </c>
      <c r="C110" s="100" t="s">
        <v>242</v>
      </c>
      <c r="D110" s="59">
        <v>0</v>
      </c>
      <c r="E110" s="59">
        <v>19</v>
      </c>
      <c r="F110" s="59">
        <v>0</v>
      </c>
      <c r="G110" s="59">
        <v>0</v>
      </c>
      <c r="H110" s="59">
        <v>0</v>
      </c>
      <c r="I110" s="59">
        <v>139</v>
      </c>
      <c r="J110" s="101">
        <f t="shared" si="4"/>
        <v>158</v>
      </c>
      <c r="K110" s="59">
        <v>0</v>
      </c>
      <c r="L110" s="101">
        <f t="shared" si="5"/>
        <v>158</v>
      </c>
      <c r="M110" s="59"/>
      <c r="N110" s="59">
        <v>6</v>
      </c>
      <c r="O110" s="59">
        <v>0</v>
      </c>
      <c r="P110" s="59">
        <v>0</v>
      </c>
      <c r="Q110" s="59">
        <v>0</v>
      </c>
      <c r="R110" s="59">
        <v>2</v>
      </c>
      <c r="S110" s="101">
        <f t="shared" si="6"/>
        <v>8</v>
      </c>
      <c r="T110" s="59">
        <v>20</v>
      </c>
      <c r="U110" s="101">
        <f t="shared" si="7"/>
        <v>28</v>
      </c>
      <c r="V110" s="59"/>
    </row>
    <row r="111" spans="1:22" ht="14.25" customHeight="1" x14ac:dyDescent="0.25">
      <c r="A111" s="100" t="s">
        <v>431</v>
      </c>
      <c r="B111" s="100" t="s">
        <v>432</v>
      </c>
      <c r="C111" s="100" t="s">
        <v>259</v>
      </c>
      <c r="D111" s="59">
        <v>0</v>
      </c>
      <c r="E111" s="59">
        <v>0</v>
      </c>
      <c r="F111" s="59">
        <v>0</v>
      </c>
      <c r="G111" s="59">
        <v>0</v>
      </c>
      <c r="H111" s="59">
        <v>0</v>
      </c>
      <c r="I111" s="59">
        <v>53</v>
      </c>
      <c r="J111" s="101">
        <f t="shared" si="4"/>
        <v>53</v>
      </c>
      <c r="K111" s="59">
        <v>0</v>
      </c>
      <c r="L111" s="101">
        <f t="shared" si="5"/>
        <v>53</v>
      </c>
      <c r="M111" s="59"/>
      <c r="N111" s="59">
        <v>38</v>
      </c>
      <c r="O111" s="59">
        <v>0</v>
      </c>
      <c r="P111" s="59">
        <v>0</v>
      </c>
      <c r="Q111" s="59">
        <v>2</v>
      </c>
      <c r="R111" s="59">
        <v>14</v>
      </c>
      <c r="S111" s="101">
        <f t="shared" si="6"/>
        <v>54</v>
      </c>
      <c r="T111" s="59">
        <v>0</v>
      </c>
      <c r="U111" s="101">
        <f t="shared" si="7"/>
        <v>54</v>
      </c>
      <c r="V111" s="59"/>
    </row>
    <row r="112" spans="1:22" ht="14.25" customHeight="1" x14ac:dyDescent="0.25">
      <c r="A112" s="100" t="s">
        <v>433</v>
      </c>
      <c r="B112" s="100" t="s">
        <v>434</v>
      </c>
      <c r="C112" s="100" t="s">
        <v>259</v>
      </c>
      <c r="D112" s="59">
        <v>0</v>
      </c>
      <c r="E112" s="59">
        <v>0</v>
      </c>
      <c r="F112" s="59">
        <v>0</v>
      </c>
      <c r="G112" s="59">
        <v>0</v>
      </c>
      <c r="H112" s="59">
        <v>0</v>
      </c>
      <c r="I112" s="59">
        <v>10</v>
      </c>
      <c r="J112" s="101">
        <f t="shared" si="4"/>
        <v>10</v>
      </c>
      <c r="K112" s="59">
        <v>0</v>
      </c>
      <c r="L112" s="101">
        <f t="shared" si="5"/>
        <v>10</v>
      </c>
      <c r="M112" s="59"/>
      <c r="N112" s="59">
        <v>0</v>
      </c>
      <c r="O112" s="59">
        <v>4</v>
      </c>
      <c r="P112" s="59">
        <v>0</v>
      </c>
      <c r="Q112" s="59">
        <v>0</v>
      </c>
      <c r="R112" s="59">
        <v>0</v>
      </c>
      <c r="S112" s="101">
        <f t="shared" si="6"/>
        <v>4</v>
      </c>
      <c r="T112" s="59">
        <v>56</v>
      </c>
      <c r="U112" s="101">
        <f t="shared" si="7"/>
        <v>60</v>
      </c>
      <c r="V112" s="59"/>
    </row>
    <row r="113" spans="1:22" ht="14.25" customHeight="1" x14ac:dyDescent="0.25">
      <c r="A113" s="100" t="s">
        <v>435</v>
      </c>
      <c r="B113" s="100" t="s">
        <v>436</v>
      </c>
      <c r="C113" s="100" t="s">
        <v>242</v>
      </c>
      <c r="D113" s="59">
        <v>6</v>
      </c>
      <c r="E113" s="59">
        <v>0</v>
      </c>
      <c r="F113" s="59">
        <v>0</v>
      </c>
      <c r="G113" s="59">
        <v>0</v>
      </c>
      <c r="H113" s="59">
        <v>0</v>
      </c>
      <c r="I113" s="59">
        <v>0</v>
      </c>
      <c r="J113" s="101">
        <f t="shared" si="4"/>
        <v>6</v>
      </c>
      <c r="K113" s="59">
        <v>8</v>
      </c>
      <c r="L113" s="101">
        <f t="shared" si="5"/>
        <v>14</v>
      </c>
      <c r="M113" s="59"/>
      <c r="N113" s="59">
        <v>23</v>
      </c>
      <c r="O113" s="59">
        <v>6</v>
      </c>
      <c r="P113" s="59">
        <v>0</v>
      </c>
      <c r="Q113" s="59">
        <v>0</v>
      </c>
      <c r="R113" s="59">
        <v>4</v>
      </c>
      <c r="S113" s="101">
        <f t="shared" si="6"/>
        <v>33</v>
      </c>
      <c r="T113" s="59">
        <v>18</v>
      </c>
      <c r="U113" s="101">
        <f t="shared" si="7"/>
        <v>51</v>
      </c>
      <c r="V113" s="59"/>
    </row>
    <row r="114" spans="1:22" ht="14.25" customHeight="1" x14ac:dyDescent="0.25">
      <c r="A114" s="100" t="s">
        <v>437</v>
      </c>
      <c r="B114" s="100" t="s">
        <v>438</v>
      </c>
      <c r="C114" s="100" t="s">
        <v>230</v>
      </c>
      <c r="D114" s="59">
        <v>6</v>
      </c>
      <c r="E114" s="59">
        <v>0</v>
      </c>
      <c r="F114" s="59">
        <v>0</v>
      </c>
      <c r="G114" s="59">
        <v>0</v>
      </c>
      <c r="H114" s="59">
        <v>0</v>
      </c>
      <c r="I114" s="59">
        <v>111</v>
      </c>
      <c r="J114" s="101">
        <f t="shared" si="4"/>
        <v>117</v>
      </c>
      <c r="K114" s="59">
        <v>0</v>
      </c>
      <c r="L114" s="101">
        <f t="shared" si="5"/>
        <v>117</v>
      </c>
      <c r="M114" s="59"/>
      <c r="N114" s="59">
        <v>10</v>
      </c>
      <c r="O114" s="59">
        <v>0</v>
      </c>
      <c r="P114" s="59">
        <v>7</v>
      </c>
      <c r="Q114" s="59">
        <v>0</v>
      </c>
      <c r="R114" s="59">
        <v>0</v>
      </c>
      <c r="S114" s="101">
        <f t="shared" si="6"/>
        <v>17</v>
      </c>
      <c r="T114" s="59">
        <v>24</v>
      </c>
      <c r="U114" s="101">
        <f t="shared" si="7"/>
        <v>41</v>
      </c>
      <c r="V114" s="59"/>
    </row>
    <row r="115" spans="1:22" ht="14.25" customHeight="1" x14ac:dyDescent="0.25">
      <c r="A115" s="100" t="s">
        <v>439</v>
      </c>
      <c r="B115" s="100" t="s">
        <v>440</v>
      </c>
      <c r="C115" s="100" t="s">
        <v>256</v>
      </c>
      <c r="D115" s="59">
        <v>0</v>
      </c>
      <c r="E115" s="59">
        <v>0</v>
      </c>
      <c r="F115" s="59">
        <v>0</v>
      </c>
      <c r="G115" s="59">
        <v>0</v>
      </c>
      <c r="H115" s="59">
        <v>0</v>
      </c>
      <c r="I115" s="59">
        <v>0</v>
      </c>
      <c r="J115" s="101">
        <f t="shared" si="4"/>
        <v>0</v>
      </c>
      <c r="K115" s="59">
        <v>0</v>
      </c>
      <c r="L115" s="101">
        <f t="shared" si="5"/>
        <v>0</v>
      </c>
      <c r="M115" s="59"/>
      <c r="N115" s="59">
        <v>78</v>
      </c>
      <c r="O115" s="59">
        <v>18</v>
      </c>
      <c r="P115" s="59">
        <v>0</v>
      </c>
      <c r="Q115" s="59">
        <v>0</v>
      </c>
      <c r="R115" s="59">
        <v>21</v>
      </c>
      <c r="S115" s="101">
        <f t="shared" si="6"/>
        <v>117</v>
      </c>
      <c r="T115" s="59">
        <v>0</v>
      </c>
      <c r="U115" s="101">
        <f t="shared" si="7"/>
        <v>117</v>
      </c>
      <c r="V115" s="59"/>
    </row>
    <row r="116" spans="1:22" ht="14.25" customHeight="1" x14ac:dyDescent="0.25">
      <c r="A116" s="100" t="s">
        <v>441</v>
      </c>
      <c r="B116" s="100" t="s">
        <v>442</v>
      </c>
      <c r="C116" s="100" t="s">
        <v>230</v>
      </c>
      <c r="D116" s="59">
        <v>0</v>
      </c>
      <c r="E116" s="59">
        <v>9</v>
      </c>
      <c r="F116" s="59">
        <v>0</v>
      </c>
      <c r="G116" s="59">
        <v>0</v>
      </c>
      <c r="H116" s="59">
        <v>0</v>
      </c>
      <c r="I116" s="59">
        <v>0</v>
      </c>
      <c r="J116" s="101">
        <f t="shared" si="4"/>
        <v>9</v>
      </c>
      <c r="K116" s="59">
        <v>0</v>
      </c>
      <c r="L116" s="101">
        <f t="shared" si="5"/>
        <v>9</v>
      </c>
      <c r="M116" s="59"/>
      <c r="N116" s="59">
        <v>0</v>
      </c>
      <c r="O116" s="59">
        <v>9</v>
      </c>
      <c r="P116" s="59">
        <v>0</v>
      </c>
      <c r="Q116" s="59">
        <v>0</v>
      </c>
      <c r="R116" s="59">
        <v>0</v>
      </c>
      <c r="S116" s="101">
        <f t="shared" si="6"/>
        <v>9</v>
      </c>
      <c r="T116" s="59">
        <v>0</v>
      </c>
      <c r="U116" s="101">
        <f t="shared" si="7"/>
        <v>9</v>
      </c>
      <c r="V116" s="59"/>
    </row>
    <row r="117" spans="1:22" ht="14.25" customHeight="1" x14ac:dyDescent="0.25">
      <c r="A117" s="100" t="s">
        <v>443</v>
      </c>
      <c r="B117" s="100" t="s">
        <v>444</v>
      </c>
      <c r="C117" s="100" t="s">
        <v>259</v>
      </c>
      <c r="D117" s="59">
        <v>10</v>
      </c>
      <c r="E117" s="59">
        <v>70</v>
      </c>
      <c r="F117" s="59">
        <v>0</v>
      </c>
      <c r="G117" s="59">
        <v>0</v>
      </c>
      <c r="H117" s="59">
        <v>0</v>
      </c>
      <c r="I117" s="59">
        <v>0</v>
      </c>
      <c r="J117" s="101">
        <f t="shared" si="4"/>
        <v>80</v>
      </c>
      <c r="K117" s="59">
        <v>38</v>
      </c>
      <c r="L117" s="101">
        <f t="shared" si="5"/>
        <v>118</v>
      </c>
      <c r="M117" s="59"/>
      <c r="N117" s="59">
        <v>36</v>
      </c>
      <c r="O117" s="59">
        <v>0</v>
      </c>
      <c r="P117" s="59">
        <v>0</v>
      </c>
      <c r="Q117" s="59">
        <v>224</v>
      </c>
      <c r="R117" s="59">
        <v>19</v>
      </c>
      <c r="S117" s="101">
        <f t="shared" si="6"/>
        <v>279</v>
      </c>
      <c r="T117" s="59">
        <v>58</v>
      </c>
      <c r="U117" s="101">
        <f t="shared" si="7"/>
        <v>337</v>
      </c>
      <c r="V117" s="59"/>
    </row>
    <row r="118" spans="1:22" ht="14.25" customHeight="1" x14ac:dyDescent="0.25">
      <c r="A118" s="100" t="s">
        <v>445</v>
      </c>
      <c r="B118" s="100" t="s">
        <v>446</v>
      </c>
      <c r="C118" s="100" t="s">
        <v>239</v>
      </c>
      <c r="D118" s="59">
        <v>21</v>
      </c>
      <c r="E118" s="59">
        <v>14</v>
      </c>
      <c r="F118" s="59">
        <v>0</v>
      </c>
      <c r="G118" s="59">
        <v>0</v>
      </c>
      <c r="H118" s="59">
        <v>0</v>
      </c>
      <c r="I118" s="59">
        <v>0</v>
      </c>
      <c r="J118" s="101">
        <f t="shared" si="4"/>
        <v>35</v>
      </c>
      <c r="K118" s="59">
        <v>0</v>
      </c>
      <c r="L118" s="101">
        <f t="shared" si="5"/>
        <v>35</v>
      </c>
      <c r="M118" s="59"/>
      <c r="N118" s="59">
        <v>0</v>
      </c>
      <c r="O118" s="59">
        <v>0</v>
      </c>
      <c r="P118" s="59">
        <v>0</v>
      </c>
      <c r="Q118" s="59">
        <v>0</v>
      </c>
      <c r="R118" s="59">
        <v>0</v>
      </c>
      <c r="S118" s="101">
        <f t="shared" si="6"/>
        <v>0</v>
      </c>
      <c r="T118" s="59">
        <v>0</v>
      </c>
      <c r="U118" s="101">
        <f t="shared" si="7"/>
        <v>0</v>
      </c>
      <c r="V118" s="59"/>
    </row>
    <row r="119" spans="1:22" ht="14.25" customHeight="1" x14ac:dyDescent="0.25">
      <c r="A119" s="100" t="s">
        <v>447</v>
      </c>
      <c r="B119" s="100" t="s">
        <v>448</v>
      </c>
      <c r="C119" s="100" t="s">
        <v>227</v>
      </c>
      <c r="D119" s="59">
        <v>0</v>
      </c>
      <c r="E119" s="59">
        <v>0</v>
      </c>
      <c r="F119" s="59">
        <v>0</v>
      </c>
      <c r="G119" s="59">
        <v>0</v>
      </c>
      <c r="H119" s="59">
        <v>0</v>
      </c>
      <c r="I119" s="59">
        <v>75</v>
      </c>
      <c r="J119" s="101">
        <f t="shared" si="4"/>
        <v>75</v>
      </c>
      <c r="K119" s="59">
        <v>0</v>
      </c>
      <c r="L119" s="101">
        <f t="shared" si="5"/>
        <v>75</v>
      </c>
      <c r="M119" s="59"/>
      <c r="N119" s="59">
        <v>0</v>
      </c>
      <c r="O119" s="59">
        <v>7</v>
      </c>
      <c r="P119" s="59">
        <v>0</v>
      </c>
      <c r="Q119" s="59">
        <v>0</v>
      </c>
      <c r="R119" s="59">
        <v>0</v>
      </c>
      <c r="S119" s="101">
        <f t="shared" si="6"/>
        <v>7</v>
      </c>
      <c r="T119" s="59">
        <v>0</v>
      </c>
      <c r="U119" s="101">
        <f t="shared" si="7"/>
        <v>7</v>
      </c>
      <c r="V119" s="59"/>
    </row>
    <row r="120" spans="1:22" ht="14.25" customHeight="1" x14ac:dyDescent="0.25">
      <c r="A120" s="100" t="s">
        <v>449</v>
      </c>
      <c r="B120" s="100" t="s">
        <v>450</v>
      </c>
      <c r="C120" s="100" t="s">
        <v>256</v>
      </c>
      <c r="D120" s="59">
        <v>0</v>
      </c>
      <c r="E120" s="59">
        <v>0</v>
      </c>
      <c r="F120" s="59">
        <v>0</v>
      </c>
      <c r="G120" s="59">
        <v>0</v>
      </c>
      <c r="H120" s="59">
        <v>0</v>
      </c>
      <c r="I120" s="59">
        <v>25</v>
      </c>
      <c r="J120" s="101">
        <f t="shared" si="4"/>
        <v>25</v>
      </c>
      <c r="K120" s="59">
        <v>0</v>
      </c>
      <c r="L120" s="101">
        <f t="shared" si="5"/>
        <v>25</v>
      </c>
      <c r="M120" s="59"/>
      <c r="N120" s="59">
        <v>0</v>
      </c>
      <c r="O120" s="59">
        <v>0</v>
      </c>
      <c r="P120" s="59">
        <v>0</v>
      </c>
      <c r="Q120" s="59">
        <v>0</v>
      </c>
      <c r="R120" s="59">
        <v>0</v>
      </c>
      <c r="S120" s="101">
        <f t="shared" si="6"/>
        <v>0</v>
      </c>
      <c r="T120" s="59">
        <v>0</v>
      </c>
      <c r="U120" s="101">
        <f t="shared" si="7"/>
        <v>0</v>
      </c>
      <c r="V120" s="59"/>
    </row>
    <row r="121" spans="1:22" ht="14.25" customHeight="1" x14ac:dyDescent="0.25">
      <c r="A121" s="100" t="s">
        <v>451</v>
      </c>
      <c r="B121" s="100" t="s">
        <v>452</v>
      </c>
      <c r="C121" s="100" t="s">
        <v>259</v>
      </c>
      <c r="D121" s="59">
        <v>0</v>
      </c>
      <c r="E121" s="59">
        <v>0</v>
      </c>
      <c r="F121" s="59">
        <v>0</v>
      </c>
      <c r="G121" s="59">
        <v>0</v>
      </c>
      <c r="H121" s="59">
        <v>0</v>
      </c>
      <c r="I121" s="59">
        <v>360</v>
      </c>
      <c r="J121" s="101">
        <f t="shared" si="4"/>
        <v>360</v>
      </c>
      <c r="K121" s="59">
        <v>0</v>
      </c>
      <c r="L121" s="101">
        <f t="shared" si="5"/>
        <v>360</v>
      </c>
      <c r="M121" s="59"/>
      <c r="N121" s="59">
        <v>10</v>
      </c>
      <c r="O121" s="59">
        <v>60</v>
      </c>
      <c r="P121" s="59">
        <v>0</v>
      </c>
      <c r="Q121" s="59">
        <v>0</v>
      </c>
      <c r="R121" s="59">
        <v>113</v>
      </c>
      <c r="S121" s="101">
        <f t="shared" si="6"/>
        <v>183</v>
      </c>
      <c r="T121" s="59">
        <v>0</v>
      </c>
      <c r="U121" s="101">
        <f t="shared" si="7"/>
        <v>183</v>
      </c>
      <c r="V121" s="59"/>
    </row>
    <row r="122" spans="1:22" ht="14.25" customHeight="1" x14ac:dyDescent="0.25">
      <c r="A122" s="100" t="s">
        <v>453</v>
      </c>
      <c r="B122" s="100" t="s">
        <v>454</v>
      </c>
      <c r="C122" s="100" t="s">
        <v>230</v>
      </c>
      <c r="D122" s="59">
        <v>0</v>
      </c>
      <c r="E122" s="59">
        <v>0</v>
      </c>
      <c r="F122" s="59">
        <v>0</v>
      </c>
      <c r="G122" s="59">
        <v>0</v>
      </c>
      <c r="H122" s="59">
        <v>0</v>
      </c>
      <c r="I122" s="59">
        <v>1</v>
      </c>
      <c r="J122" s="101">
        <f t="shared" si="4"/>
        <v>1</v>
      </c>
      <c r="K122" s="59">
        <v>0</v>
      </c>
      <c r="L122" s="101">
        <f t="shared" si="5"/>
        <v>1</v>
      </c>
      <c r="M122" s="59"/>
      <c r="N122" s="59">
        <v>0</v>
      </c>
      <c r="O122" s="59">
        <v>0</v>
      </c>
      <c r="P122" s="59">
        <v>0</v>
      </c>
      <c r="Q122" s="59">
        <v>0</v>
      </c>
      <c r="R122" s="59">
        <v>0</v>
      </c>
      <c r="S122" s="101">
        <f t="shared" si="6"/>
        <v>0</v>
      </c>
      <c r="T122" s="59">
        <v>0</v>
      </c>
      <c r="U122" s="101">
        <f t="shared" si="7"/>
        <v>0</v>
      </c>
      <c r="V122" s="59"/>
    </row>
    <row r="123" spans="1:22" ht="14.25" customHeight="1" x14ac:dyDescent="0.25">
      <c r="A123" s="100" t="s">
        <v>455</v>
      </c>
      <c r="B123" s="100" t="s">
        <v>456</v>
      </c>
      <c r="C123" s="100" t="s">
        <v>227</v>
      </c>
      <c r="D123" s="59">
        <v>0</v>
      </c>
      <c r="E123" s="59">
        <v>0</v>
      </c>
      <c r="F123" s="59">
        <v>0</v>
      </c>
      <c r="G123" s="59">
        <v>0</v>
      </c>
      <c r="H123" s="59">
        <v>0</v>
      </c>
      <c r="I123" s="59">
        <v>0</v>
      </c>
      <c r="J123" s="101">
        <f t="shared" si="4"/>
        <v>0</v>
      </c>
      <c r="K123" s="59">
        <v>0</v>
      </c>
      <c r="L123" s="101">
        <f t="shared" si="5"/>
        <v>0</v>
      </c>
      <c r="M123" s="59"/>
      <c r="N123" s="59">
        <v>6</v>
      </c>
      <c r="O123" s="59">
        <v>6</v>
      </c>
      <c r="P123" s="59">
        <v>0</v>
      </c>
      <c r="Q123" s="59">
        <v>0</v>
      </c>
      <c r="R123" s="59">
        <v>0</v>
      </c>
      <c r="S123" s="101">
        <f t="shared" si="6"/>
        <v>12</v>
      </c>
      <c r="T123" s="59">
        <v>44</v>
      </c>
      <c r="U123" s="101">
        <f t="shared" si="7"/>
        <v>56</v>
      </c>
      <c r="V123" s="59"/>
    </row>
    <row r="124" spans="1:22" ht="14.25" customHeight="1" x14ac:dyDescent="0.25">
      <c r="A124" s="100" t="s">
        <v>457</v>
      </c>
      <c r="B124" s="100" t="s">
        <v>458</v>
      </c>
      <c r="C124" s="100" t="s">
        <v>230</v>
      </c>
      <c r="D124" s="59">
        <v>0</v>
      </c>
      <c r="E124" s="59">
        <v>0</v>
      </c>
      <c r="F124" s="59">
        <v>0</v>
      </c>
      <c r="G124" s="59">
        <v>0</v>
      </c>
      <c r="H124" s="59">
        <v>0</v>
      </c>
      <c r="I124" s="59">
        <v>90</v>
      </c>
      <c r="J124" s="101">
        <f t="shared" si="4"/>
        <v>90</v>
      </c>
      <c r="K124" s="59">
        <v>0</v>
      </c>
      <c r="L124" s="101">
        <f t="shared" si="5"/>
        <v>90</v>
      </c>
      <c r="M124" s="59"/>
      <c r="N124" s="59">
        <v>0</v>
      </c>
      <c r="O124" s="59">
        <v>0</v>
      </c>
      <c r="P124" s="59">
        <v>0</v>
      </c>
      <c r="Q124" s="59">
        <v>0</v>
      </c>
      <c r="R124" s="59">
        <v>0</v>
      </c>
      <c r="S124" s="101">
        <f t="shared" si="6"/>
        <v>0</v>
      </c>
      <c r="T124" s="59">
        <v>53</v>
      </c>
      <c r="U124" s="101">
        <f t="shared" si="7"/>
        <v>53</v>
      </c>
      <c r="V124" s="59"/>
    </row>
    <row r="125" spans="1:22" ht="14.25" customHeight="1" x14ac:dyDescent="0.25">
      <c r="A125" s="100" t="s">
        <v>459</v>
      </c>
      <c r="B125" s="100" t="s">
        <v>460</v>
      </c>
      <c r="C125" s="100" t="s">
        <v>251</v>
      </c>
      <c r="D125" s="59">
        <v>0</v>
      </c>
      <c r="E125" s="59">
        <v>5</v>
      </c>
      <c r="F125" s="59">
        <v>0</v>
      </c>
      <c r="G125" s="59">
        <v>0</v>
      </c>
      <c r="H125" s="59">
        <v>0</v>
      </c>
      <c r="I125" s="59">
        <v>72</v>
      </c>
      <c r="J125" s="101">
        <f t="shared" si="4"/>
        <v>77</v>
      </c>
      <c r="K125" s="59">
        <v>0</v>
      </c>
      <c r="L125" s="101">
        <f t="shared" si="5"/>
        <v>77</v>
      </c>
      <c r="M125" s="59"/>
      <c r="N125" s="59">
        <v>0</v>
      </c>
      <c r="O125" s="59">
        <v>5</v>
      </c>
      <c r="P125" s="59">
        <v>0</v>
      </c>
      <c r="Q125" s="59">
        <v>0</v>
      </c>
      <c r="R125" s="59">
        <v>1</v>
      </c>
      <c r="S125" s="101">
        <f t="shared" si="6"/>
        <v>6</v>
      </c>
      <c r="T125" s="59">
        <v>0</v>
      </c>
      <c r="U125" s="101">
        <f t="shared" si="7"/>
        <v>6</v>
      </c>
      <c r="V125" s="59"/>
    </row>
    <row r="126" spans="1:22" ht="14.25" customHeight="1" x14ac:dyDescent="0.25">
      <c r="A126" s="100" t="s">
        <v>461</v>
      </c>
      <c r="B126" s="100" t="s">
        <v>462</v>
      </c>
      <c r="C126" s="100" t="s">
        <v>239</v>
      </c>
      <c r="D126" s="59">
        <v>0</v>
      </c>
      <c r="E126" s="59">
        <v>0</v>
      </c>
      <c r="F126" s="59">
        <v>0</v>
      </c>
      <c r="G126" s="59">
        <v>0</v>
      </c>
      <c r="H126" s="59">
        <v>0</v>
      </c>
      <c r="I126" s="59">
        <v>52</v>
      </c>
      <c r="J126" s="101">
        <f t="shared" si="4"/>
        <v>52</v>
      </c>
      <c r="K126" s="59">
        <v>0</v>
      </c>
      <c r="L126" s="101">
        <f t="shared" si="5"/>
        <v>52</v>
      </c>
      <c r="M126" s="59"/>
      <c r="N126" s="59">
        <v>0</v>
      </c>
      <c r="O126" s="59">
        <v>39</v>
      </c>
      <c r="P126" s="59">
        <v>0</v>
      </c>
      <c r="Q126" s="59">
        <v>0</v>
      </c>
      <c r="R126" s="59">
        <v>55</v>
      </c>
      <c r="S126" s="101">
        <f t="shared" si="6"/>
        <v>94</v>
      </c>
      <c r="T126" s="59">
        <v>0</v>
      </c>
      <c r="U126" s="101">
        <f t="shared" si="7"/>
        <v>94</v>
      </c>
      <c r="V126" s="59"/>
    </row>
    <row r="127" spans="1:22" ht="14.25" customHeight="1" x14ac:dyDescent="0.25">
      <c r="A127" t="s">
        <v>463</v>
      </c>
      <c r="B127" t="s">
        <v>464</v>
      </c>
      <c r="C127" s="100" t="s">
        <v>227</v>
      </c>
      <c r="D127" s="59">
        <v>0</v>
      </c>
      <c r="E127" s="59">
        <v>0</v>
      </c>
      <c r="F127" s="59">
        <v>0</v>
      </c>
      <c r="G127" s="59">
        <v>0</v>
      </c>
      <c r="H127" s="59">
        <v>0</v>
      </c>
      <c r="I127" s="59">
        <v>36</v>
      </c>
      <c r="J127" s="101">
        <f t="shared" si="4"/>
        <v>36</v>
      </c>
      <c r="K127" s="59">
        <v>0</v>
      </c>
      <c r="L127" s="101">
        <f t="shared" si="5"/>
        <v>36</v>
      </c>
      <c r="M127" s="59"/>
      <c r="N127" s="59">
        <v>52</v>
      </c>
      <c r="O127" s="59">
        <v>0</v>
      </c>
      <c r="P127" s="59">
        <v>0</v>
      </c>
      <c r="Q127" s="59">
        <v>0</v>
      </c>
      <c r="R127" s="59">
        <v>30</v>
      </c>
      <c r="S127" s="101">
        <f t="shared" si="6"/>
        <v>82</v>
      </c>
      <c r="T127" s="59">
        <v>47</v>
      </c>
      <c r="U127" s="101">
        <f t="shared" si="7"/>
        <v>129</v>
      </c>
      <c r="V127" s="59"/>
    </row>
    <row r="128" spans="1:22" ht="14.25" customHeight="1" x14ac:dyDescent="0.25">
      <c r="A128" s="100" t="s">
        <v>465</v>
      </c>
      <c r="B128" s="100" t="s">
        <v>466</v>
      </c>
      <c r="C128" s="100" t="s">
        <v>324</v>
      </c>
      <c r="D128" s="59">
        <v>0</v>
      </c>
      <c r="E128" s="59">
        <v>0</v>
      </c>
      <c r="F128" s="59">
        <v>0</v>
      </c>
      <c r="G128" s="59">
        <v>0</v>
      </c>
      <c r="H128" s="59">
        <v>0</v>
      </c>
      <c r="I128" s="59">
        <v>0</v>
      </c>
      <c r="J128" s="101">
        <f t="shared" si="4"/>
        <v>0</v>
      </c>
      <c r="K128" s="59">
        <v>0</v>
      </c>
      <c r="L128" s="101">
        <f t="shared" si="5"/>
        <v>0</v>
      </c>
      <c r="M128" s="59"/>
      <c r="N128" s="59">
        <v>111</v>
      </c>
      <c r="O128" s="59">
        <v>0</v>
      </c>
      <c r="P128" s="59">
        <v>0</v>
      </c>
      <c r="Q128" s="59">
        <v>0</v>
      </c>
      <c r="R128" s="59">
        <v>3</v>
      </c>
      <c r="S128" s="101">
        <f t="shared" si="6"/>
        <v>114</v>
      </c>
      <c r="T128" s="59">
        <v>0</v>
      </c>
      <c r="U128" s="101">
        <f t="shared" si="7"/>
        <v>114</v>
      </c>
      <c r="V128" s="59"/>
    </row>
    <row r="129" spans="1:22" ht="14.25" customHeight="1" x14ac:dyDescent="0.25">
      <c r="A129" s="100" t="s">
        <v>467</v>
      </c>
      <c r="B129" s="100" t="s">
        <v>468</v>
      </c>
      <c r="C129" s="100" t="s">
        <v>227</v>
      </c>
      <c r="D129" s="59">
        <v>35</v>
      </c>
      <c r="E129" s="59">
        <v>10</v>
      </c>
      <c r="F129" s="59">
        <v>0</v>
      </c>
      <c r="G129" s="59">
        <v>0</v>
      </c>
      <c r="H129" s="59">
        <v>8</v>
      </c>
      <c r="I129" s="59">
        <v>0</v>
      </c>
      <c r="J129" s="101">
        <f t="shared" si="4"/>
        <v>53</v>
      </c>
      <c r="K129" s="59">
        <v>119</v>
      </c>
      <c r="L129" s="101">
        <f t="shared" si="5"/>
        <v>172</v>
      </c>
      <c r="M129" s="59"/>
      <c r="N129" s="59">
        <v>52</v>
      </c>
      <c r="O129" s="59">
        <v>15</v>
      </c>
      <c r="P129" s="59">
        <v>0</v>
      </c>
      <c r="Q129" s="59">
        <v>0</v>
      </c>
      <c r="R129" s="59">
        <v>27</v>
      </c>
      <c r="S129" s="101">
        <f t="shared" si="6"/>
        <v>94</v>
      </c>
      <c r="T129" s="59">
        <v>22</v>
      </c>
      <c r="U129" s="101">
        <f t="shared" si="7"/>
        <v>116</v>
      </c>
      <c r="V129" s="59"/>
    </row>
    <row r="130" spans="1:22" ht="14.25" customHeight="1" x14ac:dyDescent="0.25">
      <c r="A130" t="s">
        <v>469</v>
      </c>
      <c r="B130" t="s">
        <v>470</v>
      </c>
      <c r="C130" s="100" t="s">
        <v>227</v>
      </c>
      <c r="D130" s="59">
        <v>0</v>
      </c>
      <c r="E130" s="59">
        <v>0</v>
      </c>
      <c r="F130" s="59">
        <v>0</v>
      </c>
      <c r="G130" s="59">
        <v>0</v>
      </c>
      <c r="H130" s="59">
        <v>0</v>
      </c>
      <c r="I130" s="59">
        <v>126</v>
      </c>
      <c r="J130" s="101">
        <f t="shared" si="4"/>
        <v>126</v>
      </c>
      <c r="K130" s="59">
        <v>0</v>
      </c>
      <c r="L130" s="101">
        <f t="shared" si="5"/>
        <v>126</v>
      </c>
      <c r="M130" s="59"/>
      <c r="N130" s="59">
        <v>0</v>
      </c>
      <c r="O130" s="59">
        <v>0</v>
      </c>
      <c r="P130" s="59">
        <v>0</v>
      </c>
      <c r="Q130" s="59">
        <v>0</v>
      </c>
      <c r="R130" s="59">
        <v>0</v>
      </c>
      <c r="S130" s="101">
        <f t="shared" si="6"/>
        <v>0</v>
      </c>
      <c r="T130" s="59">
        <v>0</v>
      </c>
      <c r="U130" s="101">
        <f t="shared" si="7"/>
        <v>0</v>
      </c>
      <c r="V130" s="59"/>
    </row>
    <row r="131" spans="1:22" ht="14.25" customHeight="1" x14ac:dyDescent="0.25">
      <c r="A131" s="100" t="s">
        <v>471</v>
      </c>
      <c r="B131" s="100" t="s">
        <v>472</v>
      </c>
      <c r="C131" s="100" t="s">
        <v>227</v>
      </c>
      <c r="D131" s="59">
        <v>30</v>
      </c>
      <c r="E131" s="59">
        <v>0</v>
      </c>
      <c r="F131" s="59">
        <v>0</v>
      </c>
      <c r="G131" s="59">
        <v>0</v>
      </c>
      <c r="H131" s="59">
        <v>0</v>
      </c>
      <c r="I131" s="59">
        <v>31</v>
      </c>
      <c r="J131" s="101">
        <f t="shared" si="4"/>
        <v>61</v>
      </c>
      <c r="K131" s="59">
        <v>70</v>
      </c>
      <c r="L131" s="101">
        <f t="shared" si="5"/>
        <v>131</v>
      </c>
      <c r="M131" s="59"/>
      <c r="N131" s="59">
        <v>0</v>
      </c>
      <c r="O131" s="59">
        <v>0</v>
      </c>
      <c r="P131" s="59">
        <v>0</v>
      </c>
      <c r="Q131" s="59">
        <v>0</v>
      </c>
      <c r="R131" s="59">
        <v>0</v>
      </c>
      <c r="S131" s="101">
        <f t="shared" si="6"/>
        <v>0</v>
      </c>
      <c r="T131" s="59">
        <v>0</v>
      </c>
      <c r="U131" s="101">
        <f t="shared" si="7"/>
        <v>0</v>
      </c>
      <c r="V131" s="59"/>
    </row>
    <row r="132" spans="1:22" ht="14.25" customHeight="1" x14ac:dyDescent="0.25">
      <c r="A132" s="100" t="s">
        <v>473</v>
      </c>
      <c r="B132" s="100" t="s">
        <v>474</v>
      </c>
      <c r="C132" s="100" t="s">
        <v>230</v>
      </c>
      <c r="D132" s="59">
        <v>0</v>
      </c>
      <c r="E132" s="59">
        <v>0</v>
      </c>
      <c r="F132" s="59">
        <v>0</v>
      </c>
      <c r="G132" s="59">
        <v>0</v>
      </c>
      <c r="H132" s="59">
        <v>0</v>
      </c>
      <c r="I132" s="59">
        <v>7</v>
      </c>
      <c r="J132" s="101">
        <f t="shared" si="4"/>
        <v>7</v>
      </c>
      <c r="K132" s="59">
        <v>0</v>
      </c>
      <c r="L132" s="101">
        <f t="shared" si="5"/>
        <v>7</v>
      </c>
      <c r="M132" s="59"/>
      <c r="N132" s="59">
        <v>2</v>
      </c>
      <c r="O132" s="59">
        <v>0</v>
      </c>
      <c r="P132" s="59">
        <v>0</v>
      </c>
      <c r="Q132" s="59">
        <v>0</v>
      </c>
      <c r="R132" s="59">
        <v>14</v>
      </c>
      <c r="S132" s="101">
        <f t="shared" si="6"/>
        <v>16</v>
      </c>
      <c r="T132" s="59">
        <v>0</v>
      </c>
      <c r="U132" s="101">
        <f t="shared" si="7"/>
        <v>16</v>
      </c>
      <c r="V132" s="59"/>
    </row>
    <row r="133" spans="1:22" ht="14.25" customHeight="1" x14ac:dyDescent="0.25">
      <c r="A133" s="100" t="s">
        <v>475</v>
      </c>
      <c r="B133" s="100" t="s">
        <v>476</v>
      </c>
      <c r="C133" s="100" t="s">
        <v>324</v>
      </c>
      <c r="D133" s="59">
        <v>0</v>
      </c>
      <c r="E133" s="59">
        <v>0</v>
      </c>
      <c r="F133" s="59">
        <v>0</v>
      </c>
      <c r="G133" s="59">
        <v>0</v>
      </c>
      <c r="H133" s="59">
        <v>0</v>
      </c>
      <c r="I133" s="59">
        <v>0</v>
      </c>
      <c r="J133" s="101">
        <f t="shared" si="4"/>
        <v>0</v>
      </c>
      <c r="K133" s="59">
        <v>346</v>
      </c>
      <c r="L133" s="101">
        <f t="shared" si="5"/>
        <v>346</v>
      </c>
      <c r="M133" s="59"/>
      <c r="N133" s="59">
        <v>8</v>
      </c>
      <c r="O133" s="59">
        <v>12</v>
      </c>
      <c r="P133" s="59">
        <v>0</v>
      </c>
      <c r="Q133" s="59">
        <v>3</v>
      </c>
      <c r="R133" s="59">
        <v>0</v>
      </c>
      <c r="S133" s="101">
        <f t="shared" si="6"/>
        <v>23</v>
      </c>
      <c r="T133" s="59">
        <v>20</v>
      </c>
      <c r="U133" s="101">
        <f t="shared" si="7"/>
        <v>43</v>
      </c>
      <c r="V133" s="59"/>
    </row>
    <row r="134" spans="1:22" ht="14.25" customHeight="1" x14ac:dyDescent="0.25">
      <c r="A134" s="100" t="s">
        <v>477</v>
      </c>
      <c r="B134" s="100" t="s">
        <v>478</v>
      </c>
      <c r="C134" s="100" t="s">
        <v>256</v>
      </c>
      <c r="D134" s="59">
        <v>0</v>
      </c>
      <c r="E134" s="59">
        <v>0</v>
      </c>
      <c r="F134" s="59">
        <v>0</v>
      </c>
      <c r="G134" s="59">
        <v>0</v>
      </c>
      <c r="H134" s="59">
        <v>0</v>
      </c>
      <c r="I134" s="59">
        <v>1</v>
      </c>
      <c r="J134" s="101">
        <f t="shared" si="4"/>
        <v>1</v>
      </c>
      <c r="K134" s="59">
        <v>0</v>
      </c>
      <c r="L134" s="101">
        <f t="shared" si="5"/>
        <v>1</v>
      </c>
      <c r="M134" s="59"/>
      <c r="N134" s="59">
        <v>0</v>
      </c>
      <c r="O134" s="59">
        <v>0</v>
      </c>
      <c r="P134" s="59">
        <v>0</v>
      </c>
      <c r="Q134" s="59">
        <v>0</v>
      </c>
      <c r="R134" s="59">
        <v>1</v>
      </c>
      <c r="S134" s="101">
        <f t="shared" si="6"/>
        <v>1</v>
      </c>
      <c r="T134" s="59">
        <v>23</v>
      </c>
      <c r="U134" s="101">
        <f t="shared" si="7"/>
        <v>24</v>
      </c>
      <c r="V134" s="59"/>
    </row>
    <row r="135" spans="1:22" ht="14.25" customHeight="1" x14ac:dyDescent="0.25">
      <c r="A135" s="100" t="s">
        <v>479</v>
      </c>
      <c r="B135" s="100" t="s">
        <v>480</v>
      </c>
      <c r="C135" s="100" t="s">
        <v>251</v>
      </c>
      <c r="D135" s="59">
        <v>0</v>
      </c>
      <c r="E135" s="59">
        <v>14</v>
      </c>
      <c r="F135" s="59">
        <v>0</v>
      </c>
      <c r="G135" s="59">
        <v>0</v>
      </c>
      <c r="H135" s="59">
        <v>0</v>
      </c>
      <c r="I135" s="59">
        <v>0</v>
      </c>
      <c r="J135" s="101">
        <f t="shared" si="4"/>
        <v>14</v>
      </c>
      <c r="K135" s="59">
        <v>0</v>
      </c>
      <c r="L135" s="101">
        <f t="shared" si="5"/>
        <v>14</v>
      </c>
      <c r="M135" s="59"/>
      <c r="N135" s="59">
        <v>15</v>
      </c>
      <c r="O135" s="59">
        <v>18</v>
      </c>
      <c r="P135" s="59">
        <v>0</v>
      </c>
      <c r="Q135" s="59">
        <v>0</v>
      </c>
      <c r="R135" s="59">
        <v>12</v>
      </c>
      <c r="S135" s="101">
        <f t="shared" si="6"/>
        <v>45</v>
      </c>
      <c r="T135" s="59">
        <v>14</v>
      </c>
      <c r="U135" s="101">
        <f t="shared" si="7"/>
        <v>59</v>
      </c>
      <c r="V135" s="59"/>
    </row>
    <row r="136" spans="1:22" ht="14.25" customHeight="1" x14ac:dyDescent="0.25">
      <c r="A136" s="100" t="s">
        <v>481</v>
      </c>
      <c r="B136" s="100" t="s">
        <v>482</v>
      </c>
      <c r="C136" s="100" t="s">
        <v>230</v>
      </c>
      <c r="D136" s="59">
        <v>0</v>
      </c>
      <c r="E136" s="59">
        <v>0</v>
      </c>
      <c r="F136" s="59">
        <v>0</v>
      </c>
      <c r="G136" s="59">
        <v>0</v>
      </c>
      <c r="H136" s="59">
        <v>0</v>
      </c>
      <c r="I136" s="59">
        <v>0</v>
      </c>
      <c r="J136" s="101">
        <f t="shared" si="4"/>
        <v>0</v>
      </c>
      <c r="K136" s="59">
        <v>0</v>
      </c>
      <c r="L136" s="101">
        <f t="shared" si="5"/>
        <v>0</v>
      </c>
      <c r="M136" s="59"/>
      <c r="N136" s="59">
        <v>0</v>
      </c>
      <c r="O136" s="59">
        <v>0</v>
      </c>
      <c r="P136" s="59">
        <v>0</v>
      </c>
      <c r="Q136" s="59">
        <v>0</v>
      </c>
      <c r="R136" s="59">
        <v>1</v>
      </c>
      <c r="S136" s="101">
        <f t="shared" si="6"/>
        <v>1</v>
      </c>
      <c r="T136" s="59">
        <v>18</v>
      </c>
      <c r="U136" s="101">
        <f t="shared" si="7"/>
        <v>19</v>
      </c>
      <c r="V136" s="59"/>
    </row>
    <row r="137" spans="1:22" ht="14.25" customHeight="1" x14ac:dyDescent="0.25">
      <c r="A137" s="100" t="s">
        <v>483</v>
      </c>
      <c r="B137" s="100" t="s">
        <v>484</v>
      </c>
      <c r="C137" s="100" t="s">
        <v>242</v>
      </c>
      <c r="D137" s="59">
        <v>0</v>
      </c>
      <c r="E137" s="59">
        <v>28</v>
      </c>
      <c r="F137" s="59">
        <v>0</v>
      </c>
      <c r="G137" s="59">
        <v>5</v>
      </c>
      <c r="H137" s="59">
        <v>0</v>
      </c>
      <c r="I137" s="59">
        <v>16</v>
      </c>
      <c r="J137" s="101">
        <f t="shared" si="4"/>
        <v>49</v>
      </c>
      <c r="K137" s="59">
        <v>0</v>
      </c>
      <c r="L137" s="101">
        <f t="shared" si="5"/>
        <v>49</v>
      </c>
      <c r="M137" s="59"/>
      <c r="N137" s="59">
        <v>0</v>
      </c>
      <c r="O137" s="59">
        <v>0</v>
      </c>
      <c r="P137" s="59">
        <v>0</v>
      </c>
      <c r="Q137" s="59">
        <v>7</v>
      </c>
      <c r="R137" s="59">
        <v>4</v>
      </c>
      <c r="S137" s="101">
        <f t="shared" si="6"/>
        <v>11</v>
      </c>
      <c r="T137" s="59">
        <v>0</v>
      </c>
      <c r="U137" s="101">
        <f t="shared" si="7"/>
        <v>11</v>
      </c>
      <c r="V137" s="59"/>
    </row>
    <row r="138" spans="1:22" ht="14.25" customHeight="1" x14ac:dyDescent="0.25">
      <c r="A138" s="100" t="s">
        <v>485</v>
      </c>
      <c r="B138" s="100" t="s">
        <v>486</v>
      </c>
      <c r="C138" s="100" t="s">
        <v>239</v>
      </c>
      <c r="D138" s="59">
        <v>0</v>
      </c>
      <c r="E138" s="59">
        <v>0</v>
      </c>
      <c r="F138" s="59">
        <v>0</v>
      </c>
      <c r="G138" s="59">
        <v>0</v>
      </c>
      <c r="H138" s="59">
        <v>16</v>
      </c>
      <c r="I138" s="59">
        <v>5</v>
      </c>
      <c r="J138" s="101">
        <f t="shared" si="4"/>
        <v>21</v>
      </c>
      <c r="K138" s="59">
        <v>0</v>
      </c>
      <c r="L138" s="101">
        <f t="shared" si="5"/>
        <v>21</v>
      </c>
      <c r="M138" s="59"/>
      <c r="N138" s="59">
        <v>0</v>
      </c>
      <c r="O138" s="59">
        <v>0</v>
      </c>
      <c r="P138" s="59">
        <v>0</v>
      </c>
      <c r="Q138" s="59">
        <v>0</v>
      </c>
      <c r="R138" s="59">
        <v>17</v>
      </c>
      <c r="S138" s="101">
        <f t="shared" si="6"/>
        <v>17</v>
      </c>
      <c r="T138" s="59">
        <v>0</v>
      </c>
      <c r="U138" s="101">
        <f t="shared" si="7"/>
        <v>17</v>
      </c>
      <c r="V138" s="59"/>
    </row>
    <row r="139" spans="1:22" ht="14.25" customHeight="1" x14ac:dyDescent="0.25">
      <c r="A139" s="100" t="s">
        <v>487</v>
      </c>
      <c r="B139" s="100" t="s">
        <v>488</v>
      </c>
      <c r="C139" s="100" t="s">
        <v>230</v>
      </c>
      <c r="D139" s="59">
        <v>0</v>
      </c>
      <c r="E139" s="59">
        <v>0</v>
      </c>
      <c r="F139" s="59">
        <v>0</v>
      </c>
      <c r="G139" s="59">
        <v>0</v>
      </c>
      <c r="H139" s="59">
        <v>0</v>
      </c>
      <c r="I139" s="59">
        <v>40</v>
      </c>
      <c r="J139" s="101">
        <f t="shared" si="4"/>
        <v>40</v>
      </c>
      <c r="K139" s="59">
        <v>0</v>
      </c>
      <c r="L139" s="101">
        <f t="shared" si="5"/>
        <v>40</v>
      </c>
      <c r="M139" s="59"/>
      <c r="N139" s="59">
        <v>11</v>
      </c>
      <c r="O139" s="59">
        <v>6</v>
      </c>
      <c r="P139" s="59">
        <v>0</v>
      </c>
      <c r="Q139" s="59">
        <v>22</v>
      </c>
      <c r="R139" s="59">
        <v>17</v>
      </c>
      <c r="S139" s="101">
        <f t="shared" si="6"/>
        <v>56</v>
      </c>
      <c r="T139" s="59">
        <v>0</v>
      </c>
      <c r="U139" s="101">
        <f t="shared" si="7"/>
        <v>56</v>
      </c>
      <c r="V139" s="59"/>
    </row>
    <row r="140" spans="1:22" ht="14.25" customHeight="1" x14ac:dyDescent="0.25">
      <c r="A140" s="100" t="s">
        <v>489</v>
      </c>
      <c r="B140" s="100" t="s">
        <v>490</v>
      </c>
      <c r="C140" s="100" t="s">
        <v>242</v>
      </c>
      <c r="D140" s="59">
        <v>0</v>
      </c>
      <c r="E140" s="59">
        <v>0</v>
      </c>
      <c r="F140" s="59">
        <v>0</v>
      </c>
      <c r="G140" s="59">
        <v>0</v>
      </c>
      <c r="H140" s="59">
        <v>0</v>
      </c>
      <c r="I140" s="59">
        <v>0</v>
      </c>
      <c r="J140" s="101">
        <f t="shared" ref="J140:J203" si="8">SUM(D140:I140)</f>
        <v>0</v>
      </c>
      <c r="K140" s="59">
        <v>0</v>
      </c>
      <c r="L140" s="101">
        <f t="shared" ref="L140:L203" si="9">SUM(J140:K140)</f>
        <v>0</v>
      </c>
      <c r="M140" s="59"/>
      <c r="N140" s="59">
        <v>0</v>
      </c>
      <c r="O140" s="59">
        <v>21</v>
      </c>
      <c r="P140" s="59">
        <v>0</v>
      </c>
      <c r="Q140" s="59">
        <v>15</v>
      </c>
      <c r="R140" s="59">
        <v>5</v>
      </c>
      <c r="S140" s="101">
        <f t="shared" ref="S140:S203" si="10">SUM(N140:R140)</f>
        <v>41</v>
      </c>
      <c r="T140" s="59">
        <v>0</v>
      </c>
      <c r="U140" s="101">
        <f t="shared" ref="U140:U203" si="11">SUM(S140:T140)</f>
        <v>41</v>
      </c>
      <c r="V140" s="59"/>
    </row>
    <row r="141" spans="1:22" ht="14.25" customHeight="1" x14ac:dyDescent="0.25">
      <c r="A141" s="100" t="s">
        <v>491</v>
      </c>
      <c r="B141" s="100" t="s">
        <v>492</v>
      </c>
      <c r="C141" s="100" t="s">
        <v>239</v>
      </c>
      <c r="D141" s="59">
        <v>0</v>
      </c>
      <c r="E141" s="59">
        <v>0</v>
      </c>
      <c r="F141" s="59">
        <v>0</v>
      </c>
      <c r="G141" s="59">
        <v>0</v>
      </c>
      <c r="H141" s="59">
        <v>0</v>
      </c>
      <c r="I141" s="59">
        <v>5</v>
      </c>
      <c r="J141" s="101">
        <f t="shared" si="8"/>
        <v>5</v>
      </c>
      <c r="K141" s="59">
        <v>0</v>
      </c>
      <c r="L141" s="101">
        <f t="shared" si="9"/>
        <v>5</v>
      </c>
      <c r="M141" s="59"/>
      <c r="N141" s="59">
        <v>21</v>
      </c>
      <c r="O141" s="59">
        <v>0</v>
      </c>
      <c r="P141" s="59">
        <v>0</v>
      </c>
      <c r="Q141" s="59">
        <v>0</v>
      </c>
      <c r="R141" s="59">
        <v>4</v>
      </c>
      <c r="S141" s="101">
        <f t="shared" si="10"/>
        <v>25</v>
      </c>
      <c r="T141" s="59">
        <v>0</v>
      </c>
      <c r="U141" s="101">
        <f t="shared" si="11"/>
        <v>25</v>
      </c>
      <c r="V141" s="59"/>
    </row>
    <row r="142" spans="1:22" ht="14.25" customHeight="1" x14ac:dyDescent="0.25">
      <c r="A142" s="100" t="s">
        <v>493</v>
      </c>
      <c r="B142" s="100" t="s">
        <v>494</v>
      </c>
      <c r="C142" s="100" t="s">
        <v>230</v>
      </c>
      <c r="D142" s="59">
        <v>0</v>
      </c>
      <c r="E142" s="59">
        <v>101</v>
      </c>
      <c r="F142" s="59">
        <v>0</v>
      </c>
      <c r="G142" s="59">
        <v>0</v>
      </c>
      <c r="H142" s="59">
        <v>45</v>
      </c>
      <c r="I142" s="59">
        <v>153</v>
      </c>
      <c r="J142" s="101">
        <f t="shared" si="8"/>
        <v>299</v>
      </c>
      <c r="K142" s="59">
        <v>0</v>
      </c>
      <c r="L142" s="101">
        <f t="shared" si="9"/>
        <v>299</v>
      </c>
      <c r="M142" s="59"/>
      <c r="N142" s="59">
        <v>35</v>
      </c>
      <c r="O142" s="59">
        <v>88</v>
      </c>
      <c r="P142" s="59">
        <v>0</v>
      </c>
      <c r="Q142" s="59">
        <v>41</v>
      </c>
      <c r="R142" s="59">
        <v>44</v>
      </c>
      <c r="S142" s="101">
        <f t="shared" si="10"/>
        <v>208</v>
      </c>
      <c r="T142" s="59">
        <v>20</v>
      </c>
      <c r="U142" s="101">
        <f t="shared" si="11"/>
        <v>228</v>
      </c>
      <c r="V142" s="59"/>
    </row>
    <row r="143" spans="1:22" ht="14.25" customHeight="1" x14ac:dyDescent="0.25">
      <c r="A143" s="100" t="s">
        <v>495</v>
      </c>
      <c r="B143" s="100" t="s">
        <v>496</v>
      </c>
      <c r="C143" s="100" t="s">
        <v>251</v>
      </c>
      <c r="D143" s="59">
        <v>0</v>
      </c>
      <c r="E143" s="59">
        <v>0</v>
      </c>
      <c r="F143" s="59">
        <v>0</v>
      </c>
      <c r="G143" s="59">
        <v>0</v>
      </c>
      <c r="H143" s="59">
        <v>0</v>
      </c>
      <c r="I143" s="59">
        <v>124</v>
      </c>
      <c r="J143" s="101">
        <f t="shared" si="8"/>
        <v>124</v>
      </c>
      <c r="K143" s="59">
        <v>5</v>
      </c>
      <c r="L143" s="101">
        <f t="shared" si="9"/>
        <v>129</v>
      </c>
      <c r="M143" s="59"/>
      <c r="N143" s="59">
        <v>37</v>
      </c>
      <c r="O143" s="59">
        <v>59</v>
      </c>
      <c r="P143" s="59">
        <v>0</v>
      </c>
      <c r="Q143" s="59">
        <v>0</v>
      </c>
      <c r="R143" s="59">
        <v>10</v>
      </c>
      <c r="S143" s="101">
        <f t="shared" si="10"/>
        <v>106</v>
      </c>
      <c r="T143" s="59">
        <v>37</v>
      </c>
      <c r="U143" s="101">
        <f t="shared" si="11"/>
        <v>143</v>
      </c>
      <c r="V143" s="59"/>
    </row>
    <row r="144" spans="1:22" ht="14.25" customHeight="1" x14ac:dyDescent="0.25">
      <c r="A144" s="100" t="s">
        <v>497</v>
      </c>
      <c r="B144" s="100" t="s">
        <v>498</v>
      </c>
      <c r="C144" s="100" t="s">
        <v>324</v>
      </c>
      <c r="D144" s="59">
        <v>0</v>
      </c>
      <c r="E144" s="59">
        <v>23</v>
      </c>
      <c r="F144" s="59">
        <v>0</v>
      </c>
      <c r="G144" s="59">
        <v>0</v>
      </c>
      <c r="H144" s="59">
        <v>0</v>
      </c>
      <c r="I144" s="59">
        <v>0</v>
      </c>
      <c r="J144" s="101">
        <f t="shared" si="8"/>
        <v>23</v>
      </c>
      <c r="K144" s="59">
        <v>0</v>
      </c>
      <c r="L144" s="101">
        <f t="shared" si="9"/>
        <v>23</v>
      </c>
      <c r="M144" s="59"/>
      <c r="N144" s="59">
        <v>0</v>
      </c>
      <c r="O144" s="59">
        <v>18</v>
      </c>
      <c r="P144" s="59">
        <v>0</v>
      </c>
      <c r="Q144" s="59">
        <v>18</v>
      </c>
      <c r="R144" s="59">
        <v>16</v>
      </c>
      <c r="S144" s="101">
        <f t="shared" si="10"/>
        <v>52</v>
      </c>
      <c r="T144" s="59">
        <v>0</v>
      </c>
      <c r="U144" s="101">
        <f t="shared" si="11"/>
        <v>52</v>
      </c>
      <c r="V144" s="59"/>
    </row>
    <row r="145" spans="1:22" ht="14.25" customHeight="1" x14ac:dyDescent="0.25">
      <c r="A145" s="100" t="s">
        <v>499</v>
      </c>
      <c r="B145" s="100" t="s">
        <v>500</v>
      </c>
      <c r="C145" s="100" t="s">
        <v>230</v>
      </c>
      <c r="D145" s="59">
        <v>0</v>
      </c>
      <c r="E145" s="59">
        <v>0</v>
      </c>
      <c r="F145" s="59">
        <v>0</v>
      </c>
      <c r="G145" s="59">
        <v>0</v>
      </c>
      <c r="H145" s="59">
        <v>0</v>
      </c>
      <c r="I145" s="59">
        <v>19</v>
      </c>
      <c r="J145" s="101">
        <f t="shared" si="8"/>
        <v>19</v>
      </c>
      <c r="K145" s="59">
        <v>0</v>
      </c>
      <c r="L145" s="101">
        <f t="shared" si="9"/>
        <v>19</v>
      </c>
      <c r="M145" s="59"/>
      <c r="N145" s="59">
        <v>9</v>
      </c>
      <c r="O145" s="59">
        <v>0</v>
      </c>
      <c r="P145" s="59">
        <v>0</v>
      </c>
      <c r="Q145" s="59">
        <v>0</v>
      </c>
      <c r="R145" s="59">
        <v>8</v>
      </c>
      <c r="S145" s="101">
        <f t="shared" si="10"/>
        <v>17</v>
      </c>
      <c r="T145" s="59">
        <v>0</v>
      </c>
      <c r="U145" s="101">
        <f t="shared" si="11"/>
        <v>17</v>
      </c>
      <c r="V145" s="59"/>
    </row>
    <row r="146" spans="1:22" ht="14.25" customHeight="1" x14ac:dyDescent="0.25">
      <c r="A146" s="100" t="s">
        <v>501</v>
      </c>
      <c r="B146" s="100" t="s">
        <v>502</v>
      </c>
      <c r="C146" s="22" t="s">
        <v>242</v>
      </c>
      <c r="D146" s="59">
        <v>4</v>
      </c>
      <c r="E146" s="59">
        <v>45</v>
      </c>
      <c r="F146" s="59">
        <v>0</v>
      </c>
      <c r="G146" s="59">
        <v>10</v>
      </c>
      <c r="H146" s="59">
        <v>44</v>
      </c>
      <c r="I146" s="59">
        <v>9</v>
      </c>
      <c r="J146" s="101">
        <f t="shared" si="8"/>
        <v>112</v>
      </c>
      <c r="K146" s="59">
        <v>0</v>
      </c>
      <c r="L146" s="101">
        <f t="shared" si="9"/>
        <v>112</v>
      </c>
      <c r="M146" s="59"/>
      <c r="N146" s="59">
        <v>61</v>
      </c>
      <c r="O146" s="59">
        <v>39</v>
      </c>
      <c r="P146" s="59">
        <v>2</v>
      </c>
      <c r="Q146" s="59">
        <v>29</v>
      </c>
      <c r="R146" s="59">
        <v>69</v>
      </c>
      <c r="S146" s="101">
        <f t="shared" si="10"/>
        <v>200</v>
      </c>
      <c r="T146" s="59">
        <v>97</v>
      </c>
      <c r="U146" s="101">
        <f t="shared" si="11"/>
        <v>297</v>
      </c>
      <c r="V146" s="59"/>
    </row>
    <row r="147" spans="1:22" ht="14.25" customHeight="1" x14ac:dyDescent="0.25">
      <c r="A147" s="100" t="s">
        <v>503</v>
      </c>
      <c r="B147" s="100" t="s">
        <v>504</v>
      </c>
      <c r="C147" s="100" t="s">
        <v>324</v>
      </c>
      <c r="D147" s="59">
        <v>26</v>
      </c>
      <c r="E147" s="59">
        <v>0</v>
      </c>
      <c r="F147" s="59">
        <v>0</v>
      </c>
      <c r="G147" s="59">
        <v>0</v>
      </c>
      <c r="H147" s="59">
        <v>13</v>
      </c>
      <c r="I147" s="59">
        <v>0</v>
      </c>
      <c r="J147" s="101">
        <f t="shared" si="8"/>
        <v>39</v>
      </c>
      <c r="K147" s="59">
        <v>221</v>
      </c>
      <c r="L147" s="101">
        <f t="shared" si="9"/>
        <v>260</v>
      </c>
      <c r="M147" s="59"/>
      <c r="N147" s="59">
        <v>47</v>
      </c>
      <c r="O147" s="59">
        <v>0</v>
      </c>
      <c r="P147" s="59">
        <v>0</v>
      </c>
      <c r="Q147" s="59">
        <v>0</v>
      </c>
      <c r="R147" s="59">
        <v>22</v>
      </c>
      <c r="S147" s="101">
        <f t="shared" si="10"/>
        <v>69</v>
      </c>
      <c r="T147" s="59">
        <v>31</v>
      </c>
      <c r="U147" s="101">
        <f t="shared" si="11"/>
        <v>100</v>
      </c>
      <c r="V147" s="59"/>
    </row>
    <row r="148" spans="1:22" ht="14.25" customHeight="1" x14ac:dyDescent="0.25">
      <c r="A148" s="100" t="s">
        <v>505</v>
      </c>
      <c r="B148" s="100" t="s">
        <v>506</v>
      </c>
      <c r="C148" s="100" t="s">
        <v>239</v>
      </c>
      <c r="D148" s="59">
        <v>0</v>
      </c>
      <c r="E148" s="59">
        <v>0</v>
      </c>
      <c r="F148" s="59">
        <v>0</v>
      </c>
      <c r="G148" s="59">
        <v>0</v>
      </c>
      <c r="H148" s="59">
        <v>0</v>
      </c>
      <c r="I148" s="59">
        <v>3</v>
      </c>
      <c r="J148" s="101">
        <f t="shared" si="8"/>
        <v>3</v>
      </c>
      <c r="K148" s="59">
        <v>0</v>
      </c>
      <c r="L148" s="101">
        <f t="shared" si="9"/>
        <v>3</v>
      </c>
      <c r="M148" s="59"/>
      <c r="N148" s="59">
        <v>0</v>
      </c>
      <c r="O148" s="59">
        <v>0</v>
      </c>
      <c r="P148" s="59">
        <v>0</v>
      </c>
      <c r="Q148" s="59">
        <v>0</v>
      </c>
      <c r="R148" s="59">
        <v>3</v>
      </c>
      <c r="S148" s="101">
        <f t="shared" si="10"/>
        <v>3</v>
      </c>
      <c r="T148" s="59">
        <v>7</v>
      </c>
      <c r="U148" s="101">
        <f t="shared" si="11"/>
        <v>10</v>
      </c>
      <c r="V148" s="59"/>
    </row>
    <row r="149" spans="1:22" ht="14.25" customHeight="1" x14ac:dyDescent="0.25">
      <c r="A149" s="100" t="s">
        <v>507</v>
      </c>
      <c r="B149" s="100" t="s">
        <v>508</v>
      </c>
      <c r="C149" s="100" t="s">
        <v>230</v>
      </c>
      <c r="D149" s="59">
        <v>0</v>
      </c>
      <c r="E149" s="59">
        <v>0</v>
      </c>
      <c r="F149" s="59">
        <v>0</v>
      </c>
      <c r="G149" s="59">
        <v>0</v>
      </c>
      <c r="H149" s="59">
        <v>0</v>
      </c>
      <c r="I149" s="59">
        <v>158</v>
      </c>
      <c r="J149" s="101">
        <f t="shared" si="8"/>
        <v>158</v>
      </c>
      <c r="K149" s="59">
        <v>0</v>
      </c>
      <c r="L149" s="101">
        <f t="shared" si="9"/>
        <v>158</v>
      </c>
      <c r="M149" s="59"/>
      <c r="N149" s="59">
        <v>22</v>
      </c>
      <c r="O149" s="59">
        <v>4</v>
      </c>
      <c r="P149" s="59">
        <v>0</v>
      </c>
      <c r="Q149" s="59">
        <v>0</v>
      </c>
      <c r="R149" s="59">
        <v>21</v>
      </c>
      <c r="S149" s="101">
        <f t="shared" si="10"/>
        <v>47</v>
      </c>
      <c r="T149" s="59">
        <v>0</v>
      </c>
      <c r="U149" s="101">
        <f t="shared" si="11"/>
        <v>47</v>
      </c>
      <c r="V149" s="59"/>
    </row>
    <row r="150" spans="1:22" ht="14.25" customHeight="1" x14ac:dyDescent="0.25">
      <c r="A150" s="100" t="s">
        <v>509</v>
      </c>
      <c r="B150" s="100" t="s">
        <v>510</v>
      </c>
      <c r="C150" s="100" t="s">
        <v>256</v>
      </c>
      <c r="D150" s="59">
        <v>8</v>
      </c>
      <c r="E150" s="59">
        <v>15</v>
      </c>
      <c r="F150" s="59">
        <v>0</v>
      </c>
      <c r="G150" s="59">
        <v>0</v>
      </c>
      <c r="H150" s="59">
        <v>0</v>
      </c>
      <c r="I150" s="59">
        <v>42</v>
      </c>
      <c r="J150" s="101">
        <f t="shared" si="8"/>
        <v>65</v>
      </c>
      <c r="K150" s="59">
        <v>0</v>
      </c>
      <c r="L150" s="101">
        <f t="shared" si="9"/>
        <v>65</v>
      </c>
      <c r="M150" s="59"/>
      <c r="N150" s="59">
        <v>18</v>
      </c>
      <c r="O150" s="59">
        <v>2</v>
      </c>
      <c r="P150" s="59">
        <v>0</v>
      </c>
      <c r="Q150" s="59">
        <v>0</v>
      </c>
      <c r="R150" s="59">
        <v>69</v>
      </c>
      <c r="S150" s="101">
        <f t="shared" si="10"/>
        <v>89</v>
      </c>
      <c r="T150" s="59">
        <v>10</v>
      </c>
      <c r="U150" s="101">
        <f t="shared" si="11"/>
        <v>99</v>
      </c>
      <c r="V150" s="59"/>
    </row>
    <row r="151" spans="1:22" ht="14.25" customHeight="1" x14ac:dyDescent="0.25">
      <c r="A151" s="100" t="s">
        <v>511</v>
      </c>
      <c r="B151" s="100" t="s">
        <v>512</v>
      </c>
      <c r="C151" s="100" t="s">
        <v>259</v>
      </c>
      <c r="D151" s="59">
        <v>0</v>
      </c>
      <c r="E151" s="59">
        <v>0</v>
      </c>
      <c r="F151" s="59">
        <v>0</v>
      </c>
      <c r="G151" s="59">
        <v>0</v>
      </c>
      <c r="H151" s="59">
        <v>0</v>
      </c>
      <c r="I151" s="59">
        <v>44</v>
      </c>
      <c r="J151" s="101">
        <f t="shared" si="8"/>
        <v>44</v>
      </c>
      <c r="K151" s="59">
        <v>9</v>
      </c>
      <c r="L151" s="101">
        <f t="shared" si="9"/>
        <v>53</v>
      </c>
      <c r="M151" s="59"/>
      <c r="N151" s="59">
        <v>0</v>
      </c>
      <c r="O151" s="59">
        <v>0</v>
      </c>
      <c r="P151" s="59">
        <v>0</v>
      </c>
      <c r="Q151" s="59">
        <v>0</v>
      </c>
      <c r="R151" s="59">
        <v>88</v>
      </c>
      <c r="S151" s="101">
        <f t="shared" si="10"/>
        <v>88</v>
      </c>
      <c r="T151" s="59">
        <v>81</v>
      </c>
      <c r="U151" s="101">
        <f t="shared" si="11"/>
        <v>169</v>
      </c>
      <c r="V151" s="59"/>
    </row>
    <row r="152" spans="1:22" ht="14.25" customHeight="1" x14ac:dyDescent="0.25">
      <c r="A152" s="100" t="s">
        <v>513</v>
      </c>
      <c r="B152" s="100" t="s">
        <v>514</v>
      </c>
      <c r="C152" s="100" t="s">
        <v>227</v>
      </c>
      <c r="D152" s="59">
        <v>0</v>
      </c>
      <c r="E152" s="59">
        <v>45</v>
      </c>
      <c r="F152" s="59">
        <v>0</v>
      </c>
      <c r="G152" s="59">
        <v>0</v>
      </c>
      <c r="H152" s="59">
        <v>51</v>
      </c>
      <c r="I152" s="59">
        <v>0</v>
      </c>
      <c r="J152" s="101">
        <f t="shared" si="8"/>
        <v>96</v>
      </c>
      <c r="K152" s="59">
        <v>0</v>
      </c>
      <c r="L152" s="101">
        <f t="shared" si="9"/>
        <v>96</v>
      </c>
      <c r="M152" s="59"/>
      <c r="N152" s="59">
        <v>0</v>
      </c>
      <c r="O152" s="59">
        <v>0</v>
      </c>
      <c r="P152" s="59">
        <v>0</v>
      </c>
      <c r="Q152" s="59">
        <v>0</v>
      </c>
      <c r="R152" s="59">
        <v>23</v>
      </c>
      <c r="S152" s="101">
        <f t="shared" si="10"/>
        <v>23</v>
      </c>
      <c r="T152" s="59">
        <v>0</v>
      </c>
      <c r="U152" s="101">
        <f t="shared" si="11"/>
        <v>23</v>
      </c>
      <c r="V152" s="59"/>
    </row>
    <row r="153" spans="1:22" ht="14.25" customHeight="1" x14ac:dyDescent="0.25">
      <c r="A153" s="100" t="s">
        <v>515</v>
      </c>
      <c r="B153" s="100" t="s">
        <v>516</v>
      </c>
      <c r="C153" s="100" t="s">
        <v>239</v>
      </c>
      <c r="D153" s="59">
        <v>0</v>
      </c>
      <c r="E153" s="59">
        <v>2</v>
      </c>
      <c r="F153" s="59">
        <v>0</v>
      </c>
      <c r="G153" s="59">
        <v>0</v>
      </c>
      <c r="H153" s="59">
        <v>2</v>
      </c>
      <c r="I153" s="59">
        <v>119</v>
      </c>
      <c r="J153" s="101">
        <f t="shared" si="8"/>
        <v>123</v>
      </c>
      <c r="K153" s="59">
        <v>0</v>
      </c>
      <c r="L153" s="101">
        <f t="shared" si="9"/>
        <v>123</v>
      </c>
      <c r="M153" s="59"/>
      <c r="N153" s="59">
        <v>54</v>
      </c>
      <c r="O153" s="59">
        <v>0</v>
      </c>
      <c r="P153" s="59">
        <v>0</v>
      </c>
      <c r="Q153" s="59">
        <v>0</v>
      </c>
      <c r="R153" s="59">
        <v>24</v>
      </c>
      <c r="S153" s="101">
        <f t="shared" si="10"/>
        <v>78</v>
      </c>
      <c r="T153" s="59">
        <v>14</v>
      </c>
      <c r="U153" s="101">
        <f t="shared" si="11"/>
        <v>92</v>
      </c>
      <c r="V153" s="59"/>
    </row>
    <row r="154" spans="1:22" ht="14.25" customHeight="1" x14ac:dyDescent="0.25">
      <c r="A154" s="100" t="s">
        <v>517</v>
      </c>
      <c r="B154" s="100" t="s">
        <v>518</v>
      </c>
      <c r="C154" s="100" t="s">
        <v>251</v>
      </c>
      <c r="D154" s="59">
        <v>0</v>
      </c>
      <c r="E154" s="59">
        <v>0</v>
      </c>
      <c r="F154" s="59">
        <v>0</v>
      </c>
      <c r="G154" s="59">
        <v>0</v>
      </c>
      <c r="H154" s="59">
        <v>0</v>
      </c>
      <c r="I154" s="59">
        <v>61</v>
      </c>
      <c r="J154" s="101">
        <f t="shared" si="8"/>
        <v>61</v>
      </c>
      <c r="K154" s="59">
        <v>0</v>
      </c>
      <c r="L154" s="101">
        <f t="shared" si="9"/>
        <v>61</v>
      </c>
      <c r="M154" s="59"/>
      <c r="N154" s="59">
        <v>0</v>
      </c>
      <c r="O154" s="59">
        <v>8</v>
      </c>
      <c r="P154" s="59">
        <v>0</v>
      </c>
      <c r="Q154" s="59">
        <v>0</v>
      </c>
      <c r="R154" s="59">
        <v>0</v>
      </c>
      <c r="S154" s="101">
        <f t="shared" si="10"/>
        <v>8</v>
      </c>
      <c r="T154" s="59">
        <v>0</v>
      </c>
      <c r="U154" s="101">
        <f t="shared" si="11"/>
        <v>8</v>
      </c>
      <c r="V154" s="59"/>
    </row>
    <row r="155" spans="1:22" ht="14.25" customHeight="1" x14ac:dyDescent="0.25">
      <c r="A155" s="100" t="s">
        <v>519</v>
      </c>
      <c r="B155" s="100" t="s">
        <v>520</v>
      </c>
      <c r="C155" s="100" t="s">
        <v>227</v>
      </c>
      <c r="D155" s="59">
        <v>0</v>
      </c>
      <c r="E155" s="59">
        <v>0</v>
      </c>
      <c r="F155" s="59">
        <v>0</v>
      </c>
      <c r="G155" s="59">
        <v>0</v>
      </c>
      <c r="H155" s="59">
        <v>0</v>
      </c>
      <c r="I155" s="59">
        <v>92</v>
      </c>
      <c r="J155" s="101">
        <f t="shared" si="8"/>
        <v>92</v>
      </c>
      <c r="K155" s="59">
        <v>0</v>
      </c>
      <c r="L155" s="101">
        <f t="shared" si="9"/>
        <v>92</v>
      </c>
      <c r="M155" s="59"/>
      <c r="N155" s="59">
        <v>0</v>
      </c>
      <c r="O155" s="59">
        <v>6</v>
      </c>
      <c r="P155" s="59">
        <v>0</v>
      </c>
      <c r="Q155" s="59">
        <v>0</v>
      </c>
      <c r="R155" s="59">
        <v>0</v>
      </c>
      <c r="S155" s="101">
        <f t="shared" si="10"/>
        <v>6</v>
      </c>
      <c r="T155" s="59">
        <v>0</v>
      </c>
      <c r="U155" s="101">
        <f t="shared" si="11"/>
        <v>6</v>
      </c>
      <c r="V155" s="59"/>
    </row>
    <row r="156" spans="1:22" ht="14.25" customHeight="1" x14ac:dyDescent="0.25">
      <c r="A156" s="100" t="s">
        <v>521</v>
      </c>
      <c r="B156" s="100" t="s">
        <v>522</v>
      </c>
      <c r="C156" s="100" t="s">
        <v>259</v>
      </c>
      <c r="D156" s="59">
        <v>1</v>
      </c>
      <c r="E156" s="59">
        <v>0</v>
      </c>
      <c r="F156" s="59">
        <v>0</v>
      </c>
      <c r="G156" s="59">
        <v>0</v>
      </c>
      <c r="H156" s="59">
        <v>0</v>
      </c>
      <c r="I156" s="59">
        <v>48</v>
      </c>
      <c r="J156" s="101">
        <f t="shared" si="8"/>
        <v>49</v>
      </c>
      <c r="K156" s="59">
        <v>1</v>
      </c>
      <c r="L156" s="101">
        <f t="shared" si="9"/>
        <v>50</v>
      </c>
      <c r="M156" s="59"/>
      <c r="N156" s="59">
        <v>9</v>
      </c>
      <c r="O156" s="59">
        <v>5</v>
      </c>
      <c r="P156" s="59">
        <v>0</v>
      </c>
      <c r="Q156" s="59">
        <v>0</v>
      </c>
      <c r="R156" s="59">
        <v>48</v>
      </c>
      <c r="S156" s="101">
        <f t="shared" si="10"/>
        <v>62</v>
      </c>
      <c r="T156" s="59">
        <v>118</v>
      </c>
      <c r="U156" s="101">
        <f t="shared" si="11"/>
        <v>180</v>
      </c>
      <c r="V156" s="59"/>
    </row>
    <row r="157" spans="1:22" ht="14.25" customHeight="1" x14ac:dyDescent="0.25">
      <c r="A157" s="100" t="s">
        <v>523</v>
      </c>
      <c r="B157" s="100" t="s">
        <v>524</v>
      </c>
      <c r="C157" s="100" t="s">
        <v>227</v>
      </c>
      <c r="D157" s="59">
        <v>0</v>
      </c>
      <c r="E157" s="59">
        <v>30</v>
      </c>
      <c r="F157" s="59">
        <v>0</v>
      </c>
      <c r="G157" s="59">
        <v>0</v>
      </c>
      <c r="H157" s="59">
        <v>0</v>
      </c>
      <c r="I157" s="59">
        <v>40</v>
      </c>
      <c r="J157" s="101">
        <f t="shared" si="8"/>
        <v>70</v>
      </c>
      <c r="K157" s="59">
        <v>0</v>
      </c>
      <c r="L157" s="101">
        <f t="shared" si="9"/>
        <v>70</v>
      </c>
      <c r="M157" s="59"/>
      <c r="N157" s="59">
        <v>40</v>
      </c>
      <c r="O157" s="59">
        <v>0</v>
      </c>
      <c r="P157" s="59">
        <v>0</v>
      </c>
      <c r="Q157" s="59">
        <v>0</v>
      </c>
      <c r="R157" s="59">
        <v>0</v>
      </c>
      <c r="S157" s="101">
        <f t="shared" si="10"/>
        <v>40</v>
      </c>
      <c r="T157" s="59">
        <v>0</v>
      </c>
      <c r="U157" s="101">
        <f t="shared" si="11"/>
        <v>40</v>
      </c>
      <c r="V157" s="59"/>
    </row>
    <row r="158" spans="1:22" ht="14.25" customHeight="1" x14ac:dyDescent="0.25">
      <c r="A158" s="100" t="s">
        <v>525</v>
      </c>
      <c r="B158" s="100" t="s">
        <v>526</v>
      </c>
      <c r="C158" s="100" t="s">
        <v>324</v>
      </c>
      <c r="D158" s="59">
        <v>0</v>
      </c>
      <c r="E158" s="59">
        <v>0</v>
      </c>
      <c r="F158" s="59">
        <v>0</v>
      </c>
      <c r="G158" s="59">
        <v>0</v>
      </c>
      <c r="H158" s="59">
        <v>0</v>
      </c>
      <c r="I158" s="59">
        <v>56</v>
      </c>
      <c r="J158" s="101">
        <f t="shared" si="8"/>
        <v>56</v>
      </c>
      <c r="K158" s="59">
        <v>0</v>
      </c>
      <c r="L158" s="101">
        <f t="shared" si="9"/>
        <v>56</v>
      </c>
      <c r="M158" s="59"/>
      <c r="N158" s="59">
        <v>34</v>
      </c>
      <c r="O158" s="59">
        <v>11</v>
      </c>
      <c r="P158" s="59">
        <v>0</v>
      </c>
      <c r="Q158" s="59">
        <v>0</v>
      </c>
      <c r="R158" s="59">
        <v>8</v>
      </c>
      <c r="S158" s="101">
        <f t="shared" si="10"/>
        <v>53</v>
      </c>
      <c r="T158" s="59">
        <v>16</v>
      </c>
      <c r="U158" s="101">
        <f t="shared" si="11"/>
        <v>69</v>
      </c>
      <c r="V158" s="59"/>
    </row>
    <row r="159" spans="1:22" ht="14.25" customHeight="1" x14ac:dyDescent="0.25">
      <c r="A159" s="100" t="s">
        <v>527</v>
      </c>
      <c r="B159" s="100" t="s">
        <v>528</v>
      </c>
      <c r="C159" s="100" t="s">
        <v>256</v>
      </c>
      <c r="D159" s="59">
        <v>0</v>
      </c>
      <c r="E159" s="59">
        <v>0</v>
      </c>
      <c r="F159" s="59">
        <v>0</v>
      </c>
      <c r="G159" s="59">
        <v>0</v>
      </c>
      <c r="H159" s="59">
        <v>0</v>
      </c>
      <c r="I159" s="59">
        <v>0</v>
      </c>
      <c r="J159" s="101">
        <f t="shared" si="8"/>
        <v>0</v>
      </c>
      <c r="K159" s="59">
        <v>0</v>
      </c>
      <c r="L159" s="101">
        <f t="shared" si="9"/>
        <v>0</v>
      </c>
      <c r="M159" s="59"/>
      <c r="N159" s="59">
        <v>0</v>
      </c>
      <c r="O159" s="59">
        <v>0</v>
      </c>
      <c r="P159" s="59">
        <v>0</v>
      </c>
      <c r="Q159" s="59">
        <v>0</v>
      </c>
      <c r="R159" s="59">
        <v>0</v>
      </c>
      <c r="S159" s="101">
        <f t="shared" si="10"/>
        <v>0</v>
      </c>
      <c r="T159" s="59">
        <v>7</v>
      </c>
      <c r="U159" s="101">
        <f t="shared" si="11"/>
        <v>7</v>
      </c>
      <c r="V159" s="59"/>
    </row>
    <row r="160" spans="1:22" ht="14.25" customHeight="1" x14ac:dyDescent="0.25">
      <c r="A160" s="100" t="s">
        <v>529</v>
      </c>
      <c r="B160" s="100" t="s">
        <v>530</v>
      </c>
      <c r="C160" s="100" t="s">
        <v>259</v>
      </c>
      <c r="D160" s="59">
        <v>0</v>
      </c>
      <c r="E160" s="59">
        <v>0</v>
      </c>
      <c r="F160" s="59">
        <v>0</v>
      </c>
      <c r="G160" s="59">
        <v>0</v>
      </c>
      <c r="H160" s="59">
        <v>0</v>
      </c>
      <c r="I160" s="59">
        <v>0</v>
      </c>
      <c r="J160" s="101">
        <f t="shared" si="8"/>
        <v>0</v>
      </c>
      <c r="K160" s="59">
        <v>0</v>
      </c>
      <c r="L160" s="101">
        <f t="shared" si="9"/>
        <v>0</v>
      </c>
      <c r="M160" s="59"/>
      <c r="N160" s="59">
        <v>2</v>
      </c>
      <c r="O160" s="59">
        <v>0</v>
      </c>
      <c r="P160" s="59">
        <v>0</v>
      </c>
      <c r="Q160" s="59">
        <v>4</v>
      </c>
      <c r="R160" s="59">
        <v>0</v>
      </c>
      <c r="S160" s="101">
        <f t="shared" si="10"/>
        <v>6</v>
      </c>
      <c r="T160" s="59">
        <v>0</v>
      </c>
      <c r="U160" s="101">
        <f t="shared" si="11"/>
        <v>6</v>
      </c>
      <c r="V160" s="59"/>
    </row>
    <row r="161" spans="1:22" ht="14.25" customHeight="1" x14ac:dyDescent="0.25">
      <c r="A161" s="100" t="s">
        <v>531</v>
      </c>
      <c r="B161" s="100" t="s">
        <v>532</v>
      </c>
      <c r="C161" s="100" t="s">
        <v>259</v>
      </c>
      <c r="D161" s="59">
        <v>0</v>
      </c>
      <c r="E161" s="59">
        <v>0</v>
      </c>
      <c r="F161" s="59">
        <v>0</v>
      </c>
      <c r="G161" s="59">
        <v>0</v>
      </c>
      <c r="H161" s="59">
        <v>0</v>
      </c>
      <c r="I161" s="59">
        <v>0</v>
      </c>
      <c r="J161" s="101">
        <f t="shared" si="8"/>
        <v>0</v>
      </c>
      <c r="K161" s="59">
        <v>0</v>
      </c>
      <c r="L161" s="101">
        <f t="shared" si="9"/>
        <v>0</v>
      </c>
      <c r="M161" s="59"/>
      <c r="N161" s="59">
        <v>14</v>
      </c>
      <c r="O161" s="59">
        <v>0</v>
      </c>
      <c r="P161" s="59">
        <v>0</v>
      </c>
      <c r="Q161" s="59">
        <v>0</v>
      </c>
      <c r="R161" s="59">
        <v>4</v>
      </c>
      <c r="S161" s="101">
        <f t="shared" si="10"/>
        <v>18</v>
      </c>
      <c r="T161" s="59">
        <v>21</v>
      </c>
      <c r="U161" s="101">
        <f t="shared" si="11"/>
        <v>39</v>
      </c>
      <c r="V161" s="59"/>
    </row>
    <row r="162" spans="1:22" ht="14.25" customHeight="1" x14ac:dyDescent="0.25">
      <c r="A162" s="100" t="s">
        <v>533</v>
      </c>
      <c r="B162" s="100" t="s">
        <v>534</v>
      </c>
      <c r="C162" s="100" t="s">
        <v>227</v>
      </c>
      <c r="D162" s="59">
        <v>0</v>
      </c>
      <c r="E162" s="59">
        <v>0</v>
      </c>
      <c r="F162" s="59">
        <v>0</v>
      </c>
      <c r="G162" s="59">
        <v>0</v>
      </c>
      <c r="H162" s="59">
        <v>0</v>
      </c>
      <c r="I162" s="59">
        <v>130</v>
      </c>
      <c r="J162" s="101">
        <f t="shared" si="8"/>
        <v>130</v>
      </c>
      <c r="K162" s="59">
        <v>0</v>
      </c>
      <c r="L162" s="101">
        <f t="shared" si="9"/>
        <v>130</v>
      </c>
      <c r="M162" s="59"/>
      <c r="N162" s="59">
        <v>6</v>
      </c>
      <c r="O162" s="59">
        <v>0</v>
      </c>
      <c r="P162" s="59">
        <v>0</v>
      </c>
      <c r="Q162" s="59">
        <v>0</v>
      </c>
      <c r="R162" s="59">
        <v>14</v>
      </c>
      <c r="S162" s="101">
        <f t="shared" si="10"/>
        <v>20</v>
      </c>
      <c r="T162" s="59">
        <v>3</v>
      </c>
      <c r="U162" s="101">
        <f t="shared" si="11"/>
        <v>23</v>
      </c>
      <c r="V162" s="59"/>
    </row>
    <row r="163" spans="1:22" ht="14.25" customHeight="1" x14ac:dyDescent="0.25">
      <c r="A163" s="100" t="s">
        <v>535</v>
      </c>
      <c r="B163" s="100" t="s">
        <v>536</v>
      </c>
      <c r="C163" s="100" t="s">
        <v>242</v>
      </c>
      <c r="D163" s="59">
        <v>0</v>
      </c>
      <c r="E163" s="59">
        <v>15</v>
      </c>
      <c r="F163" s="59">
        <v>0</v>
      </c>
      <c r="G163" s="59">
        <v>0</v>
      </c>
      <c r="H163" s="59">
        <v>0</v>
      </c>
      <c r="I163" s="59">
        <v>40</v>
      </c>
      <c r="J163" s="101">
        <f t="shared" si="8"/>
        <v>55</v>
      </c>
      <c r="K163" s="59">
        <v>7</v>
      </c>
      <c r="L163" s="101">
        <f t="shared" si="9"/>
        <v>62</v>
      </c>
      <c r="M163" s="59"/>
      <c r="N163" s="59">
        <v>0</v>
      </c>
      <c r="O163" s="59">
        <v>0</v>
      </c>
      <c r="P163" s="59">
        <v>0</v>
      </c>
      <c r="Q163" s="59">
        <v>0</v>
      </c>
      <c r="R163" s="59">
        <v>0</v>
      </c>
      <c r="S163" s="101">
        <f t="shared" si="10"/>
        <v>0</v>
      </c>
      <c r="T163" s="59">
        <v>1</v>
      </c>
      <c r="U163" s="101">
        <f t="shared" si="11"/>
        <v>1</v>
      </c>
      <c r="V163" s="59"/>
    </row>
    <row r="164" spans="1:22" ht="14.25" customHeight="1" x14ac:dyDescent="0.25">
      <c r="A164" s="100" t="s">
        <v>537</v>
      </c>
      <c r="B164" s="100" t="s">
        <v>538</v>
      </c>
      <c r="C164" s="100" t="s">
        <v>256</v>
      </c>
      <c r="D164" s="59">
        <v>0</v>
      </c>
      <c r="E164" s="59">
        <v>0</v>
      </c>
      <c r="F164" s="59">
        <v>0</v>
      </c>
      <c r="G164" s="59">
        <v>0</v>
      </c>
      <c r="H164" s="59">
        <v>0</v>
      </c>
      <c r="I164" s="59">
        <v>112</v>
      </c>
      <c r="J164" s="101">
        <f t="shared" si="8"/>
        <v>112</v>
      </c>
      <c r="K164" s="59">
        <v>0</v>
      </c>
      <c r="L164" s="101">
        <f t="shared" si="9"/>
        <v>112</v>
      </c>
      <c r="M164" s="59"/>
      <c r="N164" s="59">
        <v>0</v>
      </c>
      <c r="O164" s="59">
        <v>2</v>
      </c>
      <c r="P164" s="59">
        <v>0</v>
      </c>
      <c r="Q164" s="59">
        <v>0</v>
      </c>
      <c r="R164" s="59">
        <v>5</v>
      </c>
      <c r="S164" s="101">
        <f t="shared" si="10"/>
        <v>7</v>
      </c>
      <c r="T164" s="59">
        <v>0</v>
      </c>
      <c r="U164" s="101">
        <f t="shared" si="11"/>
        <v>7</v>
      </c>
      <c r="V164" s="59"/>
    </row>
    <row r="165" spans="1:22" ht="14.25" customHeight="1" x14ac:dyDescent="0.25">
      <c r="A165" s="100" t="s">
        <v>539</v>
      </c>
      <c r="B165" s="100" t="s">
        <v>540</v>
      </c>
      <c r="C165" s="100" t="s">
        <v>230</v>
      </c>
      <c r="D165" s="59">
        <v>0</v>
      </c>
      <c r="E165" s="59">
        <v>0</v>
      </c>
      <c r="F165" s="59">
        <v>0</v>
      </c>
      <c r="G165" s="59">
        <v>0</v>
      </c>
      <c r="H165" s="59">
        <v>0</v>
      </c>
      <c r="I165" s="59">
        <v>0</v>
      </c>
      <c r="J165" s="101">
        <f t="shared" si="8"/>
        <v>0</v>
      </c>
      <c r="K165" s="59">
        <v>0</v>
      </c>
      <c r="L165" s="101">
        <f t="shared" si="9"/>
        <v>0</v>
      </c>
      <c r="M165" s="59"/>
      <c r="N165" s="59">
        <v>6</v>
      </c>
      <c r="O165" s="59">
        <v>5</v>
      </c>
      <c r="P165" s="59">
        <v>0</v>
      </c>
      <c r="Q165" s="59">
        <v>0</v>
      </c>
      <c r="R165" s="59">
        <v>6</v>
      </c>
      <c r="S165" s="101">
        <f t="shared" si="10"/>
        <v>17</v>
      </c>
      <c r="T165" s="59">
        <v>53</v>
      </c>
      <c r="U165" s="101">
        <f t="shared" si="11"/>
        <v>70</v>
      </c>
      <c r="V165" s="59"/>
    </row>
    <row r="166" spans="1:22" ht="14.25" customHeight="1" x14ac:dyDescent="0.25">
      <c r="A166" s="100" t="s">
        <v>541</v>
      </c>
      <c r="B166" s="100" t="s">
        <v>542</v>
      </c>
      <c r="C166" s="100" t="s">
        <v>227</v>
      </c>
      <c r="D166" s="59">
        <v>0</v>
      </c>
      <c r="E166" s="59">
        <v>0</v>
      </c>
      <c r="F166" s="59">
        <v>0</v>
      </c>
      <c r="G166" s="59">
        <v>0</v>
      </c>
      <c r="H166" s="59">
        <v>0</v>
      </c>
      <c r="I166" s="59">
        <v>0</v>
      </c>
      <c r="J166" s="101">
        <f t="shared" si="8"/>
        <v>0</v>
      </c>
      <c r="K166" s="59">
        <v>0</v>
      </c>
      <c r="L166" s="101">
        <f t="shared" si="9"/>
        <v>0</v>
      </c>
      <c r="M166" s="59"/>
      <c r="N166" s="59">
        <v>28</v>
      </c>
      <c r="O166" s="59">
        <v>6</v>
      </c>
      <c r="P166" s="59">
        <v>0</v>
      </c>
      <c r="Q166" s="59">
        <v>0</v>
      </c>
      <c r="R166" s="59">
        <v>0</v>
      </c>
      <c r="S166" s="101">
        <f t="shared" si="10"/>
        <v>34</v>
      </c>
      <c r="T166" s="59">
        <v>0</v>
      </c>
      <c r="U166" s="101">
        <f t="shared" si="11"/>
        <v>34</v>
      </c>
      <c r="V166" s="59"/>
    </row>
    <row r="167" spans="1:22" ht="14.25" customHeight="1" x14ac:dyDescent="0.25">
      <c r="A167" s="100" t="s">
        <v>543</v>
      </c>
      <c r="B167" s="100" t="s">
        <v>544</v>
      </c>
      <c r="C167" s="100" t="s">
        <v>230</v>
      </c>
      <c r="D167" s="59">
        <v>0</v>
      </c>
      <c r="E167" s="59">
        <v>0</v>
      </c>
      <c r="F167" s="59">
        <v>0</v>
      </c>
      <c r="G167" s="59">
        <v>0</v>
      </c>
      <c r="H167" s="59">
        <v>0</v>
      </c>
      <c r="I167" s="59">
        <v>0</v>
      </c>
      <c r="J167" s="101">
        <f t="shared" si="8"/>
        <v>0</v>
      </c>
      <c r="K167" s="59">
        <v>5</v>
      </c>
      <c r="L167" s="101">
        <f t="shared" si="9"/>
        <v>5</v>
      </c>
      <c r="M167" s="59"/>
      <c r="N167" s="59">
        <v>0</v>
      </c>
      <c r="O167" s="59">
        <v>0</v>
      </c>
      <c r="P167" s="59">
        <v>0</v>
      </c>
      <c r="Q167" s="59">
        <v>0</v>
      </c>
      <c r="R167" s="59">
        <v>0</v>
      </c>
      <c r="S167" s="101">
        <f t="shared" si="10"/>
        <v>0</v>
      </c>
      <c r="T167" s="59">
        <v>0</v>
      </c>
      <c r="U167" s="101">
        <f t="shared" si="11"/>
        <v>0</v>
      </c>
      <c r="V167" s="59"/>
    </row>
    <row r="168" spans="1:22" ht="14.25" customHeight="1" x14ac:dyDescent="0.25">
      <c r="A168" s="100" t="s">
        <v>545</v>
      </c>
      <c r="B168" s="100" t="s">
        <v>546</v>
      </c>
      <c r="C168" s="100" t="s">
        <v>259</v>
      </c>
      <c r="D168" s="59">
        <v>0</v>
      </c>
      <c r="E168" s="59">
        <v>6</v>
      </c>
      <c r="F168" s="59">
        <v>0</v>
      </c>
      <c r="G168" s="59">
        <v>0</v>
      </c>
      <c r="H168" s="59">
        <v>20</v>
      </c>
      <c r="I168" s="59">
        <v>0</v>
      </c>
      <c r="J168" s="101">
        <f t="shared" si="8"/>
        <v>26</v>
      </c>
      <c r="K168" s="59">
        <v>0</v>
      </c>
      <c r="L168" s="101">
        <f t="shared" si="9"/>
        <v>26</v>
      </c>
      <c r="M168" s="59"/>
      <c r="N168" s="59">
        <v>2</v>
      </c>
      <c r="O168" s="59">
        <v>59</v>
      </c>
      <c r="P168" s="59">
        <v>0</v>
      </c>
      <c r="Q168" s="59">
        <v>53</v>
      </c>
      <c r="R168" s="59">
        <v>119</v>
      </c>
      <c r="S168" s="101">
        <f t="shared" si="10"/>
        <v>233</v>
      </c>
      <c r="T168" s="59">
        <v>0</v>
      </c>
      <c r="U168" s="101">
        <f t="shared" si="11"/>
        <v>233</v>
      </c>
      <c r="V168" s="59"/>
    </row>
    <row r="169" spans="1:22" ht="14.25" customHeight="1" x14ac:dyDescent="0.25">
      <c r="A169" s="100" t="s">
        <v>547</v>
      </c>
      <c r="B169" s="100" t="s">
        <v>548</v>
      </c>
      <c r="C169" s="100" t="s">
        <v>256</v>
      </c>
      <c r="D169" s="59">
        <v>0</v>
      </c>
      <c r="E169" s="59">
        <v>0</v>
      </c>
      <c r="F169" s="59">
        <v>0</v>
      </c>
      <c r="G169" s="59">
        <v>0</v>
      </c>
      <c r="H169" s="59">
        <v>0</v>
      </c>
      <c r="I169" s="59">
        <v>52</v>
      </c>
      <c r="J169" s="101">
        <f t="shared" si="8"/>
        <v>52</v>
      </c>
      <c r="K169" s="59">
        <v>0</v>
      </c>
      <c r="L169" s="101">
        <f t="shared" si="9"/>
        <v>52</v>
      </c>
      <c r="M169" s="59"/>
      <c r="N169" s="59">
        <v>35</v>
      </c>
      <c r="O169" s="59">
        <v>0</v>
      </c>
      <c r="P169" s="59">
        <v>0</v>
      </c>
      <c r="Q169" s="59">
        <v>0</v>
      </c>
      <c r="R169" s="59">
        <v>0</v>
      </c>
      <c r="S169" s="101">
        <f t="shared" si="10"/>
        <v>35</v>
      </c>
      <c r="T169" s="59">
        <v>0</v>
      </c>
      <c r="U169" s="101">
        <f t="shared" si="11"/>
        <v>35</v>
      </c>
      <c r="V169" s="59"/>
    </row>
    <row r="170" spans="1:22" ht="14.25" customHeight="1" x14ac:dyDescent="0.25">
      <c r="A170" s="100" t="s">
        <v>549</v>
      </c>
      <c r="B170" s="100" t="s">
        <v>550</v>
      </c>
      <c r="C170" s="100" t="s">
        <v>259</v>
      </c>
      <c r="D170" s="59">
        <v>0</v>
      </c>
      <c r="E170" s="59">
        <v>0</v>
      </c>
      <c r="F170" s="59">
        <v>0</v>
      </c>
      <c r="G170" s="59">
        <v>0</v>
      </c>
      <c r="H170" s="59">
        <v>0</v>
      </c>
      <c r="I170" s="59">
        <v>0</v>
      </c>
      <c r="J170" s="101">
        <f t="shared" si="8"/>
        <v>0</v>
      </c>
      <c r="K170" s="59">
        <v>0</v>
      </c>
      <c r="L170" s="101">
        <f t="shared" si="9"/>
        <v>0</v>
      </c>
      <c r="M170" s="59"/>
      <c r="N170" s="59">
        <v>0</v>
      </c>
      <c r="O170" s="59">
        <v>27</v>
      </c>
      <c r="P170" s="59">
        <v>0</v>
      </c>
      <c r="Q170" s="59">
        <v>46</v>
      </c>
      <c r="R170" s="59">
        <v>24</v>
      </c>
      <c r="S170" s="101">
        <f t="shared" si="10"/>
        <v>97</v>
      </c>
      <c r="T170" s="59">
        <v>0</v>
      </c>
      <c r="U170" s="101">
        <f t="shared" si="11"/>
        <v>97</v>
      </c>
      <c r="V170" s="59"/>
    </row>
    <row r="171" spans="1:22" ht="14.25" customHeight="1" x14ac:dyDescent="0.25">
      <c r="A171" s="100" t="s">
        <v>551</v>
      </c>
      <c r="B171" s="100" t="s">
        <v>552</v>
      </c>
      <c r="C171" s="100" t="s">
        <v>227</v>
      </c>
      <c r="D171" s="59">
        <v>0</v>
      </c>
      <c r="E171" s="59">
        <v>10</v>
      </c>
      <c r="F171" s="59">
        <v>0</v>
      </c>
      <c r="G171" s="59">
        <v>0</v>
      </c>
      <c r="H171" s="59">
        <v>0</v>
      </c>
      <c r="I171" s="59">
        <v>4</v>
      </c>
      <c r="J171" s="101">
        <f t="shared" si="8"/>
        <v>14</v>
      </c>
      <c r="K171" s="59">
        <v>0</v>
      </c>
      <c r="L171" s="101">
        <f t="shared" si="9"/>
        <v>14</v>
      </c>
      <c r="M171" s="59"/>
      <c r="N171" s="59">
        <v>8</v>
      </c>
      <c r="O171" s="59">
        <v>0</v>
      </c>
      <c r="P171" s="59">
        <v>0</v>
      </c>
      <c r="Q171" s="59">
        <v>0</v>
      </c>
      <c r="R171" s="59">
        <v>1</v>
      </c>
      <c r="S171" s="101">
        <f t="shared" si="10"/>
        <v>9</v>
      </c>
      <c r="T171" s="59">
        <v>0</v>
      </c>
      <c r="U171" s="101">
        <f t="shared" si="11"/>
        <v>9</v>
      </c>
      <c r="V171" s="59"/>
    </row>
    <row r="172" spans="1:22" ht="14.25" customHeight="1" x14ac:dyDescent="0.25">
      <c r="A172" s="100" t="s">
        <v>553</v>
      </c>
      <c r="B172" s="100" t="s">
        <v>554</v>
      </c>
      <c r="C172" s="100" t="s">
        <v>256</v>
      </c>
      <c r="D172" s="59">
        <v>63</v>
      </c>
      <c r="E172" s="59">
        <v>82</v>
      </c>
      <c r="F172" s="59">
        <v>0</v>
      </c>
      <c r="G172" s="59">
        <v>0</v>
      </c>
      <c r="H172" s="59">
        <v>24</v>
      </c>
      <c r="I172" s="59">
        <v>2</v>
      </c>
      <c r="J172" s="101">
        <f t="shared" si="8"/>
        <v>171</v>
      </c>
      <c r="K172" s="59">
        <v>103</v>
      </c>
      <c r="L172" s="101">
        <f t="shared" si="9"/>
        <v>274</v>
      </c>
      <c r="M172" s="59"/>
      <c r="N172" s="59">
        <v>0</v>
      </c>
      <c r="O172" s="59">
        <v>17</v>
      </c>
      <c r="P172" s="59">
        <v>0</v>
      </c>
      <c r="Q172" s="59">
        <v>0</v>
      </c>
      <c r="R172" s="59">
        <v>17</v>
      </c>
      <c r="S172" s="101">
        <f t="shared" si="10"/>
        <v>34</v>
      </c>
      <c r="T172" s="59">
        <v>41</v>
      </c>
      <c r="U172" s="101">
        <f t="shared" si="11"/>
        <v>75</v>
      </c>
      <c r="V172" s="59"/>
    </row>
    <row r="173" spans="1:22" ht="14.25" customHeight="1" x14ac:dyDescent="0.25">
      <c r="A173" s="100" t="s">
        <v>555</v>
      </c>
      <c r="B173" s="100" t="s">
        <v>556</v>
      </c>
      <c r="C173" s="100" t="s">
        <v>227</v>
      </c>
      <c r="D173" s="59">
        <v>0</v>
      </c>
      <c r="E173" s="59">
        <v>0</v>
      </c>
      <c r="F173" s="59">
        <v>0</v>
      </c>
      <c r="G173" s="59">
        <v>0</v>
      </c>
      <c r="H173" s="59">
        <v>0</v>
      </c>
      <c r="I173" s="59">
        <v>0</v>
      </c>
      <c r="J173" s="101">
        <f t="shared" si="8"/>
        <v>0</v>
      </c>
      <c r="K173" s="59">
        <v>0</v>
      </c>
      <c r="L173" s="101">
        <f t="shared" si="9"/>
        <v>0</v>
      </c>
      <c r="M173" s="59"/>
      <c r="N173" s="59">
        <v>0</v>
      </c>
      <c r="O173" s="59">
        <v>0</v>
      </c>
      <c r="P173" s="59">
        <v>0</v>
      </c>
      <c r="Q173" s="59">
        <v>0</v>
      </c>
      <c r="R173" s="59">
        <v>23</v>
      </c>
      <c r="S173" s="101">
        <f t="shared" si="10"/>
        <v>23</v>
      </c>
      <c r="T173" s="59">
        <v>0</v>
      </c>
      <c r="U173" s="101">
        <f t="shared" si="11"/>
        <v>23</v>
      </c>
      <c r="V173" s="59"/>
    </row>
    <row r="174" spans="1:22" ht="14.25" customHeight="1" x14ac:dyDescent="0.25">
      <c r="A174" s="100" t="s">
        <v>557</v>
      </c>
      <c r="B174" s="100" t="s">
        <v>558</v>
      </c>
      <c r="C174" s="100" t="s">
        <v>256</v>
      </c>
      <c r="D174" s="59">
        <v>0</v>
      </c>
      <c r="E174" s="59">
        <v>0</v>
      </c>
      <c r="F174" s="59">
        <v>0</v>
      </c>
      <c r="G174" s="59">
        <v>0</v>
      </c>
      <c r="H174" s="59">
        <v>0</v>
      </c>
      <c r="I174" s="59">
        <v>0</v>
      </c>
      <c r="J174" s="101">
        <f t="shared" si="8"/>
        <v>0</v>
      </c>
      <c r="K174" s="59">
        <v>0</v>
      </c>
      <c r="L174" s="101">
        <f t="shared" si="9"/>
        <v>0</v>
      </c>
      <c r="M174" s="59"/>
      <c r="N174" s="59">
        <v>0</v>
      </c>
      <c r="O174" s="59">
        <v>0</v>
      </c>
      <c r="P174" s="59">
        <v>0</v>
      </c>
      <c r="Q174" s="59">
        <v>0</v>
      </c>
      <c r="R174" s="59">
        <v>1</v>
      </c>
      <c r="S174" s="101">
        <f t="shared" si="10"/>
        <v>1</v>
      </c>
      <c r="T174" s="59">
        <v>0</v>
      </c>
      <c r="U174" s="101">
        <f t="shared" si="11"/>
        <v>1</v>
      </c>
      <c r="V174" s="59"/>
    </row>
    <row r="175" spans="1:22" ht="14.25" customHeight="1" x14ac:dyDescent="0.25">
      <c r="A175" s="100" t="s">
        <v>559</v>
      </c>
      <c r="B175" s="100" t="s">
        <v>560</v>
      </c>
      <c r="C175" s="22" t="s">
        <v>251</v>
      </c>
      <c r="D175" s="59">
        <v>0</v>
      </c>
      <c r="E175" s="59">
        <v>1</v>
      </c>
      <c r="F175" s="59">
        <v>0</v>
      </c>
      <c r="G175" s="59">
        <v>0</v>
      </c>
      <c r="H175" s="59">
        <v>0</v>
      </c>
      <c r="I175" s="59">
        <v>45</v>
      </c>
      <c r="J175" s="101">
        <f t="shared" si="8"/>
        <v>46</v>
      </c>
      <c r="K175" s="59">
        <v>0</v>
      </c>
      <c r="L175" s="101">
        <f t="shared" si="9"/>
        <v>46</v>
      </c>
      <c r="M175" s="59"/>
      <c r="N175" s="59">
        <v>22</v>
      </c>
      <c r="O175" s="59">
        <v>19</v>
      </c>
      <c r="P175" s="59">
        <v>6</v>
      </c>
      <c r="Q175" s="59">
        <v>0</v>
      </c>
      <c r="R175" s="59">
        <v>49</v>
      </c>
      <c r="S175" s="101">
        <f t="shared" si="10"/>
        <v>96</v>
      </c>
      <c r="T175" s="59">
        <v>29</v>
      </c>
      <c r="U175" s="101">
        <f t="shared" si="11"/>
        <v>125</v>
      </c>
      <c r="V175" s="59"/>
    </row>
    <row r="176" spans="1:22" ht="14.25" customHeight="1" x14ac:dyDescent="0.25">
      <c r="A176" s="100" t="s">
        <v>561</v>
      </c>
      <c r="B176" s="100" t="s">
        <v>562</v>
      </c>
      <c r="C176" s="100" t="s">
        <v>239</v>
      </c>
      <c r="D176" s="59">
        <v>0</v>
      </c>
      <c r="E176" s="59">
        <v>0</v>
      </c>
      <c r="F176" s="59">
        <v>0</v>
      </c>
      <c r="G176" s="59">
        <v>0</v>
      </c>
      <c r="H176" s="59">
        <v>0</v>
      </c>
      <c r="I176" s="59">
        <v>0</v>
      </c>
      <c r="J176" s="101">
        <f t="shared" si="8"/>
        <v>0</v>
      </c>
      <c r="K176" s="59">
        <v>11</v>
      </c>
      <c r="L176" s="101">
        <f t="shared" si="9"/>
        <v>11</v>
      </c>
      <c r="M176" s="59"/>
      <c r="N176" s="59">
        <v>15</v>
      </c>
      <c r="O176" s="59">
        <v>2</v>
      </c>
      <c r="P176" s="59">
        <v>0</v>
      </c>
      <c r="Q176" s="59">
        <v>0</v>
      </c>
      <c r="R176" s="59">
        <v>45</v>
      </c>
      <c r="S176" s="101">
        <f t="shared" si="10"/>
        <v>62</v>
      </c>
      <c r="T176" s="59">
        <v>37</v>
      </c>
      <c r="U176" s="101">
        <f t="shared" si="11"/>
        <v>99</v>
      </c>
      <c r="V176" s="59"/>
    </row>
    <row r="177" spans="1:22" ht="14.25" customHeight="1" x14ac:dyDescent="0.25">
      <c r="A177" s="100" t="s">
        <v>563</v>
      </c>
      <c r="B177" s="100" t="s">
        <v>564</v>
      </c>
      <c r="C177" s="100" t="s">
        <v>230</v>
      </c>
      <c r="D177" s="59">
        <v>0</v>
      </c>
      <c r="E177" s="59">
        <v>0</v>
      </c>
      <c r="F177" s="59">
        <v>0</v>
      </c>
      <c r="G177" s="59">
        <v>0</v>
      </c>
      <c r="H177" s="59">
        <v>0</v>
      </c>
      <c r="I177" s="59">
        <v>0</v>
      </c>
      <c r="J177" s="101">
        <f t="shared" si="8"/>
        <v>0</v>
      </c>
      <c r="K177" s="59">
        <v>0</v>
      </c>
      <c r="L177" s="101">
        <f t="shared" si="9"/>
        <v>0</v>
      </c>
      <c r="M177" s="59"/>
      <c r="N177" s="59">
        <v>69</v>
      </c>
      <c r="O177" s="59">
        <v>0</v>
      </c>
      <c r="P177" s="59">
        <v>0</v>
      </c>
      <c r="Q177" s="59">
        <v>0</v>
      </c>
      <c r="R177" s="59">
        <v>28</v>
      </c>
      <c r="S177" s="101">
        <f t="shared" si="10"/>
        <v>97</v>
      </c>
      <c r="T177" s="59">
        <v>72</v>
      </c>
      <c r="U177" s="101">
        <f t="shared" si="11"/>
        <v>169</v>
      </c>
      <c r="V177" s="59"/>
    </row>
    <row r="178" spans="1:22" ht="14.25" customHeight="1" x14ac:dyDescent="0.25">
      <c r="A178" s="100" t="s">
        <v>565</v>
      </c>
      <c r="B178" s="100" t="s">
        <v>566</v>
      </c>
      <c r="C178" s="100" t="s">
        <v>251</v>
      </c>
      <c r="D178" s="59">
        <v>0</v>
      </c>
      <c r="E178" s="59">
        <v>0</v>
      </c>
      <c r="F178" s="59">
        <v>0</v>
      </c>
      <c r="G178" s="59">
        <v>0</v>
      </c>
      <c r="H178" s="59">
        <v>0</v>
      </c>
      <c r="I178" s="59">
        <v>171</v>
      </c>
      <c r="J178" s="101">
        <f t="shared" si="8"/>
        <v>171</v>
      </c>
      <c r="K178" s="59">
        <v>6</v>
      </c>
      <c r="L178" s="101">
        <f t="shared" si="9"/>
        <v>177</v>
      </c>
      <c r="M178" s="59"/>
      <c r="N178" s="59">
        <v>12</v>
      </c>
      <c r="O178" s="59">
        <v>13</v>
      </c>
      <c r="P178" s="59">
        <v>0</v>
      </c>
      <c r="Q178" s="59">
        <v>0</v>
      </c>
      <c r="R178" s="59">
        <v>0</v>
      </c>
      <c r="S178" s="101">
        <f t="shared" si="10"/>
        <v>25</v>
      </c>
      <c r="T178" s="59">
        <v>0</v>
      </c>
      <c r="U178" s="101">
        <f t="shared" si="11"/>
        <v>25</v>
      </c>
      <c r="V178" s="59"/>
    </row>
    <row r="179" spans="1:22" ht="14.25" customHeight="1" x14ac:dyDescent="0.25">
      <c r="A179" s="100" t="s">
        <v>567</v>
      </c>
      <c r="B179" s="100" t="s">
        <v>568</v>
      </c>
      <c r="C179" s="100" t="s">
        <v>251</v>
      </c>
      <c r="D179" s="59">
        <v>0</v>
      </c>
      <c r="E179" s="59">
        <v>3</v>
      </c>
      <c r="F179" s="59">
        <v>0</v>
      </c>
      <c r="G179" s="59">
        <v>0</v>
      </c>
      <c r="H179" s="59">
        <v>0</v>
      </c>
      <c r="I179" s="59">
        <v>411</v>
      </c>
      <c r="J179" s="101">
        <f t="shared" si="8"/>
        <v>414</v>
      </c>
      <c r="K179" s="59">
        <v>0</v>
      </c>
      <c r="L179" s="101">
        <f t="shared" si="9"/>
        <v>414</v>
      </c>
      <c r="M179" s="59"/>
      <c r="N179" s="59">
        <v>22</v>
      </c>
      <c r="O179" s="59">
        <v>16</v>
      </c>
      <c r="P179" s="59">
        <v>0</v>
      </c>
      <c r="Q179" s="59">
        <v>0</v>
      </c>
      <c r="R179" s="59">
        <v>78</v>
      </c>
      <c r="S179" s="101">
        <f t="shared" si="10"/>
        <v>116</v>
      </c>
      <c r="T179" s="59">
        <v>0</v>
      </c>
      <c r="U179" s="101">
        <f t="shared" si="11"/>
        <v>116</v>
      </c>
      <c r="V179" s="59"/>
    </row>
    <row r="180" spans="1:22" ht="14.25" customHeight="1" x14ac:dyDescent="0.25">
      <c r="A180" s="100" t="s">
        <v>569</v>
      </c>
      <c r="B180" s="100" t="s">
        <v>570</v>
      </c>
      <c r="C180" s="100" t="s">
        <v>230</v>
      </c>
      <c r="D180" s="59">
        <v>0</v>
      </c>
      <c r="E180" s="59">
        <v>0</v>
      </c>
      <c r="F180" s="59">
        <v>0</v>
      </c>
      <c r="G180" s="59">
        <v>0</v>
      </c>
      <c r="H180" s="59">
        <v>0</v>
      </c>
      <c r="I180" s="59">
        <v>0</v>
      </c>
      <c r="J180" s="101">
        <f t="shared" si="8"/>
        <v>0</v>
      </c>
      <c r="K180" s="59">
        <v>0</v>
      </c>
      <c r="L180" s="101">
        <f t="shared" si="9"/>
        <v>0</v>
      </c>
      <c r="M180" s="59"/>
      <c r="N180" s="59">
        <v>52</v>
      </c>
      <c r="O180" s="59">
        <v>0</v>
      </c>
      <c r="P180" s="59">
        <v>0</v>
      </c>
      <c r="Q180" s="59">
        <v>0</v>
      </c>
      <c r="R180" s="59">
        <v>22</v>
      </c>
      <c r="S180" s="101">
        <f t="shared" si="10"/>
        <v>74</v>
      </c>
      <c r="T180" s="59">
        <v>0</v>
      </c>
      <c r="U180" s="101">
        <f t="shared" si="11"/>
        <v>74</v>
      </c>
      <c r="V180" s="59"/>
    </row>
    <row r="181" spans="1:22" ht="14.25" customHeight="1" x14ac:dyDescent="0.25">
      <c r="A181" s="100" t="s">
        <v>571</v>
      </c>
      <c r="B181" s="100" t="s">
        <v>572</v>
      </c>
      <c r="C181" s="100" t="s">
        <v>230</v>
      </c>
      <c r="D181" s="59">
        <v>0</v>
      </c>
      <c r="E181" s="59">
        <v>0</v>
      </c>
      <c r="F181" s="59">
        <v>0</v>
      </c>
      <c r="G181" s="59">
        <v>0</v>
      </c>
      <c r="H181" s="59">
        <v>0</v>
      </c>
      <c r="I181" s="59">
        <v>0</v>
      </c>
      <c r="J181" s="101">
        <f t="shared" si="8"/>
        <v>0</v>
      </c>
      <c r="K181" s="59">
        <v>0</v>
      </c>
      <c r="L181" s="101">
        <f t="shared" si="9"/>
        <v>0</v>
      </c>
      <c r="M181" s="59"/>
      <c r="N181" s="59">
        <v>67</v>
      </c>
      <c r="O181" s="59">
        <v>35</v>
      </c>
      <c r="P181" s="59">
        <v>0</v>
      </c>
      <c r="Q181" s="59">
        <v>1</v>
      </c>
      <c r="R181" s="59">
        <v>81</v>
      </c>
      <c r="S181" s="101">
        <f t="shared" si="10"/>
        <v>184</v>
      </c>
      <c r="T181" s="59">
        <v>0</v>
      </c>
      <c r="U181" s="101">
        <f t="shared" si="11"/>
        <v>184</v>
      </c>
      <c r="V181" s="59"/>
    </row>
    <row r="182" spans="1:22" ht="14.25" customHeight="1" x14ac:dyDescent="0.25">
      <c r="A182" s="100" t="s">
        <v>573</v>
      </c>
      <c r="B182" s="100" t="s">
        <v>574</v>
      </c>
      <c r="C182" s="100" t="s">
        <v>239</v>
      </c>
      <c r="D182" s="59">
        <v>0</v>
      </c>
      <c r="E182" s="59">
        <v>0</v>
      </c>
      <c r="F182" s="59">
        <v>0</v>
      </c>
      <c r="G182" s="59">
        <v>0</v>
      </c>
      <c r="H182" s="59">
        <v>0</v>
      </c>
      <c r="I182" s="59">
        <v>107</v>
      </c>
      <c r="J182" s="101">
        <f t="shared" si="8"/>
        <v>107</v>
      </c>
      <c r="K182" s="59">
        <v>0</v>
      </c>
      <c r="L182" s="101">
        <f t="shared" si="9"/>
        <v>107</v>
      </c>
      <c r="M182" s="59"/>
      <c r="N182" s="59">
        <v>10</v>
      </c>
      <c r="O182" s="59">
        <v>9</v>
      </c>
      <c r="P182" s="59">
        <v>11</v>
      </c>
      <c r="Q182" s="59">
        <v>0</v>
      </c>
      <c r="R182" s="59">
        <v>9</v>
      </c>
      <c r="S182" s="101">
        <f t="shared" si="10"/>
        <v>39</v>
      </c>
      <c r="T182" s="59">
        <v>19</v>
      </c>
      <c r="U182" s="101">
        <f t="shared" si="11"/>
        <v>58</v>
      </c>
      <c r="V182" s="59"/>
    </row>
    <row r="183" spans="1:22" ht="14.25" customHeight="1" x14ac:dyDescent="0.25">
      <c r="A183" s="100" t="s">
        <v>575</v>
      </c>
      <c r="B183" s="100" t="s">
        <v>576</v>
      </c>
      <c r="C183" s="100" t="s">
        <v>227</v>
      </c>
      <c r="D183" s="59">
        <v>0</v>
      </c>
      <c r="E183" s="59">
        <v>0</v>
      </c>
      <c r="F183" s="59">
        <v>0</v>
      </c>
      <c r="G183" s="59">
        <v>0</v>
      </c>
      <c r="H183" s="59">
        <v>0</v>
      </c>
      <c r="I183" s="59">
        <v>0</v>
      </c>
      <c r="J183" s="101">
        <f t="shared" si="8"/>
        <v>0</v>
      </c>
      <c r="K183" s="59">
        <v>0</v>
      </c>
      <c r="L183" s="101">
        <f t="shared" si="9"/>
        <v>0</v>
      </c>
      <c r="M183" s="59"/>
      <c r="N183" s="59">
        <v>0</v>
      </c>
      <c r="O183" s="59">
        <v>0</v>
      </c>
      <c r="P183" s="59">
        <v>0</v>
      </c>
      <c r="Q183" s="59">
        <v>0</v>
      </c>
      <c r="R183" s="59">
        <v>6</v>
      </c>
      <c r="S183" s="101">
        <f t="shared" si="10"/>
        <v>6</v>
      </c>
      <c r="T183" s="59">
        <v>0</v>
      </c>
      <c r="U183" s="101">
        <f t="shared" si="11"/>
        <v>6</v>
      </c>
      <c r="V183" s="59"/>
    </row>
    <row r="184" spans="1:22" ht="14.25" customHeight="1" x14ac:dyDescent="0.25">
      <c r="A184" s="100" t="s">
        <v>577</v>
      </c>
      <c r="B184" s="100" t="s">
        <v>578</v>
      </c>
      <c r="C184" s="100" t="s">
        <v>259</v>
      </c>
      <c r="D184" s="59">
        <v>0</v>
      </c>
      <c r="E184" s="59">
        <v>0</v>
      </c>
      <c r="F184" s="59">
        <v>0</v>
      </c>
      <c r="G184" s="59">
        <v>0</v>
      </c>
      <c r="H184" s="59">
        <v>0</v>
      </c>
      <c r="I184" s="59">
        <v>47</v>
      </c>
      <c r="J184" s="101">
        <f t="shared" si="8"/>
        <v>47</v>
      </c>
      <c r="K184" s="59">
        <v>0</v>
      </c>
      <c r="L184" s="101">
        <f t="shared" si="9"/>
        <v>47</v>
      </c>
      <c r="M184" s="59"/>
      <c r="N184" s="59">
        <v>75</v>
      </c>
      <c r="O184" s="59">
        <v>0</v>
      </c>
      <c r="P184" s="59">
        <v>0</v>
      </c>
      <c r="Q184" s="59">
        <v>0</v>
      </c>
      <c r="R184" s="59">
        <v>10</v>
      </c>
      <c r="S184" s="101">
        <f t="shared" si="10"/>
        <v>85</v>
      </c>
      <c r="T184" s="59">
        <v>56</v>
      </c>
      <c r="U184" s="101">
        <f t="shared" si="11"/>
        <v>141</v>
      </c>
      <c r="V184" s="59"/>
    </row>
    <row r="185" spans="1:22" ht="14.25" customHeight="1" x14ac:dyDescent="0.25">
      <c r="A185" s="100" t="s">
        <v>579</v>
      </c>
      <c r="B185" s="100" t="s">
        <v>580</v>
      </c>
      <c r="C185" s="100" t="s">
        <v>256</v>
      </c>
      <c r="D185" s="59">
        <v>0</v>
      </c>
      <c r="E185" s="59">
        <v>4</v>
      </c>
      <c r="F185" s="59">
        <v>0</v>
      </c>
      <c r="G185" s="59">
        <v>0</v>
      </c>
      <c r="H185" s="59">
        <v>0</v>
      </c>
      <c r="I185" s="59">
        <v>0</v>
      </c>
      <c r="J185" s="101">
        <f t="shared" si="8"/>
        <v>4</v>
      </c>
      <c r="K185" s="59">
        <v>0</v>
      </c>
      <c r="L185" s="101">
        <f t="shared" si="9"/>
        <v>4</v>
      </c>
      <c r="M185" s="59"/>
      <c r="N185" s="59">
        <v>0</v>
      </c>
      <c r="O185" s="59">
        <v>4</v>
      </c>
      <c r="P185" s="59">
        <v>0</v>
      </c>
      <c r="Q185" s="59">
        <v>0</v>
      </c>
      <c r="R185" s="59">
        <v>0</v>
      </c>
      <c r="S185" s="101">
        <f t="shared" si="10"/>
        <v>4</v>
      </c>
      <c r="T185" s="59">
        <v>0</v>
      </c>
      <c r="U185" s="101">
        <f t="shared" si="11"/>
        <v>4</v>
      </c>
      <c r="V185" s="59"/>
    </row>
    <row r="186" spans="1:22" ht="14.25" customHeight="1" x14ac:dyDescent="0.25">
      <c r="A186" s="100" t="s">
        <v>581</v>
      </c>
      <c r="B186" s="100" t="s">
        <v>582</v>
      </c>
      <c r="C186" s="100" t="s">
        <v>324</v>
      </c>
      <c r="D186" s="59">
        <v>0</v>
      </c>
      <c r="E186" s="59">
        <v>0</v>
      </c>
      <c r="F186" s="59">
        <v>0</v>
      </c>
      <c r="G186" s="59">
        <v>0</v>
      </c>
      <c r="H186" s="59">
        <v>0</v>
      </c>
      <c r="I186" s="59">
        <v>0</v>
      </c>
      <c r="J186" s="101">
        <f t="shared" si="8"/>
        <v>0</v>
      </c>
      <c r="K186" s="59">
        <v>0</v>
      </c>
      <c r="L186" s="101">
        <f t="shared" si="9"/>
        <v>0</v>
      </c>
      <c r="M186" s="59"/>
      <c r="N186" s="59">
        <v>0</v>
      </c>
      <c r="O186" s="59">
        <v>30</v>
      </c>
      <c r="P186" s="59">
        <v>0</v>
      </c>
      <c r="Q186" s="59">
        <v>0</v>
      </c>
      <c r="R186" s="59">
        <v>0</v>
      </c>
      <c r="S186" s="101">
        <f t="shared" si="10"/>
        <v>30</v>
      </c>
      <c r="T186" s="59">
        <v>0</v>
      </c>
      <c r="U186" s="101">
        <f t="shared" si="11"/>
        <v>30</v>
      </c>
      <c r="V186" s="59"/>
    </row>
    <row r="187" spans="1:22" ht="14.25" customHeight="1" x14ac:dyDescent="0.25">
      <c r="A187" s="100" t="s">
        <v>583</v>
      </c>
      <c r="B187" s="100" t="s">
        <v>584</v>
      </c>
      <c r="C187" s="100" t="s">
        <v>227</v>
      </c>
      <c r="D187" s="59">
        <v>0</v>
      </c>
      <c r="E187" s="59">
        <v>0</v>
      </c>
      <c r="F187" s="59">
        <v>0</v>
      </c>
      <c r="G187" s="59">
        <v>0</v>
      </c>
      <c r="H187" s="59">
        <v>0</v>
      </c>
      <c r="I187" s="59">
        <v>13</v>
      </c>
      <c r="J187" s="101">
        <f t="shared" si="8"/>
        <v>13</v>
      </c>
      <c r="K187" s="59">
        <v>0</v>
      </c>
      <c r="L187" s="101">
        <f t="shared" si="9"/>
        <v>13</v>
      </c>
      <c r="M187" s="59"/>
      <c r="N187" s="59">
        <v>0</v>
      </c>
      <c r="O187" s="59">
        <v>21</v>
      </c>
      <c r="P187" s="59">
        <v>0</v>
      </c>
      <c r="Q187" s="59">
        <v>0</v>
      </c>
      <c r="R187" s="59">
        <v>1</v>
      </c>
      <c r="S187" s="101">
        <f t="shared" si="10"/>
        <v>22</v>
      </c>
      <c r="T187" s="59">
        <v>0</v>
      </c>
      <c r="U187" s="101">
        <f t="shared" si="11"/>
        <v>22</v>
      </c>
      <c r="V187" s="59"/>
    </row>
    <row r="188" spans="1:22" ht="14.25" customHeight="1" x14ac:dyDescent="0.25">
      <c r="A188" s="100" t="s">
        <v>585</v>
      </c>
      <c r="B188" s="100" t="s">
        <v>586</v>
      </c>
      <c r="C188" s="100" t="s">
        <v>239</v>
      </c>
      <c r="D188" s="59">
        <v>0</v>
      </c>
      <c r="E188" s="59">
        <v>0</v>
      </c>
      <c r="F188" s="59">
        <v>0</v>
      </c>
      <c r="G188" s="59">
        <v>0</v>
      </c>
      <c r="H188" s="59">
        <v>0</v>
      </c>
      <c r="I188" s="59">
        <v>15</v>
      </c>
      <c r="J188" s="101">
        <f t="shared" si="8"/>
        <v>15</v>
      </c>
      <c r="K188" s="59">
        <v>0</v>
      </c>
      <c r="L188" s="101">
        <f t="shared" si="9"/>
        <v>15</v>
      </c>
      <c r="M188" s="59"/>
      <c r="N188" s="59">
        <v>0</v>
      </c>
      <c r="O188" s="59">
        <v>9</v>
      </c>
      <c r="P188" s="59">
        <v>0</v>
      </c>
      <c r="Q188" s="59">
        <v>0</v>
      </c>
      <c r="R188" s="59">
        <v>24</v>
      </c>
      <c r="S188" s="101">
        <f t="shared" si="10"/>
        <v>33</v>
      </c>
      <c r="T188" s="59">
        <v>0</v>
      </c>
      <c r="U188" s="101">
        <f t="shared" si="11"/>
        <v>33</v>
      </c>
      <c r="V188" s="59"/>
    </row>
    <row r="189" spans="1:22" ht="14.25" customHeight="1" x14ac:dyDescent="0.25">
      <c r="A189" s="100" t="s">
        <v>587</v>
      </c>
      <c r="B189" s="100" t="s">
        <v>588</v>
      </c>
      <c r="C189" s="100" t="s">
        <v>239</v>
      </c>
      <c r="D189" s="59">
        <v>0</v>
      </c>
      <c r="E189" s="59">
        <v>0</v>
      </c>
      <c r="F189" s="59">
        <v>0</v>
      </c>
      <c r="G189" s="59">
        <v>0</v>
      </c>
      <c r="H189" s="59">
        <v>0</v>
      </c>
      <c r="I189" s="59">
        <v>0</v>
      </c>
      <c r="J189" s="101">
        <f t="shared" si="8"/>
        <v>0</v>
      </c>
      <c r="K189" s="59">
        <v>0</v>
      </c>
      <c r="L189" s="101">
        <f t="shared" si="9"/>
        <v>0</v>
      </c>
      <c r="M189" s="59"/>
      <c r="N189" s="59">
        <v>0</v>
      </c>
      <c r="O189" s="59">
        <v>25</v>
      </c>
      <c r="P189" s="59">
        <v>0</v>
      </c>
      <c r="Q189" s="59">
        <v>0</v>
      </c>
      <c r="R189" s="59">
        <v>0</v>
      </c>
      <c r="S189" s="101">
        <f t="shared" si="10"/>
        <v>25</v>
      </c>
      <c r="T189" s="59">
        <v>0</v>
      </c>
      <c r="U189" s="101">
        <f t="shared" si="11"/>
        <v>25</v>
      </c>
      <c r="V189" s="59"/>
    </row>
    <row r="190" spans="1:22" ht="14.25" customHeight="1" x14ac:dyDescent="0.25">
      <c r="A190" s="100" t="s">
        <v>589</v>
      </c>
      <c r="B190" s="100" t="s">
        <v>590</v>
      </c>
      <c r="C190" s="100" t="s">
        <v>259</v>
      </c>
      <c r="D190" s="59">
        <v>0</v>
      </c>
      <c r="E190" s="59">
        <v>0</v>
      </c>
      <c r="F190" s="59">
        <v>0</v>
      </c>
      <c r="G190" s="59">
        <v>0</v>
      </c>
      <c r="H190" s="59">
        <v>0</v>
      </c>
      <c r="I190" s="59">
        <v>0</v>
      </c>
      <c r="J190" s="101">
        <f t="shared" si="8"/>
        <v>0</v>
      </c>
      <c r="K190" s="59">
        <v>0</v>
      </c>
      <c r="L190" s="101">
        <f t="shared" si="9"/>
        <v>0</v>
      </c>
      <c r="M190" s="59"/>
      <c r="N190" s="59">
        <v>10</v>
      </c>
      <c r="O190" s="59">
        <v>0</v>
      </c>
      <c r="P190" s="59">
        <v>0</v>
      </c>
      <c r="Q190" s="59">
        <v>14</v>
      </c>
      <c r="R190" s="59">
        <v>8</v>
      </c>
      <c r="S190" s="101">
        <f t="shared" si="10"/>
        <v>32</v>
      </c>
      <c r="T190" s="59">
        <v>2</v>
      </c>
      <c r="U190" s="101">
        <f t="shared" si="11"/>
        <v>34</v>
      </c>
      <c r="V190" s="59"/>
    </row>
    <row r="191" spans="1:22" ht="14.25" customHeight="1" x14ac:dyDescent="0.25">
      <c r="A191" s="100" t="s">
        <v>591</v>
      </c>
      <c r="B191" s="100" t="s">
        <v>592</v>
      </c>
      <c r="C191" s="100" t="s">
        <v>256</v>
      </c>
      <c r="D191" s="59">
        <v>0</v>
      </c>
      <c r="E191" s="59">
        <v>0</v>
      </c>
      <c r="F191" s="59">
        <v>0</v>
      </c>
      <c r="G191" s="59">
        <v>0</v>
      </c>
      <c r="H191" s="59">
        <v>0</v>
      </c>
      <c r="I191" s="59">
        <v>14</v>
      </c>
      <c r="J191" s="101">
        <f t="shared" si="8"/>
        <v>14</v>
      </c>
      <c r="K191" s="59">
        <v>0</v>
      </c>
      <c r="L191" s="101">
        <f t="shared" si="9"/>
        <v>14</v>
      </c>
      <c r="M191" s="59"/>
      <c r="N191" s="59">
        <v>0</v>
      </c>
      <c r="O191" s="59">
        <v>10</v>
      </c>
      <c r="P191" s="59">
        <v>0</v>
      </c>
      <c r="Q191" s="59">
        <v>0</v>
      </c>
      <c r="R191" s="59">
        <v>4</v>
      </c>
      <c r="S191" s="101">
        <f t="shared" si="10"/>
        <v>14</v>
      </c>
      <c r="T191" s="59">
        <v>0</v>
      </c>
      <c r="U191" s="101">
        <f t="shared" si="11"/>
        <v>14</v>
      </c>
      <c r="V191" s="59"/>
    </row>
    <row r="192" spans="1:22" ht="14.25" customHeight="1" x14ac:dyDescent="0.25">
      <c r="A192" t="s">
        <v>593</v>
      </c>
      <c r="B192" t="s">
        <v>594</v>
      </c>
      <c r="C192" s="100" t="s">
        <v>239</v>
      </c>
      <c r="D192" s="59">
        <v>0</v>
      </c>
      <c r="E192" s="59">
        <v>0</v>
      </c>
      <c r="F192" s="59">
        <v>0</v>
      </c>
      <c r="G192" s="59">
        <v>0</v>
      </c>
      <c r="H192" s="59">
        <v>0</v>
      </c>
      <c r="I192" s="59">
        <v>0</v>
      </c>
      <c r="J192" s="101">
        <f t="shared" si="8"/>
        <v>0</v>
      </c>
      <c r="K192" s="59">
        <v>0</v>
      </c>
      <c r="L192" s="101">
        <f t="shared" si="9"/>
        <v>0</v>
      </c>
      <c r="M192" s="59"/>
      <c r="N192" s="59">
        <v>0</v>
      </c>
      <c r="O192" s="59">
        <v>119</v>
      </c>
      <c r="P192" s="59">
        <v>0</v>
      </c>
      <c r="Q192" s="59">
        <v>0</v>
      </c>
      <c r="R192" s="59">
        <v>0</v>
      </c>
      <c r="S192" s="101">
        <f t="shared" si="10"/>
        <v>119</v>
      </c>
      <c r="T192" s="59">
        <v>0</v>
      </c>
      <c r="U192" s="101">
        <f t="shared" si="11"/>
        <v>119</v>
      </c>
      <c r="V192" s="59"/>
    </row>
    <row r="193" spans="1:22" ht="14.25" customHeight="1" x14ac:dyDescent="0.25">
      <c r="A193" s="100" t="s">
        <v>595</v>
      </c>
      <c r="B193" s="100" t="s">
        <v>596</v>
      </c>
      <c r="C193" s="100" t="s">
        <v>259</v>
      </c>
      <c r="D193" s="59">
        <v>0</v>
      </c>
      <c r="E193" s="59">
        <v>88</v>
      </c>
      <c r="F193" s="59">
        <v>0</v>
      </c>
      <c r="G193" s="59">
        <v>0</v>
      </c>
      <c r="H193" s="59">
        <v>0</v>
      </c>
      <c r="I193" s="59">
        <v>148</v>
      </c>
      <c r="J193" s="101">
        <f t="shared" si="8"/>
        <v>236</v>
      </c>
      <c r="K193" s="59">
        <v>0</v>
      </c>
      <c r="L193" s="101">
        <f t="shared" si="9"/>
        <v>236</v>
      </c>
      <c r="M193" s="59"/>
      <c r="N193" s="59">
        <v>63</v>
      </c>
      <c r="O193" s="59">
        <v>71</v>
      </c>
      <c r="P193" s="59">
        <v>0</v>
      </c>
      <c r="Q193" s="59">
        <v>73</v>
      </c>
      <c r="R193" s="59">
        <v>50</v>
      </c>
      <c r="S193" s="101">
        <f t="shared" si="10"/>
        <v>257</v>
      </c>
      <c r="T193" s="59">
        <v>0</v>
      </c>
      <c r="U193" s="101">
        <f t="shared" si="11"/>
        <v>257</v>
      </c>
      <c r="V193" s="59"/>
    </row>
    <row r="194" spans="1:22" ht="14.25" customHeight="1" x14ac:dyDescent="0.25">
      <c r="A194" s="100" t="s">
        <v>597</v>
      </c>
      <c r="B194" s="100" t="s">
        <v>598</v>
      </c>
      <c r="C194" s="100" t="s">
        <v>324</v>
      </c>
      <c r="D194" s="59">
        <v>0</v>
      </c>
      <c r="E194" s="59">
        <v>0</v>
      </c>
      <c r="F194" s="59">
        <v>0</v>
      </c>
      <c r="G194" s="59">
        <v>0</v>
      </c>
      <c r="H194" s="59">
        <v>0</v>
      </c>
      <c r="I194" s="59">
        <v>106</v>
      </c>
      <c r="J194" s="101">
        <f t="shared" si="8"/>
        <v>106</v>
      </c>
      <c r="K194" s="59">
        <v>0</v>
      </c>
      <c r="L194" s="101">
        <f t="shared" si="9"/>
        <v>106</v>
      </c>
      <c r="M194" s="59"/>
      <c r="N194" s="59">
        <v>12</v>
      </c>
      <c r="O194" s="59">
        <v>0</v>
      </c>
      <c r="P194" s="59">
        <v>0</v>
      </c>
      <c r="Q194" s="59">
        <v>0</v>
      </c>
      <c r="R194" s="59">
        <v>4</v>
      </c>
      <c r="S194" s="101">
        <f t="shared" si="10"/>
        <v>16</v>
      </c>
      <c r="T194" s="59">
        <v>18</v>
      </c>
      <c r="U194" s="101">
        <f t="shared" si="11"/>
        <v>34</v>
      </c>
      <c r="V194" s="59"/>
    </row>
    <row r="195" spans="1:22" ht="14.25" customHeight="1" x14ac:dyDescent="0.25">
      <c r="A195" s="100" t="s">
        <v>599</v>
      </c>
      <c r="B195" s="100" t="s">
        <v>600</v>
      </c>
      <c r="C195" s="100" t="s">
        <v>256</v>
      </c>
      <c r="D195" s="59">
        <v>0</v>
      </c>
      <c r="E195" s="59">
        <v>0</v>
      </c>
      <c r="F195" s="59">
        <v>0</v>
      </c>
      <c r="G195" s="59">
        <v>0</v>
      </c>
      <c r="H195" s="59">
        <v>0</v>
      </c>
      <c r="I195" s="59">
        <v>0</v>
      </c>
      <c r="J195" s="101">
        <f t="shared" si="8"/>
        <v>0</v>
      </c>
      <c r="K195" s="59">
        <v>0</v>
      </c>
      <c r="L195" s="101">
        <f t="shared" si="9"/>
        <v>0</v>
      </c>
      <c r="M195" s="59"/>
      <c r="N195" s="59">
        <v>56</v>
      </c>
      <c r="O195" s="59">
        <v>0</v>
      </c>
      <c r="P195" s="59">
        <v>0</v>
      </c>
      <c r="Q195" s="59">
        <v>3</v>
      </c>
      <c r="R195" s="59">
        <v>0</v>
      </c>
      <c r="S195" s="101">
        <f t="shared" si="10"/>
        <v>59</v>
      </c>
      <c r="T195" s="59">
        <v>0</v>
      </c>
      <c r="U195" s="101">
        <f t="shared" si="11"/>
        <v>59</v>
      </c>
      <c r="V195" s="59"/>
    </row>
    <row r="196" spans="1:22" ht="14.25" customHeight="1" x14ac:dyDescent="0.25">
      <c r="A196" s="100" t="s">
        <v>601</v>
      </c>
      <c r="B196" s="100" t="s">
        <v>602</v>
      </c>
      <c r="C196" s="100" t="s">
        <v>256</v>
      </c>
      <c r="D196" s="59">
        <v>0</v>
      </c>
      <c r="E196" s="59">
        <v>0</v>
      </c>
      <c r="F196" s="59">
        <v>0</v>
      </c>
      <c r="G196" s="59">
        <v>0</v>
      </c>
      <c r="H196" s="59">
        <v>0</v>
      </c>
      <c r="I196" s="59">
        <v>4</v>
      </c>
      <c r="J196" s="101">
        <f t="shared" si="8"/>
        <v>4</v>
      </c>
      <c r="K196" s="59">
        <v>0</v>
      </c>
      <c r="L196" s="101">
        <f t="shared" si="9"/>
        <v>4</v>
      </c>
      <c r="M196" s="59"/>
      <c r="N196" s="59">
        <v>0</v>
      </c>
      <c r="O196" s="59">
        <v>6</v>
      </c>
      <c r="P196" s="59">
        <v>0</v>
      </c>
      <c r="Q196" s="59">
        <v>0</v>
      </c>
      <c r="R196" s="59">
        <v>28</v>
      </c>
      <c r="S196" s="101">
        <f t="shared" si="10"/>
        <v>34</v>
      </c>
      <c r="T196" s="59">
        <v>15</v>
      </c>
      <c r="U196" s="101">
        <f t="shared" si="11"/>
        <v>49</v>
      </c>
      <c r="V196" s="59"/>
    </row>
    <row r="197" spans="1:22" ht="14.25" customHeight="1" x14ac:dyDescent="0.25">
      <c r="A197" s="100" t="s">
        <v>603</v>
      </c>
      <c r="B197" s="100" t="s">
        <v>604</v>
      </c>
      <c r="C197" s="100" t="s">
        <v>251</v>
      </c>
      <c r="D197" s="59">
        <v>0</v>
      </c>
      <c r="E197" s="59">
        <v>0</v>
      </c>
      <c r="F197" s="59">
        <v>0</v>
      </c>
      <c r="G197" s="59">
        <v>0</v>
      </c>
      <c r="H197" s="59">
        <v>0</v>
      </c>
      <c r="I197" s="59">
        <v>0</v>
      </c>
      <c r="J197" s="101">
        <f t="shared" si="8"/>
        <v>0</v>
      </c>
      <c r="K197" s="59">
        <v>0</v>
      </c>
      <c r="L197" s="101">
        <f t="shared" si="9"/>
        <v>0</v>
      </c>
      <c r="M197" s="59"/>
      <c r="N197" s="59">
        <v>12</v>
      </c>
      <c r="O197" s="59">
        <v>0</v>
      </c>
      <c r="P197" s="59">
        <v>0</v>
      </c>
      <c r="Q197" s="59">
        <v>0</v>
      </c>
      <c r="R197" s="59">
        <v>53</v>
      </c>
      <c r="S197" s="101">
        <f t="shared" si="10"/>
        <v>65</v>
      </c>
      <c r="T197" s="59">
        <v>1</v>
      </c>
      <c r="U197" s="101">
        <f t="shared" si="11"/>
        <v>66</v>
      </c>
      <c r="V197" s="59"/>
    </row>
    <row r="198" spans="1:22" ht="14.25" customHeight="1" x14ac:dyDescent="0.25">
      <c r="A198" s="100" t="s">
        <v>605</v>
      </c>
      <c r="B198" s="100" t="s">
        <v>606</v>
      </c>
      <c r="C198" s="100" t="s">
        <v>324</v>
      </c>
      <c r="D198" s="59">
        <v>0</v>
      </c>
      <c r="E198" s="59">
        <v>0</v>
      </c>
      <c r="F198" s="59">
        <v>0</v>
      </c>
      <c r="G198" s="59">
        <v>0</v>
      </c>
      <c r="H198" s="59">
        <v>0</v>
      </c>
      <c r="I198" s="59">
        <v>0</v>
      </c>
      <c r="J198" s="101">
        <f t="shared" si="8"/>
        <v>0</v>
      </c>
      <c r="K198" s="59">
        <v>0</v>
      </c>
      <c r="L198" s="101">
        <f t="shared" si="9"/>
        <v>0</v>
      </c>
      <c r="M198" s="59"/>
      <c r="N198" s="59">
        <v>53</v>
      </c>
      <c r="O198" s="59">
        <v>72</v>
      </c>
      <c r="P198" s="59">
        <v>0</v>
      </c>
      <c r="Q198" s="59">
        <v>2</v>
      </c>
      <c r="R198" s="59">
        <v>12</v>
      </c>
      <c r="S198" s="101">
        <f t="shared" si="10"/>
        <v>139</v>
      </c>
      <c r="T198" s="59">
        <v>95</v>
      </c>
      <c r="U198" s="101">
        <f t="shared" si="11"/>
        <v>234</v>
      </c>
      <c r="V198" s="59"/>
    </row>
    <row r="199" spans="1:22" ht="14.25" customHeight="1" x14ac:dyDescent="0.25">
      <c r="A199" t="s">
        <v>607</v>
      </c>
      <c r="B199" t="s">
        <v>608</v>
      </c>
      <c r="C199" s="100" t="s">
        <v>227</v>
      </c>
      <c r="D199" s="59">
        <v>0</v>
      </c>
      <c r="E199" s="59">
        <v>0</v>
      </c>
      <c r="F199" s="59">
        <v>0</v>
      </c>
      <c r="G199" s="59">
        <v>0</v>
      </c>
      <c r="H199" s="59">
        <v>0</v>
      </c>
      <c r="I199" s="59">
        <v>0</v>
      </c>
      <c r="J199" s="101">
        <f t="shared" si="8"/>
        <v>0</v>
      </c>
      <c r="K199" s="59">
        <v>21</v>
      </c>
      <c r="L199" s="101">
        <f t="shared" si="9"/>
        <v>21</v>
      </c>
      <c r="M199" s="59"/>
      <c r="N199" s="59">
        <v>17</v>
      </c>
      <c r="O199" s="59">
        <v>2</v>
      </c>
      <c r="P199" s="59">
        <v>0</v>
      </c>
      <c r="Q199" s="59">
        <v>0</v>
      </c>
      <c r="R199" s="59">
        <v>38</v>
      </c>
      <c r="S199" s="101">
        <f t="shared" si="10"/>
        <v>57</v>
      </c>
      <c r="T199" s="59">
        <v>0</v>
      </c>
      <c r="U199" s="101">
        <f t="shared" si="11"/>
        <v>57</v>
      </c>
      <c r="V199" s="59"/>
    </row>
    <row r="200" spans="1:22" ht="14.25" customHeight="1" x14ac:dyDescent="0.25">
      <c r="A200" s="100" t="s">
        <v>609</v>
      </c>
      <c r="B200" s="100" t="s">
        <v>610</v>
      </c>
      <c r="C200" s="100" t="s">
        <v>227</v>
      </c>
      <c r="D200" s="59">
        <v>0</v>
      </c>
      <c r="E200" s="59">
        <v>5</v>
      </c>
      <c r="F200" s="59">
        <v>0</v>
      </c>
      <c r="G200" s="59">
        <v>0</v>
      </c>
      <c r="H200" s="59">
        <v>5</v>
      </c>
      <c r="I200" s="59">
        <v>0</v>
      </c>
      <c r="J200" s="101">
        <f t="shared" si="8"/>
        <v>10</v>
      </c>
      <c r="K200" s="59">
        <v>0</v>
      </c>
      <c r="L200" s="101">
        <f t="shared" si="9"/>
        <v>10</v>
      </c>
      <c r="M200" s="59"/>
      <c r="N200" s="59">
        <v>0</v>
      </c>
      <c r="O200" s="59">
        <v>25</v>
      </c>
      <c r="P200" s="59">
        <v>0</v>
      </c>
      <c r="Q200" s="59">
        <v>0</v>
      </c>
      <c r="R200" s="59">
        <v>57</v>
      </c>
      <c r="S200" s="101">
        <f t="shared" si="10"/>
        <v>82</v>
      </c>
      <c r="T200" s="59">
        <v>0</v>
      </c>
      <c r="U200" s="101">
        <f t="shared" si="11"/>
        <v>82</v>
      </c>
      <c r="V200" s="59"/>
    </row>
    <row r="201" spans="1:22" ht="14.25" customHeight="1" x14ac:dyDescent="0.25">
      <c r="A201" s="100" t="s">
        <v>611</v>
      </c>
      <c r="B201" s="100" t="s">
        <v>612</v>
      </c>
      <c r="C201" s="100" t="s">
        <v>251</v>
      </c>
      <c r="D201" s="59">
        <v>0</v>
      </c>
      <c r="E201" s="59">
        <v>0</v>
      </c>
      <c r="F201" s="59">
        <v>0</v>
      </c>
      <c r="G201" s="59">
        <v>0</v>
      </c>
      <c r="H201" s="59">
        <v>0</v>
      </c>
      <c r="I201" s="59">
        <v>107</v>
      </c>
      <c r="J201" s="101">
        <f t="shared" si="8"/>
        <v>107</v>
      </c>
      <c r="K201" s="59">
        <v>0</v>
      </c>
      <c r="L201" s="101">
        <f t="shared" si="9"/>
        <v>107</v>
      </c>
      <c r="M201" s="59"/>
      <c r="N201" s="59">
        <v>0</v>
      </c>
      <c r="O201" s="59">
        <v>0</v>
      </c>
      <c r="P201" s="59">
        <v>0</v>
      </c>
      <c r="Q201" s="59">
        <v>0</v>
      </c>
      <c r="R201" s="59">
        <v>3</v>
      </c>
      <c r="S201" s="101">
        <f t="shared" si="10"/>
        <v>3</v>
      </c>
      <c r="T201" s="59">
        <v>0</v>
      </c>
      <c r="U201" s="101">
        <f t="shared" si="11"/>
        <v>3</v>
      </c>
      <c r="V201" s="59"/>
    </row>
    <row r="202" spans="1:22" ht="14.25" customHeight="1" x14ac:dyDescent="0.25">
      <c r="A202" s="100" t="s">
        <v>613</v>
      </c>
      <c r="B202" s="100" t="s">
        <v>614</v>
      </c>
      <c r="C202" s="100" t="s">
        <v>259</v>
      </c>
      <c r="D202" s="59">
        <v>0</v>
      </c>
      <c r="E202" s="59">
        <v>0</v>
      </c>
      <c r="F202" s="59">
        <v>0</v>
      </c>
      <c r="G202" s="59">
        <v>0</v>
      </c>
      <c r="H202" s="59">
        <v>0</v>
      </c>
      <c r="I202" s="59">
        <v>0</v>
      </c>
      <c r="J202" s="101">
        <f t="shared" si="8"/>
        <v>0</v>
      </c>
      <c r="K202" s="59">
        <v>0</v>
      </c>
      <c r="L202" s="101">
        <f t="shared" si="9"/>
        <v>0</v>
      </c>
      <c r="M202" s="59"/>
      <c r="N202" s="59">
        <v>0</v>
      </c>
      <c r="O202" s="59">
        <v>0</v>
      </c>
      <c r="P202" s="59">
        <v>0</v>
      </c>
      <c r="Q202" s="59">
        <v>0</v>
      </c>
      <c r="R202" s="59">
        <v>0</v>
      </c>
      <c r="S202" s="101">
        <f t="shared" si="10"/>
        <v>0</v>
      </c>
      <c r="T202" s="59">
        <v>3</v>
      </c>
      <c r="U202" s="101">
        <f t="shared" si="11"/>
        <v>3</v>
      </c>
      <c r="V202" s="59"/>
    </row>
    <row r="203" spans="1:22" ht="14.25" customHeight="1" x14ac:dyDescent="0.25">
      <c r="A203" s="100" t="s">
        <v>615</v>
      </c>
      <c r="B203" s="100" t="s">
        <v>616</v>
      </c>
      <c r="C203" s="100" t="s">
        <v>227</v>
      </c>
      <c r="D203" s="59">
        <v>16</v>
      </c>
      <c r="E203" s="59">
        <v>0</v>
      </c>
      <c r="F203" s="59">
        <v>0</v>
      </c>
      <c r="G203" s="59">
        <v>0</v>
      </c>
      <c r="H203" s="59">
        <v>0</v>
      </c>
      <c r="I203" s="59">
        <v>0</v>
      </c>
      <c r="J203" s="101">
        <f t="shared" si="8"/>
        <v>16</v>
      </c>
      <c r="K203" s="59">
        <v>0</v>
      </c>
      <c r="L203" s="101">
        <f t="shared" si="9"/>
        <v>16</v>
      </c>
      <c r="M203" s="59"/>
      <c r="N203" s="59">
        <v>7</v>
      </c>
      <c r="O203" s="59">
        <v>0</v>
      </c>
      <c r="P203" s="59">
        <v>0</v>
      </c>
      <c r="Q203" s="59">
        <v>0</v>
      </c>
      <c r="R203" s="59">
        <v>0</v>
      </c>
      <c r="S203" s="101">
        <f t="shared" si="10"/>
        <v>7</v>
      </c>
      <c r="T203" s="59">
        <v>0</v>
      </c>
      <c r="U203" s="101">
        <f t="shared" si="11"/>
        <v>7</v>
      </c>
      <c r="V203" s="59"/>
    </row>
    <row r="204" spans="1:22" ht="14.25" customHeight="1" x14ac:dyDescent="0.25">
      <c r="A204" s="100" t="s">
        <v>617</v>
      </c>
      <c r="B204" s="100" t="s">
        <v>618</v>
      </c>
      <c r="C204" s="100" t="s">
        <v>251</v>
      </c>
      <c r="D204" s="59">
        <v>0</v>
      </c>
      <c r="E204" s="59">
        <v>0</v>
      </c>
      <c r="F204" s="59">
        <v>0</v>
      </c>
      <c r="G204" s="59">
        <v>0</v>
      </c>
      <c r="H204" s="59">
        <v>0</v>
      </c>
      <c r="I204" s="59">
        <v>77</v>
      </c>
      <c r="J204" s="101">
        <f t="shared" ref="J204:J267" si="12">SUM(D204:I204)</f>
        <v>77</v>
      </c>
      <c r="K204" s="59">
        <v>0</v>
      </c>
      <c r="L204" s="101">
        <f t="shared" ref="L204:L267" si="13">SUM(J204:K204)</f>
        <v>77</v>
      </c>
      <c r="M204" s="59"/>
      <c r="N204" s="59">
        <v>0</v>
      </c>
      <c r="O204" s="59">
        <v>14</v>
      </c>
      <c r="P204" s="59">
        <v>0</v>
      </c>
      <c r="Q204" s="59">
        <v>0</v>
      </c>
      <c r="R204" s="59">
        <v>41</v>
      </c>
      <c r="S204" s="101">
        <f t="shared" ref="S204:S267" si="14">SUM(N204:R204)</f>
        <v>55</v>
      </c>
      <c r="T204" s="59">
        <v>9</v>
      </c>
      <c r="U204" s="101">
        <f t="shared" ref="U204:U267" si="15">SUM(S204:T204)</f>
        <v>64</v>
      </c>
      <c r="V204" s="59"/>
    </row>
    <row r="205" spans="1:22" ht="14.25" customHeight="1" x14ac:dyDescent="0.25">
      <c r="A205" s="100" t="s">
        <v>619</v>
      </c>
      <c r="B205" s="100" t="s">
        <v>620</v>
      </c>
      <c r="C205" s="100" t="s">
        <v>256</v>
      </c>
      <c r="D205" s="59">
        <v>0</v>
      </c>
      <c r="E205" s="59">
        <v>1</v>
      </c>
      <c r="F205" s="59">
        <v>0</v>
      </c>
      <c r="G205" s="59">
        <v>0</v>
      </c>
      <c r="H205" s="59">
        <v>0</v>
      </c>
      <c r="I205" s="59">
        <v>74</v>
      </c>
      <c r="J205" s="101">
        <f t="shared" si="12"/>
        <v>75</v>
      </c>
      <c r="K205" s="59">
        <v>0</v>
      </c>
      <c r="L205" s="101">
        <f t="shared" si="13"/>
        <v>75</v>
      </c>
      <c r="M205" s="59"/>
      <c r="N205" s="59">
        <v>3</v>
      </c>
      <c r="O205" s="59">
        <v>50</v>
      </c>
      <c r="P205" s="59">
        <v>12</v>
      </c>
      <c r="Q205" s="59">
        <v>0</v>
      </c>
      <c r="R205" s="59">
        <v>35</v>
      </c>
      <c r="S205" s="101">
        <f t="shared" si="14"/>
        <v>100</v>
      </c>
      <c r="T205" s="59">
        <v>169</v>
      </c>
      <c r="U205" s="101">
        <f t="shared" si="15"/>
        <v>269</v>
      </c>
      <c r="V205" s="59"/>
    </row>
    <row r="206" spans="1:22" ht="14.25" customHeight="1" x14ac:dyDescent="0.25">
      <c r="A206" s="100" t="s">
        <v>621</v>
      </c>
      <c r="B206" s="100" t="s">
        <v>622</v>
      </c>
      <c r="C206" s="100" t="s">
        <v>239</v>
      </c>
      <c r="D206" s="59">
        <v>0</v>
      </c>
      <c r="E206" s="59">
        <v>2</v>
      </c>
      <c r="F206" s="59">
        <v>0</v>
      </c>
      <c r="G206" s="59">
        <v>0</v>
      </c>
      <c r="H206" s="59">
        <v>4</v>
      </c>
      <c r="I206" s="59">
        <v>0</v>
      </c>
      <c r="J206" s="101">
        <f t="shared" si="12"/>
        <v>6</v>
      </c>
      <c r="K206" s="59">
        <v>0</v>
      </c>
      <c r="L206" s="101">
        <f t="shared" si="13"/>
        <v>6</v>
      </c>
      <c r="M206" s="59"/>
      <c r="N206" s="59">
        <v>55</v>
      </c>
      <c r="O206" s="59">
        <v>22</v>
      </c>
      <c r="P206" s="59">
        <v>0</v>
      </c>
      <c r="Q206" s="59">
        <v>0</v>
      </c>
      <c r="R206" s="59">
        <v>22</v>
      </c>
      <c r="S206" s="101">
        <f t="shared" si="14"/>
        <v>99</v>
      </c>
      <c r="T206" s="59">
        <v>3</v>
      </c>
      <c r="U206" s="101">
        <f t="shared" si="15"/>
        <v>102</v>
      </c>
      <c r="V206" s="59"/>
    </row>
    <row r="207" spans="1:22" ht="14.25" customHeight="1" x14ac:dyDescent="0.25">
      <c r="A207" s="100" t="s">
        <v>623</v>
      </c>
      <c r="B207" s="100" t="s">
        <v>624</v>
      </c>
      <c r="C207" s="100" t="s">
        <v>227</v>
      </c>
      <c r="D207" s="59">
        <v>0</v>
      </c>
      <c r="E207" s="59">
        <v>0</v>
      </c>
      <c r="F207" s="59">
        <v>0</v>
      </c>
      <c r="G207" s="59">
        <v>0</v>
      </c>
      <c r="H207" s="59">
        <v>0</v>
      </c>
      <c r="I207" s="59">
        <v>16</v>
      </c>
      <c r="J207" s="101">
        <f t="shared" si="12"/>
        <v>16</v>
      </c>
      <c r="K207" s="59">
        <v>0</v>
      </c>
      <c r="L207" s="101">
        <f t="shared" si="13"/>
        <v>16</v>
      </c>
      <c r="M207" s="59"/>
      <c r="N207" s="59">
        <v>0</v>
      </c>
      <c r="O207" s="59">
        <v>10</v>
      </c>
      <c r="P207" s="59">
        <v>0</v>
      </c>
      <c r="Q207" s="59">
        <v>0</v>
      </c>
      <c r="R207" s="59">
        <v>5</v>
      </c>
      <c r="S207" s="101">
        <f t="shared" si="14"/>
        <v>15</v>
      </c>
      <c r="T207" s="59">
        <v>14</v>
      </c>
      <c r="U207" s="101">
        <f t="shared" si="15"/>
        <v>29</v>
      </c>
      <c r="V207" s="59"/>
    </row>
    <row r="208" spans="1:22" ht="14.25" customHeight="1" x14ac:dyDescent="0.25">
      <c r="A208" s="100" t="s">
        <v>625</v>
      </c>
      <c r="B208" s="100" t="s">
        <v>626</v>
      </c>
      <c r="C208" s="100" t="s">
        <v>251</v>
      </c>
      <c r="D208" s="59">
        <v>0</v>
      </c>
      <c r="E208" s="59">
        <v>17</v>
      </c>
      <c r="F208" s="59">
        <v>0</v>
      </c>
      <c r="G208" s="59">
        <v>0</v>
      </c>
      <c r="H208" s="59">
        <v>0</v>
      </c>
      <c r="I208" s="59">
        <v>150</v>
      </c>
      <c r="J208" s="101">
        <f t="shared" si="12"/>
        <v>167</v>
      </c>
      <c r="K208" s="59">
        <v>0</v>
      </c>
      <c r="L208" s="101">
        <f t="shared" si="13"/>
        <v>167</v>
      </c>
      <c r="M208" s="59"/>
      <c r="N208" s="59">
        <v>6</v>
      </c>
      <c r="O208" s="59">
        <v>8</v>
      </c>
      <c r="P208" s="59">
        <v>0</v>
      </c>
      <c r="Q208" s="59">
        <v>0</v>
      </c>
      <c r="R208" s="59">
        <v>36</v>
      </c>
      <c r="S208" s="101">
        <f t="shared" si="14"/>
        <v>50</v>
      </c>
      <c r="T208" s="59">
        <v>0</v>
      </c>
      <c r="U208" s="101">
        <f t="shared" si="15"/>
        <v>50</v>
      </c>
      <c r="V208" s="59"/>
    </row>
    <row r="209" spans="1:22" ht="14.25" customHeight="1" x14ac:dyDescent="0.25">
      <c r="A209" s="100" t="s">
        <v>627</v>
      </c>
      <c r="B209" s="100" t="s">
        <v>628</v>
      </c>
      <c r="C209" s="100" t="s">
        <v>227</v>
      </c>
      <c r="D209" s="59">
        <v>0</v>
      </c>
      <c r="E209" s="59">
        <v>0</v>
      </c>
      <c r="F209" s="59">
        <v>0</v>
      </c>
      <c r="G209" s="59">
        <v>0</v>
      </c>
      <c r="H209" s="59">
        <v>0</v>
      </c>
      <c r="I209" s="59">
        <v>0</v>
      </c>
      <c r="J209" s="101">
        <f t="shared" si="12"/>
        <v>0</v>
      </c>
      <c r="K209" s="59">
        <v>0</v>
      </c>
      <c r="L209" s="101">
        <f t="shared" si="13"/>
        <v>0</v>
      </c>
      <c r="M209" s="59"/>
      <c r="N209" s="59">
        <v>0</v>
      </c>
      <c r="O209" s="59">
        <v>19</v>
      </c>
      <c r="P209" s="59">
        <v>0</v>
      </c>
      <c r="Q209" s="59">
        <v>0</v>
      </c>
      <c r="R209" s="59">
        <v>12</v>
      </c>
      <c r="S209" s="101">
        <f t="shared" si="14"/>
        <v>31</v>
      </c>
      <c r="T209" s="59">
        <v>42</v>
      </c>
      <c r="U209" s="101">
        <f t="shared" si="15"/>
        <v>73</v>
      </c>
      <c r="V209" s="59"/>
    </row>
    <row r="210" spans="1:22" ht="14.25" customHeight="1" x14ac:dyDescent="0.25">
      <c r="A210" t="s">
        <v>629</v>
      </c>
      <c r="B210" t="s">
        <v>630</v>
      </c>
      <c r="C210" s="100" t="s">
        <v>239</v>
      </c>
      <c r="D210" s="59">
        <v>0</v>
      </c>
      <c r="E210" s="59">
        <v>0</v>
      </c>
      <c r="F210" s="59">
        <v>0</v>
      </c>
      <c r="G210" s="59">
        <v>0</v>
      </c>
      <c r="H210" s="59">
        <v>0</v>
      </c>
      <c r="I210" s="59">
        <v>0</v>
      </c>
      <c r="J210" s="101">
        <f t="shared" si="12"/>
        <v>0</v>
      </c>
      <c r="K210" s="59">
        <v>7</v>
      </c>
      <c r="L210" s="101">
        <f t="shared" si="13"/>
        <v>7</v>
      </c>
      <c r="M210" s="59"/>
      <c r="N210" s="59">
        <v>0</v>
      </c>
      <c r="O210" s="59">
        <v>0</v>
      </c>
      <c r="P210" s="59">
        <v>0</v>
      </c>
      <c r="Q210" s="59">
        <v>0</v>
      </c>
      <c r="R210" s="59">
        <v>0</v>
      </c>
      <c r="S210" s="101">
        <f t="shared" si="14"/>
        <v>0</v>
      </c>
      <c r="T210" s="59">
        <v>0</v>
      </c>
      <c r="U210" s="101">
        <f t="shared" si="15"/>
        <v>0</v>
      </c>
      <c r="V210" s="59"/>
    </row>
    <row r="211" spans="1:22" ht="14.25" customHeight="1" x14ac:dyDescent="0.25">
      <c r="A211" s="100" t="s">
        <v>631</v>
      </c>
      <c r="B211" s="100" t="s">
        <v>632</v>
      </c>
      <c r="C211" s="100" t="s">
        <v>251</v>
      </c>
      <c r="D211" s="59">
        <v>0</v>
      </c>
      <c r="E211" s="59">
        <v>0</v>
      </c>
      <c r="F211" s="59">
        <v>0</v>
      </c>
      <c r="G211" s="59">
        <v>0</v>
      </c>
      <c r="H211" s="59">
        <v>0</v>
      </c>
      <c r="I211" s="59">
        <v>21</v>
      </c>
      <c r="J211" s="101">
        <f t="shared" si="12"/>
        <v>21</v>
      </c>
      <c r="K211" s="59">
        <v>14</v>
      </c>
      <c r="L211" s="101">
        <f t="shared" si="13"/>
        <v>35</v>
      </c>
      <c r="M211" s="59"/>
      <c r="N211" s="59">
        <v>0</v>
      </c>
      <c r="O211" s="59">
        <v>26</v>
      </c>
      <c r="P211" s="59">
        <v>0</v>
      </c>
      <c r="Q211" s="59">
        <v>0</v>
      </c>
      <c r="R211" s="59">
        <v>7</v>
      </c>
      <c r="S211" s="101">
        <f t="shared" si="14"/>
        <v>33</v>
      </c>
      <c r="T211" s="59">
        <v>14</v>
      </c>
      <c r="U211" s="101">
        <f t="shared" si="15"/>
        <v>47</v>
      </c>
      <c r="V211" s="59"/>
    </row>
    <row r="212" spans="1:22" ht="14.25" customHeight="1" x14ac:dyDescent="0.25">
      <c r="A212" s="100" t="s">
        <v>633</v>
      </c>
      <c r="B212" s="100" t="s">
        <v>634</v>
      </c>
      <c r="C212" s="100" t="s">
        <v>259</v>
      </c>
      <c r="D212" s="59">
        <v>0</v>
      </c>
      <c r="E212" s="59">
        <v>0</v>
      </c>
      <c r="F212" s="59">
        <v>0</v>
      </c>
      <c r="G212" s="59">
        <v>0</v>
      </c>
      <c r="H212" s="59">
        <v>0</v>
      </c>
      <c r="I212" s="59">
        <v>14</v>
      </c>
      <c r="J212" s="101">
        <f t="shared" si="12"/>
        <v>14</v>
      </c>
      <c r="K212" s="59">
        <v>0</v>
      </c>
      <c r="L212" s="101">
        <f t="shared" si="13"/>
        <v>14</v>
      </c>
      <c r="M212" s="59"/>
      <c r="N212" s="59">
        <v>6</v>
      </c>
      <c r="O212" s="59">
        <v>0</v>
      </c>
      <c r="P212" s="59">
        <v>0</v>
      </c>
      <c r="Q212" s="59">
        <v>0</v>
      </c>
      <c r="R212" s="59">
        <v>1</v>
      </c>
      <c r="S212" s="101">
        <f t="shared" si="14"/>
        <v>7</v>
      </c>
      <c r="T212" s="59">
        <v>0</v>
      </c>
      <c r="U212" s="101">
        <f t="shared" si="15"/>
        <v>7</v>
      </c>
      <c r="V212" s="59"/>
    </row>
    <row r="213" spans="1:22" ht="14.25" customHeight="1" x14ac:dyDescent="0.25">
      <c r="A213" s="100" t="s">
        <v>635</v>
      </c>
      <c r="B213" s="100" t="s">
        <v>636</v>
      </c>
      <c r="C213" s="100" t="s">
        <v>227</v>
      </c>
      <c r="D213" s="59">
        <v>0</v>
      </c>
      <c r="E213" s="59">
        <v>0</v>
      </c>
      <c r="F213" s="59">
        <v>0</v>
      </c>
      <c r="G213" s="59">
        <v>0</v>
      </c>
      <c r="H213" s="59">
        <v>0</v>
      </c>
      <c r="I213" s="59">
        <v>23</v>
      </c>
      <c r="J213" s="101">
        <f t="shared" si="12"/>
        <v>23</v>
      </c>
      <c r="K213" s="59">
        <v>0</v>
      </c>
      <c r="L213" s="101">
        <f t="shared" si="13"/>
        <v>23</v>
      </c>
      <c r="M213" s="59"/>
      <c r="N213" s="59">
        <v>0</v>
      </c>
      <c r="O213" s="59">
        <v>0</v>
      </c>
      <c r="P213" s="59">
        <v>0</v>
      </c>
      <c r="Q213" s="59">
        <v>0</v>
      </c>
      <c r="R213" s="59">
        <v>1</v>
      </c>
      <c r="S213" s="101">
        <f t="shared" si="14"/>
        <v>1</v>
      </c>
      <c r="T213" s="59">
        <v>0</v>
      </c>
      <c r="U213" s="101">
        <f t="shared" si="15"/>
        <v>1</v>
      </c>
      <c r="V213" s="59"/>
    </row>
    <row r="214" spans="1:22" ht="14.25" customHeight="1" x14ac:dyDescent="0.25">
      <c r="A214" s="100" t="s">
        <v>637</v>
      </c>
      <c r="B214" s="100" t="s">
        <v>638</v>
      </c>
      <c r="C214" s="100" t="s">
        <v>239</v>
      </c>
      <c r="D214" s="59">
        <v>4</v>
      </c>
      <c r="E214" s="59">
        <v>0</v>
      </c>
      <c r="F214" s="59">
        <v>0</v>
      </c>
      <c r="G214" s="59">
        <v>0</v>
      </c>
      <c r="H214" s="59">
        <v>0</v>
      </c>
      <c r="I214" s="59">
        <v>8</v>
      </c>
      <c r="J214" s="101">
        <f t="shared" si="12"/>
        <v>12</v>
      </c>
      <c r="K214" s="59">
        <v>0</v>
      </c>
      <c r="L214" s="101">
        <f t="shared" si="13"/>
        <v>12</v>
      </c>
      <c r="M214" s="59"/>
      <c r="N214" s="59">
        <v>27</v>
      </c>
      <c r="O214" s="59">
        <v>0</v>
      </c>
      <c r="P214" s="59">
        <v>0</v>
      </c>
      <c r="Q214" s="59">
        <v>0</v>
      </c>
      <c r="R214" s="59">
        <v>29</v>
      </c>
      <c r="S214" s="101">
        <f t="shared" si="14"/>
        <v>56</v>
      </c>
      <c r="T214" s="59">
        <v>5</v>
      </c>
      <c r="U214" s="101">
        <f t="shared" si="15"/>
        <v>61</v>
      </c>
      <c r="V214" s="59"/>
    </row>
    <row r="215" spans="1:22" ht="14.25" customHeight="1" x14ac:dyDescent="0.25">
      <c r="A215" s="100" t="s">
        <v>639</v>
      </c>
      <c r="B215" s="100" t="s">
        <v>640</v>
      </c>
      <c r="C215" s="100" t="s">
        <v>227</v>
      </c>
      <c r="D215" s="59">
        <v>8</v>
      </c>
      <c r="E215" s="59">
        <v>0</v>
      </c>
      <c r="F215" s="59">
        <v>0</v>
      </c>
      <c r="G215" s="59">
        <v>0</v>
      </c>
      <c r="H215" s="59">
        <v>7</v>
      </c>
      <c r="I215" s="59">
        <v>116</v>
      </c>
      <c r="J215" s="101">
        <f t="shared" si="12"/>
        <v>131</v>
      </c>
      <c r="K215" s="59">
        <v>27</v>
      </c>
      <c r="L215" s="101">
        <f t="shared" si="13"/>
        <v>158</v>
      </c>
      <c r="M215" s="59"/>
      <c r="N215" s="59">
        <v>15</v>
      </c>
      <c r="O215" s="59">
        <v>45</v>
      </c>
      <c r="P215" s="59">
        <v>0</v>
      </c>
      <c r="Q215" s="59">
        <v>0</v>
      </c>
      <c r="R215" s="59">
        <v>15</v>
      </c>
      <c r="S215" s="101">
        <f t="shared" si="14"/>
        <v>75</v>
      </c>
      <c r="T215" s="59">
        <v>0</v>
      </c>
      <c r="U215" s="101">
        <f t="shared" si="15"/>
        <v>75</v>
      </c>
      <c r="V215" s="59"/>
    </row>
    <row r="216" spans="1:22" ht="14.25" customHeight="1" x14ac:dyDescent="0.25">
      <c r="A216" s="100" t="s">
        <v>641</v>
      </c>
      <c r="B216" s="100" t="s">
        <v>642</v>
      </c>
      <c r="C216" s="100" t="s">
        <v>242</v>
      </c>
      <c r="D216" s="59">
        <v>0</v>
      </c>
      <c r="E216" s="59">
        <v>0</v>
      </c>
      <c r="F216" s="59">
        <v>0</v>
      </c>
      <c r="G216" s="59">
        <v>0</v>
      </c>
      <c r="H216" s="59">
        <v>0</v>
      </c>
      <c r="I216" s="59">
        <v>248</v>
      </c>
      <c r="J216" s="101">
        <f t="shared" si="12"/>
        <v>248</v>
      </c>
      <c r="K216" s="59">
        <v>0</v>
      </c>
      <c r="L216" s="101">
        <f t="shared" si="13"/>
        <v>248</v>
      </c>
      <c r="M216" s="59"/>
      <c r="N216" s="59">
        <v>86</v>
      </c>
      <c r="O216" s="59">
        <v>0</v>
      </c>
      <c r="P216" s="59">
        <v>0</v>
      </c>
      <c r="Q216" s="59">
        <v>6</v>
      </c>
      <c r="R216" s="59">
        <v>13</v>
      </c>
      <c r="S216" s="101">
        <f t="shared" si="14"/>
        <v>105</v>
      </c>
      <c r="T216" s="59">
        <v>3</v>
      </c>
      <c r="U216" s="101">
        <f t="shared" si="15"/>
        <v>108</v>
      </c>
      <c r="V216" s="59"/>
    </row>
    <row r="217" spans="1:22" ht="14.25" customHeight="1" x14ac:dyDescent="0.25">
      <c r="A217" s="100" t="s">
        <v>643</v>
      </c>
      <c r="B217" s="100" t="s">
        <v>644</v>
      </c>
      <c r="C217" s="100" t="s">
        <v>256</v>
      </c>
      <c r="D217" s="59">
        <v>0</v>
      </c>
      <c r="E217" s="59">
        <v>0</v>
      </c>
      <c r="F217" s="59">
        <v>0</v>
      </c>
      <c r="G217" s="59">
        <v>0</v>
      </c>
      <c r="H217" s="59">
        <v>0</v>
      </c>
      <c r="I217" s="59">
        <v>0</v>
      </c>
      <c r="J217" s="101">
        <f t="shared" si="12"/>
        <v>0</v>
      </c>
      <c r="K217" s="59">
        <v>0</v>
      </c>
      <c r="L217" s="101">
        <f t="shared" si="13"/>
        <v>0</v>
      </c>
      <c r="M217" s="59"/>
      <c r="N217" s="59">
        <v>53</v>
      </c>
      <c r="O217" s="59">
        <v>0</v>
      </c>
      <c r="P217" s="59">
        <v>0</v>
      </c>
      <c r="Q217" s="59">
        <v>0</v>
      </c>
      <c r="R217" s="59">
        <v>0</v>
      </c>
      <c r="S217" s="101">
        <f t="shared" si="14"/>
        <v>53</v>
      </c>
      <c r="T217" s="59">
        <v>8</v>
      </c>
      <c r="U217" s="101">
        <f t="shared" si="15"/>
        <v>61</v>
      </c>
      <c r="V217" s="59"/>
    </row>
    <row r="218" spans="1:22" ht="14.25" customHeight="1" x14ac:dyDescent="0.25">
      <c r="A218" s="100" t="s">
        <v>645</v>
      </c>
      <c r="B218" s="100" t="s">
        <v>646</v>
      </c>
      <c r="C218" s="100" t="s">
        <v>259</v>
      </c>
      <c r="D218" s="59">
        <v>12</v>
      </c>
      <c r="E218" s="59">
        <v>0</v>
      </c>
      <c r="F218" s="59">
        <v>0</v>
      </c>
      <c r="G218" s="59">
        <v>0</v>
      </c>
      <c r="H218" s="59">
        <v>10</v>
      </c>
      <c r="I218" s="59">
        <v>0</v>
      </c>
      <c r="J218" s="101">
        <f t="shared" si="12"/>
        <v>22</v>
      </c>
      <c r="K218" s="59">
        <v>135</v>
      </c>
      <c r="L218" s="101">
        <f t="shared" si="13"/>
        <v>157</v>
      </c>
      <c r="M218" s="59"/>
      <c r="N218" s="59">
        <v>13</v>
      </c>
      <c r="O218" s="59">
        <v>0</v>
      </c>
      <c r="P218" s="59">
        <v>0</v>
      </c>
      <c r="Q218" s="59">
        <v>0</v>
      </c>
      <c r="R218" s="59">
        <v>26</v>
      </c>
      <c r="S218" s="101">
        <f t="shared" si="14"/>
        <v>39</v>
      </c>
      <c r="T218" s="59">
        <v>32</v>
      </c>
      <c r="U218" s="101">
        <f t="shared" si="15"/>
        <v>71</v>
      </c>
      <c r="V218" s="59"/>
    </row>
    <row r="219" spans="1:22" ht="14.25" customHeight="1" x14ac:dyDescent="0.25">
      <c r="A219" s="100" t="s">
        <v>647</v>
      </c>
      <c r="B219" s="100" t="s">
        <v>648</v>
      </c>
      <c r="C219" s="100" t="s">
        <v>256</v>
      </c>
      <c r="D219" s="59">
        <v>0</v>
      </c>
      <c r="E219" s="59">
        <v>0</v>
      </c>
      <c r="F219" s="59">
        <v>0</v>
      </c>
      <c r="G219" s="59">
        <v>0</v>
      </c>
      <c r="H219" s="59">
        <v>0</v>
      </c>
      <c r="I219" s="59">
        <v>0</v>
      </c>
      <c r="J219" s="101">
        <f t="shared" si="12"/>
        <v>0</v>
      </c>
      <c r="K219" s="59">
        <v>0</v>
      </c>
      <c r="L219" s="101">
        <f t="shared" si="13"/>
        <v>0</v>
      </c>
      <c r="M219" s="59"/>
      <c r="N219" s="59">
        <v>24</v>
      </c>
      <c r="O219" s="59">
        <v>0</v>
      </c>
      <c r="P219" s="59">
        <v>0</v>
      </c>
      <c r="Q219" s="59">
        <v>0</v>
      </c>
      <c r="R219" s="59">
        <v>12</v>
      </c>
      <c r="S219" s="101">
        <f t="shared" si="14"/>
        <v>36</v>
      </c>
      <c r="T219" s="59">
        <v>0</v>
      </c>
      <c r="U219" s="101">
        <f t="shared" si="15"/>
        <v>36</v>
      </c>
      <c r="V219" s="59"/>
    </row>
    <row r="220" spans="1:22" ht="14.25" customHeight="1" x14ac:dyDescent="0.25">
      <c r="A220" s="100" t="s">
        <v>649</v>
      </c>
      <c r="B220" s="100" t="s">
        <v>650</v>
      </c>
      <c r="C220" s="100" t="s">
        <v>227</v>
      </c>
      <c r="D220" s="59">
        <v>0</v>
      </c>
      <c r="E220" s="59">
        <v>0</v>
      </c>
      <c r="F220" s="59">
        <v>0</v>
      </c>
      <c r="G220" s="59">
        <v>0</v>
      </c>
      <c r="H220" s="59">
        <v>0</v>
      </c>
      <c r="I220" s="59">
        <v>27</v>
      </c>
      <c r="J220" s="101">
        <f t="shared" si="12"/>
        <v>27</v>
      </c>
      <c r="K220" s="59">
        <v>0</v>
      </c>
      <c r="L220" s="101">
        <f t="shared" si="13"/>
        <v>27</v>
      </c>
      <c r="M220" s="59"/>
      <c r="N220" s="59">
        <v>28</v>
      </c>
      <c r="O220" s="59">
        <v>0</v>
      </c>
      <c r="P220" s="59">
        <v>0</v>
      </c>
      <c r="Q220" s="59">
        <v>0</v>
      </c>
      <c r="R220" s="59">
        <v>45</v>
      </c>
      <c r="S220" s="101">
        <f t="shared" si="14"/>
        <v>73</v>
      </c>
      <c r="T220" s="59">
        <v>0</v>
      </c>
      <c r="U220" s="101">
        <f t="shared" si="15"/>
        <v>73</v>
      </c>
      <c r="V220" s="59"/>
    </row>
    <row r="221" spans="1:22" ht="14.25" customHeight="1" x14ac:dyDescent="0.25">
      <c r="A221" s="100" t="s">
        <v>651</v>
      </c>
      <c r="B221" s="100" t="s">
        <v>652</v>
      </c>
      <c r="C221" s="100" t="s">
        <v>227</v>
      </c>
      <c r="D221" s="59">
        <v>0</v>
      </c>
      <c r="E221" s="59">
        <v>0</v>
      </c>
      <c r="F221" s="59">
        <v>0</v>
      </c>
      <c r="G221" s="59">
        <v>0</v>
      </c>
      <c r="H221" s="59">
        <v>0</v>
      </c>
      <c r="I221" s="59">
        <v>0</v>
      </c>
      <c r="J221" s="101">
        <f t="shared" si="12"/>
        <v>0</v>
      </c>
      <c r="K221" s="59">
        <v>0</v>
      </c>
      <c r="L221" s="101">
        <f t="shared" si="13"/>
        <v>0</v>
      </c>
      <c r="M221" s="59"/>
      <c r="N221" s="59">
        <v>29</v>
      </c>
      <c r="O221" s="59">
        <v>18</v>
      </c>
      <c r="P221" s="59">
        <v>0</v>
      </c>
      <c r="Q221" s="59">
        <v>0</v>
      </c>
      <c r="R221" s="59">
        <v>48</v>
      </c>
      <c r="S221" s="101">
        <f t="shared" si="14"/>
        <v>95</v>
      </c>
      <c r="T221" s="59">
        <v>0</v>
      </c>
      <c r="U221" s="101">
        <f t="shared" si="15"/>
        <v>95</v>
      </c>
      <c r="V221" s="59"/>
    </row>
    <row r="222" spans="1:22" ht="14.25" customHeight="1" x14ac:dyDescent="0.25">
      <c r="A222" s="100" t="s">
        <v>653</v>
      </c>
      <c r="B222" s="100" t="s">
        <v>654</v>
      </c>
      <c r="C222" s="100" t="s">
        <v>227</v>
      </c>
      <c r="D222" s="59">
        <v>0</v>
      </c>
      <c r="E222" s="59">
        <v>0</v>
      </c>
      <c r="F222" s="59">
        <v>0</v>
      </c>
      <c r="G222" s="59">
        <v>0</v>
      </c>
      <c r="H222" s="59">
        <v>0</v>
      </c>
      <c r="I222" s="59">
        <v>28</v>
      </c>
      <c r="J222" s="101">
        <f t="shared" si="12"/>
        <v>28</v>
      </c>
      <c r="K222" s="59">
        <v>0</v>
      </c>
      <c r="L222" s="101">
        <f t="shared" si="13"/>
        <v>28</v>
      </c>
      <c r="M222" s="59"/>
      <c r="N222" s="59">
        <v>0</v>
      </c>
      <c r="O222" s="59">
        <v>0</v>
      </c>
      <c r="P222" s="59">
        <v>0</v>
      </c>
      <c r="Q222" s="59">
        <v>0</v>
      </c>
      <c r="R222" s="59">
        <v>0</v>
      </c>
      <c r="S222" s="101">
        <f t="shared" si="14"/>
        <v>0</v>
      </c>
      <c r="T222" s="59">
        <v>0</v>
      </c>
      <c r="U222" s="101">
        <f t="shared" si="15"/>
        <v>0</v>
      </c>
      <c r="V222" s="59"/>
    </row>
    <row r="223" spans="1:22" ht="14.25" customHeight="1" x14ac:dyDescent="0.25">
      <c r="A223" s="100" t="s">
        <v>655</v>
      </c>
      <c r="B223" s="100" t="s">
        <v>656</v>
      </c>
      <c r="C223" s="100" t="s">
        <v>251</v>
      </c>
      <c r="D223" s="59">
        <v>0</v>
      </c>
      <c r="E223" s="59">
        <v>0</v>
      </c>
      <c r="F223" s="59">
        <v>0</v>
      </c>
      <c r="G223" s="59">
        <v>0</v>
      </c>
      <c r="H223" s="59">
        <v>0</v>
      </c>
      <c r="I223" s="59">
        <v>0</v>
      </c>
      <c r="J223" s="101">
        <f t="shared" si="12"/>
        <v>0</v>
      </c>
      <c r="K223" s="59">
        <v>3</v>
      </c>
      <c r="L223" s="101">
        <f t="shared" si="13"/>
        <v>3</v>
      </c>
      <c r="M223" s="59"/>
      <c r="N223" s="59">
        <v>0</v>
      </c>
      <c r="O223" s="59">
        <v>0</v>
      </c>
      <c r="P223" s="59">
        <v>0</v>
      </c>
      <c r="Q223" s="59">
        <v>0</v>
      </c>
      <c r="R223" s="59">
        <v>0</v>
      </c>
      <c r="S223" s="101">
        <f t="shared" si="14"/>
        <v>0</v>
      </c>
      <c r="T223" s="59">
        <v>3</v>
      </c>
      <c r="U223" s="101">
        <f t="shared" si="15"/>
        <v>3</v>
      </c>
      <c r="V223" s="59"/>
    </row>
    <row r="224" spans="1:22" ht="14.25" customHeight="1" x14ac:dyDescent="0.25">
      <c r="A224" s="100" t="s">
        <v>657</v>
      </c>
      <c r="B224" s="100" t="s">
        <v>658</v>
      </c>
      <c r="C224" s="100" t="s">
        <v>259</v>
      </c>
      <c r="D224" s="59">
        <v>0</v>
      </c>
      <c r="E224" s="59">
        <v>0</v>
      </c>
      <c r="F224" s="59">
        <v>0</v>
      </c>
      <c r="G224" s="59">
        <v>0</v>
      </c>
      <c r="H224" s="59">
        <v>0</v>
      </c>
      <c r="I224" s="59">
        <v>0</v>
      </c>
      <c r="J224" s="101">
        <f t="shared" si="12"/>
        <v>0</v>
      </c>
      <c r="K224" s="59">
        <v>0</v>
      </c>
      <c r="L224" s="101">
        <f t="shared" si="13"/>
        <v>0</v>
      </c>
      <c r="M224" s="59"/>
      <c r="N224" s="59">
        <v>0</v>
      </c>
      <c r="O224" s="59">
        <v>0</v>
      </c>
      <c r="P224" s="59">
        <v>0</v>
      </c>
      <c r="Q224" s="59">
        <v>0</v>
      </c>
      <c r="R224" s="59">
        <v>0</v>
      </c>
      <c r="S224" s="101">
        <f t="shared" si="14"/>
        <v>0</v>
      </c>
      <c r="T224" s="59">
        <v>2</v>
      </c>
      <c r="U224" s="101">
        <f t="shared" si="15"/>
        <v>2</v>
      </c>
      <c r="V224" s="59"/>
    </row>
    <row r="225" spans="1:22" ht="14.25" customHeight="1" x14ac:dyDescent="0.25">
      <c r="A225" s="100" t="s">
        <v>659</v>
      </c>
      <c r="B225" s="100" t="s">
        <v>660</v>
      </c>
      <c r="C225" s="100" t="s">
        <v>230</v>
      </c>
      <c r="D225" s="59">
        <v>0</v>
      </c>
      <c r="E225" s="59">
        <v>74</v>
      </c>
      <c r="F225" s="59">
        <v>0</v>
      </c>
      <c r="G225" s="59">
        <v>0</v>
      </c>
      <c r="H225" s="59">
        <v>0</v>
      </c>
      <c r="I225" s="59">
        <v>0</v>
      </c>
      <c r="J225" s="101">
        <f t="shared" si="12"/>
        <v>74</v>
      </c>
      <c r="K225" s="59">
        <v>0</v>
      </c>
      <c r="L225" s="101">
        <f t="shared" si="13"/>
        <v>74</v>
      </c>
      <c r="M225" s="59"/>
      <c r="N225" s="59">
        <v>20</v>
      </c>
      <c r="O225" s="59">
        <v>0</v>
      </c>
      <c r="P225" s="59">
        <v>0</v>
      </c>
      <c r="Q225" s="59">
        <v>0</v>
      </c>
      <c r="R225" s="59">
        <v>18</v>
      </c>
      <c r="S225" s="101">
        <f t="shared" si="14"/>
        <v>38</v>
      </c>
      <c r="T225" s="59">
        <v>0</v>
      </c>
      <c r="U225" s="101">
        <f t="shared" si="15"/>
        <v>38</v>
      </c>
      <c r="V225" s="59"/>
    </row>
    <row r="226" spans="1:22" ht="14.25" customHeight="1" x14ac:dyDescent="0.25">
      <c r="A226" s="100" t="s">
        <v>661</v>
      </c>
      <c r="B226" s="100" t="s">
        <v>662</v>
      </c>
      <c r="C226" s="100" t="s">
        <v>230</v>
      </c>
      <c r="D226" s="59">
        <v>0</v>
      </c>
      <c r="E226" s="59">
        <v>0</v>
      </c>
      <c r="F226" s="59">
        <v>0</v>
      </c>
      <c r="G226" s="59">
        <v>0</v>
      </c>
      <c r="H226" s="59">
        <v>0</v>
      </c>
      <c r="I226" s="59">
        <v>81</v>
      </c>
      <c r="J226" s="101">
        <f t="shared" si="12"/>
        <v>81</v>
      </c>
      <c r="K226" s="59">
        <v>0</v>
      </c>
      <c r="L226" s="101">
        <f t="shared" si="13"/>
        <v>81</v>
      </c>
      <c r="M226" s="59"/>
      <c r="N226" s="59">
        <v>16</v>
      </c>
      <c r="O226" s="59">
        <v>11</v>
      </c>
      <c r="P226" s="59">
        <v>0</v>
      </c>
      <c r="Q226" s="59">
        <v>0</v>
      </c>
      <c r="R226" s="59">
        <v>33</v>
      </c>
      <c r="S226" s="101">
        <f t="shared" si="14"/>
        <v>60</v>
      </c>
      <c r="T226" s="59">
        <v>66</v>
      </c>
      <c r="U226" s="101">
        <f t="shared" si="15"/>
        <v>126</v>
      </c>
      <c r="V226" s="59"/>
    </row>
    <row r="227" spans="1:22" ht="14.25" customHeight="1" x14ac:dyDescent="0.25">
      <c r="A227" s="100" t="s">
        <v>663</v>
      </c>
      <c r="B227" s="100" t="s">
        <v>664</v>
      </c>
      <c r="C227" s="100" t="s">
        <v>227</v>
      </c>
      <c r="D227" s="59">
        <v>0</v>
      </c>
      <c r="E227" s="59">
        <v>0</v>
      </c>
      <c r="F227" s="59">
        <v>0</v>
      </c>
      <c r="G227" s="59">
        <v>0</v>
      </c>
      <c r="H227" s="59">
        <v>0</v>
      </c>
      <c r="I227" s="59">
        <v>0</v>
      </c>
      <c r="J227" s="101">
        <f t="shared" si="12"/>
        <v>0</v>
      </c>
      <c r="K227" s="59">
        <v>10</v>
      </c>
      <c r="L227" s="101">
        <f t="shared" si="13"/>
        <v>10</v>
      </c>
      <c r="M227" s="59"/>
      <c r="N227" s="59">
        <v>0</v>
      </c>
      <c r="O227" s="59">
        <v>62</v>
      </c>
      <c r="P227" s="59">
        <v>0</v>
      </c>
      <c r="Q227" s="59">
        <v>12</v>
      </c>
      <c r="R227" s="59">
        <v>32</v>
      </c>
      <c r="S227" s="101">
        <f t="shared" si="14"/>
        <v>106</v>
      </c>
      <c r="T227" s="59">
        <v>0</v>
      </c>
      <c r="U227" s="101">
        <f t="shared" si="15"/>
        <v>106</v>
      </c>
      <c r="V227" s="59"/>
    </row>
    <row r="228" spans="1:22" ht="14.25" customHeight="1" x14ac:dyDescent="0.25">
      <c r="A228" s="100" t="s">
        <v>665</v>
      </c>
      <c r="B228" s="100" t="s">
        <v>666</v>
      </c>
      <c r="C228" s="100" t="s">
        <v>239</v>
      </c>
      <c r="D228" s="59">
        <v>0</v>
      </c>
      <c r="E228" s="59">
        <v>3</v>
      </c>
      <c r="F228" s="59">
        <v>0</v>
      </c>
      <c r="G228" s="59">
        <v>0</v>
      </c>
      <c r="H228" s="59">
        <v>0</v>
      </c>
      <c r="I228" s="59">
        <v>7</v>
      </c>
      <c r="J228" s="101">
        <f t="shared" si="12"/>
        <v>10</v>
      </c>
      <c r="K228" s="59">
        <v>0</v>
      </c>
      <c r="L228" s="101">
        <f t="shared" si="13"/>
        <v>10</v>
      </c>
      <c r="M228" s="59"/>
      <c r="N228" s="59">
        <v>11</v>
      </c>
      <c r="O228" s="59">
        <v>3</v>
      </c>
      <c r="P228" s="59">
        <v>0</v>
      </c>
      <c r="Q228" s="59">
        <v>0</v>
      </c>
      <c r="R228" s="59">
        <v>28</v>
      </c>
      <c r="S228" s="101">
        <f t="shared" si="14"/>
        <v>42</v>
      </c>
      <c r="T228" s="59">
        <v>0</v>
      </c>
      <c r="U228" s="101">
        <f t="shared" si="15"/>
        <v>42</v>
      </c>
      <c r="V228" s="59"/>
    </row>
    <row r="229" spans="1:22" ht="14.25" customHeight="1" x14ac:dyDescent="0.25">
      <c r="A229" s="100" t="s">
        <v>667</v>
      </c>
      <c r="B229" s="100" t="s">
        <v>668</v>
      </c>
      <c r="C229" s="22" t="s">
        <v>259</v>
      </c>
      <c r="D229" s="59">
        <v>0</v>
      </c>
      <c r="E229" s="59">
        <v>11</v>
      </c>
      <c r="F229" s="59">
        <v>0</v>
      </c>
      <c r="G229" s="59">
        <v>0</v>
      </c>
      <c r="H229" s="59">
        <v>7</v>
      </c>
      <c r="I229" s="59">
        <v>5</v>
      </c>
      <c r="J229" s="101">
        <f t="shared" si="12"/>
        <v>23</v>
      </c>
      <c r="K229" s="59">
        <v>0</v>
      </c>
      <c r="L229" s="101">
        <f t="shared" si="13"/>
        <v>23</v>
      </c>
      <c r="M229" s="59"/>
      <c r="N229" s="59">
        <v>0</v>
      </c>
      <c r="O229" s="59">
        <v>5</v>
      </c>
      <c r="P229" s="59">
        <v>0</v>
      </c>
      <c r="Q229" s="59">
        <v>0</v>
      </c>
      <c r="R229" s="59">
        <v>22</v>
      </c>
      <c r="S229" s="101">
        <f t="shared" si="14"/>
        <v>27</v>
      </c>
      <c r="T229" s="59">
        <v>28</v>
      </c>
      <c r="U229" s="101">
        <f t="shared" si="15"/>
        <v>55</v>
      </c>
      <c r="V229" s="59"/>
    </row>
    <row r="230" spans="1:22" ht="14.25" customHeight="1" x14ac:dyDescent="0.25">
      <c r="A230" s="100" t="s">
        <v>669</v>
      </c>
      <c r="B230" s="100" t="s">
        <v>670</v>
      </c>
      <c r="C230" s="100" t="s">
        <v>259</v>
      </c>
      <c r="D230" s="59">
        <v>0</v>
      </c>
      <c r="E230" s="59">
        <v>0</v>
      </c>
      <c r="F230" s="59">
        <v>0</v>
      </c>
      <c r="G230" s="59">
        <v>0</v>
      </c>
      <c r="H230" s="59">
        <v>0</v>
      </c>
      <c r="I230" s="59">
        <v>150</v>
      </c>
      <c r="J230" s="101">
        <f t="shared" si="12"/>
        <v>150</v>
      </c>
      <c r="K230" s="59">
        <v>31</v>
      </c>
      <c r="L230" s="101">
        <f t="shared" si="13"/>
        <v>181</v>
      </c>
      <c r="M230" s="59"/>
      <c r="N230" s="59">
        <v>11</v>
      </c>
      <c r="O230" s="59">
        <v>46</v>
      </c>
      <c r="P230" s="59">
        <v>0</v>
      </c>
      <c r="Q230" s="59">
        <v>24</v>
      </c>
      <c r="R230" s="59">
        <v>38</v>
      </c>
      <c r="S230" s="101">
        <f t="shared" si="14"/>
        <v>119</v>
      </c>
      <c r="T230" s="59">
        <v>0</v>
      </c>
      <c r="U230" s="101">
        <f t="shared" si="15"/>
        <v>119</v>
      </c>
      <c r="V230" s="59"/>
    </row>
    <row r="231" spans="1:22" ht="14.25" customHeight="1" x14ac:dyDescent="0.25">
      <c r="A231" s="100" t="s">
        <v>671</v>
      </c>
      <c r="B231" s="100" t="s">
        <v>672</v>
      </c>
      <c r="C231" s="100" t="s">
        <v>251</v>
      </c>
      <c r="D231" s="59">
        <v>0</v>
      </c>
      <c r="E231" s="59">
        <v>0</v>
      </c>
      <c r="F231" s="59">
        <v>0</v>
      </c>
      <c r="G231" s="59">
        <v>0</v>
      </c>
      <c r="H231" s="59">
        <v>0</v>
      </c>
      <c r="I231" s="59">
        <v>14</v>
      </c>
      <c r="J231" s="101">
        <f t="shared" si="12"/>
        <v>14</v>
      </c>
      <c r="K231" s="59">
        <v>0</v>
      </c>
      <c r="L231" s="101">
        <f t="shared" si="13"/>
        <v>14</v>
      </c>
      <c r="M231" s="59"/>
      <c r="N231" s="59">
        <v>4</v>
      </c>
      <c r="O231" s="59">
        <v>0</v>
      </c>
      <c r="P231" s="59">
        <v>0</v>
      </c>
      <c r="Q231" s="59">
        <v>0</v>
      </c>
      <c r="R231" s="59">
        <v>18</v>
      </c>
      <c r="S231" s="101">
        <f t="shared" si="14"/>
        <v>22</v>
      </c>
      <c r="T231" s="59">
        <v>45</v>
      </c>
      <c r="U231" s="101">
        <f t="shared" si="15"/>
        <v>67</v>
      </c>
      <c r="V231" s="59"/>
    </row>
    <row r="232" spans="1:22" ht="14.25" customHeight="1" x14ac:dyDescent="0.25">
      <c r="A232" s="100" t="s">
        <v>673</v>
      </c>
      <c r="B232" s="100" t="s">
        <v>674</v>
      </c>
      <c r="C232" s="100" t="s">
        <v>227</v>
      </c>
      <c r="D232" s="59">
        <v>0</v>
      </c>
      <c r="E232" s="59">
        <v>0</v>
      </c>
      <c r="F232" s="59">
        <v>0</v>
      </c>
      <c r="G232" s="59">
        <v>0</v>
      </c>
      <c r="H232" s="59">
        <v>0</v>
      </c>
      <c r="I232" s="59">
        <v>9</v>
      </c>
      <c r="J232" s="101">
        <f t="shared" si="12"/>
        <v>9</v>
      </c>
      <c r="K232" s="59">
        <v>20</v>
      </c>
      <c r="L232" s="101">
        <f t="shared" si="13"/>
        <v>29</v>
      </c>
      <c r="M232" s="59"/>
      <c r="N232" s="59">
        <v>0</v>
      </c>
      <c r="O232" s="59">
        <v>40</v>
      </c>
      <c r="P232" s="59">
        <v>0</v>
      </c>
      <c r="Q232" s="59">
        <v>0</v>
      </c>
      <c r="R232" s="59">
        <v>28</v>
      </c>
      <c r="S232" s="101">
        <f t="shared" si="14"/>
        <v>68</v>
      </c>
      <c r="T232" s="59">
        <v>8</v>
      </c>
      <c r="U232" s="101">
        <f t="shared" si="15"/>
        <v>76</v>
      </c>
      <c r="V232" s="59"/>
    </row>
    <row r="233" spans="1:22" ht="14.25" customHeight="1" x14ac:dyDescent="0.25">
      <c r="A233" s="100" t="s">
        <v>675</v>
      </c>
      <c r="B233" s="100" t="s">
        <v>676</v>
      </c>
      <c r="C233" s="100" t="s">
        <v>227</v>
      </c>
      <c r="D233" s="59">
        <v>0</v>
      </c>
      <c r="E233" s="59">
        <v>0</v>
      </c>
      <c r="F233" s="59">
        <v>0</v>
      </c>
      <c r="G233" s="59">
        <v>0</v>
      </c>
      <c r="H233" s="59">
        <v>0</v>
      </c>
      <c r="I233" s="59">
        <v>304</v>
      </c>
      <c r="J233" s="101">
        <f t="shared" si="12"/>
        <v>304</v>
      </c>
      <c r="K233" s="59">
        <v>0</v>
      </c>
      <c r="L233" s="101">
        <f t="shared" si="13"/>
        <v>304</v>
      </c>
      <c r="M233" s="59"/>
      <c r="N233" s="59">
        <v>0</v>
      </c>
      <c r="O233" s="59">
        <v>0</v>
      </c>
      <c r="P233" s="59">
        <v>0</v>
      </c>
      <c r="Q233" s="59">
        <v>0</v>
      </c>
      <c r="R233" s="59">
        <v>0</v>
      </c>
      <c r="S233" s="101">
        <f t="shared" si="14"/>
        <v>0</v>
      </c>
      <c r="T233" s="59">
        <v>0</v>
      </c>
      <c r="U233" s="101">
        <f t="shared" si="15"/>
        <v>0</v>
      </c>
      <c r="V233" s="59"/>
    </row>
    <row r="234" spans="1:22" ht="14.25" customHeight="1" x14ac:dyDescent="0.25">
      <c r="A234" s="100" t="s">
        <v>677</v>
      </c>
      <c r="B234" s="100" t="s">
        <v>678</v>
      </c>
      <c r="C234" s="100" t="s">
        <v>259</v>
      </c>
      <c r="D234" s="59">
        <v>0</v>
      </c>
      <c r="E234" s="59">
        <v>0</v>
      </c>
      <c r="F234" s="59">
        <v>0</v>
      </c>
      <c r="G234" s="59">
        <v>0</v>
      </c>
      <c r="H234" s="59">
        <v>0</v>
      </c>
      <c r="I234" s="59">
        <v>65</v>
      </c>
      <c r="J234" s="101">
        <f t="shared" si="12"/>
        <v>65</v>
      </c>
      <c r="K234" s="59">
        <v>0</v>
      </c>
      <c r="L234" s="101">
        <f t="shared" si="13"/>
        <v>65</v>
      </c>
      <c r="M234" s="59"/>
      <c r="N234" s="59">
        <v>19</v>
      </c>
      <c r="O234" s="59">
        <v>0</v>
      </c>
      <c r="P234" s="59">
        <v>0</v>
      </c>
      <c r="Q234" s="59">
        <v>8</v>
      </c>
      <c r="R234" s="59">
        <v>12</v>
      </c>
      <c r="S234" s="101">
        <f t="shared" si="14"/>
        <v>39</v>
      </c>
      <c r="T234" s="59">
        <v>28</v>
      </c>
      <c r="U234" s="101">
        <f t="shared" si="15"/>
        <v>67</v>
      </c>
      <c r="V234" s="59"/>
    </row>
    <row r="235" spans="1:22" ht="14.25" customHeight="1" x14ac:dyDescent="0.25">
      <c r="A235" s="100" t="s">
        <v>679</v>
      </c>
      <c r="B235" s="100" t="s">
        <v>680</v>
      </c>
      <c r="C235" s="100" t="s">
        <v>227</v>
      </c>
      <c r="D235" s="59">
        <v>0</v>
      </c>
      <c r="E235" s="59">
        <v>0</v>
      </c>
      <c r="F235" s="59">
        <v>0</v>
      </c>
      <c r="G235" s="59">
        <v>0</v>
      </c>
      <c r="H235" s="59">
        <v>0</v>
      </c>
      <c r="I235" s="59">
        <v>42</v>
      </c>
      <c r="J235" s="101">
        <f t="shared" si="12"/>
        <v>42</v>
      </c>
      <c r="K235" s="59">
        <v>0</v>
      </c>
      <c r="L235" s="101">
        <f t="shared" si="13"/>
        <v>42</v>
      </c>
      <c r="M235" s="59"/>
      <c r="N235" s="59">
        <v>0</v>
      </c>
      <c r="O235" s="59">
        <v>0</v>
      </c>
      <c r="P235" s="59">
        <v>0</v>
      </c>
      <c r="Q235" s="59">
        <v>0</v>
      </c>
      <c r="R235" s="59">
        <v>1</v>
      </c>
      <c r="S235" s="101">
        <f t="shared" si="14"/>
        <v>1</v>
      </c>
      <c r="T235" s="59">
        <v>0</v>
      </c>
      <c r="U235" s="101">
        <f t="shared" si="15"/>
        <v>1</v>
      </c>
      <c r="V235" s="59"/>
    </row>
    <row r="236" spans="1:22" ht="14.25" customHeight="1" x14ac:dyDescent="0.25">
      <c r="A236" s="100" t="s">
        <v>681</v>
      </c>
      <c r="B236" s="100" t="s">
        <v>682</v>
      </c>
      <c r="C236" s="100" t="s">
        <v>256</v>
      </c>
      <c r="D236" s="59">
        <v>31</v>
      </c>
      <c r="E236" s="59">
        <v>7</v>
      </c>
      <c r="F236" s="59">
        <v>0</v>
      </c>
      <c r="G236" s="59">
        <v>0</v>
      </c>
      <c r="H236" s="59">
        <v>0</v>
      </c>
      <c r="I236" s="59">
        <v>0</v>
      </c>
      <c r="J236" s="101">
        <f t="shared" si="12"/>
        <v>38</v>
      </c>
      <c r="K236" s="59">
        <v>0</v>
      </c>
      <c r="L236" s="101">
        <f t="shared" si="13"/>
        <v>38</v>
      </c>
      <c r="M236" s="59"/>
      <c r="N236" s="59">
        <v>38</v>
      </c>
      <c r="O236" s="59">
        <v>0</v>
      </c>
      <c r="P236" s="59">
        <v>0</v>
      </c>
      <c r="Q236" s="59">
        <v>0</v>
      </c>
      <c r="R236" s="59">
        <v>0</v>
      </c>
      <c r="S236" s="101">
        <f t="shared" si="14"/>
        <v>38</v>
      </c>
      <c r="T236" s="59">
        <v>0</v>
      </c>
      <c r="U236" s="101">
        <f t="shared" si="15"/>
        <v>38</v>
      </c>
      <c r="V236" s="59"/>
    </row>
    <row r="237" spans="1:22" ht="14.25" customHeight="1" x14ac:dyDescent="0.25">
      <c r="A237" s="100" t="s">
        <v>683</v>
      </c>
      <c r="B237" s="100" t="s">
        <v>684</v>
      </c>
      <c r="C237" s="100" t="s">
        <v>227</v>
      </c>
      <c r="D237" s="59">
        <v>0</v>
      </c>
      <c r="E237" s="59">
        <v>0</v>
      </c>
      <c r="F237" s="59">
        <v>0</v>
      </c>
      <c r="G237" s="59">
        <v>0</v>
      </c>
      <c r="H237" s="59">
        <v>0</v>
      </c>
      <c r="I237" s="59">
        <v>35</v>
      </c>
      <c r="J237" s="101">
        <f t="shared" si="12"/>
        <v>35</v>
      </c>
      <c r="K237" s="59">
        <v>0</v>
      </c>
      <c r="L237" s="101">
        <f t="shared" si="13"/>
        <v>35</v>
      </c>
      <c r="M237" s="59"/>
      <c r="N237" s="59">
        <v>0</v>
      </c>
      <c r="O237" s="59">
        <v>0</v>
      </c>
      <c r="P237" s="59">
        <v>0</v>
      </c>
      <c r="Q237" s="59">
        <v>0</v>
      </c>
      <c r="R237" s="59">
        <v>0</v>
      </c>
      <c r="S237" s="101">
        <f t="shared" si="14"/>
        <v>0</v>
      </c>
      <c r="T237" s="59">
        <v>0</v>
      </c>
      <c r="U237" s="101">
        <f t="shared" si="15"/>
        <v>0</v>
      </c>
      <c r="V237" s="59"/>
    </row>
    <row r="238" spans="1:22" ht="14.25" customHeight="1" x14ac:dyDescent="0.25">
      <c r="A238" s="100" t="s">
        <v>685</v>
      </c>
      <c r="B238" s="100" t="s">
        <v>686</v>
      </c>
      <c r="C238" s="100" t="s">
        <v>256</v>
      </c>
      <c r="D238" s="59">
        <v>0</v>
      </c>
      <c r="E238" s="59">
        <v>0</v>
      </c>
      <c r="F238" s="59">
        <v>0</v>
      </c>
      <c r="G238" s="59">
        <v>0</v>
      </c>
      <c r="H238" s="59">
        <v>0</v>
      </c>
      <c r="I238" s="59">
        <v>73</v>
      </c>
      <c r="J238" s="101">
        <f t="shared" si="12"/>
        <v>73</v>
      </c>
      <c r="K238" s="59">
        <v>0</v>
      </c>
      <c r="L238" s="101">
        <f t="shared" si="13"/>
        <v>73</v>
      </c>
      <c r="M238" s="59"/>
      <c r="N238" s="59">
        <v>5</v>
      </c>
      <c r="O238" s="59">
        <v>0</v>
      </c>
      <c r="P238" s="59">
        <v>0</v>
      </c>
      <c r="Q238" s="59">
        <v>0</v>
      </c>
      <c r="R238" s="59">
        <v>3</v>
      </c>
      <c r="S238" s="101">
        <f t="shared" si="14"/>
        <v>8</v>
      </c>
      <c r="T238" s="59">
        <v>0</v>
      </c>
      <c r="U238" s="101">
        <f t="shared" si="15"/>
        <v>8</v>
      </c>
      <c r="V238" s="59"/>
    </row>
    <row r="239" spans="1:22" ht="14.25" customHeight="1" x14ac:dyDescent="0.25">
      <c r="A239" s="100" t="s">
        <v>687</v>
      </c>
      <c r="B239" s="100" t="s">
        <v>688</v>
      </c>
      <c r="C239" s="100" t="s">
        <v>259</v>
      </c>
      <c r="D239" s="59">
        <v>12</v>
      </c>
      <c r="E239" s="59">
        <v>0</v>
      </c>
      <c r="F239" s="59">
        <v>0</v>
      </c>
      <c r="G239" s="59">
        <v>22</v>
      </c>
      <c r="H239" s="59">
        <v>0</v>
      </c>
      <c r="I239" s="59">
        <v>55</v>
      </c>
      <c r="J239" s="101">
        <f t="shared" si="12"/>
        <v>89</v>
      </c>
      <c r="K239" s="59">
        <v>0</v>
      </c>
      <c r="L239" s="101">
        <f t="shared" si="13"/>
        <v>89</v>
      </c>
      <c r="M239" s="59"/>
      <c r="N239" s="59">
        <v>28</v>
      </c>
      <c r="O239" s="59">
        <v>0</v>
      </c>
      <c r="P239" s="59">
        <v>0</v>
      </c>
      <c r="Q239" s="59">
        <v>22</v>
      </c>
      <c r="R239" s="59">
        <v>0</v>
      </c>
      <c r="S239" s="101">
        <f t="shared" si="14"/>
        <v>50</v>
      </c>
      <c r="T239" s="59">
        <v>8</v>
      </c>
      <c r="U239" s="101">
        <f t="shared" si="15"/>
        <v>58</v>
      </c>
      <c r="V239" s="59"/>
    </row>
    <row r="240" spans="1:22" ht="14.25" customHeight="1" x14ac:dyDescent="0.25">
      <c r="A240" s="100" t="s">
        <v>689</v>
      </c>
      <c r="B240" s="100" t="s">
        <v>690</v>
      </c>
      <c r="C240" s="100" t="s">
        <v>256</v>
      </c>
      <c r="D240" s="59">
        <v>8</v>
      </c>
      <c r="E240" s="59">
        <v>0</v>
      </c>
      <c r="F240" s="59">
        <v>0</v>
      </c>
      <c r="G240" s="59">
        <v>0</v>
      </c>
      <c r="H240" s="59">
        <v>0</v>
      </c>
      <c r="I240" s="59">
        <v>24</v>
      </c>
      <c r="J240" s="101">
        <f t="shared" si="12"/>
        <v>32</v>
      </c>
      <c r="K240" s="59">
        <v>0</v>
      </c>
      <c r="L240" s="101">
        <f t="shared" si="13"/>
        <v>32</v>
      </c>
      <c r="M240" s="59"/>
      <c r="N240" s="59">
        <v>35</v>
      </c>
      <c r="O240" s="59">
        <v>9</v>
      </c>
      <c r="P240" s="59">
        <v>0</v>
      </c>
      <c r="Q240" s="59">
        <v>0</v>
      </c>
      <c r="R240" s="59">
        <v>17</v>
      </c>
      <c r="S240" s="101">
        <f t="shared" si="14"/>
        <v>61</v>
      </c>
      <c r="T240" s="59">
        <v>32</v>
      </c>
      <c r="U240" s="101">
        <f t="shared" si="15"/>
        <v>93</v>
      </c>
      <c r="V240" s="59"/>
    </row>
    <row r="241" spans="1:25" ht="14.25" customHeight="1" x14ac:dyDescent="0.25">
      <c r="A241" s="100" t="s">
        <v>691</v>
      </c>
      <c r="B241" s="100" t="s">
        <v>692</v>
      </c>
      <c r="C241" s="100" t="s">
        <v>242</v>
      </c>
      <c r="D241" s="59">
        <v>0</v>
      </c>
      <c r="E241" s="59">
        <v>0</v>
      </c>
      <c r="F241" s="59">
        <v>0</v>
      </c>
      <c r="G241" s="59">
        <v>0</v>
      </c>
      <c r="H241" s="59">
        <v>0</v>
      </c>
      <c r="I241" s="59">
        <v>0</v>
      </c>
      <c r="J241" s="101">
        <f t="shared" si="12"/>
        <v>0</v>
      </c>
      <c r="K241" s="59">
        <v>0</v>
      </c>
      <c r="L241" s="101">
        <f t="shared" si="13"/>
        <v>0</v>
      </c>
      <c r="M241" s="59"/>
      <c r="N241" s="59">
        <v>2</v>
      </c>
      <c r="O241" s="59">
        <v>0</v>
      </c>
      <c r="P241" s="59">
        <v>0</v>
      </c>
      <c r="Q241" s="59">
        <v>0</v>
      </c>
      <c r="R241" s="59">
        <v>8</v>
      </c>
      <c r="S241" s="101">
        <f t="shared" si="14"/>
        <v>10</v>
      </c>
      <c r="T241" s="59">
        <v>37</v>
      </c>
      <c r="U241" s="101">
        <f t="shared" si="15"/>
        <v>47</v>
      </c>
      <c r="V241" s="59"/>
    </row>
    <row r="242" spans="1:25" ht="14.25" customHeight="1" x14ac:dyDescent="0.25">
      <c r="D242" s="102">
        <f t="shared" ref="D242:L242" si="16">SUM(D12:D241)</f>
        <v>826</v>
      </c>
      <c r="E242" s="102">
        <f t="shared" si="16"/>
        <v>1248</v>
      </c>
      <c r="F242" s="102">
        <f t="shared" si="16"/>
        <v>0</v>
      </c>
      <c r="G242" s="102">
        <f t="shared" si="16"/>
        <v>37</v>
      </c>
      <c r="H242" s="102">
        <f t="shared" si="16"/>
        <v>425</v>
      </c>
      <c r="I242" s="102">
        <f t="shared" si="16"/>
        <v>8938</v>
      </c>
      <c r="J242" s="102">
        <f t="shared" si="16"/>
        <v>11474</v>
      </c>
      <c r="K242" s="102">
        <f t="shared" si="16"/>
        <v>3885</v>
      </c>
      <c r="L242" s="102">
        <f t="shared" si="16"/>
        <v>15359</v>
      </c>
      <c r="M242" s="101"/>
      <c r="N242" s="102">
        <f t="shared" ref="N242:U242" si="17">SUM(N12:N241)</f>
        <v>3316</v>
      </c>
      <c r="O242" s="102">
        <f t="shared" si="17"/>
        <v>2339</v>
      </c>
      <c r="P242" s="102">
        <f t="shared" si="17"/>
        <v>70</v>
      </c>
      <c r="Q242" s="102">
        <f t="shared" si="17"/>
        <v>742</v>
      </c>
      <c r="R242" s="102">
        <f t="shared" si="17"/>
        <v>3842</v>
      </c>
      <c r="S242" s="102">
        <f t="shared" si="17"/>
        <v>10309</v>
      </c>
      <c r="T242" s="102">
        <f t="shared" si="17"/>
        <v>3159</v>
      </c>
      <c r="U242" s="102">
        <f t="shared" si="17"/>
        <v>13468</v>
      </c>
    </row>
    <row r="243" spans="1:25" ht="14.25" customHeight="1" x14ac:dyDescent="0.25">
      <c r="D243" s="101"/>
      <c r="E243" s="101"/>
      <c r="F243" s="101"/>
      <c r="G243" s="101"/>
      <c r="H243" s="101"/>
      <c r="I243" s="101"/>
      <c r="J243" s="101"/>
      <c r="K243" s="101"/>
      <c r="L243" s="101"/>
      <c r="M243" s="101"/>
      <c r="N243" s="101"/>
      <c r="O243" s="101"/>
      <c r="P243" s="101"/>
      <c r="Q243" s="101"/>
      <c r="R243" s="101"/>
      <c r="S243" s="101"/>
      <c r="T243" s="101"/>
      <c r="U243" s="101"/>
    </row>
    <row r="244" spans="1:25" ht="14.25" customHeight="1" x14ac:dyDescent="0.25">
      <c r="A244" s="103" t="s">
        <v>693</v>
      </c>
      <c r="D244" s="54"/>
      <c r="E244" s="101"/>
      <c r="F244" s="101"/>
      <c r="G244" s="101"/>
      <c r="H244" s="101"/>
      <c r="I244" s="101"/>
      <c r="J244" s="101"/>
      <c r="K244" s="101"/>
      <c r="L244" s="101"/>
      <c r="M244" s="101"/>
      <c r="N244" s="54"/>
      <c r="O244" s="101"/>
      <c r="P244" s="101"/>
      <c r="Q244" s="101"/>
      <c r="R244" s="101"/>
      <c r="S244" s="101"/>
      <c r="T244" s="101"/>
      <c r="U244" s="101"/>
    </row>
    <row r="245" spans="1:25" ht="14.25" customHeight="1" x14ac:dyDescent="0.25">
      <c r="A245" t="s">
        <v>694</v>
      </c>
      <c r="B245" t="s">
        <v>695</v>
      </c>
      <c r="C245" s="100" t="s">
        <v>696</v>
      </c>
      <c r="D245" s="59">
        <v>0</v>
      </c>
      <c r="E245" s="59">
        <v>0</v>
      </c>
      <c r="F245" s="59">
        <v>0</v>
      </c>
      <c r="G245" s="54" t="s">
        <v>56</v>
      </c>
      <c r="H245" s="59">
        <v>0</v>
      </c>
      <c r="I245" s="54" t="s">
        <v>56</v>
      </c>
      <c r="J245" s="101">
        <f t="shared" ref="J245:J250" si="18">SUM(D245:I245)</f>
        <v>0</v>
      </c>
      <c r="K245" s="59">
        <v>0</v>
      </c>
      <c r="L245" s="101">
        <f t="shared" ref="L245:L250" si="19">SUM(J245:K245)</f>
        <v>0</v>
      </c>
      <c r="M245" s="59"/>
      <c r="N245" s="59">
        <v>0</v>
      </c>
      <c r="O245" s="59">
        <v>0</v>
      </c>
      <c r="P245" s="59">
        <v>0</v>
      </c>
      <c r="Q245" s="54" t="s">
        <v>56</v>
      </c>
      <c r="R245" s="59">
        <v>0</v>
      </c>
      <c r="S245" s="101">
        <f t="shared" ref="S245:S250" si="20">SUM(N245:R245)</f>
        <v>0</v>
      </c>
      <c r="T245" s="59">
        <v>4</v>
      </c>
      <c r="U245" s="101">
        <f t="shared" ref="U245:U250" si="21">SUM(S245:T245)</f>
        <v>4</v>
      </c>
      <c r="V245" s="59"/>
    </row>
    <row r="246" spans="1:25" ht="14.25" customHeight="1" x14ac:dyDescent="0.25">
      <c r="A246" t="s">
        <v>697</v>
      </c>
      <c r="B246" s="77" t="s">
        <v>698</v>
      </c>
      <c r="C246" t="s">
        <v>696</v>
      </c>
      <c r="D246" s="59">
        <v>0</v>
      </c>
      <c r="E246" s="59">
        <v>0</v>
      </c>
      <c r="F246" s="59">
        <v>0</v>
      </c>
      <c r="G246" s="54" t="s">
        <v>56</v>
      </c>
      <c r="H246" s="59">
        <v>0</v>
      </c>
      <c r="I246" s="54" t="s">
        <v>56</v>
      </c>
      <c r="J246" s="101">
        <f t="shared" si="18"/>
        <v>0</v>
      </c>
      <c r="K246" s="59">
        <v>0</v>
      </c>
      <c r="L246" s="101">
        <f t="shared" si="19"/>
        <v>0</v>
      </c>
      <c r="M246" s="59"/>
      <c r="N246" s="59">
        <v>0</v>
      </c>
      <c r="O246" s="59">
        <v>0</v>
      </c>
      <c r="P246" s="59">
        <v>0</v>
      </c>
      <c r="Q246" s="54" t="s">
        <v>56</v>
      </c>
      <c r="R246" s="59">
        <v>0</v>
      </c>
      <c r="S246" s="101">
        <f t="shared" si="20"/>
        <v>0</v>
      </c>
      <c r="T246" s="59">
        <v>18</v>
      </c>
      <c r="U246" s="101">
        <f t="shared" si="21"/>
        <v>18</v>
      </c>
      <c r="V246" s="59"/>
    </row>
    <row r="247" spans="1:25" ht="14.25" customHeight="1" x14ac:dyDescent="0.25">
      <c r="A247" t="s">
        <v>699</v>
      </c>
      <c r="B247" s="77" t="s">
        <v>700</v>
      </c>
      <c r="C247" t="s">
        <v>696</v>
      </c>
      <c r="D247" s="59">
        <v>0</v>
      </c>
      <c r="E247" s="59">
        <v>0</v>
      </c>
      <c r="F247" s="59">
        <v>0</v>
      </c>
      <c r="G247" s="54" t="s">
        <v>56</v>
      </c>
      <c r="H247" s="59">
        <v>0</v>
      </c>
      <c r="I247" s="54" t="s">
        <v>56</v>
      </c>
      <c r="J247" s="101">
        <f t="shared" si="18"/>
        <v>0</v>
      </c>
      <c r="K247" s="59">
        <v>211</v>
      </c>
      <c r="L247" s="101">
        <f t="shared" si="19"/>
        <v>211</v>
      </c>
      <c r="M247" s="59"/>
      <c r="N247" s="59">
        <v>0</v>
      </c>
      <c r="O247" s="59">
        <v>0</v>
      </c>
      <c r="P247" s="59">
        <v>0</v>
      </c>
      <c r="Q247" s="54" t="s">
        <v>56</v>
      </c>
      <c r="R247" s="59">
        <v>0</v>
      </c>
      <c r="S247" s="101">
        <f t="shared" si="20"/>
        <v>0</v>
      </c>
      <c r="T247" s="59">
        <v>0</v>
      </c>
      <c r="U247" s="101">
        <f t="shared" si="21"/>
        <v>0</v>
      </c>
      <c r="V247" s="59"/>
    </row>
    <row r="248" spans="1:25" ht="14.25" customHeight="1" x14ac:dyDescent="0.25">
      <c r="A248" t="s">
        <v>701</v>
      </c>
      <c r="B248" s="77" t="s">
        <v>702</v>
      </c>
      <c r="C248" t="s">
        <v>696</v>
      </c>
      <c r="D248" s="59">
        <v>0</v>
      </c>
      <c r="E248" s="59">
        <v>0</v>
      </c>
      <c r="F248" s="59">
        <v>0</v>
      </c>
      <c r="G248" s="54" t="s">
        <v>56</v>
      </c>
      <c r="H248" s="59">
        <v>0</v>
      </c>
      <c r="I248" s="54" t="s">
        <v>56</v>
      </c>
      <c r="J248" s="101">
        <f t="shared" si="18"/>
        <v>0</v>
      </c>
      <c r="K248" s="59">
        <v>0</v>
      </c>
      <c r="L248" s="101">
        <f t="shared" si="19"/>
        <v>0</v>
      </c>
      <c r="M248" s="59"/>
      <c r="N248" s="59">
        <v>0</v>
      </c>
      <c r="O248" s="59">
        <v>0</v>
      </c>
      <c r="P248" s="59">
        <v>0</v>
      </c>
      <c r="Q248" s="54" t="s">
        <v>56</v>
      </c>
      <c r="R248" s="59">
        <v>0</v>
      </c>
      <c r="S248" s="101">
        <f t="shared" si="20"/>
        <v>0</v>
      </c>
      <c r="T248" s="59">
        <v>2</v>
      </c>
      <c r="U248" s="101">
        <f t="shared" si="21"/>
        <v>2</v>
      </c>
      <c r="V248" s="59"/>
    </row>
    <row r="249" spans="1:25" ht="14.25" customHeight="1" x14ac:dyDescent="0.25">
      <c r="A249" t="s">
        <v>703</v>
      </c>
      <c r="B249" s="77" t="s">
        <v>704</v>
      </c>
      <c r="C249" t="s">
        <v>696</v>
      </c>
      <c r="D249" s="59">
        <v>0</v>
      </c>
      <c r="E249" s="59">
        <v>0</v>
      </c>
      <c r="F249" s="59">
        <v>0</v>
      </c>
      <c r="G249" s="54" t="s">
        <v>56</v>
      </c>
      <c r="H249" s="59">
        <v>0</v>
      </c>
      <c r="I249" s="54" t="s">
        <v>56</v>
      </c>
      <c r="J249" s="101">
        <f t="shared" si="18"/>
        <v>0</v>
      </c>
      <c r="K249" s="59">
        <v>11</v>
      </c>
      <c r="L249" s="101">
        <f t="shared" si="19"/>
        <v>11</v>
      </c>
      <c r="M249" s="59"/>
      <c r="N249" s="59">
        <v>0</v>
      </c>
      <c r="O249" s="59">
        <v>0</v>
      </c>
      <c r="P249" s="59">
        <v>0</v>
      </c>
      <c r="Q249" s="54" t="s">
        <v>56</v>
      </c>
      <c r="R249" s="59">
        <v>0</v>
      </c>
      <c r="S249" s="101">
        <f t="shared" si="20"/>
        <v>0</v>
      </c>
      <c r="T249" s="59">
        <v>0</v>
      </c>
      <c r="U249" s="101">
        <f t="shared" si="21"/>
        <v>0</v>
      </c>
      <c r="V249" s="59"/>
    </row>
    <row r="250" spans="1:25" ht="14.25" customHeight="1" x14ac:dyDescent="0.25">
      <c r="A250" t="s">
        <v>705</v>
      </c>
      <c r="B250" t="s">
        <v>706</v>
      </c>
      <c r="C250" t="s">
        <v>696</v>
      </c>
      <c r="D250" s="59">
        <v>0</v>
      </c>
      <c r="E250" s="59">
        <v>0</v>
      </c>
      <c r="F250" s="59">
        <v>0</v>
      </c>
      <c r="G250" s="54" t="s">
        <v>56</v>
      </c>
      <c r="H250" s="59">
        <v>0</v>
      </c>
      <c r="I250" s="54" t="s">
        <v>56</v>
      </c>
      <c r="J250" s="101">
        <f t="shared" si="18"/>
        <v>0</v>
      </c>
      <c r="K250" s="59">
        <v>0</v>
      </c>
      <c r="L250" s="101">
        <f t="shared" si="19"/>
        <v>0</v>
      </c>
      <c r="M250" s="59"/>
      <c r="N250" s="59">
        <v>0</v>
      </c>
      <c r="O250" s="59">
        <v>0</v>
      </c>
      <c r="P250" s="59">
        <v>0</v>
      </c>
      <c r="Q250" s="54" t="s">
        <v>56</v>
      </c>
      <c r="R250" s="59">
        <v>0</v>
      </c>
      <c r="S250" s="101">
        <f t="shared" si="20"/>
        <v>0</v>
      </c>
      <c r="T250" s="59">
        <v>8</v>
      </c>
      <c r="U250" s="101">
        <f t="shared" si="21"/>
        <v>8</v>
      </c>
      <c r="V250" s="59"/>
    </row>
    <row r="251" spans="1:25" x14ac:dyDescent="0.25">
      <c r="D251" s="102">
        <f>SUM(D245:D250)</f>
        <v>0</v>
      </c>
      <c r="E251" s="102">
        <f>SUM(E245:E250)</f>
        <v>0</v>
      </c>
      <c r="F251" s="102">
        <f>SUM(F245:F250)</f>
        <v>0</v>
      </c>
      <c r="G251" s="104" t="s">
        <v>56</v>
      </c>
      <c r="H251" s="102">
        <f>SUM(H245:H250)</f>
        <v>0</v>
      </c>
      <c r="I251" s="104" t="s">
        <v>56</v>
      </c>
      <c r="J251" s="102">
        <f>SUM(J245:J250)</f>
        <v>0</v>
      </c>
      <c r="K251" s="102">
        <f>SUM(K245:K250)</f>
        <v>222</v>
      </c>
      <c r="L251" s="102">
        <f>SUM(L245:L250)</f>
        <v>222</v>
      </c>
      <c r="M251" s="59"/>
      <c r="N251" s="102">
        <f>SUM(N245:N250)</f>
        <v>0</v>
      </c>
      <c r="O251" s="102">
        <f>SUM(O245:O250)</f>
        <v>0</v>
      </c>
      <c r="P251" s="102">
        <f>SUM(P245:P250)</f>
        <v>0</v>
      </c>
      <c r="Q251" s="104" t="s">
        <v>56</v>
      </c>
      <c r="R251" s="102">
        <f>SUM(R245:R250)</f>
        <v>0</v>
      </c>
      <c r="S251" s="102">
        <f>SUM(S245:S250)</f>
        <v>0</v>
      </c>
      <c r="T251" s="102">
        <f>SUM(T245:T250)</f>
        <v>32</v>
      </c>
      <c r="U251" s="102">
        <f>SUM(U245:U250)</f>
        <v>32</v>
      </c>
    </row>
    <row r="252" spans="1:25" x14ac:dyDescent="0.25">
      <c r="B252" s="60"/>
      <c r="D252" s="59"/>
      <c r="E252" s="59"/>
      <c r="F252" s="59"/>
      <c r="G252" s="59"/>
      <c r="H252" s="59"/>
      <c r="I252" s="59"/>
      <c r="J252" s="59"/>
      <c r="K252" s="59"/>
      <c r="L252" s="59"/>
      <c r="M252" s="59"/>
      <c r="N252" s="59"/>
      <c r="O252" s="59"/>
      <c r="P252" s="59"/>
      <c r="Q252" s="59"/>
      <c r="R252" s="59"/>
      <c r="S252" s="59"/>
      <c r="T252" s="59"/>
      <c r="U252" s="59"/>
    </row>
    <row r="253" spans="1:25" x14ac:dyDescent="0.25">
      <c r="B253" s="60" t="s">
        <v>707</v>
      </c>
      <c r="D253" s="59"/>
      <c r="E253" s="59"/>
      <c r="F253" s="59"/>
      <c r="G253" s="59"/>
      <c r="H253" s="59"/>
      <c r="I253" s="59"/>
      <c r="J253" s="59"/>
      <c r="K253" s="59"/>
      <c r="L253" s="59"/>
      <c r="M253" s="59"/>
      <c r="N253" s="59"/>
      <c r="O253" s="59"/>
      <c r="P253" s="59"/>
      <c r="Q253" s="59"/>
      <c r="R253" s="59"/>
      <c r="S253" s="59"/>
      <c r="T253" s="59"/>
      <c r="U253" s="59"/>
    </row>
    <row r="254" spans="1:25" x14ac:dyDescent="0.25">
      <c r="D254" s="59"/>
      <c r="E254" s="59"/>
      <c r="F254" s="59"/>
      <c r="G254" s="59"/>
      <c r="H254" s="59"/>
      <c r="I254" s="59"/>
      <c r="J254" s="59"/>
      <c r="K254" s="59"/>
      <c r="L254" s="59"/>
      <c r="M254" s="59"/>
      <c r="N254" s="59"/>
      <c r="O254" s="59"/>
      <c r="P254" s="59"/>
      <c r="Q254" s="59"/>
      <c r="R254" s="59"/>
      <c r="S254" s="59"/>
      <c r="T254" s="59"/>
      <c r="U254" s="59"/>
    </row>
    <row r="255" spans="1:25" x14ac:dyDescent="0.25">
      <c r="A255" s="105" t="s">
        <v>708</v>
      </c>
      <c r="B255" s="77" t="s">
        <v>709</v>
      </c>
      <c r="C255" t="s">
        <v>230</v>
      </c>
      <c r="D255" s="59">
        <v>176</v>
      </c>
      <c r="E255" s="59">
        <v>188</v>
      </c>
      <c r="F255" s="59">
        <v>0</v>
      </c>
      <c r="G255" s="59">
        <v>0</v>
      </c>
      <c r="H255" s="59">
        <v>92</v>
      </c>
      <c r="I255" s="59">
        <v>1114</v>
      </c>
      <c r="J255" s="101">
        <f t="shared" ref="J255:J263" si="22">SUM(D255:I255)</f>
        <v>1570</v>
      </c>
      <c r="K255" s="59">
        <v>990</v>
      </c>
      <c r="L255" s="101">
        <f t="shared" ref="L255:L263" si="23">SUM(J255:K255)</f>
        <v>2560</v>
      </c>
      <c r="M255" s="59"/>
      <c r="N255" s="59">
        <v>492</v>
      </c>
      <c r="O255" s="59">
        <v>376</v>
      </c>
      <c r="P255" s="59">
        <v>7</v>
      </c>
      <c r="Q255" s="59">
        <v>78</v>
      </c>
      <c r="R255" s="59">
        <v>527</v>
      </c>
      <c r="S255" s="101">
        <f t="shared" ref="S255:S263" si="24">SUM(N255:R255)</f>
        <v>1480</v>
      </c>
      <c r="T255" s="59">
        <v>487</v>
      </c>
      <c r="U255" s="101">
        <f t="shared" ref="U255:U263" si="25">SUM(S255:T255)</f>
        <v>1967</v>
      </c>
      <c r="X255" s="59"/>
      <c r="Y255" s="59"/>
    </row>
    <row r="256" spans="1:25" x14ac:dyDescent="0.25">
      <c r="A256" s="105" t="s">
        <v>710</v>
      </c>
      <c r="B256" s="77" t="s">
        <v>711</v>
      </c>
      <c r="C256" t="s">
        <v>239</v>
      </c>
      <c r="D256" s="59">
        <v>76</v>
      </c>
      <c r="E256" s="59">
        <v>106</v>
      </c>
      <c r="F256" s="59">
        <v>0</v>
      </c>
      <c r="G256" s="59">
        <v>0</v>
      </c>
      <c r="H256" s="59">
        <v>73</v>
      </c>
      <c r="I256" s="59">
        <v>933</v>
      </c>
      <c r="J256" s="101">
        <f t="shared" si="22"/>
        <v>1188</v>
      </c>
      <c r="K256" s="59">
        <v>602</v>
      </c>
      <c r="L256" s="101">
        <f t="shared" si="23"/>
        <v>1790</v>
      </c>
      <c r="M256" s="59"/>
      <c r="N256" s="59">
        <v>516</v>
      </c>
      <c r="O256" s="59">
        <v>349</v>
      </c>
      <c r="P256" s="59">
        <v>13</v>
      </c>
      <c r="Q256" s="59">
        <v>0</v>
      </c>
      <c r="R256" s="59">
        <v>497</v>
      </c>
      <c r="S256" s="101">
        <f t="shared" si="24"/>
        <v>1375</v>
      </c>
      <c r="T256" s="59">
        <v>228</v>
      </c>
      <c r="U256" s="101">
        <f t="shared" si="25"/>
        <v>1603</v>
      </c>
      <c r="X256" s="59"/>
      <c r="Y256" s="59"/>
    </row>
    <row r="257" spans="1:25" x14ac:dyDescent="0.25">
      <c r="A257" s="105" t="s">
        <v>712</v>
      </c>
      <c r="B257" s="77" t="s">
        <v>713</v>
      </c>
      <c r="C257" t="s">
        <v>696</v>
      </c>
      <c r="D257" s="59">
        <v>0</v>
      </c>
      <c r="E257" s="59">
        <v>0</v>
      </c>
      <c r="F257" s="59">
        <v>0</v>
      </c>
      <c r="G257" s="54" t="s">
        <v>56</v>
      </c>
      <c r="H257" s="59">
        <v>0</v>
      </c>
      <c r="I257" s="54" t="s">
        <v>56</v>
      </c>
      <c r="J257" s="101">
        <f t="shared" si="22"/>
        <v>0</v>
      </c>
      <c r="K257" s="59">
        <v>222</v>
      </c>
      <c r="L257" s="101">
        <f t="shared" si="23"/>
        <v>222</v>
      </c>
      <c r="M257" s="59"/>
      <c r="N257" s="59">
        <v>0</v>
      </c>
      <c r="O257" s="59">
        <v>0</v>
      </c>
      <c r="P257" s="59">
        <v>0</v>
      </c>
      <c r="Q257" s="54" t="s">
        <v>56</v>
      </c>
      <c r="R257" s="59">
        <v>0</v>
      </c>
      <c r="S257" s="101">
        <f t="shared" si="24"/>
        <v>0</v>
      </c>
      <c r="T257" s="59">
        <v>32</v>
      </c>
      <c r="U257" s="101">
        <f t="shared" si="25"/>
        <v>32</v>
      </c>
      <c r="X257" s="59"/>
      <c r="Y257" s="59"/>
    </row>
    <row r="258" spans="1:25" x14ac:dyDescent="0.25">
      <c r="A258" s="105" t="s">
        <v>714</v>
      </c>
      <c r="B258" s="77" t="s">
        <v>715</v>
      </c>
      <c r="C258" t="s">
        <v>324</v>
      </c>
      <c r="D258" s="59">
        <v>26</v>
      </c>
      <c r="E258" s="59">
        <v>105</v>
      </c>
      <c r="F258" s="59">
        <v>0</v>
      </c>
      <c r="G258" s="59">
        <v>0</v>
      </c>
      <c r="H258" s="59">
        <v>13</v>
      </c>
      <c r="I258" s="59">
        <v>383</v>
      </c>
      <c r="J258" s="101">
        <f t="shared" si="22"/>
        <v>527</v>
      </c>
      <c r="K258" s="59">
        <v>567</v>
      </c>
      <c r="L258" s="101">
        <f t="shared" si="23"/>
        <v>1094</v>
      </c>
      <c r="M258" s="59"/>
      <c r="N258" s="59">
        <v>313</v>
      </c>
      <c r="O258" s="59">
        <v>217</v>
      </c>
      <c r="P258" s="59">
        <v>8</v>
      </c>
      <c r="Q258" s="59">
        <v>44</v>
      </c>
      <c r="R258" s="59">
        <v>149</v>
      </c>
      <c r="S258" s="101">
        <f t="shared" si="24"/>
        <v>731</v>
      </c>
      <c r="T258" s="59">
        <v>255</v>
      </c>
      <c r="U258" s="101">
        <f t="shared" si="25"/>
        <v>986</v>
      </c>
      <c r="X258" s="59"/>
      <c r="Y258" s="59"/>
    </row>
    <row r="259" spans="1:25" x14ac:dyDescent="0.25">
      <c r="A259" s="105" t="s">
        <v>716</v>
      </c>
      <c r="B259" s="77" t="s">
        <v>717</v>
      </c>
      <c r="C259" t="s">
        <v>259</v>
      </c>
      <c r="D259" s="59">
        <v>45</v>
      </c>
      <c r="E259" s="59">
        <v>217</v>
      </c>
      <c r="F259" s="59">
        <v>0</v>
      </c>
      <c r="G259" s="59">
        <v>22</v>
      </c>
      <c r="H259" s="59">
        <v>61</v>
      </c>
      <c r="I259" s="59">
        <v>1330</v>
      </c>
      <c r="J259" s="101">
        <f t="shared" si="22"/>
        <v>1675</v>
      </c>
      <c r="K259" s="59">
        <v>340</v>
      </c>
      <c r="L259" s="101">
        <f t="shared" si="23"/>
        <v>2015</v>
      </c>
      <c r="M259" s="59"/>
      <c r="N259" s="59">
        <v>685</v>
      </c>
      <c r="O259" s="59">
        <v>306</v>
      </c>
      <c r="P259" s="59">
        <v>2</v>
      </c>
      <c r="Q259" s="59">
        <v>519</v>
      </c>
      <c r="R259" s="59">
        <v>870</v>
      </c>
      <c r="S259" s="101">
        <f t="shared" si="24"/>
        <v>2382</v>
      </c>
      <c r="T259" s="59">
        <v>891</v>
      </c>
      <c r="U259" s="101">
        <f t="shared" si="25"/>
        <v>3273</v>
      </c>
      <c r="X259" s="59"/>
      <c r="Y259" s="59"/>
    </row>
    <row r="260" spans="1:25" x14ac:dyDescent="0.25">
      <c r="A260" s="105" t="s">
        <v>718</v>
      </c>
      <c r="B260" s="77" t="s">
        <v>719</v>
      </c>
      <c r="C260" t="s">
        <v>227</v>
      </c>
      <c r="D260" s="59">
        <v>129</v>
      </c>
      <c r="E260" s="59">
        <v>177</v>
      </c>
      <c r="F260" s="59">
        <v>0</v>
      </c>
      <c r="G260" s="59">
        <v>0</v>
      </c>
      <c r="H260" s="59">
        <v>104</v>
      </c>
      <c r="I260" s="59">
        <v>2117</v>
      </c>
      <c r="J260" s="101">
        <f t="shared" si="22"/>
        <v>2527</v>
      </c>
      <c r="K260" s="59">
        <v>267</v>
      </c>
      <c r="L260" s="101">
        <f t="shared" si="23"/>
        <v>2794</v>
      </c>
      <c r="M260" s="59"/>
      <c r="N260" s="59">
        <v>346</v>
      </c>
      <c r="O260" s="59">
        <v>527</v>
      </c>
      <c r="P260" s="59">
        <v>0</v>
      </c>
      <c r="Q260" s="59">
        <v>12</v>
      </c>
      <c r="R260" s="59">
        <v>761</v>
      </c>
      <c r="S260" s="101">
        <f t="shared" si="24"/>
        <v>1646</v>
      </c>
      <c r="T260" s="59">
        <v>349</v>
      </c>
      <c r="U260" s="101">
        <f t="shared" si="25"/>
        <v>1995</v>
      </c>
      <c r="X260" s="59"/>
      <c r="Y260" s="59"/>
    </row>
    <row r="261" spans="1:25" x14ac:dyDescent="0.25">
      <c r="A261" s="105" t="s">
        <v>720</v>
      </c>
      <c r="B261" s="77" t="s">
        <v>721</v>
      </c>
      <c r="C261" t="s">
        <v>251</v>
      </c>
      <c r="D261" s="59">
        <v>116</v>
      </c>
      <c r="E261" s="59">
        <v>157</v>
      </c>
      <c r="F261" s="59">
        <v>0</v>
      </c>
      <c r="G261" s="59">
        <v>0</v>
      </c>
      <c r="H261" s="59">
        <v>12</v>
      </c>
      <c r="I261" s="59">
        <v>1731</v>
      </c>
      <c r="J261" s="101">
        <f t="shared" si="22"/>
        <v>2016</v>
      </c>
      <c r="K261" s="59">
        <v>174</v>
      </c>
      <c r="L261" s="101">
        <f t="shared" si="23"/>
        <v>2190</v>
      </c>
      <c r="M261" s="59"/>
      <c r="N261" s="59">
        <v>202</v>
      </c>
      <c r="O261" s="59">
        <v>305</v>
      </c>
      <c r="P261" s="59">
        <v>26</v>
      </c>
      <c r="Q261" s="59">
        <v>0</v>
      </c>
      <c r="R261" s="59">
        <v>499</v>
      </c>
      <c r="S261" s="101">
        <f t="shared" si="24"/>
        <v>1032</v>
      </c>
      <c r="T261" s="59">
        <v>314</v>
      </c>
      <c r="U261" s="101">
        <f t="shared" si="25"/>
        <v>1346</v>
      </c>
      <c r="X261" s="59"/>
      <c r="Y261" s="59"/>
    </row>
    <row r="262" spans="1:25" x14ac:dyDescent="0.25">
      <c r="A262" s="105" t="s">
        <v>722</v>
      </c>
      <c r="B262" s="77" t="s">
        <v>723</v>
      </c>
      <c r="C262" t="s">
        <v>256</v>
      </c>
      <c r="D262" s="59">
        <v>231</v>
      </c>
      <c r="E262" s="59">
        <v>109</v>
      </c>
      <c r="F262" s="59">
        <v>0</v>
      </c>
      <c r="G262" s="59">
        <v>0</v>
      </c>
      <c r="H262" s="59">
        <v>24</v>
      </c>
      <c r="I262" s="59">
        <v>602</v>
      </c>
      <c r="J262" s="101">
        <f t="shared" si="22"/>
        <v>966</v>
      </c>
      <c r="K262" s="59">
        <v>587</v>
      </c>
      <c r="L262" s="101">
        <f t="shared" si="23"/>
        <v>1553</v>
      </c>
      <c r="M262" s="59"/>
      <c r="N262" s="59">
        <v>380</v>
      </c>
      <c r="O262" s="59">
        <v>159</v>
      </c>
      <c r="P262" s="59">
        <v>12</v>
      </c>
      <c r="Q262" s="59">
        <v>3</v>
      </c>
      <c r="R262" s="59">
        <v>248</v>
      </c>
      <c r="S262" s="101">
        <f t="shared" si="24"/>
        <v>802</v>
      </c>
      <c r="T262" s="59">
        <v>427</v>
      </c>
      <c r="U262" s="101">
        <f t="shared" si="25"/>
        <v>1229</v>
      </c>
      <c r="X262" s="59"/>
      <c r="Y262" s="59"/>
    </row>
    <row r="263" spans="1:25" x14ac:dyDescent="0.25">
      <c r="A263" s="105" t="s">
        <v>724</v>
      </c>
      <c r="B263" s="77" t="s">
        <v>725</v>
      </c>
      <c r="C263" t="s">
        <v>242</v>
      </c>
      <c r="D263" s="59">
        <v>27</v>
      </c>
      <c r="E263" s="59">
        <v>189</v>
      </c>
      <c r="F263" s="59">
        <v>0</v>
      </c>
      <c r="G263" s="59">
        <v>15</v>
      </c>
      <c r="H263" s="59">
        <v>46</v>
      </c>
      <c r="I263" s="59">
        <v>728</v>
      </c>
      <c r="J263" s="101">
        <f t="shared" si="22"/>
        <v>1005</v>
      </c>
      <c r="K263" s="59">
        <v>358</v>
      </c>
      <c r="L263" s="101">
        <f t="shared" si="23"/>
        <v>1363</v>
      </c>
      <c r="M263" s="59"/>
      <c r="N263" s="59">
        <v>382</v>
      </c>
      <c r="O263" s="59">
        <v>100</v>
      </c>
      <c r="P263" s="59">
        <v>2</v>
      </c>
      <c r="Q263" s="59">
        <v>86</v>
      </c>
      <c r="R263" s="59">
        <v>291</v>
      </c>
      <c r="S263" s="101">
        <f t="shared" si="24"/>
        <v>861</v>
      </c>
      <c r="T263" s="59">
        <v>208</v>
      </c>
      <c r="U263" s="101">
        <f t="shared" si="25"/>
        <v>1069</v>
      </c>
      <c r="X263" s="59"/>
      <c r="Y263" s="59"/>
    </row>
    <row r="264" spans="1:25" x14ac:dyDescent="0.25">
      <c r="A264" s="106" t="s">
        <v>726</v>
      </c>
      <c r="B264" s="106"/>
      <c r="C264" s="106"/>
      <c r="D264" s="102">
        <f t="shared" ref="D264:L264" si="26">SUM(D255:D263)</f>
        <v>826</v>
      </c>
      <c r="E264" s="102">
        <f t="shared" si="26"/>
        <v>1248</v>
      </c>
      <c r="F264" s="102">
        <f t="shared" si="26"/>
        <v>0</v>
      </c>
      <c r="G264" s="102">
        <f t="shared" si="26"/>
        <v>37</v>
      </c>
      <c r="H264" s="102">
        <f t="shared" si="26"/>
        <v>425</v>
      </c>
      <c r="I264" s="102">
        <f t="shared" si="26"/>
        <v>8938</v>
      </c>
      <c r="J264" s="102">
        <f t="shared" si="26"/>
        <v>11474</v>
      </c>
      <c r="K264" s="102">
        <f t="shared" si="26"/>
        <v>4107</v>
      </c>
      <c r="L264" s="102">
        <f t="shared" si="26"/>
        <v>15581</v>
      </c>
      <c r="M264" s="59"/>
      <c r="N264" s="102">
        <f t="shared" ref="N264:U264" si="27">SUM(N255:N263)</f>
        <v>3316</v>
      </c>
      <c r="O264" s="102">
        <f t="shared" si="27"/>
        <v>2339</v>
      </c>
      <c r="P264" s="102">
        <f t="shared" si="27"/>
        <v>70</v>
      </c>
      <c r="Q264" s="102">
        <f t="shared" si="27"/>
        <v>742</v>
      </c>
      <c r="R264" s="102">
        <f t="shared" si="27"/>
        <v>3842</v>
      </c>
      <c r="S264" s="102">
        <f t="shared" si="27"/>
        <v>10309</v>
      </c>
      <c r="T264" s="102">
        <f t="shared" si="27"/>
        <v>3191</v>
      </c>
      <c r="U264" s="102">
        <f t="shared" si="27"/>
        <v>13500</v>
      </c>
    </row>
    <row r="265" spans="1:25" x14ac:dyDescent="0.25">
      <c r="D265" s="59"/>
      <c r="E265" s="59"/>
      <c r="F265" s="59"/>
      <c r="G265" s="59"/>
      <c r="H265" s="59"/>
      <c r="I265" s="59"/>
      <c r="J265" s="59"/>
      <c r="K265" s="59"/>
      <c r="L265" s="59"/>
      <c r="M265" s="59"/>
      <c r="N265" s="59"/>
      <c r="O265" s="59"/>
      <c r="P265" s="59"/>
      <c r="Q265" s="59"/>
      <c r="R265" s="59"/>
      <c r="S265" s="59"/>
      <c r="T265" s="59"/>
      <c r="U265" s="59"/>
    </row>
    <row r="266" spans="1:25" ht="15.6" x14ac:dyDescent="0.25">
      <c r="A266" s="107"/>
      <c r="D266" s="59"/>
      <c r="E266" s="59"/>
      <c r="F266" s="59"/>
      <c r="G266" s="59"/>
      <c r="H266" s="59"/>
      <c r="I266" s="59"/>
      <c r="J266" s="59"/>
      <c r="K266" s="59"/>
      <c r="L266" s="59"/>
      <c r="M266" s="59"/>
      <c r="N266" s="59"/>
      <c r="O266" s="59"/>
      <c r="P266" s="59"/>
      <c r="Q266" s="59"/>
      <c r="R266" s="59"/>
      <c r="S266" s="59"/>
      <c r="T266" s="59"/>
      <c r="U266" s="59"/>
    </row>
    <row r="267" spans="1:25" x14ac:dyDescent="0.25">
      <c r="A267" t="s">
        <v>216</v>
      </c>
    </row>
  </sheetData>
  <mergeCells count="4">
    <mergeCell ref="D8:L8"/>
    <mergeCell ref="N8:U8"/>
    <mergeCell ref="F9:H9"/>
    <mergeCell ref="P9:R9"/>
  </mergeCells>
  <conditionalFormatting sqref="B12:B241">
    <cfRule type="duplicateValues" dxfId="1" priority="2"/>
  </conditionalFormatting>
  <conditionalFormatting sqref="B245">
    <cfRule type="duplicateValues" dxfId="0" priority="1"/>
  </conditionalFormatting>
  <pageMargins left="0.70866141732283472" right="0.70866141732283472" top="0.55118110236220474" bottom="0.55118110236220474" header="0.31496062992125984" footer="0.31496062992125984"/>
  <pageSetup paperSize="9" scale="54" fitToHeight="0" orientation="landscape" r:id="rId1"/>
  <headerFooter>
    <oddHeader xml:space="preserve">&amp;C&amp;"Aptos,Regular"&amp;1&amp;K000000
</oddHeader>
    <oddFooter>&amp;C
&amp;"Calibri,Regular"&amp;1&amp;KFF8C00#&amp;"Aptos,Regular"&amp;10&amp;K000000 OFFICIAL&amp;RPage &amp;P of &amp;N</oddFooter>
    <evenFooter>&amp;RPage &amp;P of &amp;N&amp;C&amp;"arial,Bold"&amp;10&amp;KFF0000OFFICIAL SENSITIVE - COMMERCIAL</evenFooter>
    <firstFooter>&amp;RPage &amp;P of &amp;N&amp;C&amp;"arial,Bold"&amp;10&amp;KFF0000OFFICIAL SENSITIVE - COMMERCIAL</first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Notes</vt:lpstr>
      <vt:lpstr>Table 1</vt:lpstr>
      <vt:lpstr>Table 2</vt:lpstr>
      <vt:lpstr>'Table 1'!Print_Titles</vt:lpstr>
      <vt:lpstr>'Table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2025-11-28T11:30:36Z</cp:lastPrinted>
  <dcterms:created xsi:type="dcterms:W3CDTF">2025-11-28T10:42:37Z</dcterms:created>
  <dcterms:modified xsi:type="dcterms:W3CDTF">2025-11-28T11:31:41Z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eddc48-28c0-4271-9f54-3f68e158cc0d_Enabled">
    <vt:lpwstr>true</vt:lpwstr>
  </property>
  <property fmtid="{D5CDD505-2E9C-101B-9397-08002B2CF9AE}" pid="3" name="MSIP_Label_13eddc48-28c0-4271-9f54-3f68e158cc0d_SetDate">
    <vt:lpwstr>2025-11-28T10:42:45Z</vt:lpwstr>
  </property>
  <property fmtid="{D5CDD505-2E9C-101B-9397-08002B2CF9AE}" pid="4" name="MSIP_Label_13eddc48-28c0-4271-9f54-3f68e158cc0d_Method">
    <vt:lpwstr>Standard</vt:lpwstr>
  </property>
  <property fmtid="{D5CDD505-2E9C-101B-9397-08002B2CF9AE}" pid="5" name="MSIP_Label_13eddc48-28c0-4271-9f54-3f68e158cc0d_Name">
    <vt:lpwstr>Official</vt:lpwstr>
  </property>
  <property fmtid="{D5CDD505-2E9C-101B-9397-08002B2CF9AE}" pid="6" name="MSIP_Label_13eddc48-28c0-4271-9f54-3f68e158cc0d_SiteId">
    <vt:lpwstr>faa8e269-0811-4538-82e7-4d29009219bf</vt:lpwstr>
  </property>
  <property fmtid="{D5CDD505-2E9C-101B-9397-08002B2CF9AE}" pid="7" name="MSIP_Label_13eddc48-28c0-4271-9f54-3f68e158cc0d_ActionId">
    <vt:lpwstr>a6d2bfb2-8b27-48e8-ad7d-5b66d0555b5a</vt:lpwstr>
  </property>
  <property fmtid="{D5CDD505-2E9C-101B-9397-08002B2CF9AE}" pid="8" name="MSIP_Label_13eddc48-28c0-4271-9f54-3f68e158cc0d_ContentBits">
    <vt:lpwstr>3</vt:lpwstr>
  </property>
  <property fmtid="{D5CDD505-2E9C-101B-9397-08002B2CF9AE}" pid="9" name="MSIP_Label_13eddc48-28c0-4271-9f54-3f68e158cc0d_Tag">
    <vt:lpwstr>10, 3, 0, 1</vt:lpwstr>
  </property>
</Properties>
</file>