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codeName="ThisWorkbook"/>
  <xr:revisionPtr revIDLastSave="0" documentId="8_{E5261E92-604E-42DF-88CE-B5792E10602C}" xr6:coauthVersionLast="47" xr6:coauthVersionMax="47" xr10:uidLastSave="{00000000-0000-0000-0000-000000000000}"/>
  <workbookProtection workbookAlgorithmName="SHA-512" workbookHashValue="yrYdGhqjiY9PfKkr0RutSIcIm5b7+RYe/5hKU0OqOloZrvS6FDdQ3IiauF7x5dut8+dJYclEaR8XA7XHUv1VUA==" workbookSaltValue="fNkE5ymZlGk9n5C97eU1KA==" workbookSpinCount="100000" lockStructure="1"/>
  <bookViews>
    <workbookView xWindow="-120" yWindow="-120" windowWidth="29040" windowHeight="15720" tabRatio="727" firstSheet="1" activeTab="1" xr2:uid="{00000000-000D-0000-FFFF-FFFF00000000}"/>
  </bookViews>
  <sheets>
    <sheet name="config" sheetId="23" state="hidden" r:id="rId1"/>
    <sheet name="Cover_sheet" sheetId="17" r:id="rId2"/>
    <sheet name="Contents" sheetId="18" r:id="rId3"/>
    <sheet name="Data" sheetId="24" r:id="rId4"/>
    <sheet name="FIRE1132_working" sheetId="4" state="hidden" r:id="rId5"/>
    <sheet name="FIRE1132" sheetId="19" r:id="rId6"/>
    <sheet name="FRS geographical categories" sheetId="22" r:id="rId7"/>
  </sheets>
  <definedNames>
    <definedName name="_xlnm._FilterDatabase" localSheetId="6" hidden="1">'FRS geographical categories'!$A$1:$C$45</definedName>
    <definedName name="_xlnm.Print_Area" localSheetId="2">Contents!$A$1:$D$7</definedName>
    <definedName name="_xlnm.Print_Area" localSheetId="5">FIRE1132!$A$1:$M$18</definedName>
    <definedName name="_xlnm.Print_Titles" localSheetId="5">FIRE1132!$A:$A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9" i="17" l="1"/>
  <c r="A2" i="18"/>
  <c r="C7" i="18"/>
  <c r="C6" i="18"/>
  <c r="A10" i="17"/>
  <c r="A8" i="17"/>
  <c r="A5" i="17"/>
  <c r="A3" i="17"/>
  <c r="A3" i="4" l="1"/>
  <c r="M13" i="4" l="1" a="1"/>
  <c r="M13" i="4" s="1"/>
  <c r="K13" i="4" a="1"/>
  <c r="K13" i="4" s="1"/>
  <c r="I13" i="4" a="1"/>
  <c r="I13" i="4" s="1"/>
  <c r="F13" i="4" a="1"/>
  <c r="F13" i="4" s="1"/>
  <c r="D13" i="4" a="1"/>
  <c r="D13" i="4" s="1"/>
  <c r="B13" i="4" a="1"/>
  <c r="B13" i="4" s="1"/>
  <c r="M12" i="4" a="1"/>
  <c r="M12" i="4" s="1"/>
  <c r="K12" i="4" a="1"/>
  <c r="K12" i="4" s="1"/>
  <c r="I12" i="4" a="1"/>
  <c r="I12" i="4" s="1"/>
  <c r="F12" i="4" a="1"/>
  <c r="F12" i="4" s="1"/>
  <c r="D12" i="4" a="1"/>
  <c r="D12" i="4" s="1"/>
  <c r="B12" i="4" a="1"/>
  <c r="B12" i="4" s="1"/>
  <c r="M11" i="4" a="1"/>
  <c r="M11" i="4" s="1"/>
  <c r="K11" i="4" a="1"/>
  <c r="K11" i="4" s="1"/>
  <c r="I11" i="4" a="1"/>
  <c r="I11" i="4" s="1"/>
  <c r="F11" i="4" a="1"/>
  <c r="F11" i="4" s="1"/>
  <c r="D11" i="4" a="1"/>
  <c r="D11" i="4" s="1"/>
  <c r="B11" i="4" a="1"/>
  <c r="B11" i="4" s="1"/>
  <c r="M10" i="4" a="1"/>
  <c r="M10" i="4" s="1"/>
  <c r="L10" i="19" s="1"/>
  <c r="K10" i="4" a="1"/>
  <c r="K10" i="4" s="1"/>
  <c r="J10" i="19" s="1"/>
  <c r="I10" i="4" a="1"/>
  <c r="I10" i="4" s="1"/>
  <c r="F10" i="4" a="1"/>
  <c r="F10" i="4" s="1"/>
  <c r="D10" i="4" a="1"/>
  <c r="D10" i="4" s="1"/>
  <c r="D10" i="19" s="1"/>
  <c r="B10" i="4" a="1"/>
  <c r="B10" i="4" s="1"/>
  <c r="B10" i="19" s="1"/>
  <c r="M9" i="4" a="1"/>
  <c r="M9" i="4" s="1"/>
  <c r="K9" i="4" a="1"/>
  <c r="K9" i="4" s="1"/>
  <c r="I9" i="4" a="1"/>
  <c r="I9" i="4" s="1"/>
  <c r="F9" i="4" a="1"/>
  <c r="F9" i="4" s="1"/>
  <c r="D9" i="4" a="1"/>
  <c r="D9" i="4" s="1"/>
  <c r="D9" i="19" s="1"/>
  <c r="B9" i="4" a="1"/>
  <c r="B9" i="4" s="1"/>
  <c r="M8" i="4" a="1"/>
  <c r="M8" i="4" s="1"/>
  <c r="K8" i="4" a="1"/>
  <c r="K8" i="4" s="1"/>
  <c r="J8" i="19" s="1"/>
  <c r="I8" i="4" a="1"/>
  <c r="I8" i="4" s="1"/>
  <c r="H8" i="19" s="1"/>
  <c r="F8" i="4" a="1"/>
  <c r="F8" i="4" s="1"/>
  <c r="F8" i="19" s="1"/>
  <c r="D8" i="4" a="1"/>
  <c r="D8" i="4" s="1"/>
  <c r="D8" i="19" s="1"/>
  <c r="B8" i="4" a="1"/>
  <c r="B8" i="4" s="1"/>
  <c r="B8" i="19" s="1"/>
  <c r="M7" i="4" a="1"/>
  <c r="M7" i="4" s="1"/>
  <c r="K7" i="4" a="1"/>
  <c r="K7" i="4" s="1"/>
  <c r="J7" i="19" s="1"/>
  <c r="I7" i="4" a="1"/>
  <c r="I7" i="4" s="1"/>
  <c r="F7" i="4" a="1"/>
  <c r="F7" i="4" s="1"/>
  <c r="F7" i="19" s="1"/>
  <c r="D7" i="4" a="1"/>
  <c r="D7" i="4" s="1"/>
  <c r="D7" i="19" s="1"/>
  <c r="B7" i="4" a="1"/>
  <c r="B7" i="4" s="1"/>
  <c r="B7" i="19" s="1"/>
  <c r="M6" i="4" a="1"/>
  <c r="M6" i="4" s="1"/>
  <c r="K6" i="4" a="1"/>
  <c r="K6" i="4" s="1"/>
  <c r="I6" i="4" a="1"/>
  <c r="I6" i="4" s="1"/>
  <c r="F6" i="4" a="1"/>
  <c r="F6" i="4" s="1"/>
  <c r="D6" i="4" a="1"/>
  <c r="D6" i="4" s="1"/>
  <c r="B6" i="4" a="1"/>
  <c r="B6" i="4" s="1"/>
  <c r="N13" i="4" a="1"/>
  <c r="N13" i="4" s="1"/>
  <c r="L13" i="4" a="1"/>
  <c r="L13" i="4" s="1"/>
  <c r="J13" i="4" a="1"/>
  <c r="J13" i="4" s="1"/>
  <c r="G13" i="4" a="1"/>
  <c r="G13" i="4" s="1"/>
  <c r="E13" i="4" a="1"/>
  <c r="E13" i="4" s="1"/>
  <c r="C13" i="4" a="1"/>
  <c r="C13" i="4" s="1"/>
  <c r="N12" i="4" a="1"/>
  <c r="N12" i="4" s="1"/>
  <c r="L12" i="4" a="1"/>
  <c r="L12" i="4" s="1"/>
  <c r="J12" i="4" a="1"/>
  <c r="J12" i="4" s="1"/>
  <c r="G12" i="4" a="1"/>
  <c r="G12" i="4" s="1"/>
  <c r="E12" i="4" a="1"/>
  <c r="E12" i="4" s="1"/>
  <c r="C12" i="4" a="1"/>
  <c r="C12" i="4" s="1"/>
  <c r="N11" i="4" a="1"/>
  <c r="N11" i="4" s="1"/>
  <c r="L11" i="4" a="1"/>
  <c r="L11" i="4" s="1"/>
  <c r="J11" i="4" a="1"/>
  <c r="J11" i="4" s="1"/>
  <c r="G11" i="4" a="1"/>
  <c r="G11" i="4" s="1"/>
  <c r="E11" i="4" a="1"/>
  <c r="E11" i="4" s="1"/>
  <c r="C11" i="4" a="1"/>
  <c r="C11" i="4" s="1"/>
  <c r="N10" i="4" a="1"/>
  <c r="N10" i="4" s="1"/>
  <c r="M10" i="19" s="1"/>
  <c r="L10" i="4" a="1"/>
  <c r="L10" i="4" s="1"/>
  <c r="K10" i="19" s="1"/>
  <c r="J10" i="4" a="1"/>
  <c r="J10" i="4" s="1"/>
  <c r="I10" i="19" s="1"/>
  <c r="G10" i="4" a="1"/>
  <c r="G10" i="4" s="1"/>
  <c r="G10" i="19" s="1"/>
  <c r="E10" i="4" a="1"/>
  <c r="E10" i="4" s="1"/>
  <c r="E10" i="19" s="1"/>
  <c r="C10" i="4" a="1"/>
  <c r="C10" i="4" s="1"/>
  <c r="C10" i="19" s="1"/>
  <c r="N9" i="4" a="1"/>
  <c r="N9" i="4" s="1"/>
  <c r="L9" i="4" a="1"/>
  <c r="L9" i="4" s="1"/>
  <c r="K9" i="19" s="1"/>
  <c r="J9" i="4" a="1"/>
  <c r="J9" i="4" s="1"/>
  <c r="G9" i="4" a="1"/>
  <c r="G9" i="4" s="1"/>
  <c r="G9" i="19" s="1"/>
  <c r="E9" i="4" a="1"/>
  <c r="E9" i="4" s="1"/>
  <c r="E9" i="19" s="1"/>
  <c r="C9" i="4" a="1"/>
  <c r="C9" i="4" s="1"/>
  <c r="C9" i="19" s="1"/>
  <c r="N8" i="4" a="1"/>
  <c r="N8" i="4" s="1"/>
  <c r="M8" i="19" s="1"/>
  <c r="L8" i="4" a="1"/>
  <c r="L8" i="4" s="1"/>
  <c r="K8" i="19" s="1"/>
  <c r="J8" i="4" a="1"/>
  <c r="J8" i="4" s="1"/>
  <c r="G8" i="4" a="1"/>
  <c r="G8" i="4" s="1"/>
  <c r="G8" i="19" s="1"/>
  <c r="E8" i="4" a="1"/>
  <c r="E8" i="4" s="1"/>
  <c r="E8" i="19" s="1"/>
  <c r="C8" i="4" a="1"/>
  <c r="C8" i="4" s="1"/>
  <c r="C8" i="19" s="1"/>
  <c r="N7" i="4" a="1"/>
  <c r="N7" i="4" s="1"/>
  <c r="L7" i="4" a="1"/>
  <c r="L7" i="4" s="1"/>
  <c r="K7" i="19" s="1"/>
  <c r="G7" i="4" a="1"/>
  <c r="G7" i="4" s="1"/>
  <c r="C7" i="4" a="1"/>
  <c r="C7" i="4" s="1"/>
  <c r="C7" i="19" s="1"/>
  <c r="L6" i="4" a="1"/>
  <c r="L6" i="4" s="1"/>
  <c r="G6" i="4" a="1"/>
  <c r="G6" i="4" s="1"/>
  <c r="C6" i="4" a="1"/>
  <c r="C6" i="4" s="1"/>
  <c r="J7" i="4" a="1"/>
  <c r="J7" i="4" s="1"/>
  <c r="I7" i="19" s="1"/>
  <c r="E7" i="4" a="1"/>
  <c r="E7" i="4" s="1"/>
  <c r="N6" i="4" a="1"/>
  <c r="N6" i="4" s="1"/>
  <c r="J6" i="4" a="1"/>
  <c r="J6" i="4" s="1"/>
  <c r="E6" i="4" a="1"/>
  <c r="E6" i="4" s="1"/>
  <c r="M7" i="19"/>
  <c r="B9" i="19"/>
  <c r="F9" i="19"/>
  <c r="H9" i="19"/>
  <c r="J9" i="19"/>
  <c r="L9" i="19"/>
  <c r="F10" i="19"/>
  <c r="H10" i="19"/>
  <c r="I9" i="19"/>
  <c r="M9" i="19"/>
  <c r="G7" i="19"/>
  <c r="E7" i="19"/>
  <c r="I8" i="19"/>
  <c r="L7" i="19"/>
  <c r="H7" i="19"/>
  <c r="L8" i="19"/>
  <c r="L6" i="19" l="1"/>
  <c r="K6" i="19"/>
  <c r="H6" i="19"/>
  <c r="J6" i="19"/>
  <c r="C6" i="19"/>
  <c r="M6" i="19"/>
  <c r="E6" i="19"/>
  <c r="D6" i="19"/>
  <c r="F6" i="19"/>
  <c r="G6" i="19"/>
  <c r="I6" i="19"/>
  <c r="B6" i="19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<sst xmlns="http://schemas.openxmlformats.org/spreadsheetml/2006/main" count="5069" uniqueCount="165">
  <si>
    <t>Avon</t>
  </si>
  <si>
    <t>Total</t>
  </si>
  <si>
    <t>England</t>
  </si>
  <si>
    <t>Bedfordshire</t>
  </si>
  <si>
    <t>Berkshire</t>
  </si>
  <si>
    <t>Buckinghamshire</t>
  </si>
  <si>
    <t>Cambridgeshire</t>
  </si>
  <si>
    <t>Cheshire</t>
  </si>
  <si>
    <t>Cleveland</t>
  </si>
  <si>
    <t>Cornwall</t>
  </si>
  <si>
    <t>Cumbria</t>
  </si>
  <si>
    <t>Derbyshire</t>
  </si>
  <si>
    <t>Devon and Somerset</t>
  </si>
  <si>
    <t>Durham</t>
  </si>
  <si>
    <t>East Sussex</t>
  </si>
  <si>
    <t>Essex</t>
  </si>
  <si>
    <t>Gloucestershire</t>
  </si>
  <si>
    <t>Greater London</t>
  </si>
  <si>
    <t>Greater Manchester</t>
  </si>
  <si>
    <t>Hereford and Worcester</t>
  </si>
  <si>
    <t>Hertfordshire</t>
  </si>
  <si>
    <t>Humberside</t>
  </si>
  <si>
    <t>Isles of Scilly</t>
  </si>
  <si>
    <t>Kent</t>
  </si>
  <si>
    <t>Lancashire</t>
  </si>
  <si>
    <t>Leicestershire</t>
  </si>
  <si>
    <t>Lincolnshire</t>
  </si>
  <si>
    <t>Merseyside</t>
  </si>
  <si>
    <t>Norfolk</t>
  </si>
  <si>
    <t>North Yorkshire</t>
  </si>
  <si>
    <t>Northamptonshire</t>
  </si>
  <si>
    <t>Northumberland</t>
  </si>
  <si>
    <t>Nottinghamshire</t>
  </si>
  <si>
    <t>Oxfordshire</t>
  </si>
  <si>
    <t>Shropshire</t>
  </si>
  <si>
    <t>South Yorkshire</t>
  </si>
  <si>
    <t>Staffordshire</t>
  </si>
  <si>
    <t>Suffolk</t>
  </si>
  <si>
    <t>Surrey</t>
  </si>
  <si>
    <t>Tyne and Wear</t>
  </si>
  <si>
    <t>Warwickshire</t>
  </si>
  <si>
    <t>West Midlands</t>
  </si>
  <si>
    <t>West Sussex</t>
  </si>
  <si>
    <t>West Yorkshire</t>
  </si>
  <si>
    <t>The full set of fire statistics releases, tables and guidance can be found on our landing page, here-</t>
  </si>
  <si>
    <t>https://www.gov.uk/government/collections/fire-statistics</t>
  </si>
  <si>
    <t>Isles Of Scilly</t>
  </si>
  <si>
    <t>Dorset and Wiltshire</t>
  </si>
  <si>
    <t>No</t>
  </si>
  <si>
    <t>Fire and rescue workforce and pensions statistics</t>
  </si>
  <si>
    <t>Contents</t>
  </si>
  <si>
    <t>We’re always looking to improve the accessibility of our documents.</t>
  </si>
  <si>
    <t xml:space="preserve">To access data tables, select the table number or tabs. </t>
  </si>
  <si>
    <t>Cover sheet</t>
  </si>
  <si>
    <t>Sheet</t>
  </si>
  <si>
    <t>Title</t>
  </si>
  <si>
    <t>Period covered</t>
  </si>
  <si>
    <t>National Statistics?</t>
  </si>
  <si>
    <t>End of table</t>
  </si>
  <si>
    <t>On-call firefighters (FTE) of which also wholetime but on separate contract</t>
  </si>
  <si>
    <t>Group Manager</t>
  </si>
  <si>
    <t>Station Manager</t>
  </si>
  <si>
    <t>Watch Manager</t>
  </si>
  <si>
    <t>Crew Manager</t>
  </si>
  <si>
    <t>Firefighter</t>
  </si>
  <si>
    <t>On-call firefighters (FTE) of which part of wholetime contract</t>
  </si>
  <si>
    <t>1 Accounts for those working part time. On-call firefighters are in 24 hour units of cover.</t>
  </si>
  <si>
    <t>FIRE1132</t>
  </si>
  <si>
    <t>On-call staff (Full Time Equivalent) in post employed by fire and rescue authorities by contract type, rank and fire and rescue authority</t>
  </si>
  <si>
    <t>2 Position at 31st March each year.</t>
  </si>
  <si>
    <t>Hampshire and Isle of Wight</t>
  </si>
  <si>
    <t>CALENDAR_YEAR</t>
  </si>
  <si>
    <t>FRS_NAME</t>
  </si>
  <si>
    <t>E_CODE</t>
  </si>
  <si>
    <t>IS_MET_NON_MET</t>
  </si>
  <si>
    <t>URBAN_RURAL</t>
  </si>
  <si>
    <t>HC_OR_FTE</t>
  </si>
  <si>
    <t>ROLE</t>
  </si>
  <si>
    <t>RANK</t>
  </si>
  <si>
    <t>TOTAL_STAFF</t>
  </si>
  <si>
    <t>Non-metropolitan</t>
  </si>
  <si>
    <t>Predominantly Urban</t>
  </si>
  <si>
    <t>On call firefighters (part of wholetime contract)</t>
  </si>
  <si>
    <t>On call firefighters (separate contract)</t>
  </si>
  <si>
    <t>Significantly Rural</t>
  </si>
  <si>
    <t>Predominantly Rural</t>
  </si>
  <si>
    <t>Metropolitan</t>
  </si>
  <si>
    <t>Data</t>
  </si>
  <si>
    <t>Raw data for FIRE1132</t>
  </si>
  <si>
    <t>FRS Name</t>
  </si>
  <si>
    <t>Met/Non-met category</t>
  </si>
  <si>
    <t>Hampshire and Isle Of Wight</t>
  </si>
  <si>
    <t>1 Rural Urban classifications of Fire and Rescue Service as defined by Department for Environment, Food and Rural Affairs (DEFRA):</t>
  </si>
  <si>
    <t>Predominantly rural: 50% or more of their area is 'rural'</t>
  </si>
  <si>
    <t>Significantly rural: less than 74% of their area is 'urban' and 26% or more of their area is 'rural'</t>
  </si>
  <si>
    <t>Predominantly urban: 74% or more of their area is 'urban'</t>
  </si>
  <si>
    <t>end of table</t>
  </si>
  <si>
    <t>FRS geographical categories</t>
  </si>
  <si>
    <t>Shows the classification of each FRS into the rural/urban and metropolitan/non-metropolitan groups.</t>
  </si>
  <si>
    <t>Pubdate</t>
  </si>
  <si>
    <t>Upcoming date</t>
  </si>
  <si>
    <t>Responsible statistician</t>
  </si>
  <si>
    <t>year ending month</t>
  </si>
  <si>
    <t>year</t>
  </si>
  <si>
    <t>2024/25</t>
  </si>
  <si>
    <t>Press enquiries: NewsDesk@communities.gov.uk</t>
  </si>
  <si>
    <t>4 December 2025</t>
  </si>
  <si>
    <t>Autumn 2026</t>
  </si>
  <si>
    <t>Paul Gaught-Allen</t>
  </si>
  <si>
    <t>March</t>
  </si>
  <si>
    <t>financial year</t>
  </si>
  <si>
    <t>Email: firestatistics@communities.gov.uk</t>
  </si>
  <si>
    <t>If you find any problems, or have any feedback, relating to accessibility</t>
  </si>
  <si>
    <t>please email us at firestatistics@communities.gov.uk</t>
  </si>
  <si>
    <t>Select a fire and rescue authority from the drop-down list below:</t>
  </si>
  <si>
    <t>The statistics in this table are official statistics.</t>
  </si>
  <si>
    <t>Source: MHCLG Operational Statistics Data Collection, figures supplied by fire and rescue authorities.</t>
  </si>
  <si>
    <t>Contact: FireStatistics@communities.gov.uk</t>
  </si>
  <si>
    <t>E31000001</t>
  </si>
  <si>
    <t>FTE</t>
  </si>
  <si>
    <t>E31000002</t>
  </si>
  <si>
    <t>E31000003</t>
  </si>
  <si>
    <t>E31000004</t>
  </si>
  <si>
    <t>E31000005</t>
  </si>
  <si>
    <t>E31000006</t>
  </si>
  <si>
    <t>E31000007</t>
  </si>
  <si>
    <t>E31000008</t>
  </si>
  <si>
    <t>E31000009</t>
  </si>
  <si>
    <t>E31000010</t>
  </si>
  <si>
    <t>E31000011</t>
  </si>
  <si>
    <t>E31000047</t>
  </si>
  <si>
    <t>E31000013</t>
  </si>
  <si>
    <t>E31000014</t>
  </si>
  <si>
    <t>E31000015</t>
  </si>
  <si>
    <t>E31000016</t>
  </si>
  <si>
    <t>E31000040</t>
  </si>
  <si>
    <t>E31000048</t>
  </si>
  <si>
    <t>E31000018</t>
  </si>
  <si>
    <t>E31000019</t>
  </si>
  <si>
    <t>E31000020</t>
  </si>
  <si>
    <t>E31000022</t>
  </si>
  <si>
    <t>E31000023</t>
  </si>
  <si>
    <t>E31000024</t>
  </si>
  <si>
    <t>E31000025</t>
  </si>
  <si>
    <t>E31000041</t>
  </si>
  <si>
    <t>E31000026</t>
  </si>
  <si>
    <t>E31000027</t>
  </si>
  <si>
    <t>E31000028</t>
  </si>
  <si>
    <t>E31000029</t>
  </si>
  <si>
    <t>E31000030</t>
  </si>
  <si>
    <t>E31000031</t>
  </si>
  <si>
    <t>E31000032</t>
  </si>
  <si>
    <t>E31000042</t>
  </si>
  <si>
    <t>E31000033</t>
  </si>
  <si>
    <t>E31000034</t>
  </si>
  <si>
    <t>E31000035</t>
  </si>
  <si>
    <t>E31000043</t>
  </si>
  <si>
    <t>E31000036</t>
  </si>
  <si>
    <t>E31000037</t>
  </si>
  <si>
    <t>E31000045</t>
  </si>
  <si>
    <t>Table 1132</t>
  </si>
  <si>
    <t>General notes</t>
  </si>
  <si>
    <r>
      <t>FIRE STATISTICS TABLE 1132: On-call staff (Full Time Equivalent</t>
    </r>
    <r>
      <rPr>
        <b/>
        <vertAlign val="superscript"/>
        <sz val="12"/>
        <color rgb="FF000000"/>
        <rFont val="Arial"/>
        <family val="2"/>
      </rPr>
      <t>1</t>
    </r>
    <r>
      <rPr>
        <b/>
        <sz val="12"/>
        <color rgb="FF000000"/>
        <rFont val="Arial"/>
        <family val="2"/>
      </rPr>
      <t>) in post employed by fire and rescue authorities by contract type, rank and fire and rescue authority</t>
    </r>
  </si>
  <si>
    <r>
      <t>Year</t>
    </r>
    <r>
      <rPr>
        <vertAlign val="superscript"/>
        <sz val="12"/>
        <color rgb="FF000000"/>
        <rFont val="Arial"/>
        <family val="2"/>
      </rPr>
      <t>2</t>
    </r>
  </si>
  <si>
    <r>
      <t>Urban/Rural category</t>
    </r>
    <r>
      <rPr>
        <b/>
        <vertAlign val="superscript"/>
        <sz val="12"/>
        <color rgb="FF000000"/>
        <rFont val="Arial"/>
        <family val="2"/>
      </rPr>
      <t>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</si>
</sst>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 &quot;#,##0.00&quot; &quot;;&quot; (&quot;#,##0.00&quot;)&quot;;&quot; -&quot;00&quot; &quot;;&quot; &quot;@&quot; &quot;"/>
    <numFmt numFmtId="165" formatCode="0.0"/>
  </numFmts>
  <fonts count="24" x14ac:knownFonts="1">
    <font>
      <sz val="11"/>
      <color theme="1"/>
      <name val="Calibri"/>
      <family val="2"/>
      <scheme val="minor"/>
    </font>
    <font>
      <u/>
      <sz val="11"/>
      <color rgb="FF0563C1"/>
      <name val="Calibri"/>
      <family val="2"/>
    </font>
    <font>
      <sz val="11"/>
      <color rgb="FF000000"/>
      <name val="Calibri"/>
      <family val="2"/>
    </font>
    <font>
      <u/>
      <sz val="11"/>
      <color rgb="FF0000FF"/>
      <name val="Calibri"/>
      <family val="2"/>
    </font>
    <font>
      <sz val="10"/>
      <name val="MS Sans Serif"/>
    </font>
    <font>
      <u/>
      <sz val="10"/>
      <color indexed="12"/>
      <name val="MS Sans Serif"/>
    </font>
    <font>
      <sz val="11"/>
      <color theme="1"/>
      <name val="Calibri"/>
      <family val="2"/>
      <scheme val="minor"/>
    </font>
    <font>
      <sz val="12"/>
      <color rgb="FF000000"/>
      <name val="Arial"/>
      <family val="2"/>
    </font>
    <font>
      <sz val="10"/>
      <color rgb="FF000000"/>
      <name val="Arial"/>
      <family val="2"/>
    </font>
    <font>
      <sz val="18"/>
      <color rgb="FF0000FF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  <font>
      <sz val="14"/>
      <color rgb="FF000000"/>
      <name val="Arial"/>
      <family val="2"/>
    </font>
    <font>
      <u/>
      <sz val="12"/>
      <color theme="10"/>
      <name val="Arial"/>
      <family val="2"/>
    </font>
    <font>
      <u/>
      <sz val="12"/>
      <color rgb="FF0563C1"/>
      <name val="Arial"/>
      <family val="2"/>
    </font>
    <font>
      <b/>
      <sz val="12"/>
      <color rgb="FF000000"/>
      <name val="Arial"/>
      <family val="2"/>
    </font>
    <font>
      <sz val="12"/>
      <color theme="1"/>
      <name val="Arial"/>
      <family val="2"/>
    </font>
    <font>
      <u/>
      <sz val="12"/>
      <color rgb="FF000000"/>
      <name val="Arial"/>
      <family val="2"/>
    </font>
    <font>
      <b/>
      <vertAlign val="superscript"/>
      <sz val="12"/>
      <color rgb="FF000000"/>
      <name val="Arial"/>
      <family val="2"/>
    </font>
    <font>
      <vertAlign val="superscript"/>
      <sz val="12"/>
      <color rgb="FF000000"/>
      <name val="Arial"/>
      <family val="2"/>
    </font>
    <font>
      <sz val="12"/>
      <color rgb="FFFFFFFF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FF0000"/>
      </patternFill>
    </fill>
    <fill>
      <patternFill patternType="solid">
        <fgColor rgb="FFFFFFFF"/>
        <bgColor rgb="FFFFC000"/>
      </patternFill>
    </fill>
  </fills>
  <borders count="4">
    <border>
      <left/>
      <right/>
      <top/>
      <bottom/>
      <diagonal/>
    </border>
    <border>
      <left/>
      <right/>
      <top/>
      <bottom style="medium">
        <color rgb="FFFF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</borders>
  <cellStyleXfs count="19">
    <xf numFmtId="0" fontId="0" fillId="0" borderId="0"/>
    <xf numFmtId="0" fontId="1" fillId="0" borderId="0" applyNumberForma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/>
    <xf numFmtId="0" fontId="5" fillId="0" borderId="0" applyNumberFormat="0" applyFill="0" applyBorder="0" applyAlignment="0" applyProtection="0"/>
    <xf numFmtId="9" fontId="4" fillId="0" borderId="0" applyFont="0" applyFill="0" applyBorder="0" applyAlignment="0" applyProtection="0"/>
    <xf numFmtId="0" fontId="7" fillId="0" borderId="0" applyNumberFormat="0" applyBorder="0" applyProtection="0"/>
    <xf numFmtId="0" fontId="8" fillId="0" borderId="0" applyNumberFormat="0" applyBorder="0" applyProtection="0"/>
    <xf numFmtId="0" fontId="12" fillId="0" borderId="0" applyNumberFormat="0" applyFill="0" applyBorder="0" applyAlignment="0" applyProtection="0"/>
    <xf numFmtId="0" fontId="2" fillId="0" borderId="0" applyNumberFormat="0" applyFont="0" applyBorder="0" applyProtection="0"/>
    <xf numFmtId="0" fontId="13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8" fillId="0" borderId="0" applyNumberFormat="0" applyBorder="0" applyProtection="0"/>
    <xf numFmtId="0" fontId="2" fillId="0" borderId="0"/>
    <xf numFmtId="0" fontId="2" fillId="0" borderId="0" applyNumberFormat="0" applyFont="0" applyBorder="0" applyProtection="0"/>
    <xf numFmtId="0" fontId="6" fillId="0" borderId="0"/>
    <xf numFmtId="9" fontId="6" fillId="0" borderId="0" applyFont="0" applyFill="0" applyBorder="0" applyAlignment="0" applyProtection="0"/>
  </cellStyleXfs>
  <cellXfs count="104">
    <xf numFmtId="0" fontId="0" fillId="0" borderId="0" xfId="0"/>
    <xf numFmtId="0" fontId="9" fillId="2" borderId="0" xfId="9" applyFont="1" applyFill="1" applyAlignment="1">
      <alignment vertical="center"/>
    </xf>
    <xf numFmtId="0" fontId="14" fillId="2" borderId="0" xfId="12" applyFont="1" applyFill="1" applyAlignment="1"/>
    <xf numFmtId="0" fontId="8" fillId="2" borderId="0" xfId="8" applyFont="1" applyFill="1"/>
    <xf numFmtId="0" fontId="15" fillId="2" borderId="0" xfId="8" applyFont="1" applyFill="1"/>
    <xf numFmtId="0" fontId="10" fillId="0" borderId="0" xfId="9" applyFont="1" applyAlignment="1">
      <alignment vertical="center"/>
    </xf>
    <xf numFmtId="0" fontId="11" fillId="0" borderId="0" xfId="8" applyFont="1"/>
    <xf numFmtId="0" fontId="7" fillId="2" borderId="0" xfId="8" applyFill="1"/>
    <xf numFmtId="0" fontId="7" fillId="2" borderId="0" xfId="11" applyFont="1" applyFill="1"/>
    <xf numFmtId="49" fontId="8" fillId="2" borderId="0" xfId="8" applyNumberFormat="1" applyFont="1" applyFill="1"/>
    <xf numFmtId="0" fontId="16" fillId="3" borderId="0" xfId="10" applyFont="1" applyFill="1" applyAlignment="1"/>
    <xf numFmtId="0" fontId="16" fillId="3" borderId="0" xfId="10" applyFont="1" applyFill="1"/>
    <xf numFmtId="0" fontId="16" fillId="0" borderId="0" xfId="10" applyFont="1" applyFill="1" applyAlignment="1"/>
    <xf numFmtId="0" fontId="17" fillId="2" borderId="0" xfId="13" applyFont="1" applyFill="1" applyAlignment="1"/>
    <xf numFmtId="0" fontId="16" fillId="2" borderId="0" xfId="10" applyFont="1" applyFill="1" applyAlignment="1" applyProtection="1"/>
    <xf numFmtId="0" fontId="18" fillId="2" borderId="0" xfId="9" applyFont="1" applyFill="1"/>
    <xf numFmtId="0" fontId="7" fillId="2" borderId="0" xfId="14" applyFont="1" applyFill="1"/>
    <xf numFmtId="0" fontId="7" fillId="2" borderId="0" xfId="14" applyFont="1" applyFill="1" applyAlignment="1">
      <alignment horizontal="left"/>
    </xf>
    <xf numFmtId="0" fontId="7" fillId="2" borderId="0" xfId="9" applyFont="1" applyFill="1"/>
    <xf numFmtId="0" fontId="7" fillId="2" borderId="0" xfId="9" applyFont="1" applyFill="1" applyAlignment="1">
      <alignment horizontal="left"/>
    </xf>
    <xf numFmtId="0" fontId="18" fillId="2" borderId="0" xfId="14" applyFont="1" applyFill="1" applyAlignment="1">
      <alignment wrapText="1"/>
    </xf>
    <xf numFmtId="0" fontId="18" fillId="2" borderId="0" xfId="14" applyFont="1" applyFill="1" applyAlignment="1">
      <alignment horizontal="left" wrapText="1"/>
    </xf>
    <xf numFmtId="0" fontId="7" fillId="2" borderId="0" xfId="16" applyFont="1" applyFill="1" applyAlignment="1">
      <alignment horizontal="left" vertical="center"/>
    </xf>
    <xf numFmtId="1" fontId="7" fillId="2" borderId="0" xfId="16" applyNumberFormat="1" applyFont="1" applyFill="1" applyAlignment="1">
      <alignment horizontal="left" vertical="center"/>
    </xf>
    <xf numFmtId="0" fontId="7" fillId="2" borderId="0" xfId="15" applyFont="1" applyFill="1"/>
    <xf numFmtId="0" fontId="7" fillId="2" borderId="0" xfId="16" applyFont="1" applyFill="1" applyAlignment="1">
      <alignment horizontal="left" vertical="center" wrapText="1"/>
    </xf>
    <xf numFmtId="0" fontId="7" fillId="3" borderId="0" xfId="16" applyFont="1" applyFill="1" applyAlignment="1">
      <alignment horizontal="left" vertical="center" wrapText="1"/>
    </xf>
    <xf numFmtId="0" fontId="7" fillId="2" borderId="0" xfId="15" applyFont="1" applyFill="1" applyAlignment="1">
      <alignment horizontal="left"/>
    </xf>
    <xf numFmtId="0" fontId="7" fillId="2" borderId="0" xfId="15" applyFont="1" applyFill="1" applyAlignment="1">
      <alignment wrapText="1"/>
    </xf>
    <xf numFmtId="0" fontId="18" fillId="3" borderId="0" xfId="9" applyFont="1" applyFill="1"/>
    <xf numFmtId="0" fontId="7" fillId="5" borderId="0" xfId="2" applyFont="1" applyFill="1"/>
    <xf numFmtId="0" fontId="18" fillId="5" borderId="0" xfId="2" applyFont="1" applyFill="1" applyAlignment="1">
      <alignment vertical="center"/>
    </xf>
    <xf numFmtId="0" fontId="7" fillId="2" borderId="0" xfId="2" applyFont="1" applyFill="1"/>
    <xf numFmtId="0" fontId="7" fillId="7" borderId="0" xfId="2" applyFont="1" applyFill="1" applyAlignment="1">
      <alignment horizontal="left" vertical="center"/>
    </xf>
    <xf numFmtId="0" fontId="19" fillId="4" borderId="0" xfId="0" applyFont="1" applyFill="1"/>
    <xf numFmtId="0" fontId="19" fillId="4" borderId="0" xfId="0" applyFont="1" applyFill="1" applyAlignment="1">
      <alignment horizontal="left"/>
    </xf>
    <xf numFmtId="0" fontId="19" fillId="0" borderId="0" xfId="0" applyFont="1"/>
    <xf numFmtId="0" fontId="18" fillId="2" borderId="0" xfId="0" applyFont="1" applyFill="1"/>
    <xf numFmtId="0" fontId="7" fillId="0" borderId="0" xfId="0" applyFont="1"/>
    <xf numFmtId="49" fontId="7" fillId="0" borderId="0" xfId="0" applyNumberFormat="1" applyFont="1" applyAlignment="1">
      <alignment horizontal="right"/>
    </xf>
    <xf numFmtId="0" fontId="7" fillId="0" borderId="0" xfId="0" applyFont="1" applyAlignment="1">
      <alignment horizontal="right"/>
    </xf>
    <xf numFmtId="3" fontId="7" fillId="0" borderId="0" xfId="0" applyNumberFormat="1" applyFont="1" applyAlignment="1">
      <alignment horizontal="right"/>
    </xf>
    <xf numFmtId="0" fontId="20" fillId="2" borderId="0" xfId="12" applyFont="1" applyFill="1" applyAlignment="1"/>
    <xf numFmtId="0" fontId="20" fillId="2" borderId="0" xfId="10" applyFont="1" applyFill="1" applyAlignment="1">
      <alignment wrapText="1"/>
    </xf>
    <xf numFmtId="0" fontId="7" fillId="4" borderId="0" xfId="17" applyFont="1" applyFill="1"/>
    <xf numFmtId="0" fontId="20" fillId="2" borderId="0" xfId="1" applyFont="1" applyFill="1" applyAlignment="1"/>
    <xf numFmtId="0" fontId="20" fillId="3" borderId="0" xfId="10" applyFont="1" applyFill="1" applyAlignment="1"/>
    <xf numFmtId="0" fontId="7" fillId="0" borderId="0" xfId="0" applyFont="1" applyAlignment="1">
      <alignment wrapText="1"/>
    </xf>
    <xf numFmtId="1" fontId="7" fillId="0" borderId="0" xfId="0" applyNumberFormat="1" applyFont="1" applyAlignment="1">
      <alignment wrapText="1"/>
    </xf>
    <xf numFmtId="3" fontId="7" fillId="0" borderId="0" xfId="0" applyNumberFormat="1" applyFont="1" applyAlignment="1">
      <alignment wrapText="1"/>
    </xf>
    <xf numFmtId="0" fontId="18" fillId="0" borderId="0" xfId="2" applyFont="1" applyAlignment="1">
      <alignment vertical="center"/>
    </xf>
    <xf numFmtId="0" fontId="7" fillId="0" borderId="0" xfId="2" applyFont="1"/>
    <xf numFmtId="0" fontId="19" fillId="0" borderId="0" xfId="0" applyFont="1" applyAlignment="1">
      <alignment horizontal="right" vertical="center" wrapText="1"/>
    </xf>
    <xf numFmtId="0" fontId="20" fillId="0" borderId="0" xfId="1" applyFont="1" applyFill="1" applyBorder="1"/>
    <xf numFmtId="0" fontId="7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righ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1" applyFont="1" applyFill="1" applyBorder="1"/>
    <xf numFmtId="0" fontId="18" fillId="0" borderId="0" xfId="0" applyFont="1"/>
    <xf numFmtId="1" fontId="7" fillId="0" borderId="0" xfId="0" applyNumberFormat="1" applyFont="1"/>
    <xf numFmtId="1" fontId="7" fillId="0" borderId="0" xfId="1" applyNumberFormat="1" applyFont="1" applyFill="1" applyBorder="1"/>
    <xf numFmtId="0" fontId="19" fillId="4" borderId="0" xfId="0" applyFont="1" applyFill="1" applyAlignment="1">
      <alignment wrapText="1"/>
    </xf>
    <xf numFmtId="0" fontId="19" fillId="3" borderId="0" xfId="0" applyFont="1" applyFill="1" applyAlignment="1">
      <alignment horizontal="right" vertical="center" wrapText="1"/>
    </xf>
    <xf numFmtId="0" fontId="19" fillId="3" borderId="0" xfId="0" applyFont="1" applyFill="1"/>
    <xf numFmtId="0" fontId="18" fillId="6" borderId="0" xfId="0" applyFont="1" applyFill="1"/>
    <xf numFmtId="0" fontId="18" fillId="6" borderId="0" xfId="0" applyFont="1" applyFill="1" applyAlignment="1">
      <alignment wrapText="1"/>
    </xf>
    <xf numFmtId="0" fontId="7" fillId="2" borderId="0" xfId="0" applyFont="1" applyFill="1" applyAlignment="1">
      <alignment wrapText="1"/>
    </xf>
    <xf numFmtId="0" fontId="7" fillId="5" borderId="0" xfId="0" applyFont="1" applyFill="1" applyAlignment="1">
      <alignment wrapText="1"/>
    </xf>
    <xf numFmtId="0" fontId="7" fillId="4" borderId="0" xfId="0" applyFont="1" applyFill="1" applyAlignment="1">
      <alignment wrapText="1"/>
    </xf>
    <xf numFmtId="0" fontId="7" fillId="2" borderId="0" xfId="0" applyFont="1" applyFill="1"/>
    <xf numFmtId="0" fontId="7" fillId="5" borderId="0" xfId="0" applyFont="1" applyFill="1"/>
    <xf numFmtId="0" fontId="7" fillId="4" borderId="0" xfId="0" applyFont="1" applyFill="1"/>
    <xf numFmtId="0" fontId="7" fillId="2" borderId="0" xfId="0" applyFont="1" applyFill="1" applyAlignment="1">
      <alignment horizontal="right" vertical="center" wrapText="1"/>
    </xf>
    <xf numFmtId="0" fontId="7" fillId="3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right" vertical="center" wrapText="1"/>
    </xf>
    <xf numFmtId="0" fontId="18" fillId="2" borderId="2" xfId="0" applyFont="1" applyFill="1" applyBorder="1" applyAlignment="1">
      <alignment horizontal="right" vertical="center" wrapText="1"/>
    </xf>
    <xf numFmtId="1" fontId="7" fillId="2" borderId="0" xfId="0" applyNumberFormat="1" applyFont="1" applyFill="1"/>
    <xf numFmtId="165" fontId="7" fillId="5" borderId="0" xfId="0" applyNumberFormat="1" applyFont="1" applyFill="1"/>
    <xf numFmtId="3" fontId="7" fillId="2" borderId="0" xfId="0" applyNumberFormat="1" applyFont="1" applyFill="1"/>
    <xf numFmtId="0" fontId="20" fillId="5" borderId="0" xfId="1" applyFont="1" applyFill="1" applyAlignment="1">
      <alignment horizontal="right"/>
    </xf>
    <xf numFmtId="0" fontId="7" fillId="3" borderId="0" xfId="0" applyFont="1" applyFill="1"/>
    <xf numFmtId="9" fontId="7" fillId="2" borderId="0" xfId="18" applyFont="1" applyFill="1"/>
    <xf numFmtId="3" fontId="7" fillId="5" borderId="0" xfId="0" applyNumberFormat="1" applyFont="1" applyFill="1"/>
    <xf numFmtId="1" fontId="7" fillId="5" borderId="2" xfId="0" applyNumberFormat="1" applyFont="1" applyFill="1" applyBorder="1"/>
    <xf numFmtId="1" fontId="7" fillId="5" borderId="0" xfId="0" applyNumberFormat="1" applyFont="1" applyFill="1"/>
    <xf numFmtId="1" fontId="7" fillId="5" borderId="3" xfId="0" applyNumberFormat="1" applyFont="1" applyFill="1" applyBorder="1"/>
    <xf numFmtId="3" fontId="7" fillId="5" borderId="2" xfId="0" applyNumberFormat="1" applyFont="1" applyFill="1" applyBorder="1" applyAlignment="1">
      <alignment horizontal="right"/>
    </xf>
    <xf numFmtId="3" fontId="7" fillId="5" borderId="0" xfId="0" applyNumberFormat="1" applyFont="1" applyFill="1" applyAlignment="1">
      <alignment horizontal="right"/>
    </xf>
    <xf numFmtId="3" fontId="7" fillId="5" borderId="3" xfId="0" applyNumberFormat="1" applyFont="1" applyFill="1" applyBorder="1" applyAlignment="1">
      <alignment horizontal="right"/>
    </xf>
    <xf numFmtId="3" fontId="18" fillId="5" borderId="2" xfId="0" applyNumberFormat="1" applyFont="1" applyFill="1" applyBorder="1" applyAlignment="1">
      <alignment horizontal="right"/>
    </xf>
    <xf numFmtId="3" fontId="18" fillId="5" borderId="0" xfId="0" applyNumberFormat="1" applyFont="1" applyFill="1" applyAlignment="1">
      <alignment horizontal="right"/>
    </xf>
    <xf numFmtId="3" fontId="18" fillId="5" borderId="3" xfId="0" applyNumberFormat="1" applyFont="1" applyFill="1" applyBorder="1" applyAlignment="1">
      <alignment horizontal="right"/>
    </xf>
    <xf numFmtId="0" fontId="23" fillId="2" borderId="0" xfId="0" applyFont="1" applyFill="1"/>
    <xf numFmtId="0" fontId="18" fillId="4" borderId="1" xfId="0" applyFont="1" applyFill="1" applyBorder="1"/>
    <xf numFmtId="0" fontId="7" fillId="4" borderId="0" xfId="0" applyFont="1" applyFill="1" applyAlignment="1">
      <alignment vertical="top"/>
    </xf>
    <xf numFmtId="0" fontId="7" fillId="4" borderId="1" xfId="0" applyFont="1" applyFill="1" applyBorder="1"/>
    <xf numFmtId="0" fontId="20" fillId="4" borderId="0" xfId="10" applyFont="1" applyFill="1" applyAlignment="1"/>
    <xf numFmtId="0" fontId="20" fillId="4" borderId="0" xfId="10" applyFont="1" applyFill="1" applyAlignment="1">
      <alignment horizontal="left"/>
    </xf>
    <xf numFmtId="0" fontId="7" fillId="4" borderId="0" xfId="0" applyFont="1" applyFill="1" applyAlignment="1">
      <alignment horizontal="left"/>
    </xf>
    <xf numFmtId="0" fontId="23" fillId="4" borderId="0" xfId="0" applyFont="1" applyFill="1"/>
    <xf numFmtId="0" fontId="7" fillId="2" borderId="0" xfId="0" applyFont="1" applyFill="1" applyAlignment="1">
      <alignment horizontal="center" vertical="center" wrapText="1"/>
    </xf>
  </cellXfs>
  <cellStyles count="19">
    <cellStyle name="Comma 2" xfId="3" xr:uid="{00000000-0005-0000-0000-000000000000}"/>
    <cellStyle name="Hyperlink" xfId="1" xr:uid="{00000000-0005-0000-0000-000001000000}"/>
    <cellStyle name="Hyperlink 2" xfId="4" xr:uid="{00000000-0005-0000-0000-000002000000}"/>
    <cellStyle name="Hyperlink 2 2" xfId="10" xr:uid="{C875A2E0-1A43-49E6-B99C-D832EB0BA9D0}"/>
    <cellStyle name="Hyperlink 2 2 2" xfId="12" xr:uid="{BC564CF7-6E1A-4D12-8DF8-D210C9EF3DC4}"/>
    <cellStyle name="Hyperlink 3" xfId="6" xr:uid="{00000000-0005-0000-0000-000003000000}"/>
    <cellStyle name="Hyperlink 3 2" xfId="13" xr:uid="{8DB22ACB-0B38-468A-BB6A-433E12D2A65B}"/>
    <cellStyle name="Normal" xfId="0" builtinId="0"/>
    <cellStyle name="Normal 2" xfId="2" xr:uid="{00000000-0005-0000-0000-000005000000}"/>
    <cellStyle name="Normal 2 2 2 2" xfId="9" xr:uid="{83AD4747-EABF-4343-AE25-BBCC1082F2AE}"/>
    <cellStyle name="Normal 2 3" xfId="14" xr:uid="{06551E67-EE27-4C0C-AA4E-CC3E170419F0}"/>
    <cellStyle name="Normal 2 4" xfId="16" xr:uid="{B12A34F5-0B1D-4CC9-81C5-4C934E52C987}"/>
    <cellStyle name="Normal 3" xfId="5" xr:uid="{00000000-0005-0000-0000-000006000000}"/>
    <cellStyle name="Normal 5 2" xfId="15" xr:uid="{8DEB331E-AE8A-4701-B868-CCBF86EBA9B8}"/>
    <cellStyle name="Normal 6" xfId="17" xr:uid="{226D3CA6-766C-4C2A-844A-E909535E87DE}"/>
    <cellStyle name="Normal 6 2" xfId="8" xr:uid="{CD87EAB3-BDB6-4E72-A37B-C1A08C68EEC7}"/>
    <cellStyle name="Normal 7 2" xfId="11" xr:uid="{7ABAE14B-05B0-4A17-85DE-5DB948E657B0}"/>
    <cellStyle name="Percent" xfId="18" builtinId="5"/>
    <cellStyle name="Percent 2" xfId="7" xr:uid="{00000000-0005-0000-0000-000008000000}"/>
  </cellStyles>
  <dxfs count="0"/>
  <tableStyles count="0" defaultTableStyle="TableStyleMedium2" defaultPivotStyle="PivotStyleLight16"/>
  <colors>
    <mruColors>
      <color rgb="FF5E4876"/>
      <color rgb="FFE2DBE9"/>
      <color rgb="FFB6A5C9"/>
      <color rgb="FF886CA6"/>
      <color rgb="FF534068"/>
      <color rgb="FFCC99FF"/>
      <color rgb="FFFFCCFF"/>
      <color rgb="FF604A7B"/>
      <color rgb="FF8F23B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1755293</xdr:colOff>
      <xdr:row>0</xdr:row>
      <xdr:rowOff>959984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A422605-959D-4682-A5CA-9D873FFAED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755293" cy="95998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1135380</xdr:colOff>
      <xdr:row>0</xdr:row>
      <xdr:rowOff>83820</xdr:rowOff>
    </xdr:from>
    <xdr:to>
      <xdr:col>4</xdr:col>
      <xdr:colOff>48413</xdr:colOff>
      <xdr:row>2</xdr:row>
      <xdr:rowOff>281804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7D55DC0-858C-CD4F-3523-451C96E3B3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633960" y="83820"/>
          <a:ext cx="1755293" cy="95998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firestatistics@communities.gov.uk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mailto:NewsDesk@communities.gov.uk" TargetMode="External"/><Relationship Id="rId1" Type="http://schemas.openxmlformats.org/officeDocument/2006/relationships/hyperlink" Target="https://www.gov.uk/government/collections/fire-and-rescue-workforce-and-pensions-statistics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4" Type="http://schemas.openxmlformats.org/officeDocument/2006/relationships/hyperlink" Target="mailto:firestatistics@communities.gov.uk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mailto:firestatistics@communities.gov.uk" TargetMode="External"/><Relationship Id="rId1" Type="http://schemas.openxmlformats.org/officeDocument/2006/relationships/hyperlink" Target="https://www.gov.uk/government/collections/fire-statistics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gov.uk/government/statistics/2011-rural-urban-classification-of-local-authority-and-other-higher-level-geographies-for-statistical-purpos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D6B76A-F2FC-4124-82AB-CC104AEE0141}">
  <sheetPr codeName="Sheet7">
    <tabColor rgb="FFFF0000"/>
  </sheetPr>
  <dimension ref="A1:B6"/>
  <sheetViews>
    <sheetView zoomScaleNormal="100" workbookViewId="0">
      <selection activeCell="E12" sqref="E12"/>
    </sheetView>
  </sheetViews>
  <sheetFormatPr defaultColWidth="9.140625" defaultRowHeight="15" x14ac:dyDescent="0.2"/>
  <cols>
    <col min="1" max="1" width="20.140625" style="36" bestFit="1" customWidth="1"/>
    <col min="2" max="2" width="16.42578125" style="36" bestFit="1" customWidth="1"/>
    <col min="3" max="16384" width="9.140625" style="36"/>
  </cols>
  <sheetData>
    <row r="1" spans="1:2" x14ac:dyDescent="0.2">
      <c r="A1" s="38" t="s">
        <v>99</v>
      </c>
      <c r="B1" s="39" t="s">
        <v>106</v>
      </c>
    </row>
    <row r="2" spans="1:2" x14ac:dyDescent="0.2">
      <c r="A2" s="38" t="s">
        <v>100</v>
      </c>
      <c r="B2" s="40" t="s">
        <v>107</v>
      </c>
    </row>
    <row r="3" spans="1:2" x14ac:dyDescent="0.2">
      <c r="A3" s="38" t="s">
        <v>101</v>
      </c>
      <c r="B3" s="40" t="s">
        <v>108</v>
      </c>
    </row>
    <row r="4" spans="1:2" x14ac:dyDescent="0.2">
      <c r="A4" s="38" t="s">
        <v>102</v>
      </c>
      <c r="B4" s="40" t="s">
        <v>109</v>
      </c>
    </row>
    <row r="5" spans="1:2" x14ac:dyDescent="0.2">
      <c r="A5" s="38" t="s">
        <v>103</v>
      </c>
      <c r="B5" s="41">
        <v>2025</v>
      </c>
    </row>
    <row r="6" spans="1:2" x14ac:dyDescent="0.2">
      <c r="A6" s="38" t="s">
        <v>110</v>
      </c>
      <c r="B6" s="40" t="s">
        <v>104</v>
      </c>
    </row>
  </sheetData>
  <pageMargins left="0.7" right="0.7" top="0.75" bottom="0.75" header="0.3" footer="0.3"/>
  <headerFooter>
    <oddHeader>&amp;C&amp;"Aptos"&amp;10&amp;K000000 OFFICIAL&amp;1#_x000D_</oddHeader>
    <oddFooter>&amp;C_x000D_&amp;1#&amp;"Aptos"&amp;10&amp;K000000 OFFICIAL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763BD9-01C3-4480-A56E-8016AC0D9DEB}">
  <sheetPr codeName="Sheet1"/>
  <dimension ref="A1:K14"/>
  <sheetViews>
    <sheetView tabSelected="1" workbookViewId="0"/>
  </sheetViews>
  <sheetFormatPr defaultRowHeight="12.75" x14ac:dyDescent="0.2"/>
  <cols>
    <col min="1" max="1" width="78" style="3" customWidth="1"/>
    <col min="2" max="255" width="9.42578125" style="3" customWidth="1"/>
    <col min="256" max="256" width="2.85546875" style="3" customWidth="1"/>
    <col min="257" max="257" width="74" style="3" bestFit="1" customWidth="1"/>
    <col min="258" max="511" width="9.42578125" style="3" customWidth="1"/>
    <col min="512" max="512" width="2.85546875" style="3" customWidth="1"/>
    <col min="513" max="513" width="74" style="3" bestFit="1" customWidth="1"/>
    <col min="514" max="767" width="9.42578125" style="3" customWidth="1"/>
    <col min="768" max="768" width="2.85546875" style="3" customWidth="1"/>
    <col min="769" max="769" width="74" style="3" bestFit="1" customWidth="1"/>
    <col min="770" max="1023" width="9.42578125" style="3" customWidth="1"/>
    <col min="1024" max="1024" width="2.85546875" style="3" customWidth="1"/>
    <col min="1025" max="1025" width="74" style="3" bestFit="1" customWidth="1"/>
    <col min="1026" max="1279" width="9.42578125" style="3" customWidth="1"/>
    <col min="1280" max="1280" width="2.85546875" style="3" customWidth="1"/>
    <col min="1281" max="1281" width="74" style="3" bestFit="1" customWidth="1"/>
    <col min="1282" max="1535" width="9.42578125" style="3" customWidth="1"/>
    <col min="1536" max="1536" width="2.85546875" style="3" customWidth="1"/>
    <col min="1537" max="1537" width="74" style="3" bestFit="1" customWidth="1"/>
    <col min="1538" max="1791" width="9.42578125" style="3" customWidth="1"/>
    <col min="1792" max="1792" width="2.85546875" style="3" customWidth="1"/>
    <col min="1793" max="1793" width="74" style="3" bestFit="1" customWidth="1"/>
    <col min="1794" max="2047" width="9.42578125" style="3" customWidth="1"/>
    <col min="2048" max="2048" width="2.85546875" style="3" customWidth="1"/>
    <col min="2049" max="2049" width="74" style="3" bestFit="1" customWidth="1"/>
    <col min="2050" max="2303" width="9.42578125" style="3" customWidth="1"/>
    <col min="2304" max="2304" width="2.85546875" style="3" customWidth="1"/>
    <col min="2305" max="2305" width="74" style="3" bestFit="1" customWidth="1"/>
    <col min="2306" max="2559" width="9.42578125" style="3" customWidth="1"/>
    <col min="2560" max="2560" width="2.85546875" style="3" customWidth="1"/>
    <col min="2561" max="2561" width="74" style="3" bestFit="1" customWidth="1"/>
    <col min="2562" max="2815" width="9.42578125" style="3" customWidth="1"/>
    <col min="2816" max="2816" width="2.85546875" style="3" customWidth="1"/>
    <col min="2817" max="2817" width="74" style="3" bestFit="1" customWidth="1"/>
    <col min="2818" max="3071" width="9.42578125" style="3" customWidth="1"/>
    <col min="3072" max="3072" width="2.85546875" style="3" customWidth="1"/>
    <col min="3073" max="3073" width="74" style="3" bestFit="1" customWidth="1"/>
    <col min="3074" max="3327" width="9.42578125" style="3" customWidth="1"/>
    <col min="3328" max="3328" width="2.85546875" style="3" customWidth="1"/>
    <col min="3329" max="3329" width="74" style="3" bestFit="1" customWidth="1"/>
    <col min="3330" max="3583" width="9.42578125" style="3" customWidth="1"/>
    <col min="3584" max="3584" width="2.85546875" style="3" customWidth="1"/>
    <col min="3585" max="3585" width="74" style="3" bestFit="1" customWidth="1"/>
    <col min="3586" max="3839" width="9.42578125" style="3" customWidth="1"/>
    <col min="3840" max="3840" width="2.85546875" style="3" customWidth="1"/>
    <col min="3841" max="3841" width="74" style="3" bestFit="1" customWidth="1"/>
    <col min="3842" max="4095" width="9.42578125" style="3" customWidth="1"/>
    <col min="4096" max="4096" width="2.85546875" style="3" customWidth="1"/>
    <col min="4097" max="4097" width="74" style="3" bestFit="1" customWidth="1"/>
    <col min="4098" max="4351" width="9.42578125" style="3" customWidth="1"/>
    <col min="4352" max="4352" width="2.85546875" style="3" customWidth="1"/>
    <col min="4353" max="4353" width="74" style="3" bestFit="1" customWidth="1"/>
    <col min="4354" max="4607" width="9.42578125" style="3" customWidth="1"/>
    <col min="4608" max="4608" width="2.85546875" style="3" customWidth="1"/>
    <col min="4609" max="4609" width="74" style="3" bestFit="1" customWidth="1"/>
    <col min="4610" max="4863" width="9.42578125" style="3" customWidth="1"/>
    <col min="4864" max="4864" width="2.85546875" style="3" customWidth="1"/>
    <col min="4865" max="4865" width="74" style="3" bestFit="1" customWidth="1"/>
    <col min="4866" max="5119" width="9.42578125" style="3" customWidth="1"/>
    <col min="5120" max="5120" width="2.85546875" style="3" customWidth="1"/>
    <col min="5121" max="5121" width="74" style="3" bestFit="1" customWidth="1"/>
    <col min="5122" max="5375" width="9.42578125" style="3" customWidth="1"/>
    <col min="5376" max="5376" width="2.85546875" style="3" customWidth="1"/>
    <col min="5377" max="5377" width="74" style="3" bestFit="1" customWidth="1"/>
    <col min="5378" max="5631" width="9.42578125" style="3" customWidth="1"/>
    <col min="5632" max="5632" width="2.85546875" style="3" customWidth="1"/>
    <col min="5633" max="5633" width="74" style="3" bestFit="1" customWidth="1"/>
    <col min="5634" max="5887" width="9.42578125" style="3" customWidth="1"/>
    <col min="5888" max="5888" width="2.85546875" style="3" customWidth="1"/>
    <col min="5889" max="5889" width="74" style="3" bestFit="1" customWidth="1"/>
    <col min="5890" max="6143" width="9.42578125" style="3" customWidth="1"/>
    <col min="6144" max="6144" width="2.85546875" style="3" customWidth="1"/>
    <col min="6145" max="6145" width="74" style="3" bestFit="1" customWidth="1"/>
    <col min="6146" max="6399" width="9.42578125" style="3" customWidth="1"/>
    <col min="6400" max="6400" width="2.85546875" style="3" customWidth="1"/>
    <col min="6401" max="6401" width="74" style="3" bestFit="1" customWidth="1"/>
    <col min="6402" max="6655" width="9.42578125" style="3" customWidth="1"/>
    <col min="6656" max="6656" width="2.85546875" style="3" customWidth="1"/>
    <col min="6657" max="6657" width="74" style="3" bestFit="1" customWidth="1"/>
    <col min="6658" max="6911" width="9.42578125" style="3" customWidth="1"/>
    <col min="6912" max="6912" width="2.85546875" style="3" customWidth="1"/>
    <col min="6913" max="6913" width="74" style="3" bestFit="1" customWidth="1"/>
    <col min="6914" max="7167" width="9.42578125" style="3" customWidth="1"/>
    <col min="7168" max="7168" width="2.85546875" style="3" customWidth="1"/>
    <col min="7169" max="7169" width="74" style="3" bestFit="1" customWidth="1"/>
    <col min="7170" max="7423" width="9.42578125" style="3" customWidth="1"/>
    <col min="7424" max="7424" width="2.85546875" style="3" customWidth="1"/>
    <col min="7425" max="7425" width="74" style="3" bestFit="1" customWidth="1"/>
    <col min="7426" max="7679" width="9.42578125" style="3" customWidth="1"/>
    <col min="7680" max="7680" width="2.85546875" style="3" customWidth="1"/>
    <col min="7681" max="7681" width="74" style="3" bestFit="1" customWidth="1"/>
    <col min="7682" max="7935" width="9.42578125" style="3" customWidth="1"/>
    <col min="7936" max="7936" width="2.85546875" style="3" customWidth="1"/>
    <col min="7937" max="7937" width="74" style="3" bestFit="1" customWidth="1"/>
    <col min="7938" max="8191" width="9.42578125" style="3" customWidth="1"/>
    <col min="8192" max="8192" width="2.85546875" style="3" customWidth="1"/>
    <col min="8193" max="8193" width="74" style="3" bestFit="1" customWidth="1"/>
    <col min="8194" max="8447" width="9.42578125" style="3" customWidth="1"/>
    <col min="8448" max="8448" width="2.85546875" style="3" customWidth="1"/>
    <col min="8449" max="8449" width="74" style="3" bestFit="1" customWidth="1"/>
    <col min="8450" max="8703" width="9.42578125" style="3" customWidth="1"/>
    <col min="8704" max="8704" width="2.85546875" style="3" customWidth="1"/>
    <col min="8705" max="8705" width="74" style="3" bestFit="1" customWidth="1"/>
    <col min="8706" max="8959" width="9.42578125" style="3" customWidth="1"/>
    <col min="8960" max="8960" width="2.85546875" style="3" customWidth="1"/>
    <col min="8961" max="8961" width="74" style="3" bestFit="1" customWidth="1"/>
    <col min="8962" max="9215" width="9.42578125" style="3" customWidth="1"/>
    <col min="9216" max="9216" width="2.85546875" style="3" customWidth="1"/>
    <col min="9217" max="9217" width="74" style="3" bestFit="1" customWidth="1"/>
    <col min="9218" max="9471" width="9.42578125" style="3" customWidth="1"/>
    <col min="9472" max="9472" width="2.85546875" style="3" customWidth="1"/>
    <col min="9473" max="9473" width="74" style="3" bestFit="1" customWidth="1"/>
    <col min="9474" max="9727" width="9.42578125" style="3" customWidth="1"/>
    <col min="9728" max="9728" width="2.85546875" style="3" customWidth="1"/>
    <col min="9729" max="9729" width="74" style="3" bestFit="1" customWidth="1"/>
    <col min="9730" max="9983" width="9.42578125" style="3" customWidth="1"/>
    <col min="9984" max="9984" width="2.85546875" style="3" customWidth="1"/>
    <col min="9985" max="9985" width="74" style="3" bestFit="1" customWidth="1"/>
    <col min="9986" max="10239" width="9.42578125" style="3" customWidth="1"/>
    <col min="10240" max="10240" width="2.85546875" style="3" customWidth="1"/>
    <col min="10241" max="10241" width="74" style="3" bestFit="1" customWidth="1"/>
    <col min="10242" max="10495" width="9.42578125" style="3" customWidth="1"/>
    <col min="10496" max="10496" width="2.85546875" style="3" customWidth="1"/>
    <col min="10497" max="10497" width="74" style="3" bestFit="1" customWidth="1"/>
    <col min="10498" max="10751" width="9.42578125" style="3" customWidth="1"/>
    <col min="10752" max="10752" width="2.85546875" style="3" customWidth="1"/>
    <col min="10753" max="10753" width="74" style="3" bestFit="1" customWidth="1"/>
    <col min="10754" max="11007" width="9.42578125" style="3" customWidth="1"/>
    <col min="11008" max="11008" width="2.85546875" style="3" customWidth="1"/>
    <col min="11009" max="11009" width="74" style="3" bestFit="1" customWidth="1"/>
    <col min="11010" max="11263" width="9.42578125" style="3" customWidth="1"/>
    <col min="11264" max="11264" width="2.85546875" style="3" customWidth="1"/>
    <col min="11265" max="11265" width="74" style="3" bestFit="1" customWidth="1"/>
    <col min="11266" max="11519" width="9.42578125" style="3" customWidth="1"/>
    <col min="11520" max="11520" width="2.85546875" style="3" customWidth="1"/>
    <col min="11521" max="11521" width="74" style="3" bestFit="1" customWidth="1"/>
    <col min="11522" max="11775" width="9.42578125" style="3" customWidth="1"/>
    <col min="11776" max="11776" width="2.85546875" style="3" customWidth="1"/>
    <col min="11777" max="11777" width="74" style="3" bestFit="1" customWidth="1"/>
    <col min="11778" max="12031" width="9.42578125" style="3" customWidth="1"/>
    <col min="12032" max="12032" width="2.85546875" style="3" customWidth="1"/>
    <col min="12033" max="12033" width="74" style="3" bestFit="1" customWidth="1"/>
    <col min="12034" max="12287" width="9.42578125" style="3" customWidth="1"/>
    <col min="12288" max="12288" width="2.85546875" style="3" customWidth="1"/>
    <col min="12289" max="12289" width="74" style="3" bestFit="1" customWidth="1"/>
    <col min="12290" max="12543" width="9.42578125" style="3" customWidth="1"/>
    <col min="12544" max="12544" width="2.85546875" style="3" customWidth="1"/>
    <col min="12545" max="12545" width="74" style="3" bestFit="1" customWidth="1"/>
    <col min="12546" max="12799" width="9.42578125" style="3" customWidth="1"/>
    <col min="12800" max="12800" width="2.85546875" style="3" customWidth="1"/>
    <col min="12801" max="12801" width="74" style="3" bestFit="1" customWidth="1"/>
    <col min="12802" max="13055" width="9.42578125" style="3" customWidth="1"/>
    <col min="13056" max="13056" width="2.85546875" style="3" customWidth="1"/>
    <col min="13057" max="13057" width="74" style="3" bestFit="1" customWidth="1"/>
    <col min="13058" max="13311" width="9.42578125" style="3" customWidth="1"/>
    <col min="13312" max="13312" width="2.85546875" style="3" customWidth="1"/>
    <col min="13313" max="13313" width="74" style="3" bestFit="1" customWidth="1"/>
    <col min="13314" max="13567" width="9.42578125" style="3" customWidth="1"/>
    <col min="13568" max="13568" width="2.85546875" style="3" customWidth="1"/>
    <col min="13569" max="13569" width="74" style="3" bestFit="1" customWidth="1"/>
    <col min="13570" max="13823" width="9.42578125" style="3" customWidth="1"/>
    <col min="13824" max="13824" width="2.85546875" style="3" customWidth="1"/>
    <col min="13825" max="13825" width="74" style="3" bestFit="1" customWidth="1"/>
    <col min="13826" max="14079" width="9.42578125" style="3" customWidth="1"/>
    <col min="14080" max="14080" width="2.85546875" style="3" customWidth="1"/>
    <col min="14081" max="14081" width="74" style="3" bestFit="1" customWidth="1"/>
    <col min="14082" max="14335" width="9.42578125" style="3" customWidth="1"/>
    <col min="14336" max="14336" width="2.85546875" style="3" customWidth="1"/>
    <col min="14337" max="14337" width="74" style="3" bestFit="1" customWidth="1"/>
    <col min="14338" max="14591" width="9.42578125" style="3" customWidth="1"/>
    <col min="14592" max="14592" width="2.85546875" style="3" customWidth="1"/>
    <col min="14593" max="14593" width="74" style="3" bestFit="1" customWidth="1"/>
    <col min="14594" max="14847" width="9.42578125" style="3" customWidth="1"/>
    <col min="14848" max="14848" width="2.85546875" style="3" customWidth="1"/>
    <col min="14849" max="14849" width="74" style="3" bestFit="1" customWidth="1"/>
    <col min="14850" max="15103" width="9.42578125" style="3" customWidth="1"/>
    <col min="15104" max="15104" width="2.85546875" style="3" customWidth="1"/>
    <col min="15105" max="15105" width="74" style="3" bestFit="1" customWidth="1"/>
    <col min="15106" max="15359" width="9.42578125" style="3" customWidth="1"/>
    <col min="15360" max="15360" width="2.85546875" style="3" customWidth="1"/>
    <col min="15361" max="15361" width="74" style="3" bestFit="1" customWidth="1"/>
    <col min="15362" max="15615" width="9.42578125" style="3" customWidth="1"/>
    <col min="15616" max="15616" width="2.85546875" style="3" customWidth="1"/>
    <col min="15617" max="15617" width="74" style="3" bestFit="1" customWidth="1"/>
    <col min="15618" max="15871" width="9.42578125" style="3" customWidth="1"/>
    <col min="15872" max="15872" width="2.85546875" style="3" customWidth="1"/>
    <col min="15873" max="15873" width="74" style="3" bestFit="1" customWidth="1"/>
    <col min="15874" max="16127" width="9.42578125" style="3" customWidth="1"/>
    <col min="16128" max="16128" width="2.85546875" style="3" customWidth="1"/>
    <col min="16129" max="16129" width="74" style="3" bestFit="1" customWidth="1"/>
    <col min="16130" max="16384" width="9.42578125" style="3" customWidth="1"/>
  </cols>
  <sheetData>
    <row r="1" spans="1:11" ht="84" customHeight="1" x14ac:dyDescent="0.2"/>
    <row r="2" spans="1:11" ht="23.25" x14ac:dyDescent="0.2">
      <c r="A2" s="1" t="s">
        <v>49</v>
      </c>
    </row>
    <row r="3" spans="1:11" ht="23.25" x14ac:dyDescent="0.2">
      <c r="A3" s="1" t="str">
        <f>_xlfn.CONCAT("England, year ending March ",config!B5)</f>
        <v>England, year ending March 2025</v>
      </c>
    </row>
    <row r="4" spans="1:11" ht="45" customHeight="1" x14ac:dyDescent="0.25">
      <c r="A4" s="4" t="s">
        <v>160</v>
      </c>
      <c r="C4" s="5"/>
      <c r="K4" s="6"/>
    </row>
    <row r="5" spans="1:11" ht="32.25" customHeight="1" x14ac:dyDescent="0.2">
      <c r="A5" s="7" t="str">
        <f>_xlfn.CONCAT("Responsible Statistician: ",config!B3)</f>
        <v>Responsible Statistician: Paul Gaught-Allen</v>
      </c>
      <c r="B5" s="7"/>
      <c r="E5" s="9"/>
    </row>
    <row r="6" spans="1:11" ht="15" x14ac:dyDescent="0.2">
      <c r="A6" s="10" t="s">
        <v>111</v>
      </c>
      <c r="B6" s="7"/>
    </row>
    <row r="7" spans="1:11" ht="15" x14ac:dyDescent="0.2">
      <c r="A7" s="11" t="s">
        <v>105</v>
      </c>
      <c r="B7" s="2"/>
    </row>
    <row r="8" spans="1:11" ht="28.5" customHeight="1" x14ac:dyDescent="0.2">
      <c r="A8" s="12" t="str">
        <f>_xlfn.CONCAT("Published: ",config!B1)</f>
        <v>Published: 4 December 2025</v>
      </c>
      <c r="B8" s="8"/>
    </row>
    <row r="9" spans="1:11" ht="15" x14ac:dyDescent="0.2">
      <c r="A9" s="13" t="str">
        <f>_xlfn.CONCAT("Next update: ",config!B2)</f>
        <v>Next update: Autumn 2026</v>
      </c>
      <c r="B9" s="8"/>
    </row>
    <row r="10" spans="1:11" ht="30" customHeight="1" x14ac:dyDescent="0.2">
      <c r="A10" s="7" t="str">
        <f>_xlfn.CONCAT("Crown copyright © ",config!B5)</f>
        <v>Crown copyright © 2025</v>
      </c>
    </row>
    <row r="11" spans="1:11" ht="15" x14ac:dyDescent="0.2">
      <c r="A11" s="13" t="s">
        <v>50</v>
      </c>
    </row>
    <row r="12" spans="1:11" ht="26.25" customHeight="1" x14ac:dyDescent="0.2">
      <c r="A12" s="7" t="s">
        <v>51</v>
      </c>
    </row>
    <row r="13" spans="1:11" ht="15" x14ac:dyDescent="0.2">
      <c r="A13" s="7" t="s">
        <v>112</v>
      </c>
    </row>
    <row r="14" spans="1:11" ht="15" x14ac:dyDescent="0.2">
      <c r="A14" s="14" t="s">
        <v>113</v>
      </c>
    </row>
  </sheetData>
  <hyperlinks>
    <hyperlink ref="A11" location="Contents!A1" display="Contents" xr:uid="{972EA8AB-0AAD-4542-A0DD-CE6CDDA8625E}"/>
    <hyperlink ref="A8" r:id="rId1" display="Published: 21 October 2021" xr:uid="{BC715A35-CBAD-4A4F-8179-9547EE3D9653}"/>
    <hyperlink ref="A7" r:id="rId2" xr:uid="{0D5FFBB1-132B-40DF-B612-E5CBF9147532}"/>
    <hyperlink ref="A6" r:id="rId3" xr:uid="{D9CBEE75-7FE1-4EE3-AED9-74F6C89532E2}"/>
    <hyperlink ref="A14" r:id="rId4" display="Please email us at firestatistics@communities.gov.uk" xr:uid="{1A5E33BC-E19E-46F2-8A68-9FAC8213F7D8}"/>
    <hyperlink ref="A9" r:id="rId5" display="https://www.gov.uk/search/research-and-statistics?keywords=fire&amp;content_store_document_type=upcoming_statistics&amp;order=release-date-oldest" xr:uid="{EC195E5C-A16B-41AD-A7B4-47A056B899EA}"/>
  </hyperlinks>
  <pageMargins left="0.70000000000000007" right="0.70000000000000007" top="0.75" bottom="0.75" header="0.30000000000000004" footer="0.30000000000000004"/>
  <pageSetup paperSize="9" fitToWidth="0" fitToHeight="0" orientation="landscape" r:id="rId6"/>
  <headerFooter>
    <oddHeader>&amp;C&amp;"Aptos"&amp;10&amp;K000000 OFFICIAL&amp;1#_x000D_</oddHeader>
    <oddFooter>&amp;C_x000D_&amp;1#&amp;"Aptos"&amp;10&amp;K000000 OFFICIAL</oddFooter>
  </headerFooter>
  <drawing r:id="rId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BD8D59-9465-47A0-BFD1-A8A4293A5C38}">
  <sheetPr codeName="Sheet2"/>
  <dimension ref="A1:D21"/>
  <sheetViews>
    <sheetView zoomScaleNormal="100" workbookViewId="0"/>
  </sheetViews>
  <sheetFormatPr defaultColWidth="9.42578125" defaultRowHeight="15" x14ac:dyDescent="0.2"/>
  <cols>
    <col min="1" max="1" width="33" style="24" customWidth="1"/>
    <col min="2" max="2" width="134.7109375" style="28" customWidth="1"/>
    <col min="3" max="3" width="25" style="24" customWidth="1"/>
    <col min="4" max="4" width="16.42578125" style="24" customWidth="1"/>
    <col min="5" max="5" width="9.42578125" style="24" customWidth="1"/>
    <col min="6" max="16384" width="9.42578125" style="24"/>
  </cols>
  <sheetData>
    <row r="1" spans="1:4" s="16" customFormat="1" ht="30" customHeight="1" x14ac:dyDescent="0.25">
      <c r="A1" s="15" t="s">
        <v>49</v>
      </c>
      <c r="C1" s="17"/>
      <c r="D1" s="17"/>
    </row>
    <row r="2" spans="1:4" s="16" customFormat="1" ht="30" customHeight="1" x14ac:dyDescent="0.25">
      <c r="A2" s="29" t="str">
        <f>_xlfn.CONCAT("Publication Date: ",config!B1)</f>
        <v>Publication Date: 4 December 2025</v>
      </c>
      <c r="C2" s="17"/>
      <c r="D2" s="17"/>
    </row>
    <row r="3" spans="1:4" s="18" customFormat="1" ht="30" customHeight="1" x14ac:dyDescent="0.2">
      <c r="A3" s="18" t="s">
        <v>52</v>
      </c>
      <c r="C3" s="19"/>
      <c r="D3" s="19"/>
    </row>
    <row r="4" spans="1:4" s="18" customFormat="1" ht="18" customHeight="1" x14ac:dyDescent="0.2">
      <c r="A4" s="42" t="s">
        <v>53</v>
      </c>
      <c r="C4" s="19"/>
      <c r="D4" s="19"/>
    </row>
    <row r="5" spans="1:4" ht="30.6" customHeight="1" x14ac:dyDescent="0.25">
      <c r="A5" s="20" t="s">
        <v>54</v>
      </c>
      <c r="B5" s="20" t="s">
        <v>55</v>
      </c>
      <c r="C5" s="20" t="s">
        <v>56</v>
      </c>
      <c r="D5" s="21" t="s">
        <v>57</v>
      </c>
    </row>
    <row r="6" spans="1:4" ht="15.75" customHeight="1" x14ac:dyDescent="0.2">
      <c r="A6" s="43" t="s">
        <v>87</v>
      </c>
      <c r="B6" s="22" t="s">
        <v>88</v>
      </c>
      <c r="C6" s="44" t="str">
        <f>_xlfn.CONCAT("2021 to ",config!B5)</f>
        <v>2021 to 2025</v>
      </c>
      <c r="D6" s="23" t="s">
        <v>48</v>
      </c>
    </row>
    <row r="7" spans="1:4" ht="15.75" customHeight="1" x14ac:dyDescent="0.2">
      <c r="A7" s="45" t="s">
        <v>67</v>
      </c>
      <c r="B7" s="25" t="s">
        <v>68</v>
      </c>
      <c r="C7" s="44" t="str">
        <f>_xlfn.CONCAT("2021 to ",config!B5)</f>
        <v>2021 to 2025</v>
      </c>
      <c r="D7" s="23" t="s">
        <v>48</v>
      </c>
    </row>
    <row r="8" spans="1:4" ht="15.75" customHeight="1" x14ac:dyDescent="0.2">
      <c r="A8" s="46" t="s">
        <v>97</v>
      </c>
      <c r="B8" s="26" t="s">
        <v>98</v>
      </c>
      <c r="C8" s="27"/>
    </row>
    <row r="9" spans="1:4" x14ac:dyDescent="0.2">
      <c r="C9" s="27"/>
    </row>
    <row r="10" spans="1:4" x14ac:dyDescent="0.2">
      <c r="C10" s="27"/>
    </row>
    <row r="11" spans="1:4" x14ac:dyDescent="0.2">
      <c r="C11" s="27"/>
    </row>
    <row r="12" spans="1:4" x14ac:dyDescent="0.2">
      <c r="C12" s="27"/>
    </row>
    <row r="13" spans="1:4" x14ac:dyDescent="0.2">
      <c r="C13" s="27"/>
    </row>
    <row r="14" spans="1:4" x14ac:dyDescent="0.2">
      <c r="C14" s="27"/>
    </row>
    <row r="15" spans="1:4" x14ac:dyDescent="0.2">
      <c r="C15" s="27"/>
    </row>
    <row r="16" spans="1:4" x14ac:dyDescent="0.2">
      <c r="C16" s="27"/>
    </row>
    <row r="17" spans="3:3" x14ac:dyDescent="0.2">
      <c r="C17" s="27"/>
    </row>
    <row r="18" spans="3:3" x14ac:dyDescent="0.2">
      <c r="C18" s="27"/>
    </row>
    <row r="19" spans="3:3" x14ac:dyDescent="0.2">
      <c r="C19" s="27"/>
    </row>
    <row r="20" spans="3:3" x14ac:dyDescent="0.2">
      <c r="C20" s="27"/>
    </row>
    <row r="21" spans="3:3" x14ac:dyDescent="0.2">
      <c r="C21" s="27"/>
    </row>
  </sheetData>
  <hyperlinks>
    <hyperlink ref="A4" location="Cover_sheet!A1" display="Cover sheet" xr:uid="{63F43F7D-6186-4934-98DF-2F659825EF48}"/>
    <hyperlink ref="A7" location="FIRE1132!A1" display="FIRE1132" xr:uid="{D20A5552-D670-4773-B871-D8300F60D01C}"/>
    <hyperlink ref="A6" location="Data!A1" display="Data" xr:uid="{64EFBCC4-DD74-498F-9BB5-90496553DEA3}"/>
    <hyperlink ref="A8" location="'FRS geographical categories'!A1" display="FRS geographical categories" xr:uid="{02FEC445-F48A-4753-97D2-595118CB91E4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headerFooter>
    <oddHeader>&amp;C&amp;"Aptos"&amp;10&amp;K000000 OFFICIAL&amp;1#_x000D_</oddHeader>
    <oddFooter>&amp;C_x000D_&amp;1#&amp;"Aptos"&amp;10&amp;K000000 OFFICIAL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2F91F4-5F8B-40A5-A554-BEC8D0ABD582}">
  <sheetPr codeName="Sheet3"/>
  <dimension ref="A1:I686"/>
  <sheetViews>
    <sheetView zoomScaleNormal="100" workbookViewId="0"/>
  </sheetViews>
  <sheetFormatPr defaultColWidth="9.140625" defaultRowHeight="15" x14ac:dyDescent="0.2"/>
  <cols>
    <col min="1" max="1" width="21.42578125" style="36" bestFit="1" customWidth="1"/>
    <col min="2" max="2" width="34" style="36" customWidth="1"/>
    <col min="3" max="3" width="20.85546875" style="36" customWidth="1"/>
    <col min="4" max="4" width="21.85546875" style="36" bestFit="1" customWidth="1"/>
    <col min="5" max="5" width="30.140625" style="36" customWidth="1"/>
    <col min="6" max="6" width="14.85546875" style="36" bestFit="1" customWidth="1"/>
    <col min="7" max="7" width="71.28515625" style="36" customWidth="1"/>
    <col min="8" max="8" width="26.28515625" style="36" customWidth="1"/>
    <col min="9" max="9" width="17.140625" style="36" bestFit="1" customWidth="1"/>
    <col min="10" max="16384" width="9.140625" style="36"/>
  </cols>
  <sheetData>
    <row r="1" spans="1:9" x14ac:dyDescent="0.2">
      <c r="A1" s="38" t="s">
        <v>71</v>
      </c>
      <c r="B1" s="38" t="s">
        <v>72</v>
      </c>
      <c r="C1" s="38" t="s">
        <v>73</v>
      </c>
      <c r="D1" s="38" t="s">
        <v>74</v>
      </c>
      <c r="E1" s="38" t="s">
        <v>75</v>
      </c>
      <c r="F1" s="38" t="s">
        <v>76</v>
      </c>
      <c r="G1" s="38" t="s">
        <v>77</v>
      </c>
      <c r="H1" s="38" t="s">
        <v>78</v>
      </c>
      <c r="I1" s="38" t="s">
        <v>79</v>
      </c>
    </row>
    <row r="2" spans="1:9" x14ac:dyDescent="0.2">
      <c r="A2" s="48">
        <v>2021</v>
      </c>
      <c r="B2" s="47" t="s">
        <v>0</v>
      </c>
      <c r="C2" s="47" t="s">
        <v>118</v>
      </c>
      <c r="D2" s="47" t="s">
        <v>80</v>
      </c>
      <c r="E2" s="47" t="s">
        <v>81</v>
      </c>
      <c r="F2" s="47" t="s">
        <v>119</v>
      </c>
      <c r="G2" s="47" t="s">
        <v>83</v>
      </c>
      <c r="H2" s="47" t="s">
        <v>63</v>
      </c>
      <c r="I2" s="49">
        <v>4.1399999999999997</v>
      </c>
    </row>
    <row r="3" spans="1:9" x14ac:dyDescent="0.2">
      <c r="A3" s="48">
        <v>2021</v>
      </c>
      <c r="B3" s="47" t="s">
        <v>0</v>
      </c>
      <c r="C3" s="47" t="s">
        <v>118</v>
      </c>
      <c r="D3" s="47" t="s">
        <v>80</v>
      </c>
      <c r="E3" s="47" t="s">
        <v>81</v>
      </c>
      <c r="F3" s="47" t="s">
        <v>119</v>
      </c>
      <c r="G3" s="47" t="s">
        <v>83</v>
      </c>
      <c r="H3" s="47" t="s">
        <v>64</v>
      </c>
      <c r="I3" s="49">
        <v>7.27</v>
      </c>
    </row>
    <row r="4" spans="1:9" x14ac:dyDescent="0.2">
      <c r="A4" s="48">
        <v>2021</v>
      </c>
      <c r="B4" s="47" t="s">
        <v>0</v>
      </c>
      <c r="C4" s="47" t="s">
        <v>118</v>
      </c>
      <c r="D4" s="47" t="s">
        <v>80</v>
      </c>
      <c r="E4" s="47" t="s">
        <v>81</v>
      </c>
      <c r="F4" s="47" t="s">
        <v>119</v>
      </c>
      <c r="G4" s="47" t="s">
        <v>83</v>
      </c>
      <c r="H4" s="47" t="s">
        <v>62</v>
      </c>
      <c r="I4" s="49">
        <v>1.75</v>
      </c>
    </row>
    <row r="5" spans="1:9" x14ac:dyDescent="0.2">
      <c r="A5" s="48">
        <v>2021</v>
      </c>
      <c r="B5" s="47" t="s">
        <v>3</v>
      </c>
      <c r="C5" s="47" t="s">
        <v>120</v>
      </c>
      <c r="D5" s="47" t="s">
        <v>80</v>
      </c>
      <c r="E5" s="47" t="s">
        <v>84</v>
      </c>
      <c r="F5" s="47" t="s">
        <v>119</v>
      </c>
      <c r="G5" s="47" t="s">
        <v>82</v>
      </c>
      <c r="H5" s="47" t="s">
        <v>63</v>
      </c>
      <c r="I5" s="49">
        <v>1</v>
      </c>
    </row>
    <row r="6" spans="1:9" x14ac:dyDescent="0.2">
      <c r="A6" s="48">
        <v>2021</v>
      </c>
      <c r="B6" s="47" t="s">
        <v>3</v>
      </c>
      <c r="C6" s="47" t="s">
        <v>120</v>
      </c>
      <c r="D6" s="47" t="s">
        <v>80</v>
      </c>
      <c r="E6" s="47" t="s">
        <v>84</v>
      </c>
      <c r="F6" s="47" t="s">
        <v>119</v>
      </c>
      <c r="G6" s="47" t="s">
        <v>82</v>
      </c>
      <c r="H6" s="47" t="s">
        <v>64</v>
      </c>
      <c r="I6" s="49">
        <v>5</v>
      </c>
    </row>
    <row r="7" spans="1:9" x14ac:dyDescent="0.2">
      <c r="A7" s="48">
        <v>2021</v>
      </c>
      <c r="B7" s="47" t="s">
        <v>3</v>
      </c>
      <c r="C7" s="47" t="s">
        <v>120</v>
      </c>
      <c r="D7" s="47" t="s">
        <v>80</v>
      </c>
      <c r="E7" s="47" t="s">
        <v>84</v>
      </c>
      <c r="F7" s="47" t="s">
        <v>119</v>
      </c>
      <c r="G7" s="47" t="s">
        <v>82</v>
      </c>
      <c r="H7" s="47" t="s">
        <v>62</v>
      </c>
      <c r="I7" s="49">
        <v>1</v>
      </c>
    </row>
    <row r="8" spans="1:9" x14ac:dyDescent="0.2">
      <c r="A8" s="48">
        <v>2021</v>
      </c>
      <c r="B8" s="47" t="s">
        <v>3</v>
      </c>
      <c r="C8" s="47" t="s">
        <v>120</v>
      </c>
      <c r="D8" s="47" t="s">
        <v>80</v>
      </c>
      <c r="E8" s="47" t="s">
        <v>84</v>
      </c>
      <c r="F8" s="47" t="s">
        <v>119</v>
      </c>
      <c r="G8" s="47" t="s">
        <v>83</v>
      </c>
      <c r="H8" s="47" t="s">
        <v>63</v>
      </c>
      <c r="I8" s="49">
        <v>10.5</v>
      </c>
    </row>
    <row r="9" spans="1:9" x14ac:dyDescent="0.2">
      <c r="A9" s="48">
        <v>2021</v>
      </c>
      <c r="B9" s="47" t="s">
        <v>3</v>
      </c>
      <c r="C9" s="47" t="s">
        <v>120</v>
      </c>
      <c r="D9" s="47" t="s">
        <v>80</v>
      </c>
      <c r="E9" s="47" t="s">
        <v>84</v>
      </c>
      <c r="F9" s="47" t="s">
        <v>119</v>
      </c>
      <c r="G9" s="47" t="s">
        <v>83</v>
      </c>
      <c r="H9" s="47" t="s">
        <v>64</v>
      </c>
      <c r="I9" s="49">
        <v>18</v>
      </c>
    </row>
    <row r="10" spans="1:9" x14ac:dyDescent="0.2">
      <c r="A10" s="48">
        <v>2021</v>
      </c>
      <c r="B10" s="47" t="s">
        <v>3</v>
      </c>
      <c r="C10" s="47" t="s">
        <v>120</v>
      </c>
      <c r="D10" s="47" t="s">
        <v>80</v>
      </c>
      <c r="E10" s="47" t="s">
        <v>84</v>
      </c>
      <c r="F10" s="47" t="s">
        <v>119</v>
      </c>
      <c r="G10" s="47" t="s">
        <v>83</v>
      </c>
      <c r="H10" s="47" t="s">
        <v>62</v>
      </c>
      <c r="I10" s="49">
        <v>3.75</v>
      </c>
    </row>
    <row r="11" spans="1:9" x14ac:dyDescent="0.2">
      <c r="A11" s="48">
        <v>2021</v>
      </c>
      <c r="B11" s="47" t="s">
        <v>4</v>
      </c>
      <c r="C11" s="47" t="s">
        <v>121</v>
      </c>
      <c r="D11" s="47" t="s">
        <v>80</v>
      </c>
      <c r="E11" s="47" t="s">
        <v>81</v>
      </c>
      <c r="F11" s="47" t="s">
        <v>119</v>
      </c>
      <c r="G11" s="47" t="s">
        <v>83</v>
      </c>
      <c r="H11" s="47" t="s">
        <v>63</v>
      </c>
      <c r="I11" s="49">
        <v>3.46</v>
      </c>
    </row>
    <row r="12" spans="1:9" x14ac:dyDescent="0.2">
      <c r="A12" s="48">
        <v>2021</v>
      </c>
      <c r="B12" s="47" t="s">
        <v>4</v>
      </c>
      <c r="C12" s="47" t="s">
        <v>121</v>
      </c>
      <c r="D12" s="47" t="s">
        <v>80</v>
      </c>
      <c r="E12" s="47" t="s">
        <v>81</v>
      </c>
      <c r="F12" s="47" t="s">
        <v>119</v>
      </c>
      <c r="G12" s="47" t="s">
        <v>83</v>
      </c>
      <c r="H12" s="47" t="s">
        <v>64</v>
      </c>
      <c r="I12" s="49">
        <v>7.17</v>
      </c>
    </row>
    <row r="13" spans="1:9" x14ac:dyDescent="0.2">
      <c r="A13" s="48">
        <v>2021</v>
      </c>
      <c r="B13" s="47" t="s">
        <v>4</v>
      </c>
      <c r="C13" s="47" t="s">
        <v>121</v>
      </c>
      <c r="D13" s="47" t="s">
        <v>80</v>
      </c>
      <c r="E13" s="47" t="s">
        <v>81</v>
      </c>
      <c r="F13" s="47" t="s">
        <v>119</v>
      </c>
      <c r="G13" s="47" t="s">
        <v>83</v>
      </c>
      <c r="H13" s="47" t="s">
        <v>62</v>
      </c>
      <c r="I13" s="49">
        <v>1</v>
      </c>
    </row>
    <row r="14" spans="1:9" x14ac:dyDescent="0.2">
      <c r="A14" s="48">
        <v>2021</v>
      </c>
      <c r="B14" s="47" t="s">
        <v>5</v>
      </c>
      <c r="C14" s="47" t="s">
        <v>122</v>
      </c>
      <c r="D14" s="47" t="s">
        <v>80</v>
      </c>
      <c r="E14" s="47" t="s">
        <v>84</v>
      </c>
      <c r="F14" s="47" t="s">
        <v>119</v>
      </c>
      <c r="G14" s="47" t="s">
        <v>83</v>
      </c>
      <c r="H14" s="47" t="s">
        <v>63</v>
      </c>
      <c r="I14" s="49">
        <v>3.67</v>
      </c>
    </row>
    <row r="15" spans="1:9" x14ac:dyDescent="0.2">
      <c r="A15" s="48">
        <v>2021</v>
      </c>
      <c r="B15" s="47" t="s">
        <v>5</v>
      </c>
      <c r="C15" s="47" t="s">
        <v>122</v>
      </c>
      <c r="D15" s="47" t="s">
        <v>80</v>
      </c>
      <c r="E15" s="47" t="s">
        <v>84</v>
      </c>
      <c r="F15" s="47" t="s">
        <v>119</v>
      </c>
      <c r="G15" s="47" t="s">
        <v>83</v>
      </c>
      <c r="H15" s="47" t="s">
        <v>64</v>
      </c>
      <c r="I15" s="49">
        <v>17.079999999999998</v>
      </c>
    </row>
    <row r="16" spans="1:9" x14ac:dyDescent="0.2">
      <c r="A16" s="48">
        <v>2021</v>
      </c>
      <c r="B16" s="47" t="s">
        <v>5</v>
      </c>
      <c r="C16" s="47" t="s">
        <v>122</v>
      </c>
      <c r="D16" s="47" t="s">
        <v>80</v>
      </c>
      <c r="E16" s="47" t="s">
        <v>84</v>
      </c>
      <c r="F16" s="47" t="s">
        <v>119</v>
      </c>
      <c r="G16" s="47" t="s">
        <v>83</v>
      </c>
      <c r="H16" s="47" t="s">
        <v>62</v>
      </c>
      <c r="I16" s="49">
        <v>9.33</v>
      </c>
    </row>
    <row r="17" spans="1:9" x14ac:dyDescent="0.2">
      <c r="A17" s="48">
        <v>2021</v>
      </c>
      <c r="B17" s="47" t="s">
        <v>6</v>
      </c>
      <c r="C17" s="47" t="s">
        <v>123</v>
      </c>
      <c r="D17" s="47" t="s">
        <v>80</v>
      </c>
      <c r="E17" s="47" t="s">
        <v>85</v>
      </c>
      <c r="F17" s="47" t="s">
        <v>119</v>
      </c>
      <c r="G17" s="47" t="s">
        <v>82</v>
      </c>
      <c r="H17" s="47" t="s">
        <v>63</v>
      </c>
      <c r="I17" s="49">
        <v>1.5</v>
      </c>
    </row>
    <row r="18" spans="1:9" x14ac:dyDescent="0.2">
      <c r="A18" s="48">
        <v>2021</v>
      </c>
      <c r="B18" s="47" t="s">
        <v>6</v>
      </c>
      <c r="C18" s="47" t="s">
        <v>123</v>
      </c>
      <c r="D18" s="47" t="s">
        <v>80</v>
      </c>
      <c r="E18" s="47" t="s">
        <v>85</v>
      </c>
      <c r="F18" s="47" t="s">
        <v>119</v>
      </c>
      <c r="G18" s="47" t="s">
        <v>82</v>
      </c>
      <c r="H18" s="47" t="s">
        <v>64</v>
      </c>
      <c r="I18" s="49">
        <v>4.5</v>
      </c>
    </row>
    <row r="19" spans="1:9" x14ac:dyDescent="0.2">
      <c r="A19" s="48">
        <v>2021</v>
      </c>
      <c r="B19" s="47" t="s">
        <v>6</v>
      </c>
      <c r="C19" s="47" t="s">
        <v>123</v>
      </c>
      <c r="D19" s="47" t="s">
        <v>80</v>
      </c>
      <c r="E19" s="47" t="s">
        <v>85</v>
      </c>
      <c r="F19" s="47" t="s">
        <v>119</v>
      </c>
      <c r="G19" s="47" t="s">
        <v>82</v>
      </c>
      <c r="H19" s="47" t="s">
        <v>62</v>
      </c>
      <c r="I19" s="49">
        <v>2</v>
      </c>
    </row>
    <row r="20" spans="1:9" x14ac:dyDescent="0.2">
      <c r="A20" s="48">
        <v>2021</v>
      </c>
      <c r="B20" s="47" t="s">
        <v>6</v>
      </c>
      <c r="C20" s="47" t="s">
        <v>123</v>
      </c>
      <c r="D20" s="47" t="s">
        <v>80</v>
      </c>
      <c r="E20" s="47" t="s">
        <v>85</v>
      </c>
      <c r="F20" s="47" t="s">
        <v>119</v>
      </c>
      <c r="G20" s="47" t="s">
        <v>83</v>
      </c>
      <c r="H20" s="47" t="s">
        <v>63</v>
      </c>
      <c r="I20" s="49">
        <v>5.55</v>
      </c>
    </row>
    <row r="21" spans="1:9" x14ac:dyDescent="0.2">
      <c r="A21" s="48">
        <v>2021</v>
      </c>
      <c r="B21" s="47" t="s">
        <v>6</v>
      </c>
      <c r="C21" s="47" t="s">
        <v>123</v>
      </c>
      <c r="D21" s="47" t="s">
        <v>80</v>
      </c>
      <c r="E21" s="47" t="s">
        <v>85</v>
      </c>
      <c r="F21" s="47" t="s">
        <v>119</v>
      </c>
      <c r="G21" s="47" t="s">
        <v>83</v>
      </c>
      <c r="H21" s="47" t="s">
        <v>64</v>
      </c>
      <c r="I21" s="49">
        <v>3.88</v>
      </c>
    </row>
    <row r="22" spans="1:9" x14ac:dyDescent="0.2">
      <c r="A22" s="48">
        <v>2021</v>
      </c>
      <c r="B22" s="47" t="s">
        <v>6</v>
      </c>
      <c r="C22" s="47" t="s">
        <v>123</v>
      </c>
      <c r="D22" s="47" t="s">
        <v>80</v>
      </c>
      <c r="E22" s="47" t="s">
        <v>85</v>
      </c>
      <c r="F22" s="47" t="s">
        <v>119</v>
      </c>
      <c r="G22" s="47" t="s">
        <v>83</v>
      </c>
      <c r="H22" s="47" t="s">
        <v>62</v>
      </c>
      <c r="I22" s="49">
        <v>4.26</v>
      </c>
    </row>
    <row r="23" spans="1:9" x14ac:dyDescent="0.2">
      <c r="A23" s="48">
        <v>2021</v>
      </c>
      <c r="B23" s="47" t="s">
        <v>7</v>
      </c>
      <c r="C23" s="47" t="s">
        <v>124</v>
      </c>
      <c r="D23" s="47" t="s">
        <v>80</v>
      </c>
      <c r="E23" s="47" t="s">
        <v>84</v>
      </c>
      <c r="F23" s="47" t="s">
        <v>119</v>
      </c>
      <c r="G23" s="47" t="s">
        <v>82</v>
      </c>
      <c r="H23" s="47" t="s">
        <v>63</v>
      </c>
      <c r="I23" s="49">
        <v>7</v>
      </c>
    </row>
    <row r="24" spans="1:9" x14ac:dyDescent="0.2">
      <c r="A24" s="48">
        <v>2021</v>
      </c>
      <c r="B24" s="47" t="s">
        <v>7</v>
      </c>
      <c r="C24" s="47" t="s">
        <v>124</v>
      </c>
      <c r="D24" s="47" t="s">
        <v>80</v>
      </c>
      <c r="E24" s="47" t="s">
        <v>84</v>
      </c>
      <c r="F24" s="47" t="s">
        <v>119</v>
      </c>
      <c r="G24" s="47" t="s">
        <v>82</v>
      </c>
      <c r="H24" s="47" t="s">
        <v>64</v>
      </c>
      <c r="I24" s="49">
        <v>18</v>
      </c>
    </row>
    <row r="25" spans="1:9" x14ac:dyDescent="0.2">
      <c r="A25" s="48">
        <v>2021</v>
      </c>
      <c r="B25" s="47" t="s">
        <v>7</v>
      </c>
      <c r="C25" s="47" t="s">
        <v>124</v>
      </c>
      <c r="D25" s="47" t="s">
        <v>80</v>
      </c>
      <c r="E25" s="47" t="s">
        <v>84</v>
      </c>
      <c r="F25" s="47" t="s">
        <v>119</v>
      </c>
      <c r="G25" s="47" t="s">
        <v>82</v>
      </c>
      <c r="H25" s="47" t="s">
        <v>62</v>
      </c>
      <c r="I25" s="49">
        <v>3</v>
      </c>
    </row>
    <row r="26" spans="1:9" x14ac:dyDescent="0.2">
      <c r="A26" s="48">
        <v>2021</v>
      </c>
      <c r="B26" s="47" t="s">
        <v>7</v>
      </c>
      <c r="C26" s="47" t="s">
        <v>124</v>
      </c>
      <c r="D26" s="47" t="s">
        <v>80</v>
      </c>
      <c r="E26" s="47" t="s">
        <v>84</v>
      </c>
      <c r="F26" s="47" t="s">
        <v>119</v>
      </c>
      <c r="G26" s="47" t="s">
        <v>83</v>
      </c>
      <c r="H26" s="47" t="s">
        <v>63</v>
      </c>
      <c r="I26" s="49">
        <v>15.48</v>
      </c>
    </row>
    <row r="27" spans="1:9" x14ac:dyDescent="0.2">
      <c r="A27" s="48">
        <v>2021</v>
      </c>
      <c r="B27" s="47" t="s">
        <v>7</v>
      </c>
      <c r="C27" s="47" t="s">
        <v>124</v>
      </c>
      <c r="D27" s="47" t="s">
        <v>80</v>
      </c>
      <c r="E27" s="47" t="s">
        <v>84</v>
      </c>
      <c r="F27" s="47" t="s">
        <v>119</v>
      </c>
      <c r="G27" s="47" t="s">
        <v>83</v>
      </c>
      <c r="H27" s="47" t="s">
        <v>64</v>
      </c>
      <c r="I27" s="49">
        <v>28.88</v>
      </c>
    </row>
    <row r="28" spans="1:9" x14ac:dyDescent="0.2">
      <c r="A28" s="48">
        <v>2021</v>
      </c>
      <c r="B28" s="47" t="s">
        <v>7</v>
      </c>
      <c r="C28" s="47" t="s">
        <v>124</v>
      </c>
      <c r="D28" s="47" t="s">
        <v>80</v>
      </c>
      <c r="E28" s="47" t="s">
        <v>84</v>
      </c>
      <c r="F28" s="47" t="s">
        <v>119</v>
      </c>
      <c r="G28" s="47" t="s">
        <v>83</v>
      </c>
      <c r="H28" s="47" t="s">
        <v>62</v>
      </c>
      <c r="I28" s="49">
        <v>6.88</v>
      </c>
    </row>
    <row r="29" spans="1:9" x14ac:dyDescent="0.2">
      <c r="A29" s="48">
        <v>2021</v>
      </c>
      <c r="B29" s="47" t="s">
        <v>8</v>
      </c>
      <c r="C29" s="47" t="s">
        <v>125</v>
      </c>
      <c r="D29" s="47" t="s">
        <v>80</v>
      </c>
      <c r="E29" s="47" t="s">
        <v>81</v>
      </c>
      <c r="F29" s="47" t="s">
        <v>119</v>
      </c>
      <c r="G29" s="47" t="s">
        <v>83</v>
      </c>
      <c r="H29" s="47" t="s">
        <v>63</v>
      </c>
      <c r="I29" s="49">
        <v>3.75</v>
      </c>
    </row>
    <row r="30" spans="1:9" x14ac:dyDescent="0.2">
      <c r="A30" s="48">
        <v>2021</v>
      </c>
      <c r="B30" s="47" t="s">
        <v>8</v>
      </c>
      <c r="C30" s="47" t="s">
        <v>125</v>
      </c>
      <c r="D30" s="47" t="s">
        <v>80</v>
      </c>
      <c r="E30" s="47" t="s">
        <v>81</v>
      </c>
      <c r="F30" s="47" t="s">
        <v>119</v>
      </c>
      <c r="G30" s="47" t="s">
        <v>83</v>
      </c>
      <c r="H30" s="47" t="s">
        <v>64</v>
      </c>
      <c r="I30" s="49">
        <v>15</v>
      </c>
    </row>
    <row r="31" spans="1:9" x14ac:dyDescent="0.2">
      <c r="A31" s="48">
        <v>2021</v>
      </c>
      <c r="B31" s="47" t="s">
        <v>8</v>
      </c>
      <c r="C31" s="47" t="s">
        <v>125</v>
      </c>
      <c r="D31" s="47" t="s">
        <v>80</v>
      </c>
      <c r="E31" s="47" t="s">
        <v>81</v>
      </c>
      <c r="F31" s="47" t="s">
        <v>119</v>
      </c>
      <c r="G31" s="47" t="s">
        <v>83</v>
      </c>
      <c r="H31" s="47" t="s">
        <v>62</v>
      </c>
      <c r="I31" s="49">
        <v>3</v>
      </c>
    </row>
    <row r="32" spans="1:9" x14ac:dyDescent="0.2">
      <c r="A32" s="48">
        <v>2021</v>
      </c>
      <c r="B32" s="47" t="s">
        <v>9</v>
      </c>
      <c r="C32" s="47" t="s">
        <v>126</v>
      </c>
      <c r="D32" s="47" t="s">
        <v>80</v>
      </c>
      <c r="E32" s="47" t="s">
        <v>85</v>
      </c>
      <c r="F32" s="47" t="s">
        <v>119</v>
      </c>
      <c r="G32" s="47" t="s">
        <v>82</v>
      </c>
      <c r="H32" s="47" t="s">
        <v>63</v>
      </c>
      <c r="I32" s="49">
        <v>15</v>
      </c>
    </row>
    <row r="33" spans="1:9" x14ac:dyDescent="0.2">
      <c r="A33" s="48">
        <v>2021</v>
      </c>
      <c r="B33" s="47" t="s">
        <v>9</v>
      </c>
      <c r="C33" s="47" t="s">
        <v>126</v>
      </c>
      <c r="D33" s="47" t="s">
        <v>80</v>
      </c>
      <c r="E33" s="47" t="s">
        <v>85</v>
      </c>
      <c r="F33" s="47" t="s">
        <v>119</v>
      </c>
      <c r="G33" s="47" t="s">
        <v>82</v>
      </c>
      <c r="H33" s="47" t="s">
        <v>64</v>
      </c>
      <c r="I33" s="49">
        <v>26</v>
      </c>
    </row>
    <row r="34" spans="1:9" x14ac:dyDescent="0.2">
      <c r="A34" s="48">
        <v>2021</v>
      </c>
      <c r="B34" s="47" t="s">
        <v>9</v>
      </c>
      <c r="C34" s="47" t="s">
        <v>126</v>
      </c>
      <c r="D34" s="47" t="s">
        <v>80</v>
      </c>
      <c r="E34" s="47" t="s">
        <v>85</v>
      </c>
      <c r="F34" s="47" t="s">
        <v>119</v>
      </c>
      <c r="G34" s="47" t="s">
        <v>82</v>
      </c>
      <c r="H34" s="47" t="s">
        <v>62</v>
      </c>
      <c r="I34" s="49">
        <v>16</v>
      </c>
    </row>
    <row r="35" spans="1:9" x14ac:dyDescent="0.2">
      <c r="A35" s="48">
        <v>2021</v>
      </c>
      <c r="B35" s="47" t="s">
        <v>10</v>
      </c>
      <c r="C35" s="47" t="s">
        <v>127</v>
      </c>
      <c r="D35" s="47" t="s">
        <v>80</v>
      </c>
      <c r="E35" s="47" t="s">
        <v>85</v>
      </c>
      <c r="F35" s="47" t="s">
        <v>119</v>
      </c>
      <c r="G35" s="47" t="s">
        <v>83</v>
      </c>
      <c r="H35" s="47" t="s">
        <v>63</v>
      </c>
      <c r="I35" s="49">
        <v>14</v>
      </c>
    </row>
    <row r="36" spans="1:9" x14ac:dyDescent="0.2">
      <c r="A36" s="48">
        <v>2021</v>
      </c>
      <c r="B36" s="47" t="s">
        <v>10</v>
      </c>
      <c r="C36" s="47" t="s">
        <v>127</v>
      </c>
      <c r="D36" s="47" t="s">
        <v>80</v>
      </c>
      <c r="E36" s="47" t="s">
        <v>85</v>
      </c>
      <c r="F36" s="47" t="s">
        <v>119</v>
      </c>
      <c r="G36" s="47" t="s">
        <v>83</v>
      </c>
      <c r="H36" s="47" t="s">
        <v>64</v>
      </c>
      <c r="I36" s="49">
        <v>29</v>
      </c>
    </row>
    <row r="37" spans="1:9" x14ac:dyDescent="0.2">
      <c r="A37" s="48">
        <v>2021</v>
      </c>
      <c r="B37" s="47" t="s">
        <v>10</v>
      </c>
      <c r="C37" s="47" t="s">
        <v>127</v>
      </c>
      <c r="D37" s="47" t="s">
        <v>80</v>
      </c>
      <c r="E37" s="47" t="s">
        <v>85</v>
      </c>
      <c r="F37" s="47" t="s">
        <v>119</v>
      </c>
      <c r="G37" s="47" t="s">
        <v>83</v>
      </c>
      <c r="H37" s="47" t="s">
        <v>62</v>
      </c>
      <c r="I37" s="49">
        <v>9</v>
      </c>
    </row>
    <row r="38" spans="1:9" x14ac:dyDescent="0.2">
      <c r="A38" s="48">
        <v>2021</v>
      </c>
      <c r="B38" s="47" t="s">
        <v>11</v>
      </c>
      <c r="C38" s="47" t="s">
        <v>128</v>
      </c>
      <c r="D38" s="47" t="s">
        <v>80</v>
      </c>
      <c r="E38" s="47" t="s">
        <v>84</v>
      </c>
      <c r="F38" s="47" t="s">
        <v>119</v>
      </c>
      <c r="G38" s="47" t="s">
        <v>83</v>
      </c>
      <c r="H38" s="47" t="s">
        <v>63</v>
      </c>
      <c r="I38" s="49">
        <v>6.8</v>
      </c>
    </row>
    <row r="39" spans="1:9" x14ac:dyDescent="0.2">
      <c r="A39" s="48">
        <v>2021</v>
      </c>
      <c r="B39" s="47" t="s">
        <v>11</v>
      </c>
      <c r="C39" s="47" t="s">
        <v>128</v>
      </c>
      <c r="D39" s="47" t="s">
        <v>80</v>
      </c>
      <c r="E39" s="47" t="s">
        <v>84</v>
      </c>
      <c r="F39" s="47" t="s">
        <v>119</v>
      </c>
      <c r="G39" s="47" t="s">
        <v>83</v>
      </c>
      <c r="H39" s="47" t="s">
        <v>64</v>
      </c>
      <c r="I39" s="49">
        <v>10.45</v>
      </c>
    </row>
    <row r="40" spans="1:9" x14ac:dyDescent="0.2">
      <c r="A40" s="48">
        <v>2021</v>
      </c>
      <c r="B40" s="47" t="s">
        <v>11</v>
      </c>
      <c r="C40" s="47" t="s">
        <v>128</v>
      </c>
      <c r="D40" s="47" t="s">
        <v>80</v>
      </c>
      <c r="E40" s="47" t="s">
        <v>84</v>
      </c>
      <c r="F40" s="47" t="s">
        <v>119</v>
      </c>
      <c r="G40" s="47" t="s">
        <v>83</v>
      </c>
      <c r="H40" s="47" t="s">
        <v>62</v>
      </c>
      <c r="I40" s="49">
        <v>7.5</v>
      </c>
    </row>
    <row r="41" spans="1:9" x14ac:dyDescent="0.2">
      <c r="A41" s="48">
        <v>2021</v>
      </c>
      <c r="B41" s="47" t="s">
        <v>12</v>
      </c>
      <c r="C41" s="47" t="s">
        <v>129</v>
      </c>
      <c r="D41" s="47" t="s">
        <v>80</v>
      </c>
      <c r="E41" s="47" t="s">
        <v>85</v>
      </c>
      <c r="F41" s="47" t="s">
        <v>119</v>
      </c>
      <c r="G41" s="47" t="s">
        <v>83</v>
      </c>
      <c r="H41" s="47" t="s">
        <v>63</v>
      </c>
      <c r="I41" s="49">
        <v>37.700000000000003</v>
      </c>
    </row>
    <row r="42" spans="1:9" x14ac:dyDescent="0.2">
      <c r="A42" s="48">
        <v>2021</v>
      </c>
      <c r="B42" s="47" t="s">
        <v>12</v>
      </c>
      <c r="C42" s="47" t="s">
        <v>129</v>
      </c>
      <c r="D42" s="47" t="s">
        <v>80</v>
      </c>
      <c r="E42" s="47" t="s">
        <v>85</v>
      </c>
      <c r="F42" s="47" t="s">
        <v>119</v>
      </c>
      <c r="G42" s="47" t="s">
        <v>83</v>
      </c>
      <c r="H42" s="47" t="s">
        <v>64</v>
      </c>
      <c r="I42" s="49">
        <v>38.42</v>
      </c>
    </row>
    <row r="43" spans="1:9" x14ac:dyDescent="0.2">
      <c r="A43" s="48">
        <v>2021</v>
      </c>
      <c r="B43" s="47" t="s">
        <v>12</v>
      </c>
      <c r="C43" s="47" t="s">
        <v>129</v>
      </c>
      <c r="D43" s="47" t="s">
        <v>80</v>
      </c>
      <c r="E43" s="47" t="s">
        <v>85</v>
      </c>
      <c r="F43" s="47" t="s">
        <v>119</v>
      </c>
      <c r="G43" s="47" t="s">
        <v>83</v>
      </c>
      <c r="H43" s="47" t="s">
        <v>62</v>
      </c>
      <c r="I43" s="49">
        <v>25.79</v>
      </c>
    </row>
    <row r="44" spans="1:9" x14ac:dyDescent="0.2">
      <c r="A44" s="48">
        <v>2021</v>
      </c>
      <c r="B44" s="47" t="s">
        <v>47</v>
      </c>
      <c r="C44" s="47" t="s">
        <v>130</v>
      </c>
      <c r="D44" s="47" t="s">
        <v>80</v>
      </c>
      <c r="E44" s="47" t="s">
        <v>84</v>
      </c>
      <c r="F44" s="47" t="s">
        <v>119</v>
      </c>
      <c r="G44" s="47" t="s">
        <v>83</v>
      </c>
      <c r="H44" s="47" t="s">
        <v>63</v>
      </c>
      <c r="I44" s="49">
        <v>19.5</v>
      </c>
    </row>
    <row r="45" spans="1:9" x14ac:dyDescent="0.2">
      <c r="A45" s="48">
        <v>2021</v>
      </c>
      <c r="B45" s="47" t="s">
        <v>47</v>
      </c>
      <c r="C45" s="47" t="s">
        <v>130</v>
      </c>
      <c r="D45" s="47" t="s">
        <v>80</v>
      </c>
      <c r="E45" s="47" t="s">
        <v>84</v>
      </c>
      <c r="F45" s="47" t="s">
        <v>119</v>
      </c>
      <c r="G45" s="47" t="s">
        <v>83</v>
      </c>
      <c r="H45" s="47" t="s">
        <v>64</v>
      </c>
      <c r="I45" s="49">
        <v>12.75</v>
      </c>
    </row>
    <row r="46" spans="1:9" x14ac:dyDescent="0.2">
      <c r="A46" s="48">
        <v>2021</v>
      </c>
      <c r="B46" s="47" t="s">
        <v>47</v>
      </c>
      <c r="C46" s="47" t="s">
        <v>130</v>
      </c>
      <c r="D46" s="47" t="s">
        <v>80</v>
      </c>
      <c r="E46" s="47" t="s">
        <v>84</v>
      </c>
      <c r="F46" s="47" t="s">
        <v>119</v>
      </c>
      <c r="G46" s="47" t="s">
        <v>83</v>
      </c>
      <c r="H46" s="47" t="s">
        <v>62</v>
      </c>
      <c r="I46" s="49">
        <v>12</v>
      </c>
    </row>
    <row r="47" spans="1:9" x14ac:dyDescent="0.2">
      <c r="A47" s="48">
        <v>2021</v>
      </c>
      <c r="B47" s="47" t="s">
        <v>13</v>
      </c>
      <c r="C47" s="47" t="s">
        <v>131</v>
      </c>
      <c r="D47" s="47" t="s">
        <v>80</v>
      </c>
      <c r="E47" s="47" t="s">
        <v>85</v>
      </c>
      <c r="F47" s="47" t="s">
        <v>119</v>
      </c>
      <c r="G47" s="47" t="s">
        <v>83</v>
      </c>
      <c r="H47" s="47" t="s">
        <v>63</v>
      </c>
      <c r="I47" s="49">
        <v>4.38</v>
      </c>
    </row>
    <row r="48" spans="1:9" x14ac:dyDescent="0.2">
      <c r="A48" s="48">
        <v>2021</v>
      </c>
      <c r="B48" s="47" t="s">
        <v>13</v>
      </c>
      <c r="C48" s="47" t="s">
        <v>131</v>
      </c>
      <c r="D48" s="47" t="s">
        <v>80</v>
      </c>
      <c r="E48" s="47" t="s">
        <v>85</v>
      </c>
      <c r="F48" s="47" t="s">
        <v>119</v>
      </c>
      <c r="G48" s="47" t="s">
        <v>83</v>
      </c>
      <c r="H48" s="47" t="s">
        <v>64</v>
      </c>
      <c r="I48" s="49">
        <v>17.54</v>
      </c>
    </row>
    <row r="49" spans="1:9" x14ac:dyDescent="0.2">
      <c r="A49" s="48">
        <v>2021</v>
      </c>
      <c r="B49" s="47" t="s">
        <v>13</v>
      </c>
      <c r="C49" s="47" t="s">
        <v>131</v>
      </c>
      <c r="D49" s="47" t="s">
        <v>80</v>
      </c>
      <c r="E49" s="47" t="s">
        <v>85</v>
      </c>
      <c r="F49" s="47" t="s">
        <v>119</v>
      </c>
      <c r="G49" s="47" t="s">
        <v>83</v>
      </c>
      <c r="H49" s="47" t="s">
        <v>62</v>
      </c>
      <c r="I49" s="49">
        <v>3.95</v>
      </c>
    </row>
    <row r="50" spans="1:9" x14ac:dyDescent="0.2">
      <c r="A50" s="48">
        <v>2021</v>
      </c>
      <c r="B50" s="47" t="s">
        <v>14</v>
      </c>
      <c r="C50" s="47" t="s">
        <v>132</v>
      </c>
      <c r="D50" s="47" t="s">
        <v>80</v>
      </c>
      <c r="E50" s="47" t="s">
        <v>84</v>
      </c>
      <c r="F50" s="47" t="s">
        <v>119</v>
      </c>
      <c r="G50" s="47" t="s">
        <v>83</v>
      </c>
      <c r="H50" s="47" t="s">
        <v>63</v>
      </c>
      <c r="I50" s="49">
        <v>36</v>
      </c>
    </row>
    <row r="51" spans="1:9" x14ac:dyDescent="0.2">
      <c r="A51" s="48">
        <v>2021</v>
      </c>
      <c r="B51" s="47" t="s">
        <v>14</v>
      </c>
      <c r="C51" s="47" t="s">
        <v>132</v>
      </c>
      <c r="D51" s="47" t="s">
        <v>80</v>
      </c>
      <c r="E51" s="47" t="s">
        <v>84</v>
      </c>
      <c r="F51" s="47" t="s">
        <v>119</v>
      </c>
      <c r="G51" s="47" t="s">
        <v>83</v>
      </c>
      <c r="H51" s="47" t="s">
        <v>64</v>
      </c>
      <c r="I51" s="49">
        <v>48</v>
      </c>
    </row>
    <row r="52" spans="1:9" x14ac:dyDescent="0.2">
      <c r="A52" s="48">
        <v>2021</v>
      </c>
      <c r="B52" s="47" t="s">
        <v>14</v>
      </c>
      <c r="C52" s="47" t="s">
        <v>132</v>
      </c>
      <c r="D52" s="47" t="s">
        <v>80</v>
      </c>
      <c r="E52" s="47" t="s">
        <v>84</v>
      </c>
      <c r="F52" s="47" t="s">
        <v>119</v>
      </c>
      <c r="G52" s="47" t="s">
        <v>83</v>
      </c>
      <c r="H52" s="47" t="s">
        <v>62</v>
      </c>
      <c r="I52" s="49">
        <v>11</v>
      </c>
    </row>
    <row r="53" spans="1:9" x14ac:dyDescent="0.2">
      <c r="A53" s="48">
        <v>2021</v>
      </c>
      <c r="B53" s="47" t="s">
        <v>15</v>
      </c>
      <c r="C53" s="47" t="s">
        <v>133</v>
      </c>
      <c r="D53" s="47" t="s">
        <v>80</v>
      </c>
      <c r="E53" s="47" t="s">
        <v>84</v>
      </c>
      <c r="F53" s="47" t="s">
        <v>119</v>
      </c>
      <c r="G53" s="47" t="s">
        <v>83</v>
      </c>
      <c r="H53" s="47" t="s">
        <v>63</v>
      </c>
      <c r="I53" s="49">
        <v>27.25</v>
      </c>
    </row>
    <row r="54" spans="1:9" x14ac:dyDescent="0.2">
      <c r="A54" s="48">
        <v>2021</v>
      </c>
      <c r="B54" s="47" t="s">
        <v>15</v>
      </c>
      <c r="C54" s="47" t="s">
        <v>133</v>
      </c>
      <c r="D54" s="47" t="s">
        <v>80</v>
      </c>
      <c r="E54" s="47" t="s">
        <v>84</v>
      </c>
      <c r="F54" s="47" t="s">
        <v>119</v>
      </c>
      <c r="G54" s="47" t="s">
        <v>83</v>
      </c>
      <c r="H54" s="47" t="s">
        <v>64</v>
      </c>
      <c r="I54" s="49">
        <v>43.25</v>
      </c>
    </row>
    <row r="55" spans="1:9" x14ac:dyDescent="0.2">
      <c r="A55" s="48">
        <v>2021</v>
      </c>
      <c r="B55" s="47" t="s">
        <v>15</v>
      </c>
      <c r="C55" s="47" t="s">
        <v>133</v>
      </c>
      <c r="D55" s="47" t="s">
        <v>80</v>
      </c>
      <c r="E55" s="47" t="s">
        <v>84</v>
      </c>
      <c r="F55" s="47" t="s">
        <v>119</v>
      </c>
      <c r="G55" s="47" t="s">
        <v>83</v>
      </c>
      <c r="H55" s="47" t="s">
        <v>62</v>
      </c>
      <c r="I55" s="49">
        <v>5.5</v>
      </c>
    </row>
    <row r="56" spans="1:9" x14ac:dyDescent="0.2">
      <c r="A56" s="48">
        <v>2021</v>
      </c>
      <c r="B56" s="47" t="s">
        <v>16</v>
      </c>
      <c r="C56" s="47" t="s">
        <v>134</v>
      </c>
      <c r="D56" s="47" t="s">
        <v>80</v>
      </c>
      <c r="E56" s="47" t="s">
        <v>84</v>
      </c>
      <c r="F56" s="47" t="s">
        <v>119</v>
      </c>
      <c r="G56" s="47" t="s">
        <v>83</v>
      </c>
      <c r="H56" s="47" t="s">
        <v>63</v>
      </c>
      <c r="I56" s="49">
        <v>6.7</v>
      </c>
    </row>
    <row r="57" spans="1:9" x14ac:dyDescent="0.2">
      <c r="A57" s="48">
        <v>2021</v>
      </c>
      <c r="B57" s="47" t="s">
        <v>16</v>
      </c>
      <c r="C57" s="47" t="s">
        <v>134</v>
      </c>
      <c r="D57" s="47" t="s">
        <v>80</v>
      </c>
      <c r="E57" s="47" t="s">
        <v>84</v>
      </c>
      <c r="F57" s="47" t="s">
        <v>119</v>
      </c>
      <c r="G57" s="47" t="s">
        <v>83</v>
      </c>
      <c r="H57" s="47" t="s">
        <v>64</v>
      </c>
      <c r="I57" s="49">
        <v>8.35</v>
      </c>
    </row>
    <row r="58" spans="1:9" x14ac:dyDescent="0.2">
      <c r="A58" s="48">
        <v>2021</v>
      </c>
      <c r="B58" s="47" t="s">
        <v>16</v>
      </c>
      <c r="C58" s="47" t="s">
        <v>134</v>
      </c>
      <c r="D58" s="47" t="s">
        <v>80</v>
      </c>
      <c r="E58" s="47" t="s">
        <v>84</v>
      </c>
      <c r="F58" s="47" t="s">
        <v>119</v>
      </c>
      <c r="G58" s="47" t="s">
        <v>83</v>
      </c>
      <c r="H58" s="47" t="s">
        <v>62</v>
      </c>
      <c r="I58" s="49">
        <v>3.1</v>
      </c>
    </row>
    <row r="59" spans="1:9" x14ac:dyDescent="0.2">
      <c r="A59" s="48">
        <v>2021</v>
      </c>
      <c r="B59" s="47" t="s">
        <v>18</v>
      </c>
      <c r="C59" s="47" t="s">
        <v>135</v>
      </c>
      <c r="D59" s="47" t="s">
        <v>86</v>
      </c>
      <c r="E59" s="47" t="s">
        <v>81</v>
      </c>
      <c r="F59" s="47" t="s">
        <v>119</v>
      </c>
      <c r="G59" s="47" t="s">
        <v>83</v>
      </c>
      <c r="H59" s="47" t="s">
        <v>64</v>
      </c>
      <c r="I59" s="49">
        <v>6</v>
      </c>
    </row>
    <row r="60" spans="1:9" x14ac:dyDescent="0.2">
      <c r="A60" s="48">
        <v>2021</v>
      </c>
      <c r="B60" s="47" t="s">
        <v>70</v>
      </c>
      <c r="C60" s="47" t="s">
        <v>136</v>
      </c>
      <c r="D60" s="47" t="s">
        <v>80</v>
      </c>
      <c r="E60" s="47" t="s">
        <v>84</v>
      </c>
      <c r="F60" s="47" t="s">
        <v>119</v>
      </c>
      <c r="G60" s="47" t="s">
        <v>83</v>
      </c>
      <c r="H60" s="47" t="s">
        <v>63</v>
      </c>
      <c r="I60" s="49">
        <v>40.99</v>
      </c>
    </row>
    <row r="61" spans="1:9" x14ac:dyDescent="0.2">
      <c r="A61" s="48">
        <v>2021</v>
      </c>
      <c r="B61" s="47" t="s">
        <v>70</v>
      </c>
      <c r="C61" s="47" t="s">
        <v>136</v>
      </c>
      <c r="D61" s="47" t="s">
        <v>80</v>
      </c>
      <c r="E61" s="47" t="s">
        <v>84</v>
      </c>
      <c r="F61" s="47" t="s">
        <v>119</v>
      </c>
      <c r="G61" s="47" t="s">
        <v>83</v>
      </c>
      <c r="H61" s="47" t="s">
        <v>64</v>
      </c>
      <c r="I61" s="49">
        <v>106.69</v>
      </c>
    </row>
    <row r="62" spans="1:9" x14ac:dyDescent="0.2">
      <c r="A62" s="48">
        <v>2021</v>
      </c>
      <c r="B62" s="47" t="s">
        <v>70</v>
      </c>
      <c r="C62" s="47" t="s">
        <v>136</v>
      </c>
      <c r="D62" s="47" t="s">
        <v>80</v>
      </c>
      <c r="E62" s="47" t="s">
        <v>84</v>
      </c>
      <c r="F62" s="47" t="s">
        <v>119</v>
      </c>
      <c r="G62" s="47" t="s">
        <v>83</v>
      </c>
      <c r="H62" s="47" t="s">
        <v>62</v>
      </c>
      <c r="I62" s="49">
        <v>24.12</v>
      </c>
    </row>
    <row r="63" spans="1:9" x14ac:dyDescent="0.2">
      <c r="A63" s="48">
        <v>2021</v>
      </c>
      <c r="B63" s="47" t="s">
        <v>19</v>
      </c>
      <c r="C63" s="47" t="s">
        <v>137</v>
      </c>
      <c r="D63" s="47" t="s">
        <v>80</v>
      </c>
      <c r="E63" s="47" t="s">
        <v>84</v>
      </c>
      <c r="F63" s="47" t="s">
        <v>119</v>
      </c>
      <c r="G63" s="47" t="s">
        <v>83</v>
      </c>
      <c r="H63" s="47" t="s">
        <v>63</v>
      </c>
      <c r="I63" s="49">
        <v>11</v>
      </c>
    </row>
    <row r="64" spans="1:9" x14ac:dyDescent="0.2">
      <c r="A64" s="48">
        <v>2021</v>
      </c>
      <c r="B64" s="47" t="s">
        <v>19</v>
      </c>
      <c r="C64" s="47" t="s">
        <v>137</v>
      </c>
      <c r="D64" s="47" t="s">
        <v>80</v>
      </c>
      <c r="E64" s="47" t="s">
        <v>84</v>
      </c>
      <c r="F64" s="47" t="s">
        <v>119</v>
      </c>
      <c r="G64" s="47" t="s">
        <v>83</v>
      </c>
      <c r="H64" s="47" t="s">
        <v>64</v>
      </c>
      <c r="I64" s="49">
        <v>17</v>
      </c>
    </row>
    <row r="65" spans="1:9" x14ac:dyDescent="0.2">
      <c r="A65" s="48">
        <v>2021</v>
      </c>
      <c r="B65" s="47" t="s">
        <v>19</v>
      </c>
      <c r="C65" s="47" t="s">
        <v>137</v>
      </c>
      <c r="D65" s="47" t="s">
        <v>80</v>
      </c>
      <c r="E65" s="47" t="s">
        <v>84</v>
      </c>
      <c r="F65" s="47" t="s">
        <v>119</v>
      </c>
      <c r="G65" s="47" t="s">
        <v>83</v>
      </c>
      <c r="H65" s="47" t="s">
        <v>62</v>
      </c>
      <c r="I65" s="49">
        <v>19</v>
      </c>
    </row>
    <row r="66" spans="1:9" x14ac:dyDescent="0.2">
      <c r="A66" s="48">
        <v>2021</v>
      </c>
      <c r="B66" s="47" t="s">
        <v>20</v>
      </c>
      <c r="C66" s="47" t="s">
        <v>138</v>
      </c>
      <c r="D66" s="47" t="s">
        <v>80</v>
      </c>
      <c r="E66" s="47" t="s">
        <v>81</v>
      </c>
      <c r="F66" s="47" t="s">
        <v>119</v>
      </c>
      <c r="G66" s="47" t="s">
        <v>83</v>
      </c>
      <c r="H66" s="47" t="s">
        <v>63</v>
      </c>
      <c r="I66" s="49">
        <v>20</v>
      </c>
    </row>
    <row r="67" spans="1:9" x14ac:dyDescent="0.2">
      <c r="A67" s="48">
        <v>2021</v>
      </c>
      <c r="B67" s="47" t="s">
        <v>20</v>
      </c>
      <c r="C67" s="47" t="s">
        <v>138</v>
      </c>
      <c r="D67" s="47" t="s">
        <v>80</v>
      </c>
      <c r="E67" s="47" t="s">
        <v>81</v>
      </c>
      <c r="F67" s="47" t="s">
        <v>119</v>
      </c>
      <c r="G67" s="47" t="s">
        <v>83</v>
      </c>
      <c r="H67" s="47" t="s">
        <v>64</v>
      </c>
      <c r="I67" s="49">
        <v>44.167000000000002</v>
      </c>
    </row>
    <row r="68" spans="1:9" x14ac:dyDescent="0.2">
      <c r="A68" s="48">
        <v>2021</v>
      </c>
      <c r="B68" s="47" t="s">
        <v>20</v>
      </c>
      <c r="C68" s="47" t="s">
        <v>138</v>
      </c>
      <c r="D68" s="47" t="s">
        <v>80</v>
      </c>
      <c r="E68" s="47" t="s">
        <v>81</v>
      </c>
      <c r="F68" s="47" t="s">
        <v>119</v>
      </c>
      <c r="G68" s="47" t="s">
        <v>83</v>
      </c>
      <c r="H68" s="47" t="s">
        <v>62</v>
      </c>
      <c r="I68" s="49">
        <v>14</v>
      </c>
    </row>
    <row r="69" spans="1:9" x14ac:dyDescent="0.2">
      <c r="A69" s="48">
        <v>2021</v>
      </c>
      <c r="B69" s="47" t="s">
        <v>21</v>
      </c>
      <c r="C69" s="47" t="s">
        <v>139</v>
      </c>
      <c r="D69" s="47" t="s">
        <v>80</v>
      </c>
      <c r="E69" s="47" t="s">
        <v>84</v>
      </c>
      <c r="F69" s="47" t="s">
        <v>119</v>
      </c>
      <c r="G69" s="47" t="s">
        <v>83</v>
      </c>
      <c r="H69" s="47" t="s">
        <v>63</v>
      </c>
      <c r="I69" s="49">
        <v>27</v>
      </c>
    </row>
    <row r="70" spans="1:9" x14ac:dyDescent="0.2">
      <c r="A70" s="48">
        <v>2021</v>
      </c>
      <c r="B70" s="47" t="s">
        <v>21</v>
      </c>
      <c r="C70" s="47" t="s">
        <v>139</v>
      </c>
      <c r="D70" s="47" t="s">
        <v>80</v>
      </c>
      <c r="E70" s="47" t="s">
        <v>84</v>
      </c>
      <c r="F70" s="47" t="s">
        <v>119</v>
      </c>
      <c r="G70" s="47" t="s">
        <v>83</v>
      </c>
      <c r="H70" s="47" t="s">
        <v>64</v>
      </c>
      <c r="I70" s="49">
        <v>48</v>
      </c>
    </row>
    <row r="71" spans="1:9" x14ac:dyDescent="0.2">
      <c r="A71" s="48">
        <v>2021</v>
      </c>
      <c r="B71" s="47" t="s">
        <v>21</v>
      </c>
      <c r="C71" s="47" t="s">
        <v>139</v>
      </c>
      <c r="D71" s="47" t="s">
        <v>80</v>
      </c>
      <c r="E71" s="47" t="s">
        <v>84</v>
      </c>
      <c r="F71" s="47" t="s">
        <v>119</v>
      </c>
      <c r="G71" s="47" t="s">
        <v>83</v>
      </c>
      <c r="H71" s="47" t="s">
        <v>62</v>
      </c>
      <c r="I71" s="49">
        <v>10</v>
      </c>
    </row>
    <row r="72" spans="1:9" x14ac:dyDescent="0.2">
      <c r="A72" s="48">
        <v>2021</v>
      </c>
      <c r="B72" s="47" t="s">
        <v>23</v>
      </c>
      <c r="C72" s="47" t="s">
        <v>140</v>
      </c>
      <c r="D72" s="47" t="s">
        <v>80</v>
      </c>
      <c r="E72" s="47" t="s">
        <v>84</v>
      </c>
      <c r="F72" s="47" t="s">
        <v>119</v>
      </c>
      <c r="G72" s="47" t="s">
        <v>82</v>
      </c>
      <c r="H72" s="47" t="s">
        <v>63</v>
      </c>
      <c r="I72" s="49">
        <v>19</v>
      </c>
    </row>
    <row r="73" spans="1:9" x14ac:dyDescent="0.2">
      <c r="A73" s="48">
        <v>2021</v>
      </c>
      <c r="B73" s="47" t="s">
        <v>23</v>
      </c>
      <c r="C73" s="47" t="s">
        <v>140</v>
      </c>
      <c r="D73" s="47" t="s">
        <v>80</v>
      </c>
      <c r="E73" s="47" t="s">
        <v>84</v>
      </c>
      <c r="F73" s="47" t="s">
        <v>119</v>
      </c>
      <c r="G73" s="47" t="s">
        <v>82</v>
      </c>
      <c r="H73" s="47" t="s">
        <v>64</v>
      </c>
      <c r="I73" s="49">
        <v>71</v>
      </c>
    </row>
    <row r="74" spans="1:9" x14ac:dyDescent="0.2">
      <c r="A74" s="48">
        <v>2021</v>
      </c>
      <c r="B74" s="47" t="s">
        <v>23</v>
      </c>
      <c r="C74" s="47" t="s">
        <v>140</v>
      </c>
      <c r="D74" s="47" t="s">
        <v>80</v>
      </c>
      <c r="E74" s="47" t="s">
        <v>84</v>
      </c>
      <c r="F74" s="47" t="s">
        <v>119</v>
      </c>
      <c r="G74" s="47" t="s">
        <v>82</v>
      </c>
      <c r="H74" s="47" t="s">
        <v>62</v>
      </c>
      <c r="I74" s="49">
        <v>9</v>
      </c>
    </row>
    <row r="75" spans="1:9" x14ac:dyDescent="0.2">
      <c r="A75" s="48">
        <v>2021</v>
      </c>
      <c r="B75" s="47" t="s">
        <v>23</v>
      </c>
      <c r="C75" s="47" t="s">
        <v>140</v>
      </c>
      <c r="D75" s="47" t="s">
        <v>80</v>
      </c>
      <c r="E75" s="47" t="s">
        <v>84</v>
      </c>
      <c r="F75" s="47" t="s">
        <v>119</v>
      </c>
      <c r="G75" s="47" t="s">
        <v>83</v>
      </c>
      <c r="H75" s="47" t="s">
        <v>63</v>
      </c>
      <c r="I75" s="49">
        <v>11.07</v>
      </c>
    </row>
    <row r="76" spans="1:9" x14ac:dyDescent="0.2">
      <c r="A76" s="48">
        <v>2021</v>
      </c>
      <c r="B76" s="47" t="s">
        <v>23</v>
      </c>
      <c r="C76" s="47" t="s">
        <v>140</v>
      </c>
      <c r="D76" s="47" t="s">
        <v>80</v>
      </c>
      <c r="E76" s="47" t="s">
        <v>84</v>
      </c>
      <c r="F76" s="47" t="s">
        <v>119</v>
      </c>
      <c r="G76" s="47" t="s">
        <v>83</v>
      </c>
      <c r="H76" s="47" t="s">
        <v>64</v>
      </c>
      <c r="I76" s="49">
        <v>20.46</v>
      </c>
    </row>
    <row r="77" spans="1:9" x14ac:dyDescent="0.2">
      <c r="A77" s="48">
        <v>2021</v>
      </c>
      <c r="B77" s="47" t="s">
        <v>23</v>
      </c>
      <c r="C77" s="47" t="s">
        <v>140</v>
      </c>
      <c r="D77" s="47" t="s">
        <v>80</v>
      </c>
      <c r="E77" s="47" t="s">
        <v>84</v>
      </c>
      <c r="F77" s="47" t="s">
        <v>119</v>
      </c>
      <c r="G77" s="47" t="s">
        <v>83</v>
      </c>
      <c r="H77" s="47" t="s">
        <v>62</v>
      </c>
      <c r="I77" s="49">
        <v>5.13</v>
      </c>
    </row>
    <row r="78" spans="1:9" x14ac:dyDescent="0.2">
      <c r="A78" s="48">
        <v>2021</v>
      </c>
      <c r="B78" s="47" t="s">
        <v>24</v>
      </c>
      <c r="C78" s="47" t="s">
        <v>141</v>
      </c>
      <c r="D78" s="47" t="s">
        <v>80</v>
      </c>
      <c r="E78" s="47" t="s">
        <v>81</v>
      </c>
      <c r="F78" s="47" t="s">
        <v>119</v>
      </c>
      <c r="G78" s="47" t="s">
        <v>83</v>
      </c>
      <c r="H78" s="47" t="s">
        <v>63</v>
      </c>
      <c r="I78" s="49">
        <v>24.2</v>
      </c>
    </row>
    <row r="79" spans="1:9" x14ac:dyDescent="0.2">
      <c r="A79" s="48">
        <v>2021</v>
      </c>
      <c r="B79" s="47" t="s">
        <v>24</v>
      </c>
      <c r="C79" s="47" t="s">
        <v>141</v>
      </c>
      <c r="D79" s="47" t="s">
        <v>80</v>
      </c>
      <c r="E79" s="47" t="s">
        <v>81</v>
      </c>
      <c r="F79" s="47" t="s">
        <v>119</v>
      </c>
      <c r="G79" s="47" t="s">
        <v>83</v>
      </c>
      <c r="H79" s="47" t="s">
        <v>64</v>
      </c>
      <c r="I79" s="49">
        <v>26.5</v>
      </c>
    </row>
    <row r="80" spans="1:9" x14ac:dyDescent="0.2">
      <c r="A80" s="48">
        <v>2021</v>
      </c>
      <c r="B80" s="47" t="s">
        <v>24</v>
      </c>
      <c r="C80" s="47" t="s">
        <v>141</v>
      </c>
      <c r="D80" s="47" t="s">
        <v>80</v>
      </c>
      <c r="E80" s="47" t="s">
        <v>81</v>
      </c>
      <c r="F80" s="47" t="s">
        <v>119</v>
      </c>
      <c r="G80" s="47" t="s">
        <v>83</v>
      </c>
      <c r="H80" s="47" t="s">
        <v>62</v>
      </c>
      <c r="I80" s="49">
        <v>11.4</v>
      </c>
    </row>
    <row r="81" spans="1:9" x14ac:dyDescent="0.2">
      <c r="A81" s="48">
        <v>2021</v>
      </c>
      <c r="B81" s="47" t="s">
        <v>25</v>
      </c>
      <c r="C81" s="47" t="s">
        <v>142</v>
      </c>
      <c r="D81" s="47" t="s">
        <v>80</v>
      </c>
      <c r="E81" s="47" t="s">
        <v>84</v>
      </c>
      <c r="F81" s="47" t="s">
        <v>119</v>
      </c>
      <c r="G81" s="47" t="s">
        <v>83</v>
      </c>
      <c r="H81" s="47" t="s">
        <v>63</v>
      </c>
      <c r="I81" s="49">
        <v>15.08</v>
      </c>
    </row>
    <row r="82" spans="1:9" x14ac:dyDescent="0.2">
      <c r="A82" s="48">
        <v>2021</v>
      </c>
      <c r="B82" s="47" t="s">
        <v>25</v>
      </c>
      <c r="C82" s="47" t="s">
        <v>142</v>
      </c>
      <c r="D82" s="47" t="s">
        <v>80</v>
      </c>
      <c r="E82" s="47" t="s">
        <v>84</v>
      </c>
      <c r="F82" s="47" t="s">
        <v>119</v>
      </c>
      <c r="G82" s="47" t="s">
        <v>83</v>
      </c>
      <c r="H82" s="47" t="s">
        <v>64</v>
      </c>
      <c r="I82" s="49">
        <v>29.75</v>
      </c>
    </row>
    <row r="83" spans="1:9" x14ac:dyDescent="0.2">
      <c r="A83" s="48">
        <v>2021</v>
      </c>
      <c r="B83" s="47" t="s">
        <v>25</v>
      </c>
      <c r="C83" s="47" t="s">
        <v>142</v>
      </c>
      <c r="D83" s="47" t="s">
        <v>80</v>
      </c>
      <c r="E83" s="47" t="s">
        <v>84</v>
      </c>
      <c r="F83" s="47" t="s">
        <v>119</v>
      </c>
      <c r="G83" s="47" t="s">
        <v>83</v>
      </c>
      <c r="H83" s="47" t="s">
        <v>62</v>
      </c>
      <c r="I83" s="49">
        <v>7.1</v>
      </c>
    </row>
    <row r="84" spans="1:9" x14ac:dyDescent="0.2">
      <c r="A84" s="48">
        <v>2021</v>
      </c>
      <c r="B84" s="47" t="s">
        <v>26</v>
      </c>
      <c r="C84" s="47" t="s">
        <v>143</v>
      </c>
      <c r="D84" s="47" t="s">
        <v>80</v>
      </c>
      <c r="E84" s="47" t="s">
        <v>85</v>
      </c>
      <c r="F84" s="47" t="s">
        <v>119</v>
      </c>
      <c r="G84" s="47" t="s">
        <v>83</v>
      </c>
      <c r="H84" s="47" t="s">
        <v>63</v>
      </c>
      <c r="I84" s="49">
        <v>13.25</v>
      </c>
    </row>
    <row r="85" spans="1:9" x14ac:dyDescent="0.2">
      <c r="A85" s="48">
        <v>2021</v>
      </c>
      <c r="B85" s="47" t="s">
        <v>26</v>
      </c>
      <c r="C85" s="47" t="s">
        <v>143</v>
      </c>
      <c r="D85" s="47" t="s">
        <v>80</v>
      </c>
      <c r="E85" s="47" t="s">
        <v>85</v>
      </c>
      <c r="F85" s="47" t="s">
        <v>119</v>
      </c>
      <c r="G85" s="47" t="s">
        <v>83</v>
      </c>
      <c r="H85" s="47" t="s">
        <v>64</v>
      </c>
      <c r="I85" s="49">
        <v>18.5</v>
      </c>
    </row>
    <row r="86" spans="1:9" x14ac:dyDescent="0.2">
      <c r="A86" s="48">
        <v>2021</v>
      </c>
      <c r="B86" s="47" t="s">
        <v>26</v>
      </c>
      <c r="C86" s="47" t="s">
        <v>143</v>
      </c>
      <c r="D86" s="47" t="s">
        <v>80</v>
      </c>
      <c r="E86" s="47" t="s">
        <v>85</v>
      </c>
      <c r="F86" s="47" t="s">
        <v>119</v>
      </c>
      <c r="G86" s="47" t="s">
        <v>83</v>
      </c>
      <c r="H86" s="47" t="s">
        <v>62</v>
      </c>
      <c r="I86" s="49">
        <v>2.25</v>
      </c>
    </row>
    <row r="87" spans="1:9" x14ac:dyDescent="0.2">
      <c r="A87" s="48">
        <v>2021</v>
      </c>
      <c r="B87" s="47" t="s">
        <v>27</v>
      </c>
      <c r="C87" s="47" t="s">
        <v>144</v>
      </c>
      <c r="D87" s="47" t="s">
        <v>86</v>
      </c>
      <c r="E87" s="47" t="s">
        <v>81</v>
      </c>
      <c r="F87" s="47" t="s">
        <v>119</v>
      </c>
      <c r="G87" s="47" t="s">
        <v>82</v>
      </c>
      <c r="H87" s="47" t="s">
        <v>63</v>
      </c>
      <c r="I87" s="49">
        <v>2.8</v>
      </c>
    </row>
    <row r="88" spans="1:9" x14ac:dyDescent="0.2">
      <c r="A88" s="48">
        <v>2021</v>
      </c>
      <c r="B88" s="47" t="s">
        <v>27</v>
      </c>
      <c r="C88" s="47" t="s">
        <v>144</v>
      </c>
      <c r="D88" s="47" t="s">
        <v>86</v>
      </c>
      <c r="E88" s="47" t="s">
        <v>81</v>
      </c>
      <c r="F88" s="47" t="s">
        <v>119</v>
      </c>
      <c r="G88" s="47" t="s">
        <v>82</v>
      </c>
      <c r="H88" s="47" t="s">
        <v>64</v>
      </c>
      <c r="I88" s="49">
        <v>46.2</v>
      </c>
    </row>
    <row r="89" spans="1:9" x14ac:dyDescent="0.2">
      <c r="A89" s="48">
        <v>2021</v>
      </c>
      <c r="B89" s="47" t="s">
        <v>27</v>
      </c>
      <c r="C89" s="47" t="s">
        <v>144</v>
      </c>
      <c r="D89" s="47" t="s">
        <v>86</v>
      </c>
      <c r="E89" s="47" t="s">
        <v>81</v>
      </c>
      <c r="F89" s="47" t="s">
        <v>119</v>
      </c>
      <c r="G89" s="47" t="s">
        <v>82</v>
      </c>
      <c r="H89" s="47" t="s">
        <v>62</v>
      </c>
      <c r="I89" s="49">
        <v>2.1</v>
      </c>
    </row>
    <row r="90" spans="1:9" x14ac:dyDescent="0.2">
      <c r="A90" s="48">
        <v>2021</v>
      </c>
      <c r="B90" s="47" t="s">
        <v>27</v>
      </c>
      <c r="C90" s="47" t="s">
        <v>144</v>
      </c>
      <c r="D90" s="47" t="s">
        <v>86</v>
      </c>
      <c r="E90" s="47" t="s">
        <v>81</v>
      </c>
      <c r="F90" s="47" t="s">
        <v>119</v>
      </c>
      <c r="G90" s="47" t="s">
        <v>83</v>
      </c>
      <c r="H90" s="47" t="s">
        <v>63</v>
      </c>
      <c r="I90" s="49">
        <v>4.55</v>
      </c>
    </row>
    <row r="91" spans="1:9" x14ac:dyDescent="0.2">
      <c r="A91" s="48">
        <v>2021</v>
      </c>
      <c r="B91" s="47" t="s">
        <v>27</v>
      </c>
      <c r="C91" s="47" t="s">
        <v>144</v>
      </c>
      <c r="D91" s="47" t="s">
        <v>86</v>
      </c>
      <c r="E91" s="47" t="s">
        <v>81</v>
      </c>
      <c r="F91" s="47" t="s">
        <v>119</v>
      </c>
      <c r="G91" s="47" t="s">
        <v>83</v>
      </c>
      <c r="H91" s="47" t="s">
        <v>64</v>
      </c>
      <c r="I91" s="49">
        <v>28</v>
      </c>
    </row>
    <row r="92" spans="1:9" x14ac:dyDescent="0.2">
      <c r="A92" s="48">
        <v>2021</v>
      </c>
      <c r="B92" s="47" t="s">
        <v>27</v>
      </c>
      <c r="C92" s="47" t="s">
        <v>144</v>
      </c>
      <c r="D92" s="47" t="s">
        <v>86</v>
      </c>
      <c r="E92" s="47" t="s">
        <v>81</v>
      </c>
      <c r="F92" s="47" t="s">
        <v>119</v>
      </c>
      <c r="G92" s="47" t="s">
        <v>83</v>
      </c>
      <c r="H92" s="47" t="s">
        <v>62</v>
      </c>
      <c r="I92" s="49">
        <v>14.7</v>
      </c>
    </row>
    <row r="93" spans="1:9" x14ac:dyDescent="0.2">
      <c r="A93" s="48">
        <v>2021</v>
      </c>
      <c r="B93" s="47" t="s">
        <v>28</v>
      </c>
      <c r="C93" s="47" t="s">
        <v>145</v>
      </c>
      <c r="D93" s="47" t="s">
        <v>80</v>
      </c>
      <c r="E93" s="47" t="s">
        <v>85</v>
      </c>
      <c r="F93" s="47" t="s">
        <v>119</v>
      </c>
      <c r="G93" s="47" t="s">
        <v>83</v>
      </c>
      <c r="H93" s="47" t="s">
        <v>63</v>
      </c>
      <c r="I93" s="49">
        <v>32.25</v>
      </c>
    </row>
    <row r="94" spans="1:9" x14ac:dyDescent="0.2">
      <c r="A94" s="48">
        <v>2021</v>
      </c>
      <c r="B94" s="47" t="s">
        <v>28</v>
      </c>
      <c r="C94" s="47" t="s">
        <v>145</v>
      </c>
      <c r="D94" s="47" t="s">
        <v>80</v>
      </c>
      <c r="E94" s="47" t="s">
        <v>85</v>
      </c>
      <c r="F94" s="47" t="s">
        <v>119</v>
      </c>
      <c r="G94" s="47" t="s">
        <v>83</v>
      </c>
      <c r="H94" s="47" t="s">
        <v>64</v>
      </c>
      <c r="I94" s="49">
        <v>54.25</v>
      </c>
    </row>
    <row r="95" spans="1:9" x14ac:dyDescent="0.2">
      <c r="A95" s="48">
        <v>2021</v>
      </c>
      <c r="B95" s="47" t="s">
        <v>28</v>
      </c>
      <c r="C95" s="47" t="s">
        <v>145</v>
      </c>
      <c r="D95" s="47" t="s">
        <v>80</v>
      </c>
      <c r="E95" s="47" t="s">
        <v>85</v>
      </c>
      <c r="F95" s="47" t="s">
        <v>119</v>
      </c>
      <c r="G95" s="47" t="s">
        <v>83</v>
      </c>
      <c r="H95" s="47" t="s">
        <v>62</v>
      </c>
      <c r="I95" s="49">
        <v>21.5</v>
      </c>
    </row>
    <row r="96" spans="1:9" x14ac:dyDescent="0.2">
      <c r="A96" s="48">
        <v>2021</v>
      </c>
      <c r="B96" s="47" t="s">
        <v>29</v>
      </c>
      <c r="C96" s="47" t="s">
        <v>146</v>
      </c>
      <c r="D96" s="47" t="s">
        <v>80</v>
      </c>
      <c r="E96" s="47" t="s">
        <v>85</v>
      </c>
      <c r="F96" s="47" t="s">
        <v>119</v>
      </c>
      <c r="G96" s="47" t="s">
        <v>82</v>
      </c>
      <c r="H96" s="47" t="s">
        <v>63</v>
      </c>
      <c r="I96" s="49">
        <v>5.6</v>
      </c>
    </row>
    <row r="97" spans="1:9" x14ac:dyDescent="0.2">
      <c r="A97" s="48">
        <v>2021</v>
      </c>
      <c r="B97" s="47" t="s">
        <v>29</v>
      </c>
      <c r="C97" s="47" t="s">
        <v>146</v>
      </c>
      <c r="D97" s="47" t="s">
        <v>80</v>
      </c>
      <c r="E97" s="47" t="s">
        <v>85</v>
      </c>
      <c r="F97" s="47" t="s">
        <v>119</v>
      </c>
      <c r="G97" s="47" t="s">
        <v>82</v>
      </c>
      <c r="H97" s="47" t="s">
        <v>64</v>
      </c>
      <c r="I97" s="49">
        <v>17.5</v>
      </c>
    </row>
    <row r="98" spans="1:9" x14ac:dyDescent="0.2">
      <c r="A98" s="48">
        <v>2021</v>
      </c>
      <c r="B98" s="47" t="s">
        <v>29</v>
      </c>
      <c r="C98" s="47" t="s">
        <v>146</v>
      </c>
      <c r="D98" s="47" t="s">
        <v>80</v>
      </c>
      <c r="E98" s="47" t="s">
        <v>85</v>
      </c>
      <c r="F98" s="47" t="s">
        <v>119</v>
      </c>
      <c r="G98" s="47" t="s">
        <v>82</v>
      </c>
      <c r="H98" s="47" t="s">
        <v>62</v>
      </c>
      <c r="I98" s="49">
        <v>4.2</v>
      </c>
    </row>
    <row r="99" spans="1:9" x14ac:dyDescent="0.2">
      <c r="A99" s="48">
        <v>2021</v>
      </c>
      <c r="B99" s="47" t="s">
        <v>29</v>
      </c>
      <c r="C99" s="47" t="s">
        <v>146</v>
      </c>
      <c r="D99" s="47" t="s">
        <v>80</v>
      </c>
      <c r="E99" s="47" t="s">
        <v>85</v>
      </c>
      <c r="F99" s="47" t="s">
        <v>119</v>
      </c>
      <c r="G99" s="47" t="s">
        <v>83</v>
      </c>
      <c r="H99" s="47" t="s">
        <v>63</v>
      </c>
      <c r="I99" s="49">
        <v>18.75</v>
      </c>
    </row>
    <row r="100" spans="1:9" x14ac:dyDescent="0.2">
      <c r="A100" s="48">
        <v>2021</v>
      </c>
      <c r="B100" s="47" t="s">
        <v>29</v>
      </c>
      <c r="C100" s="47" t="s">
        <v>146</v>
      </c>
      <c r="D100" s="47" t="s">
        <v>80</v>
      </c>
      <c r="E100" s="47" t="s">
        <v>85</v>
      </c>
      <c r="F100" s="47" t="s">
        <v>119</v>
      </c>
      <c r="G100" s="47" t="s">
        <v>83</v>
      </c>
      <c r="H100" s="47" t="s">
        <v>64</v>
      </c>
      <c r="I100" s="49">
        <v>22.5</v>
      </c>
    </row>
    <row r="101" spans="1:9" x14ac:dyDescent="0.2">
      <c r="A101" s="48">
        <v>2021</v>
      </c>
      <c r="B101" s="47" t="s">
        <v>29</v>
      </c>
      <c r="C101" s="47" t="s">
        <v>146</v>
      </c>
      <c r="D101" s="47" t="s">
        <v>80</v>
      </c>
      <c r="E101" s="47" t="s">
        <v>85</v>
      </c>
      <c r="F101" s="47" t="s">
        <v>119</v>
      </c>
      <c r="G101" s="47" t="s">
        <v>83</v>
      </c>
      <c r="H101" s="47" t="s">
        <v>62</v>
      </c>
      <c r="I101" s="49">
        <v>14.25</v>
      </c>
    </row>
    <row r="102" spans="1:9" x14ac:dyDescent="0.2">
      <c r="A102" s="48">
        <v>2021</v>
      </c>
      <c r="B102" s="47" t="s">
        <v>30</v>
      </c>
      <c r="C102" s="47" t="s">
        <v>147</v>
      </c>
      <c r="D102" s="47" t="s">
        <v>80</v>
      </c>
      <c r="E102" s="47" t="s">
        <v>84</v>
      </c>
      <c r="F102" s="47" t="s">
        <v>119</v>
      </c>
      <c r="G102" s="47" t="s">
        <v>83</v>
      </c>
      <c r="H102" s="47" t="s">
        <v>63</v>
      </c>
      <c r="I102" s="49">
        <v>12.75</v>
      </c>
    </row>
    <row r="103" spans="1:9" x14ac:dyDescent="0.2">
      <c r="A103" s="48">
        <v>2021</v>
      </c>
      <c r="B103" s="47" t="s">
        <v>30</v>
      </c>
      <c r="C103" s="47" t="s">
        <v>147</v>
      </c>
      <c r="D103" s="47" t="s">
        <v>80</v>
      </c>
      <c r="E103" s="47" t="s">
        <v>84</v>
      </c>
      <c r="F103" s="47" t="s">
        <v>119</v>
      </c>
      <c r="G103" s="47" t="s">
        <v>83</v>
      </c>
      <c r="H103" s="47" t="s">
        <v>64</v>
      </c>
      <c r="I103" s="49">
        <v>13</v>
      </c>
    </row>
    <row r="104" spans="1:9" x14ac:dyDescent="0.2">
      <c r="A104" s="48">
        <v>2021</v>
      </c>
      <c r="B104" s="47" t="s">
        <v>30</v>
      </c>
      <c r="C104" s="47" t="s">
        <v>147</v>
      </c>
      <c r="D104" s="47" t="s">
        <v>80</v>
      </c>
      <c r="E104" s="47" t="s">
        <v>84</v>
      </c>
      <c r="F104" s="47" t="s">
        <v>119</v>
      </c>
      <c r="G104" s="47" t="s">
        <v>83</v>
      </c>
      <c r="H104" s="47" t="s">
        <v>62</v>
      </c>
      <c r="I104" s="49">
        <v>7.5</v>
      </c>
    </row>
    <row r="105" spans="1:9" x14ac:dyDescent="0.2">
      <c r="A105" s="48">
        <v>2021</v>
      </c>
      <c r="B105" s="47" t="s">
        <v>31</v>
      </c>
      <c r="C105" s="47" t="s">
        <v>148</v>
      </c>
      <c r="D105" s="47" t="s">
        <v>80</v>
      </c>
      <c r="E105" s="47" t="s">
        <v>85</v>
      </c>
      <c r="F105" s="47" t="s">
        <v>119</v>
      </c>
      <c r="G105" s="47" t="s">
        <v>83</v>
      </c>
      <c r="H105" s="47" t="s">
        <v>63</v>
      </c>
      <c r="I105" s="49">
        <v>4.5</v>
      </c>
    </row>
    <row r="106" spans="1:9" x14ac:dyDescent="0.2">
      <c r="A106" s="48">
        <v>2021</v>
      </c>
      <c r="B106" s="47" t="s">
        <v>31</v>
      </c>
      <c r="C106" s="47" t="s">
        <v>148</v>
      </c>
      <c r="D106" s="47" t="s">
        <v>80</v>
      </c>
      <c r="E106" s="47" t="s">
        <v>85</v>
      </c>
      <c r="F106" s="47" t="s">
        <v>119</v>
      </c>
      <c r="G106" s="47" t="s">
        <v>83</v>
      </c>
      <c r="H106" s="47" t="s">
        <v>64</v>
      </c>
      <c r="I106" s="49">
        <v>12.25</v>
      </c>
    </row>
    <row r="107" spans="1:9" x14ac:dyDescent="0.2">
      <c r="A107" s="48">
        <v>2021</v>
      </c>
      <c r="B107" s="47" t="s">
        <v>31</v>
      </c>
      <c r="C107" s="47" t="s">
        <v>148</v>
      </c>
      <c r="D107" s="47" t="s">
        <v>80</v>
      </c>
      <c r="E107" s="47" t="s">
        <v>85</v>
      </c>
      <c r="F107" s="47" t="s">
        <v>119</v>
      </c>
      <c r="G107" s="47" t="s">
        <v>83</v>
      </c>
      <c r="H107" s="47" t="s">
        <v>62</v>
      </c>
      <c r="I107" s="49">
        <v>3</v>
      </c>
    </row>
    <row r="108" spans="1:9" x14ac:dyDescent="0.2">
      <c r="A108" s="48">
        <v>2021</v>
      </c>
      <c r="B108" s="47" t="s">
        <v>32</v>
      </c>
      <c r="C108" s="47" t="s">
        <v>149</v>
      </c>
      <c r="D108" s="47" t="s">
        <v>80</v>
      </c>
      <c r="E108" s="47" t="s">
        <v>81</v>
      </c>
      <c r="F108" s="47" t="s">
        <v>119</v>
      </c>
      <c r="G108" s="47" t="s">
        <v>83</v>
      </c>
      <c r="H108" s="47" t="s">
        <v>63</v>
      </c>
      <c r="I108" s="49">
        <v>20</v>
      </c>
    </row>
    <row r="109" spans="1:9" x14ac:dyDescent="0.2">
      <c r="A109" s="48">
        <v>2021</v>
      </c>
      <c r="B109" s="47" t="s">
        <v>32</v>
      </c>
      <c r="C109" s="47" t="s">
        <v>149</v>
      </c>
      <c r="D109" s="47" t="s">
        <v>80</v>
      </c>
      <c r="E109" s="47" t="s">
        <v>81</v>
      </c>
      <c r="F109" s="47" t="s">
        <v>119</v>
      </c>
      <c r="G109" s="47" t="s">
        <v>83</v>
      </c>
      <c r="H109" s="47" t="s">
        <v>64</v>
      </c>
      <c r="I109" s="49">
        <v>24</v>
      </c>
    </row>
    <row r="110" spans="1:9" x14ac:dyDescent="0.2">
      <c r="A110" s="48">
        <v>2021</v>
      </c>
      <c r="B110" s="47" t="s">
        <v>32</v>
      </c>
      <c r="C110" s="47" t="s">
        <v>149</v>
      </c>
      <c r="D110" s="47" t="s">
        <v>80</v>
      </c>
      <c r="E110" s="47" t="s">
        <v>81</v>
      </c>
      <c r="F110" s="47" t="s">
        <v>119</v>
      </c>
      <c r="G110" s="47" t="s">
        <v>83</v>
      </c>
      <c r="H110" s="47" t="s">
        <v>62</v>
      </c>
      <c r="I110" s="49">
        <v>15</v>
      </c>
    </row>
    <row r="111" spans="1:9" x14ac:dyDescent="0.2">
      <c r="A111" s="48">
        <v>2021</v>
      </c>
      <c r="B111" s="47" t="s">
        <v>33</v>
      </c>
      <c r="C111" s="47" t="s">
        <v>150</v>
      </c>
      <c r="D111" s="47" t="s">
        <v>80</v>
      </c>
      <c r="E111" s="47" t="s">
        <v>85</v>
      </c>
      <c r="F111" s="47" t="s">
        <v>119</v>
      </c>
      <c r="G111" s="47" t="s">
        <v>83</v>
      </c>
      <c r="H111" s="47" t="s">
        <v>63</v>
      </c>
      <c r="I111" s="49">
        <v>9</v>
      </c>
    </row>
    <row r="112" spans="1:9" x14ac:dyDescent="0.2">
      <c r="A112" s="48">
        <v>2021</v>
      </c>
      <c r="B112" s="47" t="s">
        <v>33</v>
      </c>
      <c r="C112" s="47" t="s">
        <v>150</v>
      </c>
      <c r="D112" s="47" t="s">
        <v>80</v>
      </c>
      <c r="E112" s="47" t="s">
        <v>85</v>
      </c>
      <c r="F112" s="47" t="s">
        <v>119</v>
      </c>
      <c r="G112" s="47" t="s">
        <v>83</v>
      </c>
      <c r="H112" s="47" t="s">
        <v>64</v>
      </c>
      <c r="I112" s="49">
        <v>8</v>
      </c>
    </row>
    <row r="113" spans="1:9" x14ac:dyDescent="0.2">
      <c r="A113" s="48">
        <v>2021</v>
      </c>
      <c r="B113" s="47" t="s">
        <v>33</v>
      </c>
      <c r="C113" s="47" t="s">
        <v>150</v>
      </c>
      <c r="D113" s="47" t="s">
        <v>80</v>
      </c>
      <c r="E113" s="47" t="s">
        <v>85</v>
      </c>
      <c r="F113" s="47" t="s">
        <v>119</v>
      </c>
      <c r="G113" s="47" t="s">
        <v>83</v>
      </c>
      <c r="H113" s="47" t="s">
        <v>62</v>
      </c>
      <c r="I113" s="49">
        <v>5</v>
      </c>
    </row>
    <row r="114" spans="1:9" x14ac:dyDescent="0.2">
      <c r="A114" s="48">
        <v>2021</v>
      </c>
      <c r="B114" s="47" t="s">
        <v>34</v>
      </c>
      <c r="C114" s="47" t="s">
        <v>151</v>
      </c>
      <c r="D114" s="47" t="s">
        <v>80</v>
      </c>
      <c r="E114" s="47" t="s">
        <v>85</v>
      </c>
      <c r="F114" s="47" t="s">
        <v>119</v>
      </c>
      <c r="G114" s="47" t="s">
        <v>83</v>
      </c>
      <c r="H114" s="47" t="s">
        <v>63</v>
      </c>
      <c r="I114" s="49">
        <v>13</v>
      </c>
    </row>
    <row r="115" spans="1:9" x14ac:dyDescent="0.2">
      <c r="A115" s="48">
        <v>2021</v>
      </c>
      <c r="B115" s="47" t="s">
        <v>34</v>
      </c>
      <c r="C115" s="47" t="s">
        <v>151</v>
      </c>
      <c r="D115" s="47" t="s">
        <v>80</v>
      </c>
      <c r="E115" s="47" t="s">
        <v>85</v>
      </c>
      <c r="F115" s="47" t="s">
        <v>119</v>
      </c>
      <c r="G115" s="47" t="s">
        <v>83</v>
      </c>
      <c r="H115" s="47" t="s">
        <v>64</v>
      </c>
      <c r="I115" s="49">
        <v>5</v>
      </c>
    </row>
    <row r="116" spans="1:9" x14ac:dyDescent="0.2">
      <c r="A116" s="48">
        <v>2021</v>
      </c>
      <c r="B116" s="47" t="s">
        <v>34</v>
      </c>
      <c r="C116" s="47" t="s">
        <v>151</v>
      </c>
      <c r="D116" s="47" t="s">
        <v>80</v>
      </c>
      <c r="E116" s="47" t="s">
        <v>85</v>
      </c>
      <c r="F116" s="47" t="s">
        <v>119</v>
      </c>
      <c r="G116" s="47" t="s">
        <v>83</v>
      </c>
      <c r="H116" s="47" t="s">
        <v>62</v>
      </c>
      <c r="I116" s="49">
        <v>6</v>
      </c>
    </row>
    <row r="117" spans="1:9" x14ac:dyDescent="0.2">
      <c r="A117" s="48">
        <v>2021</v>
      </c>
      <c r="B117" s="47" t="s">
        <v>35</v>
      </c>
      <c r="C117" s="47" t="s">
        <v>152</v>
      </c>
      <c r="D117" s="47" t="s">
        <v>86</v>
      </c>
      <c r="E117" s="47" t="s">
        <v>81</v>
      </c>
      <c r="F117" s="47" t="s">
        <v>119</v>
      </c>
      <c r="G117" s="47" t="s">
        <v>83</v>
      </c>
      <c r="H117" s="47" t="s">
        <v>63</v>
      </c>
      <c r="I117" s="49">
        <v>7.36</v>
      </c>
    </row>
    <row r="118" spans="1:9" x14ac:dyDescent="0.2">
      <c r="A118" s="48">
        <v>2021</v>
      </c>
      <c r="B118" s="47" t="s">
        <v>35</v>
      </c>
      <c r="C118" s="47" t="s">
        <v>152</v>
      </c>
      <c r="D118" s="47" t="s">
        <v>86</v>
      </c>
      <c r="E118" s="47" t="s">
        <v>81</v>
      </c>
      <c r="F118" s="47" t="s">
        <v>119</v>
      </c>
      <c r="G118" s="47" t="s">
        <v>83</v>
      </c>
      <c r="H118" s="47" t="s">
        <v>64</v>
      </c>
      <c r="I118" s="49">
        <v>16.14</v>
      </c>
    </row>
    <row r="119" spans="1:9" x14ac:dyDescent="0.2">
      <c r="A119" s="48">
        <v>2021</v>
      </c>
      <c r="B119" s="47" t="s">
        <v>35</v>
      </c>
      <c r="C119" s="47" t="s">
        <v>152</v>
      </c>
      <c r="D119" s="47" t="s">
        <v>86</v>
      </c>
      <c r="E119" s="47" t="s">
        <v>81</v>
      </c>
      <c r="F119" s="47" t="s">
        <v>119</v>
      </c>
      <c r="G119" s="47" t="s">
        <v>83</v>
      </c>
      <c r="H119" s="47" t="s">
        <v>62</v>
      </c>
      <c r="I119" s="49">
        <v>1.84</v>
      </c>
    </row>
    <row r="120" spans="1:9" x14ac:dyDescent="0.2">
      <c r="A120" s="48">
        <v>2021</v>
      </c>
      <c r="B120" s="47" t="s">
        <v>36</v>
      </c>
      <c r="C120" s="47" t="s">
        <v>153</v>
      </c>
      <c r="D120" s="47" t="s">
        <v>80</v>
      </c>
      <c r="E120" s="47" t="s">
        <v>84</v>
      </c>
      <c r="F120" s="47" t="s">
        <v>119</v>
      </c>
      <c r="G120" s="47" t="s">
        <v>83</v>
      </c>
      <c r="H120" s="47" t="s">
        <v>63</v>
      </c>
      <c r="I120" s="49">
        <v>26</v>
      </c>
    </row>
    <row r="121" spans="1:9" x14ac:dyDescent="0.2">
      <c r="A121" s="48">
        <v>2021</v>
      </c>
      <c r="B121" s="47" t="s">
        <v>36</v>
      </c>
      <c r="C121" s="47" t="s">
        <v>153</v>
      </c>
      <c r="D121" s="47" t="s">
        <v>80</v>
      </c>
      <c r="E121" s="47" t="s">
        <v>84</v>
      </c>
      <c r="F121" s="47" t="s">
        <v>119</v>
      </c>
      <c r="G121" s="47" t="s">
        <v>83</v>
      </c>
      <c r="H121" s="47" t="s">
        <v>64</v>
      </c>
      <c r="I121" s="49">
        <v>31</v>
      </c>
    </row>
    <row r="122" spans="1:9" x14ac:dyDescent="0.2">
      <c r="A122" s="48">
        <v>2021</v>
      </c>
      <c r="B122" s="47" t="s">
        <v>36</v>
      </c>
      <c r="C122" s="47" t="s">
        <v>153</v>
      </c>
      <c r="D122" s="47" t="s">
        <v>80</v>
      </c>
      <c r="E122" s="47" t="s">
        <v>84</v>
      </c>
      <c r="F122" s="47" t="s">
        <v>119</v>
      </c>
      <c r="G122" s="47" t="s">
        <v>83</v>
      </c>
      <c r="H122" s="47" t="s">
        <v>62</v>
      </c>
      <c r="I122" s="49">
        <v>14</v>
      </c>
    </row>
    <row r="123" spans="1:9" x14ac:dyDescent="0.2">
      <c r="A123" s="48">
        <v>2021</v>
      </c>
      <c r="B123" s="47" t="s">
        <v>37</v>
      </c>
      <c r="C123" s="47" t="s">
        <v>154</v>
      </c>
      <c r="D123" s="47" t="s">
        <v>80</v>
      </c>
      <c r="E123" s="47" t="s">
        <v>85</v>
      </c>
      <c r="F123" s="47" t="s">
        <v>119</v>
      </c>
      <c r="G123" s="47" t="s">
        <v>83</v>
      </c>
      <c r="H123" s="47" t="s">
        <v>63</v>
      </c>
      <c r="I123" s="49">
        <v>22.5</v>
      </c>
    </row>
    <row r="124" spans="1:9" x14ac:dyDescent="0.2">
      <c r="A124" s="48">
        <v>2021</v>
      </c>
      <c r="B124" s="47" t="s">
        <v>37</v>
      </c>
      <c r="C124" s="47" t="s">
        <v>154</v>
      </c>
      <c r="D124" s="47" t="s">
        <v>80</v>
      </c>
      <c r="E124" s="47" t="s">
        <v>85</v>
      </c>
      <c r="F124" s="47" t="s">
        <v>119</v>
      </c>
      <c r="G124" s="47" t="s">
        <v>83</v>
      </c>
      <c r="H124" s="47" t="s">
        <v>64</v>
      </c>
      <c r="I124" s="49">
        <v>25.75</v>
      </c>
    </row>
    <row r="125" spans="1:9" x14ac:dyDescent="0.2">
      <c r="A125" s="48">
        <v>2021</v>
      </c>
      <c r="B125" s="47" t="s">
        <v>37</v>
      </c>
      <c r="C125" s="47" t="s">
        <v>154</v>
      </c>
      <c r="D125" s="47" t="s">
        <v>80</v>
      </c>
      <c r="E125" s="47" t="s">
        <v>85</v>
      </c>
      <c r="F125" s="47" t="s">
        <v>119</v>
      </c>
      <c r="G125" s="47" t="s">
        <v>83</v>
      </c>
      <c r="H125" s="47" t="s">
        <v>62</v>
      </c>
      <c r="I125" s="49">
        <v>14</v>
      </c>
    </row>
    <row r="126" spans="1:9" x14ac:dyDescent="0.2">
      <c r="A126" s="48">
        <v>2021</v>
      </c>
      <c r="B126" s="47" t="s">
        <v>38</v>
      </c>
      <c r="C126" s="47" t="s">
        <v>155</v>
      </c>
      <c r="D126" s="47" t="s">
        <v>80</v>
      </c>
      <c r="E126" s="47" t="s">
        <v>81</v>
      </c>
      <c r="F126" s="47" t="s">
        <v>119</v>
      </c>
      <c r="G126" s="47" t="s">
        <v>83</v>
      </c>
      <c r="H126" s="47" t="s">
        <v>63</v>
      </c>
      <c r="I126" s="49">
        <v>6.75</v>
      </c>
    </row>
    <row r="127" spans="1:9" x14ac:dyDescent="0.2">
      <c r="A127" s="48">
        <v>2021</v>
      </c>
      <c r="B127" s="47" t="s">
        <v>38</v>
      </c>
      <c r="C127" s="47" t="s">
        <v>155</v>
      </c>
      <c r="D127" s="47" t="s">
        <v>80</v>
      </c>
      <c r="E127" s="47" t="s">
        <v>81</v>
      </c>
      <c r="F127" s="47" t="s">
        <v>119</v>
      </c>
      <c r="G127" s="47" t="s">
        <v>83</v>
      </c>
      <c r="H127" s="47" t="s">
        <v>64</v>
      </c>
      <c r="I127" s="49">
        <v>15</v>
      </c>
    </row>
    <row r="128" spans="1:9" x14ac:dyDescent="0.2">
      <c r="A128" s="48">
        <v>2021</v>
      </c>
      <c r="B128" s="47" t="s">
        <v>38</v>
      </c>
      <c r="C128" s="47" t="s">
        <v>155</v>
      </c>
      <c r="D128" s="47" t="s">
        <v>80</v>
      </c>
      <c r="E128" s="47" t="s">
        <v>81</v>
      </c>
      <c r="F128" s="47" t="s">
        <v>119</v>
      </c>
      <c r="G128" s="47" t="s">
        <v>83</v>
      </c>
      <c r="H128" s="47" t="s">
        <v>62</v>
      </c>
      <c r="I128" s="49">
        <v>6</v>
      </c>
    </row>
    <row r="129" spans="1:9" x14ac:dyDescent="0.2">
      <c r="A129" s="48">
        <v>2021</v>
      </c>
      <c r="B129" s="47" t="s">
        <v>39</v>
      </c>
      <c r="C129" s="47" t="s">
        <v>156</v>
      </c>
      <c r="D129" s="47" t="s">
        <v>86</v>
      </c>
      <c r="E129" s="47" t="s">
        <v>81</v>
      </c>
      <c r="F129" s="47" t="s">
        <v>119</v>
      </c>
      <c r="G129" s="47" t="s">
        <v>83</v>
      </c>
      <c r="H129" s="47" t="s">
        <v>63</v>
      </c>
      <c r="I129" s="49">
        <v>3</v>
      </c>
    </row>
    <row r="130" spans="1:9" x14ac:dyDescent="0.2">
      <c r="A130" s="48">
        <v>2021</v>
      </c>
      <c r="B130" s="47" t="s">
        <v>39</v>
      </c>
      <c r="C130" s="47" t="s">
        <v>156</v>
      </c>
      <c r="D130" s="47" t="s">
        <v>86</v>
      </c>
      <c r="E130" s="47" t="s">
        <v>81</v>
      </c>
      <c r="F130" s="47" t="s">
        <v>119</v>
      </c>
      <c r="G130" s="47" t="s">
        <v>83</v>
      </c>
      <c r="H130" s="47" t="s">
        <v>64</v>
      </c>
      <c r="I130" s="49">
        <v>2</v>
      </c>
    </row>
    <row r="131" spans="1:9" x14ac:dyDescent="0.2">
      <c r="A131" s="48">
        <v>2021</v>
      </c>
      <c r="B131" s="47" t="s">
        <v>39</v>
      </c>
      <c r="C131" s="47" t="s">
        <v>156</v>
      </c>
      <c r="D131" s="47" t="s">
        <v>86</v>
      </c>
      <c r="E131" s="47" t="s">
        <v>81</v>
      </c>
      <c r="F131" s="47" t="s">
        <v>119</v>
      </c>
      <c r="G131" s="47" t="s">
        <v>83</v>
      </c>
      <c r="H131" s="47" t="s">
        <v>62</v>
      </c>
      <c r="I131" s="49">
        <v>1</v>
      </c>
    </row>
    <row r="132" spans="1:9" x14ac:dyDescent="0.2">
      <c r="A132" s="48">
        <v>2021</v>
      </c>
      <c r="B132" s="47" t="s">
        <v>40</v>
      </c>
      <c r="C132" s="47" t="s">
        <v>157</v>
      </c>
      <c r="D132" s="47" t="s">
        <v>80</v>
      </c>
      <c r="E132" s="47" t="s">
        <v>84</v>
      </c>
      <c r="F132" s="47" t="s">
        <v>119</v>
      </c>
      <c r="G132" s="47" t="s">
        <v>83</v>
      </c>
      <c r="H132" s="47" t="s">
        <v>63</v>
      </c>
      <c r="I132" s="49">
        <v>15.5</v>
      </c>
    </row>
    <row r="133" spans="1:9" x14ac:dyDescent="0.2">
      <c r="A133" s="48">
        <v>2021</v>
      </c>
      <c r="B133" s="47" t="s">
        <v>40</v>
      </c>
      <c r="C133" s="47" t="s">
        <v>157</v>
      </c>
      <c r="D133" s="47" t="s">
        <v>80</v>
      </c>
      <c r="E133" s="47" t="s">
        <v>84</v>
      </c>
      <c r="F133" s="47" t="s">
        <v>119</v>
      </c>
      <c r="G133" s="47" t="s">
        <v>83</v>
      </c>
      <c r="H133" s="47" t="s">
        <v>64</v>
      </c>
      <c r="I133" s="49">
        <v>51.167000000000002</v>
      </c>
    </row>
    <row r="134" spans="1:9" x14ac:dyDescent="0.2">
      <c r="A134" s="48">
        <v>2021</v>
      </c>
      <c r="B134" s="47" t="s">
        <v>40</v>
      </c>
      <c r="C134" s="47" t="s">
        <v>157</v>
      </c>
      <c r="D134" s="47" t="s">
        <v>80</v>
      </c>
      <c r="E134" s="47" t="s">
        <v>84</v>
      </c>
      <c r="F134" s="47" t="s">
        <v>119</v>
      </c>
      <c r="G134" s="47" t="s">
        <v>83</v>
      </c>
      <c r="H134" s="47" t="s">
        <v>62</v>
      </c>
      <c r="I134" s="49">
        <v>10</v>
      </c>
    </row>
    <row r="135" spans="1:9" x14ac:dyDescent="0.2">
      <c r="A135" s="48">
        <v>2021</v>
      </c>
      <c r="B135" s="47" t="s">
        <v>42</v>
      </c>
      <c r="C135" s="47" t="s">
        <v>158</v>
      </c>
      <c r="D135" s="47" t="s">
        <v>80</v>
      </c>
      <c r="E135" s="47" t="s">
        <v>84</v>
      </c>
      <c r="F135" s="47" t="s">
        <v>119</v>
      </c>
      <c r="G135" s="47" t="s">
        <v>83</v>
      </c>
      <c r="H135" s="47" t="s">
        <v>63</v>
      </c>
      <c r="I135" s="49">
        <v>14.52</v>
      </c>
    </row>
    <row r="136" spans="1:9" x14ac:dyDescent="0.2">
      <c r="A136" s="48">
        <v>2021</v>
      </c>
      <c r="B136" s="47" t="s">
        <v>42</v>
      </c>
      <c r="C136" s="47" t="s">
        <v>158</v>
      </c>
      <c r="D136" s="47" t="s">
        <v>80</v>
      </c>
      <c r="E136" s="47" t="s">
        <v>84</v>
      </c>
      <c r="F136" s="47" t="s">
        <v>119</v>
      </c>
      <c r="G136" s="47" t="s">
        <v>83</v>
      </c>
      <c r="H136" s="47" t="s">
        <v>64</v>
      </c>
      <c r="I136" s="49">
        <v>27.32</v>
      </c>
    </row>
    <row r="137" spans="1:9" x14ac:dyDescent="0.2">
      <c r="A137" s="48">
        <v>2021</v>
      </c>
      <c r="B137" s="47" t="s">
        <v>42</v>
      </c>
      <c r="C137" s="47" t="s">
        <v>158</v>
      </c>
      <c r="D137" s="47" t="s">
        <v>80</v>
      </c>
      <c r="E137" s="47" t="s">
        <v>84</v>
      </c>
      <c r="F137" s="47" t="s">
        <v>119</v>
      </c>
      <c r="G137" s="47" t="s">
        <v>83</v>
      </c>
      <c r="H137" s="47" t="s">
        <v>62</v>
      </c>
      <c r="I137" s="49">
        <v>4.62</v>
      </c>
    </row>
    <row r="138" spans="1:9" x14ac:dyDescent="0.2">
      <c r="A138" s="48">
        <v>2021</v>
      </c>
      <c r="B138" s="47" t="s">
        <v>43</v>
      </c>
      <c r="C138" s="47" t="s">
        <v>159</v>
      </c>
      <c r="D138" s="47" t="s">
        <v>86</v>
      </c>
      <c r="E138" s="47" t="s">
        <v>81</v>
      </c>
      <c r="F138" s="47" t="s">
        <v>119</v>
      </c>
      <c r="G138" s="47" t="s">
        <v>83</v>
      </c>
      <c r="H138" s="47" t="s">
        <v>63</v>
      </c>
      <c r="I138" s="49">
        <v>9.73</v>
      </c>
    </row>
    <row r="139" spans="1:9" x14ac:dyDescent="0.2">
      <c r="A139" s="48">
        <v>2021</v>
      </c>
      <c r="B139" s="47" t="s">
        <v>43</v>
      </c>
      <c r="C139" s="47" t="s">
        <v>159</v>
      </c>
      <c r="D139" s="47" t="s">
        <v>86</v>
      </c>
      <c r="E139" s="47" t="s">
        <v>81</v>
      </c>
      <c r="F139" s="47" t="s">
        <v>119</v>
      </c>
      <c r="G139" s="47" t="s">
        <v>83</v>
      </c>
      <c r="H139" s="47" t="s">
        <v>64</v>
      </c>
      <c r="I139" s="49">
        <v>27.15</v>
      </c>
    </row>
    <row r="140" spans="1:9" x14ac:dyDescent="0.2">
      <c r="A140" s="48">
        <v>2021</v>
      </c>
      <c r="B140" s="47" t="s">
        <v>43</v>
      </c>
      <c r="C140" s="47" t="s">
        <v>159</v>
      </c>
      <c r="D140" s="47" t="s">
        <v>86</v>
      </c>
      <c r="E140" s="47" t="s">
        <v>81</v>
      </c>
      <c r="F140" s="47" t="s">
        <v>119</v>
      </c>
      <c r="G140" s="47" t="s">
        <v>83</v>
      </c>
      <c r="H140" s="47" t="s">
        <v>62</v>
      </c>
      <c r="I140" s="49">
        <v>6.16</v>
      </c>
    </row>
    <row r="141" spans="1:9" x14ac:dyDescent="0.2">
      <c r="A141" s="48">
        <v>2022</v>
      </c>
      <c r="B141" s="47" t="s">
        <v>0</v>
      </c>
      <c r="C141" s="47" t="s">
        <v>118</v>
      </c>
      <c r="D141" s="47" t="s">
        <v>80</v>
      </c>
      <c r="E141" s="47" t="s">
        <v>81</v>
      </c>
      <c r="F141" s="47" t="s">
        <v>119</v>
      </c>
      <c r="G141" s="47" t="s">
        <v>83</v>
      </c>
      <c r="H141" s="47" t="s">
        <v>63</v>
      </c>
      <c r="I141" s="49">
        <v>4.93</v>
      </c>
    </row>
    <row r="142" spans="1:9" x14ac:dyDescent="0.2">
      <c r="A142" s="48">
        <v>2022</v>
      </c>
      <c r="B142" s="47" t="s">
        <v>0</v>
      </c>
      <c r="C142" s="47" t="s">
        <v>118</v>
      </c>
      <c r="D142" s="47" t="s">
        <v>80</v>
      </c>
      <c r="E142" s="47" t="s">
        <v>81</v>
      </c>
      <c r="F142" s="47" t="s">
        <v>119</v>
      </c>
      <c r="G142" s="47" t="s">
        <v>83</v>
      </c>
      <c r="H142" s="47" t="s">
        <v>64</v>
      </c>
      <c r="I142" s="49">
        <v>7.78</v>
      </c>
    </row>
    <row r="143" spans="1:9" x14ac:dyDescent="0.2">
      <c r="A143" s="48">
        <v>2022</v>
      </c>
      <c r="B143" s="47" t="s">
        <v>0</v>
      </c>
      <c r="C143" s="47" t="s">
        <v>118</v>
      </c>
      <c r="D143" s="47" t="s">
        <v>80</v>
      </c>
      <c r="E143" s="47" t="s">
        <v>81</v>
      </c>
      <c r="F143" s="47" t="s">
        <v>119</v>
      </c>
      <c r="G143" s="47" t="s">
        <v>83</v>
      </c>
      <c r="H143" s="47" t="s">
        <v>62</v>
      </c>
      <c r="I143" s="49">
        <v>2.38</v>
      </c>
    </row>
    <row r="144" spans="1:9" x14ac:dyDescent="0.2">
      <c r="A144" s="48">
        <v>2022</v>
      </c>
      <c r="B144" s="47" t="s">
        <v>3</v>
      </c>
      <c r="C144" s="47" t="s">
        <v>120</v>
      </c>
      <c r="D144" s="47" t="s">
        <v>80</v>
      </c>
      <c r="E144" s="47" t="s">
        <v>84</v>
      </c>
      <c r="F144" s="47" t="s">
        <v>119</v>
      </c>
      <c r="G144" s="47" t="s">
        <v>82</v>
      </c>
      <c r="H144" s="47" t="s">
        <v>63</v>
      </c>
      <c r="I144" s="49">
        <v>2</v>
      </c>
    </row>
    <row r="145" spans="1:9" x14ac:dyDescent="0.2">
      <c r="A145" s="48">
        <v>2022</v>
      </c>
      <c r="B145" s="47" t="s">
        <v>3</v>
      </c>
      <c r="C145" s="47" t="s">
        <v>120</v>
      </c>
      <c r="D145" s="47" t="s">
        <v>80</v>
      </c>
      <c r="E145" s="47" t="s">
        <v>84</v>
      </c>
      <c r="F145" s="47" t="s">
        <v>119</v>
      </c>
      <c r="G145" s="47" t="s">
        <v>82</v>
      </c>
      <c r="H145" s="47" t="s">
        <v>64</v>
      </c>
      <c r="I145" s="49">
        <v>6</v>
      </c>
    </row>
    <row r="146" spans="1:9" x14ac:dyDescent="0.2">
      <c r="A146" s="48">
        <v>2022</v>
      </c>
      <c r="B146" s="47" t="s">
        <v>3</v>
      </c>
      <c r="C146" s="47" t="s">
        <v>120</v>
      </c>
      <c r="D146" s="47" t="s">
        <v>80</v>
      </c>
      <c r="E146" s="47" t="s">
        <v>84</v>
      </c>
      <c r="F146" s="47" t="s">
        <v>119</v>
      </c>
      <c r="G146" s="47" t="s">
        <v>82</v>
      </c>
      <c r="H146" s="47" t="s">
        <v>62</v>
      </c>
      <c r="I146" s="49">
        <v>1</v>
      </c>
    </row>
    <row r="147" spans="1:9" x14ac:dyDescent="0.2">
      <c r="A147" s="48">
        <v>2022</v>
      </c>
      <c r="B147" s="47" t="s">
        <v>3</v>
      </c>
      <c r="C147" s="47" t="s">
        <v>120</v>
      </c>
      <c r="D147" s="47" t="s">
        <v>80</v>
      </c>
      <c r="E147" s="47" t="s">
        <v>84</v>
      </c>
      <c r="F147" s="47" t="s">
        <v>119</v>
      </c>
      <c r="G147" s="47" t="s">
        <v>83</v>
      </c>
      <c r="H147" s="47" t="s">
        <v>63</v>
      </c>
      <c r="I147" s="49">
        <v>10</v>
      </c>
    </row>
    <row r="148" spans="1:9" x14ac:dyDescent="0.2">
      <c r="A148" s="48">
        <v>2022</v>
      </c>
      <c r="B148" s="47" t="s">
        <v>3</v>
      </c>
      <c r="C148" s="47" t="s">
        <v>120</v>
      </c>
      <c r="D148" s="47" t="s">
        <v>80</v>
      </c>
      <c r="E148" s="47" t="s">
        <v>84</v>
      </c>
      <c r="F148" s="47" t="s">
        <v>119</v>
      </c>
      <c r="G148" s="47" t="s">
        <v>83</v>
      </c>
      <c r="H148" s="47" t="s">
        <v>64</v>
      </c>
      <c r="I148" s="49">
        <v>20.25</v>
      </c>
    </row>
    <row r="149" spans="1:9" x14ac:dyDescent="0.2">
      <c r="A149" s="48">
        <v>2022</v>
      </c>
      <c r="B149" s="47" t="s">
        <v>3</v>
      </c>
      <c r="C149" s="47" t="s">
        <v>120</v>
      </c>
      <c r="D149" s="47" t="s">
        <v>80</v>
      </c>
      <c r="E149" s="47" t="s">
        <v>84</v>
      </c>
      <c r="F149" s="47" t="s">
        <v>119</v>
      </c>
      <c r="G149" s="47" t="s">
        <v>83</v>
      </c>
      <c r="H149" s="47" t="s">
        <v>62</v>
      </c>
      <c r="I149" s="49">
        <v>6</v>
      </c>
    </row>
    <row r="150" spans="1:9" x14ac:dyDescent="0.2">
      <c r="A150" s="48">
        <v>2022</v>
      </c>
      <c r="B150" s="47" t="s">
        <v>4</v>
      </c>
      <c r="C150" s="47" t="s">
        <v>121</v>
      </c>
      <c r="D150" s="47" t="s">
        <v>80</v>
      </c>
      <c r="E150" s="47" t="s">
        <v>81</v>
      </c>
      <c r="F150" s="47" t="s">
        <v>119</v>
      </c>
      <c r="G150" s="47" t="s">
        <v>83</v>
      </c>
      <c r="H150" s="47" t="s">
        <v>63</v>
      </c>
      <c r="I150" s="49">
        <v>3.21</v>
      </c>
    </row>
    <row r="151" spans="1:9" x14ac:dyDescent="0.2">
      <c r="A151" s="48">
        <v>2022</v>
      </c>
      <c r="B151" s="47" t="s">
        <v>4</v>
      </c>
      <c r="C151" s="47" t="s">
        <v>121</v>
      </c>
      <c r="D151" s="47" t="s">
        <v>80</v>
      </c>
      <c r="E151" s="47" t="s">
        <v>81</v>
      </c>
      <c r="F151" s="47" t="s">
        <v>119</v>
      </c>
      <c r="G151" s="47" t="s">
        <v>83</v>
      </c>
      <c r="H151" s="47" t="s">
        <v>64</v>
      </c>
      <c r="I151" s="49">
        <v>8.81</v>
      </c>
    </row>
    <row r="152" spans="1:9" x14ac:dyDescent="0.2">
      <c r="A152" s="48">
        <v>2022</v>
      </c>
      <c r="B152" s="47" t="s">
        <v>4</v>
      </c>
      <c r="C152" s="47" t="s">
        <v>121</v>
      </c>
      <c r="D152" s="47" t="s">
        <v>80</v>
      </c>
      <c r="E152" s="47" t="s">
        <v>81</v>
      </c>
      <c r="F152" s="47" t="s">
        <v>119</v>
      </c>
      <c r="G152" s="47" t="s">
        <v>83</v>
      </c>
      <c r="H152" s="47" t="s">
        <v>62</v>
      </c>
      <c r="I152" s="49">
        <v>1.43</v>
      </c>
    </row>
    <row r="153" spans="1:9" x14ac:dyDescent="0.2">
      <c r="A153" s="48">
        <v>2022</v>
      </c>
      <c r="B153" s="47" t="s">
        <v>5</v>
      </c>
      <c r="C153" s="47" t="s">
        <v>122</v>
      </c>
      <c r="D153" s="47" t="s">
        <v>80</v>
      </c>
      <c r="E153" s="47" t="s">
        <v>84</v>
      </c>
      <c r="F153" s="47" t="s">
        <v>119</v>
      </c>
      <c r="G153" s="47" t="s">
        <v>83</v>
      </c>
      <c r="H153" s="47" t="s">
        <v>63</v>
      </c>
      <c r="I153" s="49">
        <v>9.75</v>
      </c>
    </row>
    <row r="154" spans="1:9" x14ac:dyDescent="0.2">
      <c r="A154" s="48">
        <v>2022</v>
      </c>
      <c r="B154" s="47" t="s">
        <v>5</v>
      </c>
      <c r="C154" s="47" t="s">
        <v>122</v>
      </c>
      <c r="D154" s="47" t="s">
        <v>80</v>
      </c>
      <c r="E154" s="47" t="s">
        <v>84</v>
      </c>
      <c r="F154" s="47" t="s">
        <v>119</v>
      </c>
      <c r="G154" s="47" t="s">
        <v>83</v>
      </c>
      <c r="H154" s="47" t="s">
        <v>64</v>
      </c>
      <c r="I154" s="49">
        <v>22</v>
      </c>
    </row>
    <row r="155" spans="1:9" x14ac:dyDescent="0.2">
      <c r="A155" s="48">
        <v>2022</v>
      </c>
      <c r="B155" s="47" t="s">
        <v>5</v>
      </c>
      <c r="C155" s="47" t="s">
        <v>122</v>
      </c>
      <c r="D155" s="47" t="s">
        <v>80</v>
      </c>
      <c r="E155" s="47" t="s">
        <v>84</v>
      </c>
      <c r="F155" s="47" t="s">
        <v>119</v>
      </c>
      <c r="G155" s="47" t="s">
        <v>83</v>
      </c>
      <c r="H155" s="47" t="s">
        <v>62</v>
      </c>
      <c r="I155" s="49">
        <v>5.0830000000000002</v>
      </c>
    </row>
    <row r="156" spans="1:9" x14ac:dyDescent="0.2">
      <c r="A156" s="48">
        <v>2022</v>
      </c>
      <c r="B156" s="47" t="s">
        <v>6</v>
      </c>
      <c r="C156" s="47" t="s">
        <v>123</v>
      </c>
      <c r="D156" s="47" t="s">
        <v>80</v>
      </c>
      <c r="E156" s="47" t="s">
        <v>85</v>
      </c>
      <c r="F156" s="47" t="s">
        <v>119</v>
      </c>
      <c r="G156" s="47" t="s">
        <v>82</v>
      </c>
      <c r="H156" s="47" t="s">
        <v>63</v>
      </c>
      <c r="I156" s="49">
        <v>1.5</v>
      </c>
    </row>
    <row r="157" spans="1:9" x14ac:dyDescent="0.2">
      <c r="A157" s="48">
        <v>2022</v>
      </c>
      <c r="B157" s="47" t="s">
        <v>6</v>
      </c>
      <c r="C157" s="47" t="s">
        <v>123</v>
      </c>
      <c r="D157" s="47" t="s">
        <v>80</v>
      </c>
      <c r="E157" s="47" t="s">
        <v>85</v>
      </c>
      <c r="F157" s="47" t="s">
        <v>119</v>
      </c>
      <c r="G157" s="47" t="s">
        <v>82</v>
      </c>
      <c r="H157" s="47" t="s">
        <v>64</v>
      </c>
      <c r="I157" s="49">
        <v>2</v>
      </c>
    </row>
    <row r="158" spans="1:9" x14ac:dyDescent="0.2">
      <c r="A158" s="48">
        <v>2022</v>
      </c>
      <c r="B158" s="47" t="s">
        <v>6</v>
      </c>
      <c r="C158" s="47" t="s">
        <v>123</v>
      </c>
      <c r="D158" s="47" t="s">
        <v>80</v>
      </c>
      <c r="E158" s="47" t="s">
        <v>85</v>
      </c>
      <c r="F158" s="47" t="s">
        <v>119</v>
      </c>
      <c r="G158" s="47" t="s">
        <v>82</v>
      </c>
      <c r="H158" s="47" t="s">
        <v>62</v>
      </c>
      <c r="I158" s="49">
        <v>2</v>
      </c>
    </row>
    <row r="159" spans="1:9" x14ac:dyDescent="0.2">
      <c r="A159" s="48">
        <v>2022</v>
      </c>
      <c r="B159" s="47" t="s">
        <v>6</v>
      </c>
      <c r="C159" s="47" t="s">
        <v>123</v>
      </c>
      <c r="D159" s="47" t="s">
        <v>80</v>
      </c>
      <c r="E159" s="47" t="s">
        <v>85</v>
      </c>
      <c r="F159" s="47" t="s">
        <v>119</v>
      </c>
      <c r="G159" s="47" t="s">
        <v>83</v>
      </c>
      <c r="H159" s="47" t="s">
        <v>63</v>
      </c>
      <c r="I159" s="49">
        <v>8</v>
      </c>
    </row>
    <row r="160" spans="1:9" x14ac:dyDescent="0.2">
      <c r="A160" s="48">
        <v>2022</v>
      </c>
      <c r="B160" s="47" t="s">
        <v>6</v>
      </c>
      <c r="C160" s="47" t="s">
        <v>123</v>
      </c>
      <c r="D160" s="47" t="s">
        <v>80</v>
      </c>
      <c r="E160" s="47" t="s">
        <v>85</v>
      </c>
      <c r="F160" s="47" t="s">
        <v>119</v>
      </c>
      <c r="G160" s="47" t="s">
        <v>83</v>
      </c>
      <c r="H160" s="47" t="s">
        <v>64</v>
      </c>
      <c r="I160" s="49">
        <v>20.25</v>
      </c>
    </row>
    <row r="161" spans="1:9" x14ac:dyDescent="0.2">
      <c r="A161" s="48">
        <v>2022</v>
      </c>
      <c r="B161" s="47" t="s">
        <v>6</v>
      </c>
      <c r="C161" s="47" t="s">
        <v>123</v>
      </c>
      <c r="D161" s="47" t="s">
        <v>80</v>
      </c>
      <c r="E161" s="47" t="s">
        <v>85</v>
      </c>
      <c r="F161" s="47" t="s">
        <v>119</v>
      </c>
      <c r="G161" s="47" t="s">
        <v>83</v>
      </c>
      <c r="H161" s="47" t="s">
        <v>62</v>
      </c>
      <c r="I161" s="49">
        <v>6.5</v>
      </c>
    </row>
    <row r="162" spans="1:9" x14ac:dyDescent="0.2">
      <c r="A162" s="48">
        <v>2022</v>
      </c>
      <c r="B162" s="47" t="s">
        <v>7</v>
      </c>
      <c r="C162" s="47" t="s">
        <v>124</v>
      </c>
      <c r="D162" s="47" t="s">
        <v>80</v>
      </c>
      <c r="E162" s="47" t="s">
        <v>84</v>
      </c>
      <c r="F162" s="47" t="s">
        <v>119</v>
      </c>
      <c r="G162" s="47" t="s">
        <v>82</v>
      </c>
      <c r="H162" s="47" t="s">
        <v>63</v>
      </c>
      <c r="I162" s="49">
        <v>6</v>
      </c>
    </row>
    <row r="163" spans="1:9" x14ac:dyDescent="0.2">
      <c r="A163" s="48">
        <v>2022</v>
      </c>
      <c r="B163" s="47" t="s">
        <v>7</v>
      </c>
      <c r="C163" s="47" t="s">
        <v>124</v>
      </c>
      <c r="D163" s="47" t="s">
        <v>80</v>
      </c>
      <c r="E163" s="47" t="s">
        <v>84</v>
      </c>
      <c r="F163" s="47" t="s">
        <v>119</v>
      </c>
      <c r="G163" s="47" t="s">
        <v>82</v>
      </c>
      <c r="H163" s="47" t="s">
        <v>64</v>
      </c>
      <c r="I163" s="49">
        <v>18</v>
      </c>
    </row>
    <row r="164" spans="1:9" x14ac:dyDescent="0.2">
      <c r="A164" s="48">
        <v>2022</v>
      </c>
      <c r="B164" s="47" t="s">
        <v>7</v>
      </c>
      <c r="C164" s="47" t="s">
        <v>124</v>
      </c>
      <c r="D164" s="47" t="s">
        <v>80</v>
      </c>
      <c r="E164" s="47" t="s">
        <v>84</v>
      </c>
      <c r="F164" s="47" t="s">
        <v>119</v>
      </c>
      <c r="G164" s="47" t="s">
        <v>82</v>
      </c>
      <c r="H164" s="47" t="s">
        <v>62</v>
      </c>
      <c r="I164" s="49">
        <v>3</v>
      </c>
    </row>
    <row r="165" spans="1:9" x14ac:dyDescent="0.2">
      <c r="A165" s="48">
        <v>2022</v>
      </c>
      <c r="B165" s="47" t="s">
        <v>7</v>
      </c>
      <c r="C165" s="47" t="s">
        <v>124</v>
      </c>
      <c r="D165" s="47" t="s">
        <v>80</v>
      </c>
      <c r="E165" s="47" t="s">
        <v>84</v>
      </c>
      <c r="F165" s="47" t="s">
        <v>119</v>
      </c>
      <c r="G165" s="47" t="s">
        <v>83</v>
      </c>
      <c r="H165" s="47" t="s">
        <v>63</v>
      </c>
      <c r="I165" s="49">
        <v>17.399999999999999</v>
      </c>
    </row>
    <row r="166" spans="1:9" x14ac:dyDescent="0.2">
      <c r="A166" s="48">
        <v>2022</v>
      </c>
      <c r="B166" s="47" t="s">
        <v>7</v>
      </c>
      <c r="C166" s="47" t="s">
        <v>124</v>
      </c>
      <c r="D166" s="47" t="s">
        <v>80</v>
      </c>
      <c r="E166" s="47" t="s">
        <v>84</v>
      </c>
      <c r="F166" s="47" t="s">
        <v>119</v>
      </c>
      <c r="G166" s="47" t="s">
        <v>83</v>
      </c>
      <c r="H166" s="47" t="s">
        <v>64</v>
      </c>
      <c r="I166" s="49">
        <v>20.32</v>
      </c>
    </row>
    <row r="167" spans="1:9" x14ac:dyDescent="0.2">
      <c r="A167" s="48">
        <v>2022</v>
      </c>
      <c r="B167" s="47" t="s">
        <v>7</v>
      </c>
      <c r="C167" s="47" t="s">
        <v>124</v>
      </c>
      <c r="D167" s="47" t="s">
        <v>80</v>
      </c>
      <c r="E167" s="47" t="s">
        <v>84</v>
      </c>
      <c r="F167" s="47" t="s">
        <v>119</v>
      </c>
      <c r="G167" s="47" t="s">
        <v>83</v>
      </c>
      <c r="H167" s="47" t="s">
        <v>62</v>
      </c>
      <c r="I167" s="49">
        <v>6.9</v>
      </c>
    </row>
    <row r="168" spans="1:9" x14ac:dyDescent="0.2">
      <c r="A168" s="48">
        <v>2022</v>
      </c>
      <c r="B168" s="47" t="s">
        <v>8</v>
      </c>
      <c r="C168" s="47" t="s">
        <v>125</v>
      </c>
      <c r="D168" s="47" t="s">
        <v>80</v>
      </c>
      <c r="E168" s="47" t="s">
        <v>81</v>
      </c>
      <c r="F168" s="47" t="s">
        <v>119</v>
      </c>
      <c r="G168" s="47" t="s">
        <v>83</v>
      </c>
      <c r="H168" s="47" t="s">
        <v>63</v>
      </c>
      <c r="I168" s="49">
        <v>3</v>
      </c>
    </row>
    <row r="169" spans="1:9" x14ac:dyDescent="0.2">
      <c r="A169" s="48">
        <v>2022</v>
      </c>
      <c r="B169" s="47" t="s">
        <v>8</v>
      </c>
      <c r="C169" s="47" t="s">
        <v>125</v>
      </c>
      <c r="D169" s="47" t="s">
        <v>80</v>
      </c>
      <c r="E169" s="47" t="s">
        <v>81</v>
      </c>
      <c r="F169" s="47" t="s">
        <v>119</v>
      </c>
      <c r="G169" s="47" t="s">
        <v>83</v>
      </c>
      <c r="H169" s="47" t="s">
        <v>64</v>
      </c>
      <c r="I169" s="49">
        <v>12.5</v>
      </c>
    </row>
    <row r="170" spans="1:9" x14ac:dyDescent="0.2">
      <c r="A170" s="48">
        <v>2022</v>
      </c>
      <c r="B170" s="47" t="s">
        <v>8</v>
      </c>
      <c r="C170" s="47" t="s">
        <v>125</v>
      </c>
      <c r="D170" s="47" t="s">
        <v>80</v>
      </c>
      <c r="E170" s="47" t="s">
        <v>81</v>
      </c>
      <c r="F170" s="47" t="s">
        <v>119</v>
      </c>
      <c r="G170" s="47" t="s">
        <v>83</v>
      </c>
      <c r="H170" s="47" t="s">
        <v>62</v>
      </c>
      <c r="I170" s="49">
        <v>1</v>
      </c>
    </row>
    <row r="171" spans="1:9" x14ac:dyDescent="0.2">
      <c r="A171" s="48">
        <v>2022</v>
      </c>
      <c r="B171" s="47" t="s">
        <v>9</v>
      </c>
      <c r="C171" s="47" t="s">
        <v>126</v>
      </c>
      <c r="D171" s="47" t="s">
        <v>80</v>
      </c>
      <c r="E171" s="47" t="s">
        <v>85</v>
      </c>
      <c r="F171" s="47" t="s">
        <v>119</v>
      </c>
      <c r="G171" s="47" t="s">
        <v>82</v>
      </c>
      <c r="H171" s="47" t="s">
        <v>63</v>
      </c>
      <c r="I171" s="49">
        <v>8</v>
      </c>
    </row>
    <row r="172" spans="1:9" x14ac:dyDescent="0.2">
      <c r="A172" s="48">
        <v>2022</v>
      </c>
      <c r="B172" s="47" t="s">
        <v>9</v>
      </c>
      <c r="C172" s="47" t="s">
        <v>126</v>
      </c>
      <c r="D172" s="47" t="s">
        <v>80</v>
      </c>
      <c r="E172" s="47" t="s">
        <v>85</v>
      </c>
      <c r="F172" s="47" t="s">
        <v>119</v>
      </c>
      <c r="G172" s="47" t="s">
        <v>82</v>
      </c>
      <c r="H172" s="47" t="s">
        <v>64</v>
      </c>
      <c r="I172" s="49">
        <v>23</v>
      </c>
    </row>
    <row r="173" spans="1:9" x14ac:dyDescent="0.2">
      <c r="A173" s="48">
        <v>2022</v>
      </c>
      <c r="B173" s="47" t="s">
        <v>9</v>
      </c>
      <c r="C173" s="47" t="s">
        <v>126</v>
      </c>
      <c r="D173" s="47" t="s">
        <v>80</v>
      </c>
      <c r="E173" s="47" t="s">
        <v>85</v>
      </c>
      <c r="F173" s="47" t="s">
        <v>119</v>
      </c>
      <c r="G173" s="47" t="s">
        <v>82</v>
      </c>
      <c r="H173" s="47" t="s">
        <v>62</v>
      </c>
      <c r="I173" s="49">
        <v>23</v>
      </c>
    </row>
    <row r="174" spans="1:9" x14ac:dyDescent="0.2">
      <c r="A174" s="48">
        <v>2022</v>
      </c>
      <c r="B174" s="47" t="s">
        <v>10</v>
      </c>
      <c r="C174" s="47" t="s">
        <v>127</v>
      </c>
      <c r="D174" s="47" t="s">
        <v>80</v>
      </c>
      <c r="E174" s="47" t="s">
        <v>85</v>
      </c>
      <c r="F174" s="47" t="s">
        <v>119</v>
      </c>
      <c r="G174" s="47" t="s">
        <v>83</v>
      </c>
      <c r="H174" s="47" t="s">
        <v>63</v>
      </c>
      <c r="I174" s="49">
        <v>13</v>
      </c>
    </row>
    <row r="175" spans="1:9" x14ac:dyDescent="0.2">
      <c r="A175" s="48">
        <v>2022</v>
      </c>
      <c r="B175" s="47" t="s">
        <v>10</v>
      </c>
      <c r="C175" s="47" t="s">
        <v>127</v>
      </c>
      <c r="D175" s="47" t="s">
        <v>80</v>
      </c>
      <c r="E175" s="47" t="s">
        <v>85</v>
      </c>
      <c r="F175" s="47" t="s">
        <v>119</v>
      </c>
      <c r="G175" s="47" t="s">
        <v>83</v>
      </c>
      <c r="H175" s="47" t="s">
        <v>64</v>
      </c>
      <c r="I175" s="49">
        <v>48</v>
      </c>
    </row>
    <row r="176" spans="1:9" x14ac:dyDescent="0.2">
      <c r="A176" s="48">
        <v>2022</v>
      </c>
      <c r="B176" s="47" t="s">
        <v>10</v>
      </c>
      <c r="C176" s="47" t="s">
        <v>127</v>
      </c>
      <c r="D176" s="47" t="s">
        <v>80</v>
      </c>
      <c r="E176" s="47" t="s">
        <v>85</v>
      </c>
      <c r="F176" s="47" t="s">
        <v>119</v>
      </c>
      <c r="G176" s="47" t="s">
        <v>83</v>
      </c>
      <c r="H176" s="47" t="s">
        <v>62</v>
      </c>
      <c r="I176" s="49">
        <v>10</v>
      </c>
    </row>
    <row r="177" spans="1:9" x14ac:dyDescent="0.2">
      <c r="A177" s="48">
        <v>2022</v>
      </c>
      <c r="B177" s="47" t="s">
        <v>11</v>
      </c>
      <c r="C177" s="47" t="s">
        <v>128</v>
      </c>
      <c r="D177" s="47" t="s">
        <v>80</v>
      </c>
      <c r="E177" s="47" t="s">
        <v>84</v>
      </c>
      <c r="F177" s="47" t="s">
        <v>119</v>
      </c>
      <c r="G177" s="47" t="s">
        <v>83</v>
      </c>
      <c r="H177" s="47" t="s">
        <v>63</v>
      </c>
      <c r="I177" s="49">
        <v>9.25</v>
      </c>
    </row>
    <row r="178" spans="1:9" x14ac:dyDescent="0.2">
      <c r="A178" s="48">
        <v>2022</v>
      </c>
      <c r="B178" s="47" t="s">
        <v>11</v>
      </c>
      <c r="C178" s="47" t="s">
        <v>128</v>
      </c>
      <c r="D178" s="47" t="s">
        <v>80</v>
      </c>
      <c r="E178" s="47" t="s">
        <v>84</v>
      </c>
      <c r="F178" s="47" t="s">
        <v>119</v>
      </c>
      <c r="G178" s="47" t="s">
        <v>83</v>
      </c>
      <c r="H178" s="47" t="s">
        <v>64</v>
      </c>
      <c r="I178" s="49">
        <v>11.9</v>
      </c>
    </row>
    <row r="179" spans="1:9" x14ac:dyDescent="0.2">
      <c r="A179" s="48">
        <v>2022</v>
      </c>
      <c r="B179" s="47" t="s">
        <v>11</v>
      </c>
      <c r="C179" s="47" t="s">
        <v>128</v>
      </c>
      <c r="D179" s="47" t="s">
        <v>80</v>
      </c>
      <c r="E179" s="47" t="s">
        <v>84</v>
      </c>
      <c r="F179" s="47" t="s">
        <v>119</v>
      </c>
      <c r="G179" s="47" t="s">
        <v>83</v>
      </c>
      <c r="H179" s="47" t="s">
        <v>62</v>
      </c>
      <c r="I179" s="49">
        <v>8.9499999999999993</v>
      </c>
    </row>
    <row r="180" spans="1:9" x14ac:dyDescent="0.2">
      <c r="A180" s="48">
        <v>2022</v>
      </c>
      <c r="B180" s="47" t="s">
        <v>12</v>
      </c>
      <c r="C180" s="47" t="s">
        <v>129</v>
      </c>
      <c r="D180" s="47" t="s">
        <v>80</v>
      </c>
      <c r="E180" s="47" t="s">
        <v>85</v>
      </c>
      <c r="F180" s="47" t="s">
        <v>119</v>
      </c>
      <c r="G180" s="47" t="s">
        <v>83</v>
      </c>
      <c r="H180" s="47" t="s">
        <v>63</v>
      </c>
      <c r="I180" s="49">
        <v>32.659999999999997</v>
      </c>
    </row>
    <row r="181" spans="1:9" x14ac:dyDescent="0.2">
      <c r="A181" s="48">
        <v>2022</v>
      </c>
      <c r="B181" s="47" t="s">
        <v>12</v>
      </c>
      <c r="C181" s="47" t="s">
        <v>129</v>
      </c>
      <c r="D181" s="47" t="s">
        <v>80</v>
      </c>
      <c r="E181" s="47" t="s">
        <v>85</v>
      </c>
      <c r="F181" s="47" t="s">
        <v>119</v>
      </c>
      <c r="G181" s="47" t="s">
        <v>83</v>
      </c>
      <c r="H181" s="47" t="s">
        <v>64</v>
      </c>
      <c r="I181" s="49">
        <v>34.880000000000003</v>
      </c>
    </row>
    <row r="182" spans="1:9" x14ac:dyDescent="0.2">
      <c r="A182" s="48">
        <v>2022</v>
      </c>
      <c r="B182" s="47" t="s">
        <v>12</v>
      </c>
      <c r="C182" s="47" t="s">
        <v>129</v>
      </c>
      <c r="D182" s="47" t="s">
        <v>80</v>
      </c>
      <c r="E182" s="47" t="s">
        <v>85</v>
      </c>
      <c r="F182" s="47" t="s">
        <v>119</v>
      </c>
      <c r="G182" s="47" t="s">
        <v>83</v>
      </c>
      <c r="H182" s="47" t="s">
        <v>62</v>
      </c>
      <c r="I182" s="49">
        <v>22.4</v>
      </c>
    </row>
    <row r="183" spans="1:9" x14ac:dyDescent="0.2">
      <c r="A183" s="48">
        <v>2022</v>
      </c>
      <c r="B183" s="47" t="s">
        <v>47</v>
      </c>
      <c r="C183" s="47" t="s">
        <v>130</v>
      </c>
      <c r="D183" s="47" t="s">
        <v>80</v>
      </c>
      <c r="E183" s="47" t="s">
        <v>84</v>
      </c>
      <c r="F183" s="47" t="s">
        <v>119</v>
      </c>
      <c r="G183" s="47" t="s">
        <v>83</v>
      </c>
      <c r="H183" s="47" t="s">
        <v>63</v>
      </c>
      <c r="I183" s="49">
        <v>21</v>
      </c>
    </row>
    <row r="184" spans="1:9" x14ac:dyDescent="0.2">
      <c r="A184" s="48">
        <v>2022</v>
      </c>
      <c r="B184" s="47" t="s">
        <v>47</v>
      </c>
      <c r="C184" s="47" t="s">
        <v>130</v>
      </c>
      <c r="D184" s="47" t="s">
        <v>80</v>
      </c>
      <c r="E184" s="47" t="s">
        <v>84</v>
      </c>
      <c r="F184" s="47" t="s">
        <v>119</v>
      </c>
      <c r="G184" s="47" t="s">
        <v>83</v>
      </c>
      <c r="H184" s="47" t="s">
        <v>64</v>
      </c>
      <c r="I184" s="49">
        <v>21</v>
      </c>
    </row>
    <row r="185" spans="1:9" x14ac:dyDescent="0.2">
      <c r="A185" s="48">
        <v>2022</v>
      </c>
      <c r="B185" s="47" t="s">
        <v>47</v>
      </c>
      <c r="C185" s="47" t="s">
        <v>130</v>
      </c>
      <c r="D185" s="47" t="s">
        <v>80</v>
      </c>
      <c r="E185" s="47" t="s">
        <v>84</v>
      </c>
      <c r="F185" s="47" t="s">
        <v>119</v>
      </c>
      <c r="G185" s="47" t="s">
        <v>83</v>
      </c>
      <c r="H185" s="47" t="s">
        <v>62</v>
      </c>
      <c r="I185" s="49">
        <v>11.25</v>
      </c>
    </row>
    <row r="186" spans="1:9" x14ac:dyDescent="0.2">
      <c r="A186" s="48">
        <v>2022</v>
      </c>
      <c r="B186" s="47" t="s">
        <v>13</v>
      </c>
      <c r="C186" s="47" t="s">
        <v>131</v>
      </c>
      <c r="D186" s="47" t="s">
        <v>80</v>
      </c>
      <c r="E186" s="47" t="s">
        <v>85</v>
      </c>
      <c r="F186" s="47" t="s">
        <v>119</v>
      </c>
      <c r="G186" s="47" t="s">
        <v>83</v>
      </c>
      <c r="H186" s="47" t="s">
        <v>63</v>
      </c>
      <c r="I186" s="49">
        <v>8.8699999999999992</v>
      </c>
    </row>
    <row r="187" spans="1:9" x14ac:dyDescent="0.2">
      <c r="A187" s="48">
        <v>2022</v>
      </c>
      <c r="B187" s="47" t="s">
        <v>13</v>
      </c>
      <c r="C187" s="47" t="s">
        <v>131</v>
      </c>
      <c r="D187" s="47" t="s">
        <v>80</v>
      </c>
      <c r="E187" s="47" t="s">
        <v>85</v>
      </c>
      <c r="F187" s="47" t="s">
        <v>119</v>
      </c>
      <c r="G187" s="47" t="s">
        <v>83</v>
      </c>
      <c r="H187" s="47" t="s">
        <v>64</v>
      </c>
      <c r="I187" s="49">
        <v>17.72</v>
      </c>
    </row>
    <row r="188" spans="1:9" x14ac:dyDescent="0.2">
      <c r="A188" s="48">
        <v>2022</v>
      </c>
      <c r="B188" s="47" t="s">
        <v>13</v>
      </c>
      <c r="C188" s="47" t="s">
        <v>131</v>
      </c>
      <c r="D188" s="47" t="s">
        <v>80</v>
      </c>
      <c r="E188" s="47" t="s">
        <v>85</v>
      </c>
      <c r="F188" s="47" t="s">
        <v>119</v>
      </c>
      <c r="G188" s="47" t="s">
        <v>83</v>
      </c>
      <c r="H188" s="47" t="s">
        <v>62</v>
      </c>
      <c r="I188" s="49">
        <v>4.33</v>
      </c>
    </row>
    <row r="189" spans="1:9" x14ac:dyDescent="0.2">
      <c r="A189" s="48">
        <v>2022</v>
      </c>
      <c r="B189" s="47" t="s">
        <v>14</v>
      </c>
      <c r="C189" s="47" t="s">
        <v>132</v>
      </c>
      <c r="D189" s="47" t="s">
        <v>80</v>
      </c>
      <c r="E189" s="47" t="s">
        <v>84</v>
      </c>
      <c r="F189" s="47" t="s">
        <v>119</v>
      </c>
      <c r="G189" s="47" t="s">
        <v>83</v>
      </c>
      <c r="H189" s="47" t="s">
        <v>63</v>
      </c>
      <c r="I189" s="49">
        <v>17.75</v>
      </c>
    </row>
    <row r="190" spans="1:9" x14ac:dyDescent="0.2">
      <c r="A190" s="48">
        <v>2022</v>
      </c>
      <c r="B190" s="47" t="s">
        <v>14</v>
      </c>
      <c r="C190" s="47" t="s">
        <v>132</v>
      </c>
      <c r="D190" s="47" t="s">
        <v>80</v>
      </c>
      <c r="E190" s="47" t="s">
        <v>84</v>
      </c>
      <c r="F190" s="47" t="s">
        <v>119</v>
      </c>
      <c r="G190" s="47" t="s">
        <v>83</v>
      </c>
      <c r="H190" s="47" t="s">
        <v>64</v>
      </c>
      <c r="I190" s="49">
        <v>28.25</v>
      </c>
    </row>
    <row r="191" spans="1:9" x14ac:dyDescent="0.2">
      <c r="A191" s="48">
        <v>2022</v>
      </c>
      <c r="B191" s="47" t="s">
        <v>14</v>
      </c>
      <c r="C191" s="47" t="s">
        <v>132</v>
      </c>
      <c r="D191" s="47" t="s">
        <v>80</v>
      </c>
      <c r="E191" s="47" t="s">
        <v>84</v>
      </c>
      <c r="F191" s="47" t="s">
        <v>119</v>
      </c>
      <c r="G191" s="47" t="s">
        <v>83</v>
      </c>
      <c r="H191" s="47" t="s">
        <v>62</v>
      </c>
      <c r="I191" s="49">
        <v>9.75</v>
      </c>
    </row>
    <row r="192" spans="1:9" x14ac:dyDescent="0.2">
      <c r="A192" s="48">
        <v>2022</v>
      </c>
      <c r="B192" s="47" t="s">
        <v>15</v>
      </c>
      <c r="C192" s="47" t="s">
        <v>133</v>
      </c>
      <c r="D192" s="47" t="s">
        <v>80</v>
      </c>
      <c r="E192" s="47" t="s">
        <v>84</v>
      </c>
      <c r="F192" s="47" t="s">
        <v>119</v>
      </c>
      <c r="G192" s="47" t="s">
        <v>83</v>
      </c>
      <c r="H192" s="47" t="s">
        <v>63</v>
      </c>
      <c r="I192" s="49">
        <v>30.75</v>
      </c>
    </row>
    <row r="193" spans="1:9" x14ac:dyDescent="0.2">
      <c r="A193" s="48">
        <v>2022</v>
      </c>
      <c r="B193" s="47" t="s">
        <v>15</v>
      </c>
      <c r="C193" s="47" t="s">
        <v>133</v>
      </c>
      <c r="D193" s="47" t="s">
        <v>80</v>
      </c>
      <c r="E193" s="47" t="s">
        <v>84</v>
      </c>
      <c r="F193" s="47" t="s">
        <v>119</v>
      </c>
      <c r="G193" s="47" t="s">
        <v>83</v>
      </c>
      <c r="H193" s="47" t="s">
        <v>64</v>
      </c>
      <c r="I193" s="49">
        <v>46</v>
      </c>
    </row>
    <row r="194" spans="1:9" x14ac:dyDescent="0.2">
      <c r="A194" s="48">
        <v>2022</v>
      </c>
      <c r="B194" s="47" t="s">
        <v>15</v>
      </c>
      <c r="C194" s="47" t="s">
        <v>133</v>
      </c>
      <c r="D194" s="47" t="s">
        <v>80</v>
      </c>
      <c r="E194" s="47" t="s">
        <v>84</v>
      </c>
      <c r="F194" s="47" t="s">
        <v>119</v>
      </c>
      <c r="G194" s="47" t="s">
        <v>83</v>
      </c>
      <c r="H194" s="47" t="s">
        <v>62</v>
      </c>
      <c r="I194" s="49">
        <v>6.75</v>
      </c>
    </row>
    <row r="195" spans="1:9" x14ac:dyDescent="0.2">
      <c r="A195" s="48">
        <v>2022</v>
      </c>
      <c r="B195" s="47" t="s">
        <v>16</v>
      </c>
      <c r="C195" s="47" t="s">
        <v>134</v>
      </c>
      <c r="D195" s="47" t="s">
        <v>80</v>
      </c>
      <c r="E195" s="47" t="s">
        <v>84</v>
      </c>
      <c r="F195" s="47" t="s">
        <v>119</v>
      </c>
      <c r="G195" s="47" t="s">
        <v>83</v>
      </c>
      <c r="H195" s="47" t="s">
        <v>63</v>
      </c>
      <c r="I195" s="49">
        <v>10.199999999999999</v>
      </c>
    </row>
    <row r="196" spans="1:9" x14ac:dyDescent="0.2">
      <c r="A196" s="48">
        <v>2022</v>
      </c>
      <c r="B196" s="47" t="s">
        <v>16</v>
      </c>
      <c r="C196" s="47" t="s">
        <v>134</v>
      </c>
      <c r="D196" s="47" t="s">
        <v>80</v>
      </c>
      <c r="E196" s="47" t="s">
        <v>84</v>
      </c>
      <c r="F196" s="47" t="s">
        <v>119</v>
      </c>
      <c r="G196" s="47" t="s">
        <v>83</v>
      </c>
      <c r="H196" s="47" t="s">
        <v>64</v>
      </c>
      <c r="I196" s="49">
        <v>9.6</v>
      </c>
    </row>
    <row r="197" spans="1:9" x14ac:dyDescent="0.2">
      <c r="A197" s="48">
        <v>2022</v>
      </c>
      <c r="B197" s="47" t="s">
        <v>16</v>
      </c>
      <c r="C197" s="47" t="s">
        <v>134</v>
      </c>
      <c r="D197" s="47" t="s">
        <v>80</v>
      </c>
      <c r="E197" s="47" t="s">
        <v>84</v>
      </c>
      <c r="F197" s="47" t="s">
        <v>119</v>
      </c>
      <c r="G197" s="47" t="s">
        <v>83</v>
      </c>
      <c r="H197" s="47" t="s">
        <v>62</v>
      </c>
      <c r="I197" s="49">
        <v>4.5999999999999996</v>
      </c>
    </row>
    <row r="198" spans="1:9" x14ac:dyDescent="0.2">
      <c r="A198" s="48">
        <v>2022</v>
      </c>
      <c r="B198" s="47" t="s">
        <v>18</v>
      </c>
      <c r="C198" s="47" t="s">
        <v>135</v>
      </c>
      <c r="D198" s="47" t="s">
        <v>86</v>
      </c>
      <c r="E198" s="47" t="s">
        <v>81</v>
      </c>
      <c r="F198" s="47" t="s">
        <v>119</v>
      </c>
      <c r="G198" s="47" t="s">
        <v>83</v>
      </c>
      <c r="H198" s="47" t="s">
        <v>64</v>
      </c>
      <c r="I198" s="49">
        <v>6</v>
      </c>
    </row>
    <row r="199" spans="1:9" x14ac:dyDescent="0.2">
      <c r="A199" s="48">
        <v>2022</v>
      </c>
      <c r="B199" s="47" t="s">
        <v>70</v>
      </c>
      <c r="C199" s="47" t="s">
        <v>136</v>
      </c>
      <c r="D199" s="47" t="s">
        <v>80</v>
      </c>
      <c r="E199" s="47" t="s">
        <v>84</v>
      </c>
      <c r="F199" s="47" t="s">
        <v>119</v>
      </c>
      <c r="G199" s="47" t="s">
        <v>83</v>
      </c>
      <c r="H199" s="47" t="s">
        <v>63</v>
      </c>
      <c r="I199" s="49">
        <v>47.875</v>
      </c>
    </row>
    <row r="200" spans="1:9" x14ac:dyDescent="0.2">
      <c r="A200" s="48">
        <v>2022</v>
      </c>
      <c r="B200" s="47" t="s">
        <v>70</v>
      </c>
      <c r="C200" s="47" t="s">
        <v>136</v>
      </c>
      <c r="D200" s="47" t="s">
        <v>80</v>
      </c>
      <c r="E200" s="47" t="s">
        <v>84</v>
      </c>
      <c r="F200" s="47" t="s">
        <v>119</v>
      </c>
      <c r="G200" s="47" t="s">
        <v>83</v>
      </c>
      <c r="H200" s="47" t="s">
        <v>64</v>
      </c>
      <c r="I200" s="49">
        <v>116.167</v>
      </c>
    </row>
    <row r="201" spans="1:9" x14ac:dyDescent="0.2">
      <c r="A201" s="48">
        <v>2022</v>
      </c>
      <c r="B201" s="47" t="s">
        <v>70</v>
      </c>
      <c r="C201" s="47" t="s">
        <v>136</v>
      </c>
      <c r="D201" s="47" t="s">
        <v>80</v>
      </c>
      <c r="E201" s="47" t="s">
        <v>84</v>
      </c>
      <c r="F201" s="47" t="s">
        <v>119</v>
      </c>
      <c r="G201" s="47" t="s">
        <v>83</v>
      </c>
      <c r="H201" s="47" t="s">
        <v>62</v>
      </c>
      <c r="I201" s="49">
        <v>24.457999999999998</v>
      </c>
    </row>
    <row r="202" spans="1:9" x14ac:dyDescent="0.2">
      <c r="A202" s="48">
        <v>2022</v>
      </c>
      <c r="B202" s="47" t="s">
        <v>19</v>
      </c>
      <c r="C202" s="47" t="s">
        <v>137</v>
      </c>
      <c r="D202" s="47" t="s">
        <v>80</v>
      </c>
      <c r="E202" s="47" t="s">
        <v>84</v>
      </c>
      <c r="F202" s="47" t="s">
        <v>119</v>
      </c>
      <c r="G202" s="47" t="s">
        <v>82</v>
      </c>
      <c r="H202" s="47" t="s">
        <v>63</v>
      </c>
      <c r="I202" s="49">
        <v>2.4</v>
      </c>
    </row>
    <row r="203" spans="1:9" x14ac:dyDescent="0.2">
      <c r="A203" s="48">
        <v>2022</v>
      </c>
      <c r="B203" s="47" t="s">
        <v>19</v>
      </c>
      <c r="C203" s="47" t="s">
        <v>137</v>
      </c>
      <c r="D203" s="47" t="s">
        <v>80</v>
      </c>
      <c r="E203" s="47" t="s">
        <v>84</v>
      </c>
      <c r="F203" s="47" t="s">
        <v>119</v>
      </c>
      <c r="G203" s="47" t="s">
        <v>82</v>
      </c>
      <c r="H203" s="47" t="s">
        <v>64</v>
      </c>
      <c r="I203" s="49">
        <v>23</v>
      </c>
    </row>
    <row r="204" spans="1:9" x14ac:dyDescent="0.2">
      <c r="A204" s="48">
        <v>2022</v>
      </c>
      <c r="B204" s="47" t="s">
        <v>19</v>
      </c>
      <c r="C204" s="47" t="s">
        <v>137</v>
      </c>
      <c r="D204" s="47" t="s">
        <v>80</v>
      </c>
      <c r="E204" s="47" t="s">
        <v>84</v>
      </c>
      <c r="F204" s="47" t="s">
        <v>119</v>
      </c>
      <c r="G204" s="47" t="s">
        <v>82</v>
      </c>
      <c r="H204" s="47" t="s">
        <v>62</v>
      </c>
      <c r="I204" s="49">
        <v>1.6</v>
      </c>
    </row>
    <row r="205" spans="1:9" x14ac:dyDescent="0.2">
      <c r="A205" s="48">
        <v>2022</v>
      </c>
      <c r="B205" s="47" t="s">
        <v>19</v>
      </c>
      <c r="C205" s="47" t="s">
        <v>137</v>
      </c>
      <c r="D205" s="47" t="s">
        <v>80</v>
      </c>
      <c r="E205" s="47" t="s">
        <v>84</v>
      </c>
      <c r="F205" s="47" t="s">
        <v>119</v>
      </c>
      <c r="G205" s="47" t="s">
        <v>83</v>
      </c>
      <c r="H205" s="47" t="s">
        <v>63</v>
      </c>
      <c r="I205" s="49">
        <v>7.33</v>
      </c>
    </row>
    <row r="206" spans="1:9" x14ac:dyDescent="0.2">
      <c r="A206" s="48">
        <v>2022</v>
      </c>
      <c r="B206" s="47" t="s">
        <v>19</v>
      </c>
      <c r="C206" s="47" t="s">
        <v>137</v>
      </c>
      <c r="D206" s="47" t="s">
        <v>80</v>
      </c>
      <c r="E206" s="47" t="s">
        <v>84</v>
      </c>
      <c r="F206" s="47" t="s">
        <v>119</v>
      </c>
      <c r="G206" s="47" t="s">
        <v>83</v>
      </c>
      <c r="H206" s="47" t="s">
        <v>64</v>
      </c>
      <c r="I206" s="49">
        <v>11</v>
      </c>
    </row>
    <row r="207" spans="1:9" x14ac:dyDescent="0.2">
      <c r="A207" s="48">
        <v>2022</v>
      </c>
      <c r="B207" s="47" t="s">
        <v>19</v>
      </c>
      <c r="C207" s="47" t="s">
        <v>137</v>
      </c>
      <c r="D207" s="47" t="s">
        <v>80</v>
      </c>
      <c r="E207" s="47" t="s">
        <v>84</v>
      </c>
      <c r="F207" s="47" t="s">
        <v>119</v>
      </c>
      <c r="G207" s="47" t="s">
        <v>83</v>
      </c>
      <c r="H207" s="47" t="s">
        <v>62</v>
      </c>
      <c r="I207" s="49">
        <v>5.17</v>
      </c>
    </row>
    <row r="208" spans="1:9" x14ac:dyDescent="0.2">
      <c r="A208" s="48">
        <v>2022</v>
      </c>
      <c r="B208" s="47" t="s">
        <v>20</v>
      </c>
      <c r="C208" s="47" t="s">
        <v>138</v>
      </c>
      <c r="D208" s="47" t="s">
        <v>80</v>
      </c>
      <c r="E208" s="47" t="s">
        <v>81</v>
      </c>
      <c r="F208" s="47" t="s">
        <v>119</v>
      </c>
      <c r="G208" s="47" t="s">
        <v>83</v>
      </c>
      <c r="H208" s="47" t="s">
        <v>63</v>
      </c>
      <c r="I208" s="49">
        <v>16.75</v>
      </c>
    </row>
    <row r="209" spans="1:9" x14ac:dyDescent="0.2">
      <c r="A209" s="48">
        <v>2022</v>
      </c>
      <c r="B209" s="47" t="s">
        <v>20</v>
      </c>
      <c r="C209" s="47" t="s">
        <v>138</v>
      </c>
      <c r="D209" s="47" t="s">
        <v>80</v>
      </c>
      <c r="E209" s="47" t="s">
        <v>81</v>
      </c>
      <c r="F209" s="47" t="s">
        <v>119</v>
      </c>
      <c r="G209" s="47" t="s">
        <v>83</v>
      </c>
      <c r="H209" s="47" t="s">
        <v>64</v>
      </c>
      <c r="I209" s="49">
        <v>41</v>
      </c>
    </row>
    <row r="210" spans="1:9" x14ac:dyDescent="0.2">
      <c r="A210" s="48">
        <v>2022</v>
      </c>
      <c r="B210" s="47" t="s">
        <v>20</v>
      </c>
      <c r="C210" s="47" t="s">
        <v>138</v>
      </c>
      <c r="D210" s="47" t="s">
        <v>80</v>
      </c>
      <c r="E210" s="47" t="s">
        <v>81</v>
      </c>
      <c r="F210" s="47" t="s">
        <v>119</v>
      </c>
      <c r="G210" s="47" t="s">
        <v>83</v>
      </c>
      <c r="H210" s="47" t="s">
        <v>62</v>
      </c>
      <c r="I210" s="49">
        <v>12</v>
      </c>
    </row>
    <row r="211" spans="1:9" x14ac:dyDescent="0.2">
      <c r="A211" s="48">
        <v>2022</v>
      </c>
      <c r="B211" s="47" t="s">
        <v>21</v>
      </c>
      <c r="C211" s="47" t="s">
        <v>139</v>
      </c>
      <c r="D211" s="47" t="s">
        <v>80</v>
      </c>
      <c r="E211" s="47" t="s">
        <v>84</v>
      </c>
      <c r="F211" s="47" t="s">
        <v>119</v>
      </c>
      <c r="G211" s="47" t="s">
        <v>83</v>
      </c>
      <c r="H211" s="47" t="s">
        <v>63</v>
      </c>
      <c r="I211" s="49">
        <v>18</v>
      </c>
    </row>
    <row r="212" spans="1:9" x14ac:dyDescent="0.2">
      <c r="A212" s="48">
        <v>2022</v>
      </c>
      <c r="B212" s="47" t="s">
        <v>21</v>
      </c>
      <c r="C212" s="47" t="s">
        <v>139</v>
      </c>
      <c r="D212" s="47" t="s">
        <v>80</v>
      </c>
      <c r="E212" s="47" t="s">
        <v>84</v>
      </c>
      <c r="F212" s="47" t="s">
        <v>119</v>
      </c>
      <c r="G212" s="47" t="s">
        <v>83</v>
      </c>
      <c r="H212" s="47" t="s">
        <v>64</v>
      </c>
      <c r="I212" s="49">
        <v>70</v>
      </c>
    </row>
    <row r="213" spans="1:9" x14ac:dyDescent="0.2">
      <c r="A213" s="48">
        <v>2022</v>
      </c>
      <c r="B213" s="47" t="s">
        <v>21</v>
      </c>
      <c r="C213" s="47" t="s">
        <v>139</v>
      </c>
      <c r="D213" s="47" t="s">
        <v>80</v>
      </c>
      <c r="E213" s="47" t="s">
        <v>84</v>
      </c>
      <c r="F213" s="47" t="s">
        <v>119</v>
      </c>
      <c r="G213" s="47" t="s">
        <v>83</v>
      </c>
      <c r="H213" s="47" t="s">
        <v>61</v>
      </c>
      <c r="I213" s="49">
        <v>2</v>
      </c>
    </row>
    <row r="214" spans="1:9" x14ac:dyDescent="0.2">
      <c r="A214" s="48">
        <v>2022</v>
      </c>
      <c r="B214" s="47" t="s">
        <v>21</v>
      </c>
      <c r="C214" s="47" t="s">
        <v>139</v>
      </c>
      <c r="D214" s="47" t="s">
        <v>80</v>
      </c>
      <c r="E214" s="47" t="s">
        <v>84</v>
      </c>
      <c r="F214" s="47" t="s">
        <v>119</v>
      </c>
      <c r="G214" s="47" t="s">
        <v>83</v>
      </c>
      <c r="H214" s="47" t="s">
        <v>62</v>
      </c>
      <c r="I214" s="49">
        <v>12</v>
      </c>
    </row>
    <row r="215" spans="1:9" x14ac:dyDescent="0.2">
      <c r="A215" s="48">
        <v>2022</v>
      </c>
      <c r="B215" s="47" t="s">
        <v>23</v>
      </c>
      <c r="C215" s="47" t="s">
        <v>140</v>
      </c>
      <c r="D215" s="47" t="s">
        <v>80</v>
      </c>
      <c r="E215" s="47" t="s">
        <v>84</v>
      </c>
      <c r="F215" s="47" t="s">
        <v>119</v>
      </c>
      <c r="G215" s="47" t="s">
        <v>82</v>
      </c>
      <c r="H215" s="47" t="s">
        <v>63</v>
      </c>
      <c r="I215" s="49">
        <v>18</v>
      </c>
    </row>
    <row r="216" spans="1:9" x14ac:dyDescent="0.2">
      <c r="A216" s="48">
        <v>2022</v>
      </c>
      <c r="B216" s="47" t="s">
        <v>23</v>
      </c>
      <c r="C216" s="47" t="s">
        <v>140</v>
      </c>
      <c r="D216" s="47" t="s">
        <v>80</v>
      </c>
      <c r="E216" s="47" t="s">
        <v>84</v>
      </c>
      <c r="F216" s="47" t="s">
        <v>119</v>
      </c>
      <c r="G216" s="47" t="s">
        <v>82</v>
      </c>
      <c r="H216" s="47" t="s">
        <v>64</v>
      </c>
      <c r="I216" s="49">
        <v>55</v>
      </c>
    </row>
    <row r="217" spans="1:9" x14ac:dyDescent="0.2">
      <c r="A217" s="48">
        <v>2022</v>
      </c>
      <c r="B217" s="47" t="s">
        <v>23</v>
      </c>
      <c r="C217" s="47" t="s">
        <v>140</v>
      </c>
      <c r="D217" s="47" t="s">
        <v>80</v>
      </c>
      <c r="E217" s="47" t="s">
        <v>84</v>
      </c>
      <c r="F217" s="47" t="s">
        <v>119</v>
      </c>
      <c r="G217" s="47" t="s">
        <v>82</v>
      </c>
      <c r="H217" s="47" t="s">
        <v>62</v>
      </c>
      <c r="I217" s="49">
        <v>8</v>
      </c>
    </row>
    <row r="218" spans="1:9" x14ac:dyDescent="0.2">
      <c r="A218" s="48">
        <v>2022</v>
      </c>
      <c r="B218" s="47" t="s">
        <v>23</v>
      </c>
      <c r="C218" s="47" t="s">
        <v>140</v>
      </c>
      <c r="D218" s="47" t="s">
        <v>80</v>
      </c>
      <c r="E218" s="47" t="s">
        <v>84</v>
      </c>
      <c r="F218" s="47" t="s">
        <v>119</v>
      </c>
      <c r="G218" s="47" t="s">
        <v>83</v>
      </c>
      <c r="H218" s="47" t="s">
        <v>63</v>
      </c>
      <c r="I218" s="49">
        <v>10</v>
      </c>
    </row>
    <row r="219" spans="1:9" x14ac:dyDescent="0.2">
      <c r="A219" s="48">
        <v>2022</v>
      </c>
      <c r="B219" s="47" t="s">
        <v>23</v>
      </c>
      <c r="C219" s="47" t="s">
        <v>140</v>
      </c>
      <c r="D219" s="47" t="s">
        <v>80</v>
      </c>
      <c r="E219" s="47" t="s">
        <v>84</v>
      </c>
      <c r="F219" s="47" t="s">
        <v>119</v>
      </c>
      <c r="G219" s="47" t="s">
        <v>83</v>
      </c>
      <c r="H219" s="47" t="s">
        <v>64</v>
      </c>
      <c r="I219" s="49">
        <v>21.42</v>
      </c>
    </row>
    <row r="220" spans="1:9" x14ac:dyDescent="0.2">
      <c r="A220" s="48">
        <v>2022</v>
      </c>
      <c r="B220" s="47" t="s">
        <v>23</v>
      </c>
      <c r="C220" s="47" t="s">
        <v>140</v>
      </c>
      <c r="D220" s="47" t="s">
        <v>80</v>
      </c>
      <c r="E220" s="47" t="s">
        <v>84</v>
      </c>
      <c r="F220" s="47" t="s">
        <v>119</v>
      </c>
      <c r="G220" s="47" t="s">
        <v>83</v>
      </c>
      <c r="H220" s="47" t="s">
        <v>62</v>
      </c>
      <c r="I220" s="49">
        <v>5.36</v>
      </c>
    </row>
    <row r="221" spans="1:9" x14ac:dyDescent="0.2">
      <c r="A221" s="48">
        <v>2022</v>
      </c>
      <c r="B221" s="47" t="s">
        <v>24</v>
      </c>
      <c r="C221" s="47" t="s">
        <v>141</v>
      </c>
      <c r="D221" s="47" t="s">
        <v>80</v>
      </c>
      <c r="E221" s="47" t="s">
        <v>81</v>
      </c>
      <c r="F221" s="47" t="s">
        <v>119</v>
      </c>
      <c r="G221" s="47" t="s">
        <v>83</v>
      </c>
      <c r="H221" s="47" t="s">
        <v>63</v>
      </c>
      <c r="I221" s="49">
        <v>26.5</v>
      </c>
    </row>
    <row r="222" spans="1:9" x14ac:dyDescent="0.2">
      <c r="A222" s="48">
        <v>2022</v>
      </c>
      <c r="B222" s="47" t="s">
        <v>24</v>
      </c>
      <c r="C222" s="47" t="s">
        <v>141</v>
      </c>
      <c r="D222" s="47" t="s">
        <v>80</v>
      </c>
      <c r="E222" s="47" t="s">
        <v>81</v>
      </c>
      <c r="F222" s="47" t="s">
        <v>119</v>
      </c>
      <c r="G222" s="47" t="s">
        <v>83</v>
      </c>
      <c r="H222" s="47" t="s">
        <v>64</v>
      </c>
      <c r="I222" s="49">
        <v>25.8</v>
      </c>
    </row>
    <row r="223" spans="1:9" x14ac:dyDescent="0.2">
      <c r="A223" s="48">
        <v>2022</v>
      </c>
      <c r="B223" s="47" t="s">
        <v>24</v>
      </c>
      <c r="C223" s="47" t="s">
        <v>141</v>
      </c>
      <c r="D223" s="47" t="s">
        <v>80</v>
      </c>
      <c r="E223" s="47" t="s">
        <v>81</v>
      </c>
      <c r="F223" s="47" t="s">
        <v>119</v>
      </c>
      <c r="G223" s="47" t="s">
        <v>83</v>
      </c>
      <c r="H223" s="47" t="s">
        <v>62</v>
      </c>
      <c r="I223" s="49">
        <v>8.5</v>
      </c>
    </row>
    <row r="224" spans="1:9" x14ac:dyDescent="0.2">
      <c r="A224" s="48">
        <v>2022</v>
      </c>
      <c r="B224" s="47" t="s">
        <v>25</v>
      </c>
      <c r="C224" s="47" t="s">
        <v>142</v>
      </c>
      <c r="D224" s="47" t="s">
        <v>80</v>
      </c>
      <c r="E224" s="47" t="s">
        <v>84</v>
      </c>
      <c r="F224" s="47" t="s">
        <v>119</v>
      </c>
      <c r="G224" s="47" t="s">
        <v>83</v>
      </c>
      <c r="H224" s="47" t="s">
        <v>63</v>
      </c>
      <c r="I224" s="49">
        <v>15.75</v>
      </c>
    </row>
    <row r="225" spans="1:9" x14ac:dyDescent="0.2">
      <c r="A225" s="48">
        <v>2022</v>
      </c>
      <c r="B225" s="47" t="s">
        <v>25</v>
      </c>
      <c r="C225" s="47" t="s">
        <v>142</v>
      </c>
      <c r="D225" s="47" t="s">
        <v>80</v>
      </c>
      <c r="E225" s="47" t="s">
        <v>84</v>
      </c>
      <c r="F225" s="47" t="s">
        <v>119</v>
      </c>
      <c r="G225" s="47" t="s">
        <v>83</v>
      </c>
      <c r="H225" s="47" t="s">
        <v>64</v>
      </c>
      <c r="I225" s="49">
        <v>36.25</v>
      </c>
    </row>
    <row r="226" spans="1:9" x14ac:dyDescent="0.2">
      <c r="A226" s="48">
        <v>2022</v>
      </c>
      <c r="B226" s="47" t="s">
        <v>25</v>
      </c>
      <c r="C226" s="47" t="s">
        <v>142</v>
      </c>
      <c r="D226" s="47" t="s">
        <v>80</v>
      </c>
      <c r="E226" s="47" t="s">
        <v>84</v>
      </c>
      <c r="F226" s="47" t="s">
        <v>119</v>
      </c>
      <c r="G226" s="47" t="s">
        <v>83</v>
      </c>
      <c r="H226" s="47" t="s">
        <v>62</v>
      </c>
      <c r="I226" s="49">
        <v>8.65</v>
      </c>
    </row>
    <row r="227" spans="1:9" x14ac:dyDescent="0.2">
      <c r="A227" s="48">
        <v>2022</v>
      </c>
      <c r="B227" s="47" t="s">
        <v>26</v>
      </c>
      <c r="C227" s="47" t="s">
        <v>143</v>
      </c>
      <c r="D227" s="47" t="s">
        <v>80</v>
      </c>
      <c r="E227" s="47" t="s">
        <v>85</v>
      </c>
      <c r="F227" s="47" t="s">
        <v>119</v>
      </c>
      <c r="G227" s="47" t="s">
        <v>83</v>
      </c>
      <c r="H227" s="47" t="s">
        <v>63</v>
      </c>
      <c r="I227" s="49">
        <v>6</v>
      </c>
    </row>
    <row r="228" spans="1:9" x14ac:dyDescent="0.2">
      <c r="A228" s="48">
        <v>2022</v>
      </c>
      <c r="B228" s="47" t="s">
        <v>26</v>
      </c>
      <c r="C228" s="47" t="s">
        <v>143</v>
      </c>
      <c r="D228" s="47" t="s">
        <v>80</v>
      </c>
      <c r="E228" s="47" t="s">
        <v>85</v>
      </c>
      <c r="F228" s="47" t="s">
        <v>119</v>
      </c>
      <c r="G228" s="47" t="s">
        <v>83</v>
      </c>
      <c r="H228" s="47" t="s">
        <v>64</v>
      </c>
      <c r="I228" s="49">
        <v>15</v>
      </c>
    </row>
    <row r="229" spans="1:9" x14ac:dyDescent="0.2">
      <c r="A229" s="48">
        <v>2022</v>
      </c>
      <c r="B229" s="47" t="s">
        <v>26</v>
      </c>
      <c r="C229" s="47" t="s">
        <v>143</v>
      </c>
      <c r="D229" s="47" t="s">
        <v>80</v>
      </c>
      <c r="E229" s="47" t="s">
        <v>85</v>
      </c>
      <c r="F229" s="47" t="s">
        <v>119</v>
      </c>
      <c r="G229" s="47" t="s">
        <v>83</v>
      </c>
      <c r="H229" s="47" t="s">
        <v>62</v>
      </c>
      <c r="I229" s="49">
        <v>3</v>
      </c>
    </row>
    <row r="230" spans="1:9" x14ac:dyDescent="0.2">
      <c r="A230" s="48">
        <v>2022</v>
      </c>
      <c r="B230" s="47" t="s">
        <v>27</v>
      </c>
      <c r="C230" s="47" t="s">
        <v>144</v>
      </c>
      <c r="D230" s="47" t="s">
        <v>86</v>
      </c>
      <c r="E230" s="47" t="s">
        <v>81</v>
      </c>
      <c r="F230" s="47" t="s">
        <v>119</v>
      </c>
      <c r="G230" s="47" t="s">
        <v>82</v>
      </c>
      <c r="H230" s="47" t="s">
        <v>63</v>
      </c>
      <c r="I230" s="49">
        <v>4.55</v>
      </c>
    </row>
    <row r="231" spans="1:9" x14ac:dyDescent="0.2">
      <c r="A231" s="48">
        <v>2022</v>
      </c>
      <c r="B231" s="47" t="s">
        <v>27</v>
      </c>
      <c r="C231" s="47" t="s">
        <v>144</v>
      </c>
      <c r="D231" s="47" t="s">
        <v>86</v>
      </c>
      <c r="E231" s="47" t="s">
        <v>81</v>
      </c>
      <c r="F231" s="47" t="s">
        <v>119</v>
      </c>
      <c r="G231" s="47" t="s">
        <v>82</v>
      </c>
      <c r="H231" s="47" t="s">
        <v>64</v>
      </c>
      <c r="I231" s="49">
        <v>52.5</v>
      </c>
    </row>
    <row r="232" spans="1:9" x14ac:dyDescent="0.2">
      <c r="A232" s="48">
        <v>2022</v>
      </c>
      <c r="B232" s="47" t="s">
        <v>27</v>
      </c>
      <c r="C232" s="47" t="s">
        <v>144</v>
      </c>
      <c r="D232" s="47" t="s">
        <v>86</v>
      </c>
      <c r="E232" s="47" t="s">
        <v>81</v>
      </c>
      <c r="F232" s="47" t="s">
        <v>119</v>
      </c>
      <c r="G232" s="47" t="s">
        <v>82</v>
      </c>
      <c r="H232" s="47" t="s">
        <v>62</v>
      </c>
      <c r="I232" s="49">
        <v>2.1</v>
      </c>
    </row>
    <row r="233" spans="1:9" x14ac:dyDescent="0.2">
      <c r="A233" s="48">
        <v>2022</v>
      </c>
      <c r="B233" s="47" t="s">
        <v>27</v>
      </c>
      <c r="C233" s="47" t="s">
        <v>144</v>
      </c>
      <c r="D233" s="47" t="s">
        <v>86</v>
      </c>
      <c r="E233" s="47" t="s">
        <v>81</v>
      </c>
      <c r="F233" s="47" t="s">
        <v>119</v>
      </c>
      <c r="G233" s="47" t="s">
        <v>83</v>
      </c>
      <c r="H233" s="47" t="s">
        <v>63</v>
      </c>
      <c r="I233" s="49">
        <v>8.0500000000000007</v>
      </c>
    </row>
    <row r="234" spans="1:9" x14ac:dyDescent="0.2">
      <c r="A234" s="48">
        <v>2022</v>
      </c>
      <c r="B234" s="47" t="s">
        <v>27</v>
      </c>
      <c r="C234" s="47" t="s">
        <v>144</v>
      </c>
      <c r="D234" s="47" t="s">
        <v>86</v>
      </c>
      <c r="E234" s="47" t="s">
        <v>81</v>
      </c>
      <c r="F234" s="47" t="s">
        <v>119</v>
      </c>
      <c r="G234" s="47" t="s">
        <v>83</v>
      </c>
      <c r="H234" s="47" t="s">
        <v>64</v>
      </c>
      <c r="I234" s="49">
        <v>26.95</v>
      </c>
    </row>
    <row r="235" spans="1:9" x14ac:dyDescent="0.2">
      <c r="A235" s="48">
        <v>2022</v>
      </c>
      <c r="B235" s="47" t="s">
        <v>27</v>
      </c>
      <c r="C235" s="47" t="s">
        <v>144</v>
      </c>
      <c r="D235" s="47" t="s">
        <v>86</v>
      </c>
      <c r="E235" s="47" t="s">
        <v>81</v>
      </c>
      <c r="F235" s="47" t="s">
        <v>119</v>
      </c>
      <c r="G235" s="47" t="s">
        <v>83</v>
      </c>
      <c r="H235" s="47" t="s">
        <v>62</v>
      </c>
      <c r="I235" s="49">
        <v>15.45</v>
      </c>
    </row>
    <row r="236" spans="1:9" x14ac:dyDescent="0.2">
      <c r="A236" s="48">
        <v>2022</v>
      </c>
      <c r="B236" s="47" t="s">
        <v>28</v>
      </c>
      <c r="C236" s="47" t="s">
        <v>145</v>
      </c>
      <c r="D236" s="47" t="s">
        <v>80</v>
      </c>
      <c r="E236" s="47" t="s">
        <v>85</v>
      </c>
      <c r="F236" s="47" t="s">
        <v>119</v>
      </c>
      <c r="G236" s="47" t="s">
        <v>83</v>
      </c>
      <c r="H236" s="47" t="s">
        <v>63</v>
      </c>
      <c r="I236" s="49">
        <v>28.25</v>
      </c>
    </row>
    <row r="237" spans="1:9" x14ac:dyDescent="0.2">
      <c r="A237" s="48">
        <v>2022</v>
      </c>
      <c r="B237" s="47" t="s">
        <v>28</v>
      </c>
      <c r="C237" s="47" t="s">
        <v>145</v>
      </c>
      <c r="D237" s="47" t="s">
        <v>80</v>
      </c>
      <c r="E237" s="47" t="s">
        <v>85</v>
      </c>
      <c r="F237" s="47" t="s">
        <v>119</v>
      </c>
      <c r="G237" s="47" t="s">
        <v>83</v>
      </c>
      <c r="H237" s="47" t="s">
        <v>64</v>
      </c>
      <c r="I237" s="49">
        <v>51</v>
      </c>
    </row>
    <row r="238" spans="1:9" x14ac:dyDescent="0.2">
      <c r="A238" s="48">
        <v>2022</v>
      </c>
      <c r="B238" s="47" t="s">
        <v>28</v>
      </c>
      <c r="C238" s="47" t="s">
        <v>145</v>
      </c>
      <c r="D238" s="47" t="s">
        <v>80</v>
      </c>
      <c r="E238" s="47" t="s">
        <v>85</v>
      </c>
      <c r="F238" s="47" t="s">
        <v>119</v>
      </c>
      <c r="G238" s="47" t="s">
        <v>83</v>
      </c>
      <c r="H238" s="47" t="s">
        <v>62</v>
      </c>
      <c r="I238" s="49">
        <v>17</v>
      </c>
    </row>
    <row r="239" spans="1:9" x14ac:dyDescent="0.2">
      <c r="A239" s="48">
        <v>2022</v>
      </c>
      <c r="B239" s="47" t="s">
        <v>29</v>
      </c>
      <c r="C239" s="47" t="s">
        <v>146</v>
      </c>
      <c r="D239" s="47" t="s">
        <v>80</v>
      </c>
      <c r="E239" s="47" t="s">
        <v>85</v>
      </c>
      <c r="F239" s="47" t="s">
        <v>119</v>
      </c>
      <c r="G239" s="47" t="s">
        <v>83</v>
      </c>
      <c r="H239" s="47" t="s">
        <v>63</v>
      </c>
      <c r="I239" s="49">
        <v>19.75</v>
      </c>
    </row>
    <row r="240" spans="1:9" x14ac:dyDescent="0.2">
      <c r="A240" s="48">
        <v>2022</v>
      </c>
      <c r="B240" s="47" t="s">
        <v>29</v>
      </c>
      <c r="C240" s="47" t="s">
        <v>146</v>
      </c>
      <c r="D240" s="47" t="s">
        <v>80</v>
      </c>
      <c r="E240" s="47" t="s">
        <v>85</v>
      </c>
      <c r="F240" s="47" t="s">
        <v>119</v>
      </c>
      <c r="G240" s="47" t="s">
        <v>83</v>
      </c>
      <c r="H240" s="47" t="s">
        <v>64</v>
      </c>
      <c r="I240" s="49">
        <v>24.5</v>
      </c>
    </row>
    <row r="241" spans="1:9" x14ac:dyDescent="0.2">
      <c r="A241" s="48">
        <v>2022</v>
      </c>
      <c r="B241" s="47" t="s">
        <v>29</v>
      </c>
      <c r="C241" s="47" t="s">
        <v>146</v>
      </c>
      <c r="D241" s="47" t="s">
        <v>80</v>
      </c>
      <c r="E241" s="47" t="s">
        <v>85</v>
      </c>
      <c r="F241" s="47" t="s">
        <v>119</v>
      </c>
      <c r="G241" s="47" t="s">
        <v>83</v>
      </c>
      <c r="H241" s="47" t="s">
        <v>62</v>
      </c>
      <c r="I241" s="49">
        <v>12</v>
      </c>
    </row>
    <row r="242" spans="1:9" x14ac:dyDescent="0.2">
      <c r="A242" s="48">
        <v>2022</v>
      </c>
      <c r="B242" s="47" t="s">
        <v>31</v>
      </c>
      <c r="C242" s="47" t="s">
        <v>148</v>
      </c>
      <c r="D242" s="47" t="s">
        <v>80</v>
      </c>
      <c r="E242" s="47" t="s">
        <v>85</v>
      </c>
      <c r="F242" s="47" t="s">
        <v>119</v>
      </c>
      <c r="G242" s="47" t="s">
        <v>83</v>
      </c>
      <c r="H242" s="47" t="s">
        <v>63</v>
      </c>
      <c r="I242" s="49">
        <v>13</v>
      </c>
    </row>
    <row r="243" spans="1:9" x14ac:dyDescent="0.2">
      <c r="A243" s="48">
        <v>2022</v>
      </c>
      <c r="B243" s="47" t="s">
        <v>31</v>
      </c>
      <c r="C243" s="47" t="s">
        <v>148</v>
      </c>
      <c r="D243" s="47" t="s">
        <v>80</v>
      </c>
      <c r="E243" s="47" t="s">
        <v>85</v>
      </c>
      <c r="F243" s="47" t="s">
        <v>119</v>
      </c>
      <c r="G243" s="47" t="s">
        <v>83</v>
      </c>
      <c r="H243" s="47" t="s">
        <v>64</v>
      </c>
      <c r="I243" s="49">
        <v>21</v>
      </c>
    </row>
    <row r="244" spans="1:9" x14ac:dyDescent="0.2">
      <c r="A244" s="48">
        <v>2022</v>
      </c>
      <c r="B244" s="47" t="s">
        <v>31</v>
      </c>
      <c r="C244" s="47" t="s">
        <v>148</v>
      </c>
      <c r="D244" s="47" t="s">
        <v>80</v>
      </c>
      <c r="E244" s="47" t="s">
        <v>85</v>
      </c>
      <c r="F244" s="47" t="s">
        <v>119</v>
      </c>
      <c r="G244" s="47" t="s">
        <v>83</v>
      </c>
      <c r="H244" s="47" t="s">
        <v>62</v>
      </c>
      <c r="I244" s="49">
        <v>4</v>
      </c>
    </row>
    <row r="245" spans="1:9" x14ac:dyDescent="0.2">
      <c r="A245" s="48">
        <v>2022</v>
      </c>
      <c r="B245" s="47" t="s">
        <v>32</v>
      </c>
      <c r="C245" s="47" t="s">
        <v>149</v>
      </c>
      <c r="D245" s="47" t="s">
        <v>80</v>
      </c>
      <c r="E245" s="47" t="s">
        <v>81</v>
      </c>
      <c r="F245" s="47" t="s">
        <v>119</v>
      </c>
      <c r="G245" s="47" t="s">
        <v>83</v>
      </c>
      <c r="H245" s="47" t="s">
        <v>63</v>
      </c>
      <c r="I245" s="49">
        <v>17.5</v>
      </c>
    </row>
    <row r="246" spans="1:9" x14ac:dyDescent="0.2">
      <c r="A246" s="48">
        <v>2022</v>
      </c>
      <c r="B246" s="47" t="s">
        <v>32</v>
      </c>
      <c r="C246" s="47" t="s">
        <v>149</v>
      </c>
      <c r="D246" s="47" t="s">
        <v>80</v>
      </c>
      <c r="E246" s="47" t="s">
        <v>81</v>
      </c>
      <c r="F246" s="47" t="s">
        <v>119</v>
      </c>
      <c r="G246" s="47" t="s">
        <v>83</v>
      </c>
      <c r="H246" s="47" t="s">
        <v>64</v>
      </c>
      <c r="I246" s="49">
        <v>11.5</v>
      </c>
    </row>
    <row r="247" spans="1:9" x14ac:dyDescent="0.2">
      <c r="A247" s="48">
        <v>2022</v>
      </c>
      <c r="B247" s="47" t="s">
        <v>32</v>
      </c>
      <c r="C247" s="47" t="s">
        <v>149</v>
      </c>
      <c r="D247" s="47" t="s">
        <v>80</v>
      </c>
      <c r="E247" s="47" t="s">
        <v>81</v>
      </c>
      <c r="F247" s="47" t="s">
        <v>119</v>
      </c>
      <c r="G247" s="47" t="s">
        <v>83</v>
      </c>
      <c r="H247" s="47" t="s">
        <v>62</v>
      </c>
      <c r="I247" s="49">
        <v>13</v>
      </c>
    </row>
    <row r="248" spans="1:9" x14ac:dyDescent="0.2">
      <c r="A248" s="48">
        <v>2022</v>
      </c>
      <c r="B248" s="47" t="s">
        <v>33</v>
      </c>
      <c r="C248" s="47" t="s">
        <v>150</v>
      </c>
      <c r="D248" s="47" t="s">
        <v>80</v>
      </c>
      <c r="E248" s="47" t="s">
        <v>85</v>
      </c>
      <c r="F248" s="47" t="s">
        <v>119</v>
      </c>
      <c r="G248" s="47" t="s">
        <v>83</v>
      </c>
      <c r="H248" s="47" t="s">
        <v>63</v>
      </c>
      <c r="I248" s="49">
        <v>6</v>
      </c>
    </row>
    <row r="249" spans="1:9" x14ac:dyDescent="0.2">
      <c r="A249" s="48">
        <v>2022</v>
      </c>
      <c r="B249" s="47" t="s">
        <v>33</v>
      </c>
      <c r="C249" s="47" t="s">
        <v>150</v>
      </c>
      <c r="D249" s="47" t="s">
        <v>80</v>
      </c>
      <c r="E249" s="47" t="s">
        <v>85</v>
      </c>
      <c r="F249" s="47" t="s">
        <v>119</v>
      </c>
      <c r="G249" s="47" t="s">
        <v>83</v>
      </c>
      <c r="H249" s="47" t="s">
        <v>64</v>
      </c>
      <c r="I249" s="49">
        <v>5</v>
      </c>
    </row>
    <row r="250" spans="1:9" x14ac:dyDescent="0.2">
      <c r="A250" s="48">
        <v>2022</v>
      </c>
      <c r="B250" s="47" t="s">
        <v>33</v>
      </c>
      <c r="C250" s="47" t="s">
        <v>150</v>
      </c>
      <c r="D250" s="47" t="s">
        <v>80</v>
      </c>
      <c r="E250" s="47" t="s">
        <v>85</v>
      </c>
      <c r="F250" s="47" t="s">
        <v>119</v>
      </c>
      <c r="G250" s="47" t="s">
        <v>83</v>
      </c>
      <c r="H250" s="47" t="s">
        <v>62</v>
      </c>
      <c r="I250" s="49">
        <v>8</v>
      </c>
    </row>
    <row r="251" spans="1:9" x14ac:dyDescent="0.2">
      <c r="A251" s="48">
        <v>2022</v>
      </c>
      <c r="B251" s="47" t="s">
        <v>35</v>
      </c>
      <c r="C251" s="47" t="s">
        <v>152</v>
      </c>
      <c r="D251" s="47" t="s">
        <v>86</v>
      </c>
      <c r="E251" s="47" t="s">
        <v>81</v>
      </c>
      <c r="F251" s="47" t="s">
        <v>119</v>
      </c>
      <c r="G251" s="47" t="s">
        <v>83</v>
      </c>
      <c r="H251" s="47" t="s">
        <v>63</v>
      </c>
      <c r="I251" s="49">
        <v>8.9</v>
      </c>
    </row>
    <row r="252" spans="1:9" x14ac:dyDescent="0.2">
      <c r="A252" s="48">
        <v>2022</v>
      </c>
      <c r="B252" s="47" t="s">
        <v>35</v>
      </c>
      <c r="C252" s="47" t="s">
        <v>152</v>
      </c>
      <c r="D252" s="47" t="s">
        <v>86</v>
      </c>
      <c r="E252" s="47" t="s">
        <v>81</v>
      </c>
      <c r="F252" s="47" t="s">
        <v>119</v>
      </c>
      <c r="G252" s="47" t="s">
        <v>83</v>
      </c>
      <c r="H252" s="47" t="s">
        <v>64</v>
      </c>
      <c r="I252" s="49">
        <v>13.75</v>
      </c>
    </row>
    <row r="253" spans="1:9" x14ac:dyDescent="0.2">
      <c r="A253" s="48">
        <v>2022</v>
      </c>
      <c r="B253" s="47" t="s">
        <v>35</v>
      </c>
      <c r="C253" s="47" t="s">
        <v>152</v>
      </c>
      <c r="D253" s="47" t="s">
        <v>86</v>
      </c>
      <c r="E253" s="47" t="s">
        <v>81</v>
      </c>
      <c r="F253" s="47" t="s">
        <v>119</v>
      </c>
      <c r="G253" s="47" t="s">
        <v>83</v>
      </c>
      <c r="H253" s="47" t="s">
        <v>62</v>
      </c>
      <c r="I253" s="49">
        <v>2.84</v>
      </c>
    </row>
    <row r="254" spans="1:9" x14ac:dyDescent="0.2">
      <c r="A254" s="48">
        <v>2022</v>
      </c>
      <c r="B254" s="47" t="s">
        <v>36</v>
      </c>
      <c r="C254" s="47" t="s">
        <v>153</v>
      </c>
      <c r="D254" s="47" t="s">
        <v>80</v>
      </c>
      <c r="E254" s="47" t="s">
        <v>84</v>
      </c>
      <c r="F254" s="47" t="s">
        <v>119</v>
      </c>
      <c r="G254" s="47" t="s">
        <v>83</v>
      </c>
      <c r="H254" s="47" t="s">
        <v>63</v>
      </c>
      <c r="I254" s="49">
        <v>15.94</v>
      </c>
    </row>
    <row r="255" spans="1:9" x14ac:dyDescent="0.2">
      <c r="A255" s="48">
        <v>2022</v>
      </c>
      <c r="B255" s="47" t="s">
        <v>36</v>
      </c>
      <c r="C255" s="47" t="s">
        <v>153</v>
      </c>
      <c r="D255" s="47" t="s">
        <v>80</v>
      </c>
      <c r="E255" s="47" t="s">
        <v>84</v>
      </c>
      <c r="F255" s="47" t="s">
        <v>119</v>
      </c>
      <c r="G255" s="47" t="s">
        <v>83</v>
      </c>
      <c r="H255" s="47" t="s">
        <v>64</v>
      </c>
      <c r="I255" s="49">
        <v>14.65</v>
      </c>
    </row>
    <row r="256" spans="1:9" x14ac:dyDescent="0.2">
      <c r="A256" s="48">
        <v>2022</v>
      </c>
      <c r="B256" s="47" t="s">
        <v>36</v>
      </c>
      <c r="C256" s="47" t="s">
        <v>153</v>
      </c>
      <c r="D256" s="47" t="s">
        <v>80</v>
      </c>
      <c r="E256" s="47" t="s">
        <v>84</v>
      </c>
      <c r="F256" s="47" t="s">
        <v>119</v>
      </c>
      <c r="G256" s="47" t="s">
        <v>83</v>
      </c>
      <c r="H256" s="47" t="s">
        <v>62</v>
      </c>
      <c r="I256" s="49">
        <v>4.8</v>
      </c>
    </row>
    <row r="257" spans="1:9" x14ac:dyDescent="0.2">
      <c r="A257" s="48">
        <v>2022</v>
      </c>
      <c r="B257" s="47" t="s">
        <v>37</v>
      </c>
      <c r="C257" s="47" t="s">
        <v>154</v>
      </c>
      <c r="D257" s="47" t="s">
        <v>80</v>
      </c>
      <c r="E257" s="47" t="s">
        <v>85</v>
      </c>
      <c r="F257" s="47" t="s">
        <v>119</v>
      </c>
      <c r="G257" s="47" t="s">
        <v>83</v>
      </c>
      <c r="H257" s="47" t="s">
        <v>63</v>
      </c>
      <c r="I257" s="49">
        <v>26.25</v>
      </c>
    </row>
    <row r="258" spans="1:9" x14ac:dyDescent="0.2">
      <c r="A258" s="48">
        <v>2022</v>
      </c>
      <c r="B258" s="47" t="s">
        <v>37</v>
      </c>
      <c r="C258" s="47" t="s">
        <v>154</v>
      </c>
      <c r="D258" s="47" t="s">
        <v>80</v>
      </c>
      <c r="E258" s="47" t="s">
        <v>85</v>
      </c>
      <c r="F258" s="47" t="s">
        <v>119</v>
      </c>
      <c r="G258" s="47" t="s">
        <v>83</v>
      </c>
      <c r="H258" s="47" t="s">
        <v>64</v>
      </c>
      <c r="I258" s="49">
        <v>20</v>
      </c>
    </row>
    <row r="259" spans="1:9" x14ac:dyDescent="0.2">
      <c r="A259" s="48">
        <v>2022</v>
      </c>
      <c r="B259" s="47" t="s">
        <v>37</v>
      </c>
      <c r="C259" s="47" t="s">
        <v>154</v>
      </c>
      <c r="D259" s="47" t="s">
        <v>80</v>
      </c>
      <c r="E259" s="47" t="s">
        <v>85</v>
      </c>
      <c r="F259" s="47" t="s">
        <v>119</v>
      </c>
      <c r="G259" s="47" t="s">
        <v>83</v>
      </c>
      <c r="H259" s="47" t="s">
        <v>62</v>
      </c>
      <c r="I259" s="49">
        <v>11</v>
      </c>
    </row>
    <row r="260" spans="1:9" x14ac:dyDescent="0.2">
      <c r="A260" s="48">
        <v>2022</v>
      </c>
      <c r="B260" s="47" t="s">
        <v>38</v>
      </c>
      <c r="C260" s="47" t="s">
        <v>155</v>
      </c>
      <c r="D260" s="47" t="s">
        <v>80</v>
      </c>
      <c r="E260" s="47" t="s">
        <v>81</v>
      </c>
      <c r="F260" s="47" t="s">
        <v>119</v>
      </c>
      <c r="G260" s="47" t="s">
        <v>83</v>
      </c>
      <c r="H260" s="47" t="s">
        <v>63</v>
      </c>
      <c r="I260" s="49">
        <v>9</v>
      </c>
    </row>
    <row r="261" spans="1:9" x14ac:dyDescent="0.2">
      <c r="A261" s="48">
        <v>2022</v>
      </c>
      <c r="B261" s="47" t="s">
        <v>38</v>
      </c>
      <c r="C261" s="47" t="s">
        <v>155</v>
      </c>
      <c r="D261" s="47" t="s">
        <v>80</v>
      </c>
      <c r="E261" s="47" t="s">
        <v>81</v>
      </c>
      <c r="F261" s="47" t="s">
        <v>119</v>
      </c>
      <c r="G261" s="47" t="s">
        <v>83</v>
      </c>
      <c r="H261" s="47" t="s">
        <v>64</v>
      </c>
      <c r="I261" s="49">
        <v>15.75</v>
      </c>
    </row>
    <row r="262" spans="1:9" x14ac:dyDescent="0.2">
      <c r="A262" s="48">
        <v>2022</v>
      </c>
      <c r="B262" s="47" t="s">
        <v>38</v>
      </c>
      <c r="C262" s="47" t="s">
        <v>155</v>
      </c>
      <c r="D262" s="47" t="s">
        <v>80</v>
      </c>
      <c r="E262" s="47" t="s">
        <v>81</v>
      </c>
      <c r="F262" s="47" t="s">
        <v>119</v>
      </c>
      <c r="G262" s="47" t="s">
        <v>83</v>
      </c>
      <c r="H262" s="47" t="s">
        <v>62</v>
      </c>
      <c r="I262" s="49">
        <v>4.5</v>
      </c>
    </row>
    <row r="263" spans="1:9" x14ac:dyDescent="0.2">
      <c r="A263" s="48">
        <v>2022</v>
      </c>
      <c r="B263" s="47" t="s">
        <v>39</v>
      </c>
      <c r="C263" s="47" t="s">
        <v>156</v>
      </c>
      <c r="D263" s="47" t="s">
        <v>86</v>
      </c>
      <c r="E263" s="47" t="s">
        <v>81</v>
      </c>
      <c r="F263" s="47" t="s">
        <v>119</v>
      </c>
      <c r="G263" s="47" t="s">
        <v>83</v>
      </c>
      <c r="H263" s="47" t="s">
        <v>63</v>
      </c>
      <c r="I263" s="49">
        <v>3</v>
      </c>
    </row>
    <row r="264" spans="1:9" x14ac:dyDescent="0.2">
      <c r="A264" s="48">
        <v>2022</v>
      </c>
      <c r="B264" s="47" t="s">
        <v>39</v>
      </c>
      <c r="C264" s="47" t="s">
        <v>156</v>
      </c>
      <c r="D264" s="47" t="s">
        <v>86</v>
      </c>
      <c r="E264" s="47" t="s">
        <v>81</v>
      </c>
      <c r="F264" s="47" t="s">
        <v>119</v>
      </c>
      <c r="G264" s="47" t="s">
        <v>83</v>
      </c>
      <c r="H264" s="47" t="s">
        <v>64</v>
      </c>
      <c r="I264" s="49">
        <v>2</v>
      </c>
    </row>
    <row r="265" spans="1:9" x14ac:dyDescent="0.2">
      <c r="A265" s="48">
        <v>2022</v>
      </c>
      <c r="B265" s="47" t="s">
        <v>39</v>
      </c>
      <c r="C265" s="47" t="s">
        <v>156</v>
      </c>
      <c r="D265" s="47" t="s">
        <v>86</v>
      </c>
      <c r="E265" s="47" t="s">
        <v>81</v>
      </c>
      <c r="F265" s="47" t="s">
        <v>119</v>
      </c>
      <c r="G265" s="47" t="s">
        <v>83</v>
      </c>
      <c r="H265" s="47" t="s">
        <v>62</v>
      </c>
      <c r="I265" s="49">
        <v>1</v>
      </c>
    </row>
    <row r="266" spans="1:9" x14ac:dyDescent="0.2">
      <c r="A266" s="48">
        <v>2022</v>
      </c>
      <c r="B266" s="47" t="s">
        <v>40</v>
      </c>
      <c r="C266" s="47" t="s">
        <v>157</v>
      </c>
      <c r="D266" s="47" t="s">
        <v>80</v>
      </c>
      <c r="E266" s="47" t="s">
        <v>84</v>
      </c>
      <c r="F266" s="47" t="s">
        <v>119</v>
      </c>
      <c r="G266" s="47" t="s">
        <v>83</v>
      </c>
      <c r="H266" s="47" t="s">
        <v>63</v>
      </c>
      <c r="I266" s="49">
        <v>13.25</v>
      </c>
    </row>
    <row r="267" spans="1:9" x14ac:dyDescent="0.2">
      <c r="A267" s="48">
        <v>2022</v>
      </c>
      <c r="B267" s="47" t="s">
        <v>40</v>
      </c>
      <c r="C267" s="47" t="s">
        <v>157</v>
      </c>
      <c r="D267" s="47" t="s">
        <v>80</v>
      </c>
      <c r="E267" s="47" t="s">
        <v>84</v>
      </c>
      <c r="F267" s="47" t="s">
        <v>119</v>
      </c>
      <c r="G267" s="47" t="s">
        <v>83</v>
      </c>
      <c r="H267" s="47" t="s">
        <v>64</v>
      </c>
      <c r="I267" s="49">
        <v>49.082999999999998</v>
      </c>
    </row>
    <row r="268" spans="1:9" x14ac:dyDescent="0.2">
      <c r="A268" s="48">
        <v>2022</v>
      </c>
      <c r="B268" s="47" t="s">
        <v>40</v>
      </c>
      <c r="C268" s="47" t="s">
        <v>157</v>
      </c>
      <c r="D268" s="47" t="s">
        <v>80</v>
      </c>
      <c r="E268" s="47" t="s">
        <v>84</v>
      </c>
      <c r="F268" s="47" t="s">
        <v>119</v>
      </c>
      <c r="G268" s="47" t="s">
        <v>83</v>
      </c>
      <c r="H268" s="47" t="s">
        <v>62</v>
      </c>
      <c r="I268" s="49">
        <v>11</v>
      </c>
    </row>
    <row r="269" spans="1:9" x14ac:dyDescent="0.2">
      <c r="A269" s="48">
        <v>2022</v>
      </c>
      <c r="B269" s="47" t="s">
        <v>42</v>
      </c>
      <c r="C269" s="47" t="s">
        <v>158</v>
      </c>
      <c r="D269" s="47" t="s">
        <v>80</v>
      </c>
      <c r="E269" s="47" t="s">
        <v>84</v>
      </c>
      <c r="F269" s="47" t="s">
        <v>119</v>
      </c>
      <c r="G269" s="47" t="s">
        <v>83</v>
      </c>
      <c r="H269" s="47" t="s">
        <v>63</v>
      </c>
      <c r="I269" s="49">
        <v>17.29</v>
      </c>
    </row>
    <row r="270" spans="1:9" x14ac:dyDescent="0.2">
      <c r="A270" s="48">
        <v>2022</v>
      </c>
      <c r="B270" s="47" t="s">
        <v>42</v>
      </c>
      <c r="C270" s="47" t="s">
        <v>158</v>
      </c>
      <c r="D270" s="47" t="s">
        <v>80</v>
      </c>
      <c r="E270" s="47" t="s">
        <v>84</v>
      </c>
      <c r="F270" s="47" t="s">
        <v>119</v>
      </c>
      <c r="G270" s="47" t="s">
        <v>83</v>
      </c>
      <c r="H270" s="47" t="s">
        <v>64</v>
      </c>
      <c r="I270" s="49">
        <v>15.6</v>
      </c>
    </row>
    <row r="271" spans="1:9" x14ac:dyDescent="0.2">
      <c r="A271" s="48">
        <v>2022</v>
      </c>
      <c r="B271" s="47" t="s">
        <v>42</v>
      </c>
      <c r="C271" s="47" t="s">
        <v>158</v>
      </c>
      <c r="D271" s="47" t="s">
        <v>80</v>
      </c>
      <c r="E271" s="47" t="s">
        <v>84</v>
      </c>
      <c r="F271" s="47" t="s">
        <v>119</v>
      </c>
      <c r="G271" s="47" t="s">
        <v>83</v>
      </c>
      <c r="H271" s="47" t="s">
        <v>62</v>
      </c>
      <c r="I271" s="49">
        <v>5.88</v>
      </c>
    </row>
    <row r="272" spans="1:9" x14ac:dyDescent="0.2">
      <c r="A272" s="48">
        <v>2022</v>
      </c>
      <c r="B272" s="47" t="s">
        <v>43</v>
      </c>
      <c r="C272" s="47" t="s">
        <v>159</v>
      </c>
      <c r="D272" s="47" t="s">
        <v>86</v>
      </c>
      <c r="E272" s="47" t="s">
        <v>81</v>
      </c>
      <c r="F272" s="47" t="s">
        <v>119</v>
      </c>
      <c r="G272" s="47" t="s">
        <v>83</v>
      </c>
      <c r="H272" s="47" t="s">
        <v>63</v>
      </c>
      <c r="I272" s="49">
        <v>8.24</v>
      </c>
    </row>
    <row r="273" spans="1:9" x14ac:dyDescent="0.2">
      <c r="A273" s="48">
        <v>2022</v>
      </c>
      <c r="B273" s="47" t="s">
        <v>43</v>
      </c>
      <c r="C273" s="47" t="s">
        <v>159</v>
      </c>
      <c r="D273" s="47" t="s">
        <v>86</v>
      </c>
      <c r="E273" s="47" t="s">
        <v>81</v>
      </c>
      <c r="F273" s="47" t="s">
        <v>119</v>
      </c>
      <c r="G273" s="47" t="s">
        <v>83</v>
      </c>
      <c r="H273" s="47" t="s">
        <v>64</v>
      </c>
      <c r="I273" s="49">
        <v>26.17</v>
      </c>
    </row>
    <row r="274" spans="1:9" x14ac:dyDescent="0.2">
      <c r="A274" s="48">
        <v>2022</v>
      </c>
      <c r="B274" s="47" t="s">
        <v>43</v>
      </c>
      <c r="C274" s="47" t="s">
        <v>159</v>
      </c>
      <c r="D274" s="47" t="s">
        <v>86</v>
      </c>
      <c r="E274" s="47" t="s">
        <v>81</v>
      </c>
      <c r="F274" s="47" t="s">
        <v>119</v>
      </c>
      <c r="G274" s="47" t="s">
        <v>83</v>
      </c>
      <c r="H274" s="47" t="s">
        <v>62</v>
      </c>
      <c r="I274" s="49">
        <v>6.04</v>
      </c>
    </row>
    <row r="275" spans="1:9" x14ac:dyDescent="0.2">
      <c r="A275" s="48">
        <v>2023</v>
      </c>
      <c r="B275" s="47" t="s">
        <v>0</v>
      </c>
      <c r="C275" s="47" t="s">
        <v>118</v>
      </c>
      <c r="D275" s="47" t="s">
        <v>80</v>
      </c>
      <c r="E275" s="47" t="s">
        <v>81</v>
      </c>
      <c r="F275" s="47" t="s">
        <v>119</v>
      </c>
      <c r="G275" s="47" t="s">
        <v>83</v>
      </c>
      <c r="H275" s="47" t="s">
        <v>63</v>
      </c>
      <c r="I275" s="49">
        <v>6</v>
      </c>
    </row>
    <row r="276" spans="1:9" x14ac:dyDescent="0.2">
      <c r="A276" s="48">
        <v>2023</v>
      </c>
      <c r="B276" s="47" t="s">
        <v>0</v>
      </c>
      <c r="C276" s="47" t="s">
        <v>118</v>
      </c>
      <c r="D276" s="47" t="s">
        <v>80</v>
      </c>
      <c r="E276" s="47" t="s">
        <v>81</v>
      </c>
      <c r="F276" s="47" t="s">
        <v>119</v>
      </c>
      <c r="G276" s="47" t="s">
        <v>83</v>
      </c>
      <c r="H276" s="47" t="s">
        <v>64</v>
      </c>
      <c r="I276" s="49">
        <v>13.95</v>
      </c>
    </row>
    <row r="277" spans="1:9" x14ac:dyDescent="0.2">
      <c r="A277" s="48">
        <v>2023</v>
      </c>
      <c r="B277" s="47" t="s">
        <v>0</v>
      </c>
      <c r="C277" s="47" t="s">
        <v>118</v>
      </c>
      <c r="D277" s="47" t="s">
        <v>80</v>
      </c>
      <c r="E277" s="47" t="s">
        <v>81</v>
      </c>
      <c r="F277" s="47" t="s">
        <v>119</v>
      </c>
      <c r="G277" s="47" t="s">
        <v>83</v>
      </c>
      <c r="H277" s="47" t="s">
        <v>62</v>
      </c>
      <c r="I277" s="49">
        <v>2.25</v>
      </c>
    </row>
    <row r="278" spans="1:9" x14ac:dyDescent="0.2">
      <c r="A278" s="48">
        <v>2023</v>
      </c>
      <c r="B278" s="47" t="s">
        <v>3</v>
      </c>
      <c r="C278" s="47" t="s">
        <v>120</v>
      </c>
      <c r="D278" s="47" t="s">
        <v>80</v>
      </c>
      <c r="E278" s="47" t="s">
        <v>84</v>
      </c>
      <c r="F278" s="47" t="s">
        <v>119</v>
      </c>
      <c r="G278" s="47" t="s">
        <v>82</v>
      </c>
      <c r="H278" s="47" t="s">
        <v>63</v>
      </c>
      <c r="I278" s="49">
        <v>1</v>
      </c>
    </row>
    <row r="279" spans="1:9" x14ac:dyDescent="0.2">
      <c r="A279" s="48">
        <v>2023</v>
      </c>
      <c r="B279" s="47" t="s">
        <v>3</v>
      </c>
      <c r="C279" s="47" t="s">
        <v>120</v>
      </c>
      <c r="D279" s="47" t="s">
        <v>80</v>
      </c>
      <c r="E279" s="47" t="s">
        <v>84</v>
      </c>
      <c r="F279" s="47" t="s">
        <v>119</v>
      </c>
      <c r="G279" s="47" t="s">
        <v>82</v>
      </c>
      <c r="H279" s="47" t="s">
        <v>64</v>
      </c>
      <c r="I279" s="49">
        <v>7</v>
      </c>
    </row>
    <row r="280" spans="1:9" x14ac:dyDescent="0.2">
      <c r="A280" s="48">
        <v>2023</v>
      </c>
      <c r="B280" s="47" t="s">
        <v>3</v>
      </c>
      <c r="C280" s="47" t="s">
        <v>120</v>
      </c>
      <c r="D280" s="47" t="s">
        <v>80</v>
      </c>
      <c r="E280" s="47" t="s">
        <v>84</v>
      </c>
      <c r="F280" s="47" t="s">
        <v>119</v>
      </c>
      <c r="G280" s="47" t="s">
        <v>82</v>
      </c>
      <c r="H280" s="47" t="s">
        <v>62</v>
      </c>
      <c r="I280" s="49">
        <v>1</v>
      </c>
    </row>
    <row r="281" spans="1:9" x14ac:dyDescent="0.2">
      <c r="A281" s="48">
        <v>2023</v>
      </c>
      <c r="B281" s="47" t="s">
        <v>3</v>
      </c>
      <c r="C281" s="47" t="s">
        <v>120</v>
      </c>
      <c r="D281" s="47" t="s">
        <v>80</v>
      </c>
      <c r="E281" s="47" t="s">
        <v>84</v>
      </c>
      <c r="F281" s="47" t="s">
        <v>119</v>
      </c>
      <c r="G281" s="47" t="s">
        <v>83</v>
      </c>
      <c r="H281" s="47" t="s">
        <v>63</v>
      </c>
      <c r="I281" s="49">
        <v>10</v>
      </c>
    </row>
    <row r="282" spans="1:9" x14ac:dyDescent="0.2">
      <c r="A282" s="48">
        <v>2023</v>
      </c>
      <c r="B282" s="47" t="s">
        <v>3</v>
      </c>
      <c r="C282" s="47" t="s">
        <v>120</v>
      </c>
      <c r="D282" s="47" t="s">
        <v>80</v>
      </c>
      <c r="E282" s="47" t="s">
        <v>84</v>
      </c>
      <c r="F282" s="47" t="s">
        <v>119</v>
      </c>
      <c r="G282" s="47" t="s">
        <v>83</v>
      </c>
      <c r="H282" s="47" t="s">
        <v>64</v>
      </c>
      <c r="I282" s="49">
        <v>21.75</v>
      </c>
    </row>
    <row r="283" spans="1:9" x14ac:dyDescent="0.2">
      <c r="A283" s="48">
        <v>2023</v>
      </c>
      <c r="B283" s="47" t="s">
        <v>3</v>
      </c>
      <c r="C283" s="47" t="s">
        <v>120</v>
      </c>
      <c r="D283" s="47" t="s">
        <v>80</v>
      </c>
      <c r="E283" s="47" t="s">
        <v>84</v>
      </c>
      <c r="F283" s="47" t="s">
        <v>119</v>
      </c>
      <c r="G283" s="47" t="s">
        <v>83</v>
      </c>
      <c r="H283" s="47" t="s">
        <v>62</v>
      </c>
      <c r="I283" s="49">
        <v>6</v>
      </c>
    </row>
    <row r="284" spans="1:9" x14ac:dyDescent="0.2">
      <c r="A284" s="48">
        <v>2023</v>
      </c>
      <c r="B284" s="47" t="s">
        <v>4</v>
      </c>
      <c r="C284" s="47" t="s">
        <v>121</v>
      </c>
      <c r="D284" s="47" t="s">
        <v>80</v>
      </c>
      <c r="E284" s="47" t="s">
        <v>81</v>
      </c>
      <c r="F284" s="47" t="s">
        <v>119</v>
      </c>
      <c r="G284" s="47" t="s">
        <v>83</v>
      </c>
      <c r="H284" s="47" t="s">
        <v>63</v>
      </c>
      <c r="I284" s="49">
        <v>3.03</v>
      </c>
    </row>
    <row r="285" spans="1:9" x14ac:dyDescent="0.2">
      <c r="A285" s="48">
        <v>2023</v>
      </c>
      <c r="B285" s="47" t="s">
        <v>4</v>
      </c>
      <c r="C285" s="47" t="s">
        <v>121</v>
      </c>
      <c r="D285" s="47" t="s">
        <v>80</v>
      </c>
      <c r="E285" s="47" t="s">
        <v>81</v>
      </c>
      <c r="F285" s="47" t="s">
        <v>119</v>
      </c>
      <c r="G285" s="47" t="s">
        <v>83</v>
      </c>
      <c r="H285" s="47" t="s">
        <v>64</v>
      </c>
      <c r="I285" s="49">
        <v>5.44</v>
      </c>
    </row>
    <row r="286" spans="1:9" x14ac:dyDescent="0.2">
      <c r="A286" s="48">
        <v>2023</v>
      </c>
      <c r="B286" s="47" t="s">
        <v>4</v>
      </c>
      <c r="C286" s="47" t="s">
        <v>121</v>
      </c>
      <c r="D286" s="47" t="s">
        <v>80</v>
      </c>
      <c r="E286" s="47" t="s">
        <v>81</v>
      </c>
      <c r="F286" s="47" t="s">
        <v>119</v>
      </c>
      <c r="G286" s="47" t="s">
        <v>83</v>
      </c>
      <c r="H286" s="47" t="s">
        <v>62</v>
      </c>
      <c r="I286" s="49">
        <v>1.43</v>
      </c>
    </row>
    <row r="287" spans="1:9" x14ac:dyDescent="0.2">
      <c r="A287" s="48">
        <v>2023</v>
      </c>
      <c r="B287" s="47" t="s">
        <v>5</v>
      </c>
      <c r="C287" s="47" t="s">
        <v>122</v>
      </c>
      <c r="D287" s="47" t="s">
        <v>80</v>
      </c>
      <c r="E287" s="47" t="s">
        <v>84</v>
      </c>
      <c r="F287" s="47" t="s">
        <v>119</v>
      </c>
      <c r="G287" s="47" t="s">
        <v>83</v>
      </c>
      <c r="H287" s="47" t="s">
        <v>63</v>
      </c>
      <c r="I287" s="49">
        <v>4.17</v>
      </c>
    </row>
    <row r="288" spans="1:9" x14ac:dyDescent="0.2">
      <c r="A288" s="48">
        <v>2023</v>
      </c>
      <c r="B288" s="47" t="s">
        <v>5</v>
      </c>
      <c r="C288" s="47" t="s">
        <v>122</v>
      </c>
      <c r="D288" s="47" t="s">
        <v>80</v>
      </c>
      <c r="E288" s="47" t="s">
        <v>84</v>
      </c>
      <c r="F288" s="47" t="s">
        <v>119</v>
      </c>
      <c r="G288" s="47" t="s">
        <v>83</v>
      </c>
      <c r="H288" s="47" t="s">
        <v>64</v>
      </c>
      <c r="I288" s="49">
        <v>13.17</v>
      </c>
    </row>
    <row r="289" spans="1:9" x14ac:dyDescent="0.2">
      <c r="A289" s="48">
        <v>2023</v>
      </c>
      <c r="B289" s="47" t="s">
        <v>5</v>
      </c>
      <c r="C289" s="47" t="s">
        <v>122</v>
      </c>
      <c r="D289" s="47" t="s">
        <v>80</v>
      </c>
      <c r="E289" s="47" t="s">
        <v>84</v>
      </c>
      <c r="F289" s="47" t="s">
        <v>119</v>
      </c>
      <c r="G289" s="47" t="s">
        <v>83</v>
      </c>
      <c r="H289" s="47" t="s">
        <v>62</v>
      </c>
      <c r="I289" s="49">
        <v>3.17</v>
      </c>
    </row>
    <row r="290" spans="1:9" x14ac:dyDescent="0.2">
      <c r="A290" s="48">
        <v>2023</v>
      </c>
      <c r="B290" s="47" t="s">
        <v>6</v>
      </c>
      <c r="C290" s="47" t="s">
        <v>123</v>
      </c>
      <c r="D290" s="47" t="s">
        <v>80</v>
      </c>
      <c r="E290" s="47" t="s">
        <v>85</v>
      </c>
      <c r="F290" s="47" t="s">
        <v>119</v>
      </c>
      <c r="G290" s="47" t="s">
        <v>82</v>
      </c>
      <c r="H290" s="47" t="s">
        <v>63</v>
      </c>
      <c r="I290" s="49">
        <v>0.5</v>
      </c>
    </row>
    <row r="291" spans="1:9" x14ac:dyDescent="0.2">
      <c r="A291" s="48">
        <v>2023</v>
      </c>
      <c r="B291" s="47" t="s">
        <v>6</v>
      </c>
      <c r="C291" s="47" t="s">
        <v>123</v>
      </c>
      <c r="D291" s="47" t="s">
        <v>80</v>
      </c>
      <c r="E291" s="47" t="s">
        <v>85</v>
      </c>
      <c r="F291" s="47" t="s">
        <v>119</v>
      </c>
      <c r="G291" s="47" t="s">
        <v>82</v>
      </c>
      <c r="H291" s="47" t="s">
        <v>64</v>
      </c>
      <c r="I291" s="49">
        <v>2</v>
      </c>
    </row>
    <row r="292" spans="1:9" x14ac:dyDescent="0.2">
      <c r="A292" s="48">
        <v>2023</v>
      </c>
      <c r="B292" s="47" t="s">
        <v>6</v>
      </c>
      <c r="C292" s="47" t="s">
        <v>123</v>
      </c>
      <c r="D292" s="47" t="s">
        <v>80</v>
      </c>
      <c r="E292" s="47" t="s">
        <v>85</v>
      </c>
      <c r="F292" s="47" t="s">
        <v>119</v>
      </c>
      <c r="G292" s="47" t="s">
        <v>82</v>
      </c>
      <c r="H292" s="47" t="s">
        <v>62</v>
      </c>
      <c r="I292" s="49">
        <v>1.5</v>
      </c>
    </row>
    <row r="293" spans="1:9" x14ac:dyDescent="0.2">
      <c r="A293" s="48">
        <v>2023</v>
      </c>
      <c r="B293" s="47" t="s">
        <v>6</v>
      </c>
      <c r="C293" s="47" t="s">
        <v>123</v>
      </c>
      <c r="D293" s="47" t="s">
        <v>80</v>
      </c>
      <c r="E293" s="47" t="s">
        <v>85</v>
      </c>
      <c r="F293" s="47" t="s">
        <v>119</v>
      </c>
      <c r="G293" s="47" t="s">
        <v>83</v>
      </c>
      <c r="H293" s="47" t="s">
        <v>63</v>
      </c>
      <c r="I293" s="49">
        <v>11.25</v>
      </c>
    </row>
    <row r="294" spans="1:9" x14ac:dyDescent="0.2">
      <c r="A294" s="48">
        <v>2023</v>
      </c>
      <c r="B294" s="47" t="s">
        <v>6</v>
      </c>
      <c r="C294" s="47" t="s">
        <v>123</v>
      </c>
      <c r="D294" s="47" t="s">
        <v>80</v>
      </c>
      <c r="E294" s="47" t="s">
        <v>85</v>
      </c>
      <c r="F294" s="47" t="s">
        <v>119</v>
      </c>
      <c r="G294" s="47" t="s">
        <v>83</v>
      </c>
      <c r="H294" s="47" t="s">
        <v>64</v>
      </c>
      <c r="I294" s="49">
        <v>10.5</v>
      </c>
    </row>
    <row r="295" spans="1:9" x14ac:dyDescent="0.2">
      <c r="A295" s="48">
        <v>2023</v>
      </c>
      <c r="B295" s="47" t="s">
        <v>6</v>
      </c>
      <c r="C295" s="47" t="s">
        <v>123</v>
      </c>
      <c r="D295" s="47" t="s">
        <v>80</v>
      </c>
      <c r="E295" s="47" t="s">
        <v>85</v>
      </c>
      <c r="F295" s="47" t="s">
        <v>119</v>
      </c>
      <c r="G295" s="47" t="s">
        <v>83</v>
      </c>
      <c r="H295" s="47" t="s">
        <v>62</v>
      </c>
      <c r="I295" s="49">
        <v>6.75</v>
      </c>
    </row>
    <row r="296" spans="1:9" x14ac:dyDescent="0.2">
      <c r="A296" s="48">
        <v>2023</v>
      </c>
      <c r="B296" s="47" t="s">
        <v>7</v>
      </c>
      <c r="C296" s="47" t="s">
        <v>124</v>
      </c>
      <c r="D296" s="47" t="s">
        <v>80</v>
      </c>
      <c r="E296" s="47" t="s">
        <v>84</v>
      </c>
      <c r="F296" s="47" t="s">
        <v>119</v>
      </c>
      <c r="G296" s="47" t="s">
        <v>82</v>
      </c>
      <c r="H296" s="47" t="s">
        <v>63</v>
      </c>
      <c r="I296" s="49">
        <v>8</v>
      </c>
    </row>
    <row r="297" spans="1:9" x14ac:dyDescent="0.2">
      <c r="A297" s="48">
        <v>2023</v>
      </c>
      <c r="B297" s="47" t="s">
        <v>7</v>
      </c>
      <c r="C297" s="47" t="s">
        <v>124</v>
      </c>
      <c r="D297" s="47" t="s">
        <v>80</v>
      </c>
      <c r="E297" s="47" t="s">
        <v>84</v>
      </c>
      <c r="F297" s="47" t="s">
        <v>119</v>
      </c>
      <c r="G297" s="47" t="s">
        <v>82</v>
      </c>
      <c r="H297" s="47" t="s">
        <v>64</v>
      </c>
      <c r="I297" s="49">
        <v>25</v>
      </c>
    </row>
    <row r="298" spans="1:9" x14ac:dyDescent="0.2">
      <c r="A298" s="48">
        <v>2023</v>
      </c>
      <c r="B298" s="47" t="s">
        <v>7</v>
      </c>
      <c r="C298" s="47" t="s">
        <v>124</v>
      </c>
      <c r="D298" s="47" t="s">
        <v>80</v>
      </c>
      <c r="E298" s="47" t="s">
        <v>84</v>
      </c>
      <c r="F298" s="47" t="s">
        <v>119</v>
      </c>
      <c r="G298" s="47" t="s">
        <v>82</v>
      </c>
      <c r="H298" s="47" t="s">
        <v>62</v>
      </c>
      <c r="I298" s="49">
        <v>4</v>
      </c>
    </row>
    <row r="299" spans="1:9" x14ac:dyDescent="0.2">
      <c r="A299" s="48">
        <v>2023</v>
      </c>
      <c r="B299" s="47" t="s">
        <v>7</v>
      </c>
      <c r="C299" s="47" t="s">
        <v>124</v>
      </c>
      <c r="D299" s="47" t="s">
        <v>80</v>
      </c>
      <c r="E299" s="47" t="s">
        <v>84</v>
      </c>
      <c r="F299" s="47" t="s">
        <v>119</v>
      </c>
      <c r="G299" s="47" t="s">
        <v>83</v>
      </c>
      <c r="H299" s="47" t="s">
        <v>63</v>
      </c>
      <c r="I299" s="49">
        <v>12.99</v>
      </c>
    </row>
    <row r="300" spans="1:9" x14ac:dyDescent="0.2">
      <c r="A300" s="48">
        <v>2023</v>
      </c>
      <c r="B300" s="47" t="s">
        <v>7</v>
      </c>
      <c r="C300" s="47" t="s">
        <v>124</v>
      </c>
      <c r="D300" s="47" t="s">
        <v>80</v>
      </c>
      <c r="E300" s="47" t="s">
        <v>84</v>
      </c>
      <c r="F300" s="47" t="s">
        <v>119</v>
      </c>
      <c r="G300" s="47" t="s">
        <v>83</v>
      </c>
      <c r="H300" s="47" t="s">
        <v>64</v>
      </c>
      <c r="I300" s="49">
        <v>18.420000000000002</v>
      </c>
    </row>
    <row r="301" spans="1:9" x14ac:dyDescent="0.2">
      <c r="A301" s="48">
        <v>2023</v>
      </c>
      <c r="B301" s="47" t="s">
        <v>7</v>
      </c>
      <c r="C301" s="47" t="s">
        <v>124</v>
      </c>
      <c r="D301" s="47" t="s">
        <v>80</v>
      </c>
      <c r="E301" s="47" t="s">
        <v>84</v>
      </c>
      <c r="F301" s="47" t="s">
        <v>119</v>
      </c>
      <c r="G301" s="47" t="s">
        <v>83</v>
      </c>
      <c r="H301" s="47" t="s">
        <v>62</v>
      </c>
      <c r="I301" s="49">
        <v>5.28</v>
      </c>
    </row>
    <row r="302" spans="1:9" x14ac:dyDescent="0.2">
      <c r="A302" s="48">
        <v>2023</v>
      </c>
      <c r="B302" s="47" t="s">
        <v>8</v>
      </c>
      <c r="C302" s="47" t="s">
        <v>125</v>
      </c>
      <c r="D302" s="47" t="s">
        <v>80</v>
      </c>
      <c r="E302" s="47" t="s">
        <v>81</v>
      </c>
      <c r="F302" s="47" t="s">
        <v>119</v>
      </c>
      <c r="G302" s="47" t="s">
        <v>83</v>
      </c>
      <c r="H302" s="47" t="s">
        <v>63</v>
      </c>
      <c r="I302" s="49">
        <v>2.25</v>
      </c>
    </row>
    <row r="303" spans="1:9" x14ac:dyDescent="0.2">
      <c r="A303" s="48">
        <v>2023</v>
      </c>
      <c r="B303" s="47" t="s">
        <v>8</v>
      </c>
      <c r="C303" s="47" t="s">
        <v>125</v>
      </c>
      <c r="D303" s="47" t="s">
        <v>80</v>
      </c>
      <c r="E303" s="47" t="s">
        <v>81</v>
      </c>
      <c r="F303" s="47" t="s">
        <v>119</v>
      </c>
      <c r="G303" s="47" t="s">
        <v>83</v>
      </c>
      <c r="H303" s="47" t="s">
        <v>64</v>
      </c>
      <c r="I303" s="49">
        <v>11.5</v>
      </c>
    </row>
    <row r="304" spans="1:9" x14ac:dyDescent="0.2">
      <c r="A304" s="48">
        <v>2023</v>
      </c>
      <c r="B304" s="47" t="s">
        <v>8</v>
      </c>
      <c r="C304" s="47" t="s">
        <v>125</v>
      </c>
      <c r="D304" s="47" t="s">
        <v>80</v>
      </c>
      <c r="E304" s="47" t="s">
        <v>81</v>
      </c>
      <c r="F304" s="47" t="s">
        <v>119</v>
      </c>
      <c r="G304" s="47" t="s">
        <v>83</v>
      </c>
      <c r="H304" s="47" t="s">
        <v>62</v>
      </c>
      <c r="I304" s="49">
        <v>1</v>
      </c>
    </row>
    <row r="305" spans="1:9" x14ac:dyDescent="0.2">
      <c r="A305" s="48">
        <v>2023</v>
      </c>
      <c r="B305" s="47" t="s">
        <v>9</v>
      </c>
      <c r="C305" s="47" t="s">
        <v>126</v>
      </c>
      <c r="D305" s="47" t="s">
        <v>80</v>
      </c>
      <c r="E305" s="47" t="s">
        <v>85</v>
      </c>
      <c r="F305" s="47" t="s">
        <v>119</v>
      </c>
      <c r="G305" s="47" t="s">
        <v>82</v>
      </c>
      <c r="H305" s="47" t="s">
        <v>63</v>
      </c>
      <c r="I305" s="49">
        <v>10</v>
      </c>
    </row>
    <row r="306" spans="1:9" x14ac:dyDescent="0.2">
      <c r="A306" s="48">
        <v>2023</v>
      </c>
      <c r="B306" s="47" t="s">
        <v>9</v>
      </c>
      <c r="C306" s="47" t="s">
        <v>126</v>
      </c>
      <c r="D306" s="47" t="s">
        <v>80</v>
      </c>
      <c r="E306" s="47" t="s">
        <v>85</v>
      </c>
      <c r="F306" s="47" t="s">
        <v>119</v>
      </c>
      <c r="G306" s="47" t="s">
        <v>82</v>
      </c>
      <c r="H306" s="47" t="s">
        <v>64</v>
      </c>
      <c r="I306" s="49">
        <v>20</v>
      </c>
    </row>
    <row r="307" spans="1:9" x14ac:dyDescent="0.2">
      <c r="A307" s="48">
        <v>2023</v>
      </c>
      <c r="B307" s="47" t="s">
        <v>9</v>
      </c>
      <c r="C307" s="47" t="s">
        <v>126</v>
      </c>
      <c r="D307" s="47" t="s">
        <v>80</v>
      </c>
      <c r="E307" s="47" t="s">
        <v>85</v>
      </c>
      <c r="F307" s="47" t="s">
        <v>119</v>
      </c>
      <c r="G307" s="47" t="s">
        <v>82</v>
      </c>
      <c r="H307" s="47" t="s">
        <v>62</v>
      </c>
      <c r="I307" s="49">
        <v>18</v>
      </c>
    </row>
    <row r="308" spans="1:9" x14ac:dyDescent="0.2">
      <c r="A308" s="48">
        <v>2023</v>
      </c>
      <c r="B308" s="47" t="s">
        <v>10</v>
      </c>
      <c r="C308" s="47" t="s">
        <v>127</v>
      </c>
      <c r="D308" s="47" t="s">
        <v>80</v>
      </c>
      <c r="E308" s="47" t="s">
        <v>85</v>
      </c>
      <c r="F308" s="47" t="s">
        <v>119</v>
      </c>
      <c r="G308" s="47" t="s">
        <v>83</v>
      </c>
      <c r="H308" s="47" t="s">
        <v>63</v>
      </c>
      <c r="I308" s="49">
        <v>7.29</v>
      </c>
    </row>
    <row r="309" spans="1:9" x14ac:dyDescent="0.2">
      <c r="A309" s="48">
        <v>2023</v>
      </c>
      <c r="B309" s="47" t="s">
        <v>10</v>
      </c>
      <c r="C309" s="47" t="s">
        <v>127</v>
      </c>
      <c r="D309" s="47" t="s">
        <v>80</v>
      </c>
      <c r="E309" s="47" t="s">
        <v>85</v>
      </c>
      <c r="F309" s="47" t="s">
        <v>119</v>
      </c>
      <c r="G309" s="47" t="s">
        <v>83</v>
      </c>
      <c r="H309" s="47" t="s">
        <v>64</v>
      </c>
      <c r="I309" s="49">
        <v>14.15</v>
      </c>
    </row>
    <row r="310" spans="1:9" x14ac:dyDescent="0.2">
      <c r="A310" s="48">
        <v>2023</v>
      </c>
      <c r="B310" s="47" t="s">
        <v>10</v>
      </c>
      <c r="C310" s="47" t="s">
        <v>127</v>
      </c>
      <c r="D310" s="47" t="s">
        <v>80</v>
      </c>
      <c r="E310" s="47" t="s">
        <v>85</v>
      </c>
      <c r="F310" s="47" t="s">
        <v>119</v>
      </c>
      <c r="G310" s="47" t="s">
        <v>83</v>
      </c>
      <c r="H310" s="47" t="s">
        <v>62</v>
      </c>
      <c r="I310" s="49">
        <v>5.8</v>
      </c>
    </row>
    <row r="311" spans="1:9" x14ac:dyDescent="0.2">
      <c r="A311" s="48">
        <v>2023</v>
      </c>
      <c r="B311" s="47" t="s">
        <v>11</v>
      </c>
      <c r="C311" s="47" t="s">
        <v>128</v>
      </c>
      <c r="D311" s="47" t="s">
        <v>80</v>
      </c>
      <c r="E311" s="47" t="s">
        <v>84</v>
      </c>
      <c r="F311" s="47" t="s">
        <v>119</v>
      </c>
      <c r="G311" s="47" t="s">
        <v>83</v>
      </c>
      <c r="H311" s="47" t="s">
        <v>63</v>
      </c>
      <c r="I311" s="49">
        <v>8.1</v>
      </c>
    </row>
    <row r="312" spans="1:9" x14ac:dyDescent="0.2">
      <c r="A312" s="48">
        <v>2023</v>
      </c>
      <c r="B312" s="47" t="s">
        <v>11</v>
      </c>
      <c r="C312" s="47" t="s">
        <v>128</v>
      </c>
      <c r="D312" s="47" t="s">
        <v>80</v>
      </c>
      <c r="E312" s="47" t="s">
        <v>84</v>
      </c>
      <c r="F312" s="47" t="s">
        <v>119</v>
      </c>
      <c r="G312" s="47" t="s">
        <v>83</v>
      </c>
      <c r="H312" s="47" t="s">
        <v>64</v>
      </c>
      <c r="I312" s="49">
        <v>14.85</v>
      </c>
    </row>
    <row r="313" spans="1:9" x14ac:dyDescent="0.2">
      <c r="A313" s="48">
        <v>2023</v>
      </c>
      <c r="B313" s="47" t="s">
        <v>11</v>
      </c>
      <c r="C313" s="47" t="s">
        <v>128</v>
      </c>
      <c r="D313" s="47" t="s">
        <v>80</v>
      </c>
      <c r="E313" s="47" t="s">
        <v>84</v>
      </c>
      <c r="F313" s="47" t="s">
        <v>119</v>
      </c>
      <c r="G313" s="47" t="s">
        <v>83</v>
      </c>
      <c r="H313" s="47" t="s">
        <v>62</v>
      </c>
      <c r="I313" s="49">
        <v>6.75</v>
      </c>
    </row>
    <row r="314" spans="1:9" x14ac:dyDescent="0.2">
      <c r="A314" s="48">
        <v>2023</v>
      </c>
      <c r="B314" s="47" t="s">
        <v>12</v>
      </c>
      <c r="C314" s="47" t="s">
        <v>129</v>
      </c>
      <c r="D314" s="47" t="s">
        <v>80</v>
      </c>
      <c r="E314" s="47" t="s">
        <v>85</v>
      </c>
      <c r="F314" s="47" t="s">
        <v>119</v>
      </c>
      <c r="G314" s="47" t="s">
        <v>83</v>
      </c>
      <c r="H314" s="47" t="s">
        <v>63</v>
      </c>
      <c r="I314" s="49">
        <v>33.83</v>
      </c>
    </row>
    <row r="315" spans="1:9" x14ac:dyDescent="0.2">
      <c r="A315" s="48">
        <v>2023</v>
      </c>
      <c r="B315" s="47" t="s">
        <v>12</v>
      </c>
      <c r="C315" s="47" t="s">
        <v>129</v>
      </c>
      <c r="D315" s="47" t="s">
        <v>80</v>
      </c>
      <c r="E315" s="47" t="s">
        <v>85</v>
      </c>
      <c r="F315" s="47" t="s">
        <v>119</v>
      </c>
      <c r="G315" s="47" t="s">
        <v>83</v>
      </c>
      <c r="H315" s="47" t="s">
        <v>64</v>
      </c>
      <c r="I315" s="49">
        <v>32.29</v>
      </c>
    </row>
    <row r="316" spans="1:9" x14ac:dyDescent="0.2">
      <c r="A316" s="48">
        <v>2023</v>
      </c>
      <c r="B316" s="47" t="s">
        <v>12</v>
      </c>
      <c r="C316" s="47" t="s">
        <v>129</v>
      </c>
      <c r="D316" s="47" t="s">
        <v>80</v>
      </c>
      <c r="E316" s="47" t="s">
        <v>85</v>
      </c>
      <c r="F316" s="47" t="s">
        <v>119</v>
      </c>
      <c r="G316" s="47" t="s">
        <v>83</v>
      </c>
      <c r="H316" s="47" t="s">
        <v>62</v>
      </c>
      <c r="I316" s="49">
        <v>21.43</v>
      </c>
    </row>
    <row r="317" spans="1:9" x14ac:dyDescent="0.2">
      <c r="A317" s="48">
        <v>2023</v>
      </c>
      <c r="B317" s="47" t="s">
        <v>47</v>
      </c>
      <c r="C317" s="47" t="s">
        <v>130</v>
      </c>
      <c r="D317" s="47" t="s">
        <v>80</v>
      </c>
      <c r="E317" s="47" t="s">
        <v>84</v>
      </c>
      <c r="F317" s="47" t="s">
        <v>119</v>
      </c>
      <c r="G317" s="47" t="s">
        <v>83</v>
      </c>
      <c r="H317" s="47" t="s">
        <v>63</v>
      </c>
      <c r="I317" s="49">
        <v>23.25</v>
      </c>
    </row>
    <row r="318" spans="1:9" x14ac:dyDescent="0.2">
      <c r="A318" s="48">
        <v>2023</v>
      </c>
      <c r="B318" s="47" t="s">
        <v>47</v>
      </c>
      <c r="C318" s="47" t="s">
        <v>130</v>
      </c>
      <c r="D318" s="47" t="s">
        <v>80</v>
      </c>
      <c r="E318" s="47" t="s">
        <v>84</v>
      </c>
      <c r="F318" s="47" t="s">
        <v>119</v>
      </c>
      <c r="G318" s="47" t="s">
        <v>83</v>
      </c>
      <c r="H318" s="47" t="s">
        <v>64</v>
      </c>
      <c r="I318" s="49">
        <v>33</v>
      </c>
    </row>
    <row r="319" spans="1:9" x14ac:dyDescent="0.2">
      <c r="A319" s="48">
        <v>2023</v>
      </c>
      <c r="B319" s="47" t="s">
        <v>47</v>
      </c>
      <c r="C319" s="47" t="s">
        <v>130</v>
      </c>
      <c r="D319" s="47" t="s">
        <v>80</v>
      </c>
      <c r="E319" s="47" t="s">
        <v>84</v>
      </c>
      <c r="F319" s="47" t="s">
        <v>119</v>
      </c>
      <c r="G319" s="47" t="s">
        <v>83</v>
      </c>
      <c r="H319" s="47" t="s">
        <v>62</v>
      </c>
      <c r="I319" s="49">
        <v>12.75</v>
      </c>
    </row>
    <row r="320" spans="1:9" x14ac:dyDescent="0.2">
      <c r="A320" s="48">
        <v>2023</v>
      </c>
      <c r="B320" s="47" t="s">
        <v>13</v>
      </c>
      <c r="C320" s="47" t="s">
        <v>131</v>
      </c>
      <c r="D320" s="47" t="s">
        <v>80</v>
      </c>
      <c r="E320" s="47" t="s">
        <v>85</v>
      </c>
      <c r="F320" s="47" t="s">
        <v>119</v>
      </c>
      <c r="G320" s="47" t="s">
        <v>83</v>
      </c>
      <c r="H320" s="47" t="s">
        <v>63</v>
      </c>
      <c r="I320" s="49">
        <v>10.17</v>
      </c>
    </row>
    <row r="321" spans="1:9" x14ac:dyDescent="0.2">
      <c r="A321" s="48">
        <v>2023</v>
      </c>
      <c r="B321" s="47" t="s">
        <v>13</v>
      </c>
      <c r="C321" s="47" t="s">
        <v>131</v>
      </c>
      <c r="D321" s="47" t="s">
        <v>80</v>
      </c>
      <c r="E321" s="47" t="s">
        <v>85</v>
      </c>
      <c r="F321" s="47" t="s">
        <v>119</v>
      </c>
      <c r="G321" s="47" t="s">
        <v>83</v>
      </c>
      <c r="H321" s="47" t="s">
        <v>64</v>
      </c>
      <c r="I321" s="49">
        <v>18.2</v>
      </c>
    </row>
    <row r="322" spans="1:9" x14ac:dyDescent="0.2">
      <c r="A322" s="48">
        <v>2023</v>
      </c>
      <c r="B322" s="47" t="s">
        <v>13</v>
      </c>
      <c r="C322" s="47" t="s">
        <v>131</v>
      </c>
      <c r="D322" s="47" t="s">
        <v>80</v>
      </c>
      <c r="E322" s="47" t="s">
        <v>85</v>
      </c>
      <c r="F322" s="47" t="s">
        <v>119</v>
      </c>
      <c r="G322" s="47" t="s">
        <v>83</v>
      </c>
      <c r="H322" s="47" t="s">
        <v>62</v>
      </c>
      <c r="I322" s="49">
        <v>6.51</v>
      </c>
    </row>
    <row r="323" spans="1:9" x14ac:dyDescent="0.2">
      <c r="A323" s="48">
        <v>2023</v>
      </c>
      <c r="B323" s="47" t="s">
        <v>14</v>
      </c>
      <c r="C323" s="47" t="s">
        <v>132</v>
      </c>
      <c r="D323" s="47" t="s">
        <v>80</v>
      </c>
      <c r="E323" s="47" t="s">
        <v>84</v>
      </c>
      <c r="F323" s="47" t="s">
        <v>119</v>
      </c>
      <c r="G323" s="47" t="s">
        <v>83</v>
      </c>
      <c r="H323" s="47" t="s">
        <v>63</v>
      </c>
      <c r="I323" s="49">
        <v>19</v>
      </c>
    </row>
    <row r="324" spans="1:9" x14ac:dyDescent="0.2">
      <c r="A324" s="48">
        <v>2023</v>
      </c>
      <c r="B324" s="47" t="s">
        <v>14</v>
      </c>
      <c r="C324" s="47" t="s">
        <v>132</v>
      </c>
      <c r="D324" s="47" t="s">
        <v>80</v>
      </c>
      <c r="E324" s="47" t="s">
        <v>84</v>
      </c>
      <c r="F324" s="47" t="s">
        <v>119</v>
      </c>
      <c r="G324" s="47" t="s">
        <v>83</v>
      </c>
      <c r="H324" s="47" t="s">
        <v>64</v>
      </c>
      <c r="I324" s="49">
        <v>30.75</v>
      </c>
    </row>
    <row r="325" spans="1:9" x14ac:dyDescent="0.2">
      <c r="A325" s="48">
        <v>2023</v>
      </c>
      <c r="B325" s="47" t="s">
        <v>14</v>
      </c>
      <c r="C325" s="47" t="s">
        <v>132</v>
      </c>
      <c r="D325" s="47" t="s">
        <v>80</v>
      </c>
      <c r="E325" s="47" t="s">
        <v>84</v>
      </c>
      <c r="F325" s="47" t="s">
        <v>119</v>
      </c>
      <c r="G325" s="47" t="s">
        <v>83</v>
      </c>
      <c r="H325" s="47" t="s">
        <v>62</v>
      </c>
      <c r="I325" s="49">
        <v>8.75</v>
      </c>
    </row>
    <row r="326" spans="1:9" x14ac:dyDescent="0.2">
      <c r="A326" s="48">
        <v>2023</v>
      </c>
      <c r="B326" s="47" t="s">
        <v>15</v>
      </c>
      <c r="C326" s="47" t="s">
        <v>133</v>
      </c>
      <c r="D326" s="47" t="s">
        <v>80</v>
      </c>
      <c r="E326" s="47" t="s">
        <v>84</v>
      </c>
      <c r="F326" s="47" t="s">
        <v>119</v>
      </c>
      <c r="G326" s="47" t="s">
        <v>83</v>
      </c>
      <c r="H326" s="47" t="s">
        <v>63</v>
      </c>
      <c r="I326" s="49">
        <v>30</v>
      </c>
    </row>
    <row r="327" spans="1:9" x14ac:dyDescent="0.2">
      <c r="A327" s="48">
        <v>2023</v>
      </c>
      <c r="B327" s="47" t="s">
        <v>15</v>
      </c>
      <c r="C327" s="47" t="s">
        <v>133</v>
      </c>
      <c r="D327" s="47" t="s">
        <v>80</v>
      </c>
      <c r="E327" s="47" t="s">
        <v>84</v>
      </c>
      <c r="F327" s="47" t="s">
        <v>119</v>
      </c>
      <c r="G327" s="47" t="s">
        <v>83</v>
      </c>
      <c r="H327" s="47" t="s">
        <v>64</v>
      </c>
      <c r="I327" s="49">
        <v>39</v>
      </c>
    </row>
    <row r="328" spans="1:9" x14ac:dyDescent="0.2">
      <c r="A328" s="48">
        <v>2023</v>
      </c>
      <c r="B328" s="47" t="s">
        <v>15</v>
      </c>
      <c r="C328" s="47" t="s">
        <v>133</v>
      </c>
      <c r="D328" s="47" t="s">
        <v>80</v>
      </c>
      <c r="E328" s="47" t="s">
        <v>84</v>
      </c>
      <c r="F328" s="47" t="s">
        <v>119</v>
      </c>
      <c r="G328" s="47" t="s">
        <v>83</v>
      </c>
      <c r="H328" s="47" t="s">
        <v>62</v>
      </c>
      <c r="I328" s="49">
        <v>12</v>
      </c>
    </row>
    <row r="329" spans="1:9" x14ac:dyDescent="0.2">
      <c r="A329" s="48">
        <v>2023</v>
      </c>
      <c r="B329" s="47" t="s">
        <v>16</v>
      </c>
      <c r="C329" s="47" t="s">
        <v>134</v>
      </c>
      <c r="D329" s="47" t="s">
        <v>80</v>
      </c>
      <c r="E329" s="47" t="s">
        <v>84</v>
      </c>
      <c r="F329" s="47" t="s">
        <v>119</v>
      </c>
      <c r="G329" s="47" t="s">
        <v>83</v>
      </c>
      <c r="H329" s="47" t="s">
        <v>63</v>
      </c>
      <c r="I329" s="49">
        <v>11.95</v>
      </c>
    </row>
    <row r="330" spans="1:9" x14ac:dyDescent="0.2">
      <c r="A330" s="48">
        <v>2023</v>
      </c>
      <c r="B330" s="47" t="s">
        <v>16</v>
      </c>
      <c r="C330" s="47" t="s">
        <v>134</v>
      </c>
      <c r="D330" s="47" t="s">
        <v>80</v>
      </c>
      <c r="E330" s="47" t="s">
        <v>84</v>
      </c>
      <c r="F330" s="47" t="s">
        <v>119</v>
      </c>
      <c r="G330" s="47" t="s">
        <v>83</v>
      </c>
      <c r="H330" s="47" t="s">
        <v>64</v>
      </c>
      <c r="I330" s="49">
        <v>9.25</v>
      </c>
    </row>
    <row r="331" spans="1:9" x14ac:dyDescent="0.2">
      <c r="A331" s="48">
        <v>2023</v>
      </c>
      <c r="B331" s="47" t="s">
        <v>16</v>
      </c>
      <c r="C331" s="47" t="s">
        <v>134</v>
      </c>
      <c r="D331" s="47" t="s">
        <v>80</v>
      </c>
      <c r="E331" s="47" t="s">
        <v>84</v>
      </c>
      <c r="F331" s="47" t="s">
        <v>119</v>
      </c>
      <c r="G331" s="47" t="s">
        <v>83</v>
      </c>
      <c r="H331" s="47" t="s">
        <v>62</v>
      </c>
      <c r="I331" s="49">
        <v>4.5999999999999996</v>
      </c>
    </row>
    <row r="332" spans="1:9" x14ac:dyDescent="0.2">
      <c r="A332" s="48">
        <v>2023</v>
      </c>
      <c r="B332" s="47" t="s">
        <v>18</v>
      </c>
      <c r="C332" s="47" t="s">
        <v>135</v>
      </c>
      <c r="D332" s="47" t="s">
        <v>86</v>
      </c>
      <c r="E332" s="47" t="s">
        <v>81</v>
      </c>
      <c r="F332" s="47" t="s">
        <v>119</v>
      </c>
      <c r="G332" s="47" t="s">
        <v>83</v>
      </c>
      <c r="H332" s="47" t="s">
        <v>64</v>
      </c>
      <c r="I332" s="49">
        <v>7</v>
      </c>
    </row>
    <row r="333" spans="1:9" x14ac:dyDescent="0.2">
      <c r="A333" s="48">
        <v>2023</v>
      </c>
      <c r="B333" s="47" t="s">
        <v>18</v>
      </c>
      <c r="C333" s="47" t="s">
        <v>135</v>
      </c>
      <c r="D333" s="47" t="s">
        <v>86</v>
      </c>
      <c r="E333" s="47" t="s">
        <v>81</v>
      </c>
      <c r="F333" s="47" t="s">
        <v>119</v>
      </c>
      <c r="G333" s="47" t="s">
        <v>83</v>
      </c>
      <c r="H333" s="47" t="s">
        <v>62</v>
      </c>
      <c r="I333" s="49">
        <v>1</v>
      </c>
    </row>
    <row r="334" spans="1:9" x14ac:dyDescent="0.2">
      <c r="A334" s="48">
        <v>2023</v>
      </c>
      <c r="B334" s="47" t="s">
        <v>70</v>
      </c>
      <c r="C334" s="47" t="s">
        <v>136</v>
      </c>
      <c r="D334" s="47" t="s">
        <v>80</v>
      </c>
      <c r="E334" s="47" t="s">
        <v>84</v>
      </c>
      <c r="F334" s="47" t="s">
        <v>119</v>
      </c>
      <c r="G334" s="47" t="s">
        <v>83</v>
      </c>
      <c r="H334" s="47" t="s">
        <v>63</v>
      </c>
      <c r="I334" s="49">
        <v>50.292000000000002</v>
      </c>
    </row>
    <row r="335" spans="1:9" x14ac:dyDescent="0.2">
      <c r="A335" s="48">
        <v>2023</v>
      </c>
      <c r="B335" s="47" t="s">
        <v>70</v>
      </c>
      <c r="C335" s="47" t="s">
        <v>136</v>
      </c>
      <c r="D335" s="47" t="s">
        <v>80</v>
      </c>
      <c r="E335" s="47" t="s">
        <v>84</v>
      </c>
      <c r="F335" s="47" t="s">
        <v>119</v>
      </c>
      <c r="G335" s="47" t="s">
        <v>83</v>
      </c>
      <c r="H335" s="47" t="s">
        <v>64</v>
      </c>
      <c r="I335" s="49">
        <v>120.833</v>
      </c>
    </row>
    <row r="336" spans="1:9" x14ac:dyDescent="0.2">
      <c r="A336" s="48">
        <v>2023</v>
      </c>
      <c r="B336" s="47" t="s">
        <v>70</v>
      </c>
      <c r="C336" s="47" t="s">
        <v>136</v>
      </c>
      <c r="D336" s="47" t="s">
        <v>80</v>
      </c>
      <c r="E336" s="47" t="s">
        <v>84</v>
      </c>
      <c r="F336" s="47" t="s">
        <v>119</v>
      </c>
      <c r="G336" s="47" t="s">
        <v>83</v>
      </c>
      <c r="H336" s="47" t="s">
        <v>62</v>
      </c>
      <c r="I336" s="49">
        <v>20.207999999999998</v>
      </c>
    </row>
    <row r="337" spans="1:9" x14ac:dyDescent="0.2">
      <c r="A337" s="48">
        <v>2023</v>
      </c>
      <c r="B337" s="47" t="s">
        <v>19</v>
      </c>
      <c r="C337" s="47" t="s">
        <v>137</v>
      </c>
      <c r="D337" s="47" t="s">
        <v>80</v>
      </c>
      <c r="E337" s="47" t="s">
        <v>84</v>
      </c>
      <c r="F337" s="47" t="s">
        <v>119</v>
      </c>
      <c r="G337" s="47" t="s">
        <v>82</v>
      </c>
      <c r="H337" s="47" t="s">
        <v>63</v>
      </c>
      <c r="I337" s="49">
        <v>2.4</v>
      </c>
    </row>
    <row r="338" spans="1:9" x14ac:dyDescent="0.2">
      <c r="A338" s="48">
        <v>2023</v>
      </c>
      <c r="B338" s="47" t="s">
        <v>19</v>
      </c>
      <c r="C338" s="47" t="s">
        <v>137</v>
      </c>
      <c r="D338" s="47" t="s">
        <v>80</v>
      </c>
      <c r="E338" s="47" t="s">
        <v>84</v>
      </c>
      <c r="F338" s="47" t="s">
        <v>119</v>
      </c>
      <c r="G338" s="47" t="s">
        <v>82</v>
      </c>
      <c r="H338" s="47" t="s">
        <v>64</v>
      </c>
      <c r="I338" s="49">
        <v>19</v>
      </c>
    </row>
    <row r="339" spans="1:9" x14ac:dyDescent="0.2">
      <c r="A339" s="48">
        <v>2023</v>
      </c>
      <c r="B339" s="47" t="s">
        <v>19</v>
      </c>
      <c r="C339" s="47" t="s">
        <v>137</v>
      </c>
      <c r="D339" s="47" t="s">
        <v>80</v>
      </c>
      <c r="E339" s="47" t="s">
        <v>84</v>
      </c>
      <c r="F339" s="47" t="s">
        <v>119</v>
      </c>
      <c r="G339" s="47" t="s">
        <v>82</v>
      </c>
      <c r="H339" s="47" t="s">
        <v>62</v>
      </c>
      <c r="I339" s="49">
        <v>1.6</v>
      </c>
    </row>
    <row r="340" spans="1:9" x14ac:dyDescent="0.2">
      <c r="A340" s="48">
        <v>2023</v>
      </c>
      <c r="B340" s="47" t="s">
        <v>19</v>
      </c>
      <c r="C340" s="47" t="s">
        <v>137</v>
      </c>
      <c r="D340" s="47" t="s">
        <v>80</v>
      </c>
      <c r="E340" s="47" t="s">
        <v>84</v>
      </c>
      <c r="F340" s="47" t="s">
        <v>119</v>
      </c>
      <c r="G340" s="47" t="s">
        <v>83</v>
      </c>
      <c r="H340" s="47" t="s">
        <v>63</v>
      </c>
      <c r="I340" s="49">
        <v>11.25</v>
      </c>
    </row>
    <row r="341" spans="1:9" x14ac:dyDescent="0.2">
      <c r="A341" s="48">
        <v>2023</v>
      </c>
      <c r="B341" s="47" t="s">
        <v>19</v>
      </c>
      <c r="C341" s="47" t="s">
        <v>137</v>
      </c>
      <c r="D341" s="47" t="s">
        <v>80</v>
      </c>
      <c r="E341" s="47" t="s">
        <v>84</v>
      </c>
      <c r="F341" s="47" t="s">
        <v>119</v>
      </c>
      <c r="G341" s="47" t="s">
        <v>83</v>
      </c>
      <c r="H341" s="47" t="s">
        <v>64</v>
      </c>
      <c r="I341" s="49">
        <v>16.25</v>
      </c>
    </row>
    <row r="342" spans="1:9" x14ac:dyDescent="0.2">
      <c r="A342" s="48">
        <v>2023</v>
      </c>
      <c r="B342" s="47" t="s">
        <v>19</v>
      </c>
      <c r="C342" s="47" t="s">
        <v>137</v>
      </c>
      <c r="D342" s="47" t="s">
        <v>80</v>
      </c>
      <c r="E342" s="47" t="s">
        <v>84</v>
      </c>
      <c r="F342" s="47" t="s">
        <v>119</v>
      </c>
      <c r="G342" s="47" t="s">
        <v>83</v>
      </c>
      <c r="H342" s="47" t="s">
        <v>62</v>
      </c>
      <c r="I342" s="49">
        <v>6.33</v>
      </c>
    </row>
    <row r="343" spans="1:9" x14ac:dyDescent="0.2">
      <c r="A343" s="48">
        <v>2023</v>
      </c>
      <c r="B343" s="47" t="s">
        <v>20</v>
      </c>
      <c r="C343" s="47" t="s">
        <v>138</v>
      </c>
      <c r="D343" s="47" t="s">
        <v>80</v>
      </c>
      <c r="E343" s="47" t="s">
        <v>81</v>
      </c>
      <c r="F343" s="47" t="s">
        <v>119</v>
      </c>
      <c r="G343" s="47" t="s">
        <v>83</v>
      </c>
      <c r="H343" s="47" t="s">
        <v>63</v>
      </c>
      <c r="I343" s="49">
        <v>22</v>
      </c>
    </row>
    <row r="344" spans="1:9" x14ac:dyDescent="0.2">
      <c r="A344" s="48">
        <v>2023</v>
      </c>
      <c r="B344" s="47" t="s">
        <v>20</v>
      </c>
      <c r="C344" s="47" t="s">
        <v>138</v>
      </c>
      <c r="D344" s="47" t="s">
        <v>80</v>
      </c>
      <c r="E344" s="47" t="s">
        <v>81</v>
      </c>
      <c r="F344" s="47" t="s">
        <v>119</v>
      </c>
      <c r="G344" s="47" t="s">
        <v>83</v>
      </c>
      <c r="H344" s="47" t="s">
        <v>64</v>
      </c>
      <c r="I344" s="49">
        <v>37.5</v>
      </c>
    </row>
    <row r="345" spans="1:9" x14ac:dyDescent="0.2">
      <c r="A345" s="48">
        <v>2023</v>
      </c>
      <c r="B345" s="47" t="s">
        <v>20</v>
      </c>
      <c r="C345" s="47" t="s">
        <v>138</v>
      </c>
      <c r="D345" s="47" t="s">
        <v>80</v>
      </c>
      <c r="E345" s="47" t="s">
        <v>81</v>
      </c>
      <c r="F345" s="47" t="s">
        <v>119</v>
      </c>
      <c r="G345" s="47" t="s">
        <v>83</v>
      </c>
      <c r="H345" s="47" t="s">
        <v>62</v>
      </c>
      <c r="I345" s="49">
        <v>10</v>
      </c>
    </row>
    <row r="346" spans="1:9" x14ac:dyDescent="0.2">
      <c r="A346" s="48">
        <v>2023</v>
      </c>
      <c r="B346" s="47" t="s">
        <v>21</v>
      </c>
      <c r="C346" s="47" t="s">
        <v>139</v>
      </c>
      <c r="D346" s="47" t="s">
        <v>80</v>
      </c>
      <c r="E346" s="47" t="s">
        <v>84</v>
      </c>
      <c r="F346" s="47" t="s">
        <v>119</v>
      </c>
      <c r="G346" s="47" t="s">
        <v>83</v>
      </c>
      <c r="H346" s="47" t="s">
        <v>63</v>
      </c>
      <c r="I346" s="49">
        <v>33</v>
      </c>
    </row>
    <row r="347" spans="1:9" x14ac:dyDescent="0.2">
      <c r="A347" s="48">
        <v>2023</v>
      </c>
      <c r="B347" s="47" t="s">
        <v>21</v>
      </c>
      <c r="C347" s="47" t="s">
        <v>139</v>
      </c>
      <c r="D347" s="47" t="s">
        <v>80</v>
      </c>
      <c r="E347" s="47" t="s">
        <v>84</v>
      </c>
      <c r="F347" s="47" t="s">
        <v>119</v>
      </c>
      <c r="G347" s="47" t="s">
        <v>83</v>
      </c>
      <c r="H347" s="47" t="s">
        <v>64</v>
      </c>
      <c r="I347" s="49">
        <v>80</v>
      </c>
    </row>
    <row r="348" spans="1:9" x14ac:dyDescent="0.2">
      <c r="A348" s="48">
        <v>2023</v>
      </c>
      <c r="B348" s="47" t="s">
        <v>21</v>
      </c>
      <c r="C348" s="47" t="s">
        <v>139</v>
      </c>
      <c r="D348" s="47" t="s">
        <v>80</v>
      </c>
      <c r="E348" s="47" t="s">
        <v>84</v>
      </c>
      <c r="F348" s="47" t="s">
        <v>119</v>
      </c>
      <c r="G348" s="47" t="s">
        <v>83</v>
      </c>
      <c r="H348" s="47" t="s">
        <v>62</v>
      </c>
      <c r="I348" s="49">
        <v>9</v>
      </c>
    </row>
    <row r="349" spans="1:9" x14ac:dyDescent="0.2">
      <c r="A349" s="48">
        <v>2023</v>
      </c>
      <c r="B349" s="47" t="s">
        <v>23</v>
      </c>
      <c r="C349" s="47" t="s">
        <v>140</v>
      </c>
      <c r="D349" s="47" t="s">
        <v>80</v>
      </c>
      <c r="E349" s="47" t="s">
        <v>84</v>
      </c>
      <c r="F349" s="47" t="s">
        <v>119</v>
      </c>
      <c r="G349" s="47" t="s">
        <v>82</v>
      </c>
      <c r="H349" s="47" t="s">
        <v>63</v>
      </c>
      <c r="I349" s="49">
        <v>9.5</v>
      </c>
    </row>
    <row r="350" spans="1:9" x14ac:dyDescent="0.2">
      <c r="A350" s="48">
        <v>2023</v>
      </c>
      <c r="B350" s="47" t="s">
        <v>23</v>
      </c>
      <c r="C350" s="47" t="s">
        <v>140</v>
      </c>
      <c r="D350" s="47" t="s">
        <v>80</v>
      </c>
      <c r="E350" s="47" t="s">
        <v>84</v>
      </c>
      <c r="F350" s="47" t="s">
        <v>119</v>
      </c>
      <c r="G350" s="47" t="s">
        <v>82</v>
      </c>
      <c r="H350" s="47" t="s">
        <v>64</v>
      </c>
      <c r="I350" s="49">
        <v>33</v>
      </c>
    </row>
    <row r="351" spans="1:9" x14ac:dyDescent="0.2">
      <c r="A351" s="48">
        <v>2023</v>
      </c>
      <c r="B351" s="47" t="s">
        <v>23</v>
      </c>
      <c r="C351" s="47" t="s">
        <v>140</v>
      </c>
      <c r="D351" s="47" t="s">
        <v>80</v>
      </c>
      <c r="E351" s="47" t="s">
        <v>84</v>
      </c>
      <c r="F351" s="47" t="s">
        <v>119</v>
      </c>
      <c r="G351" s="47" t="s">
        <v>82</v>
      </c>
      <c r="H351" s="47" t="s">
        <v>62</v>
      </c>
      <c r="I351" s="49">
        <v>4.5</v>
      </c>
    </row>
    <row r="352" spans="1:9" x14ac:dyDescent="0.2">
      <c r="A352" s="48">
        <v>2023</v>
      </c>
      <c r="B352" s="47" t="s">
        <v>23</v>
      </c>
      <c r="C352" s="47" t="s">
        <v>140</v>
      </c>
      <c r="D352" s="47" t="s">
        <v>80</v>
      </c>
      <c r="E352" s="47" t="s">
        <v>84</v>
      </c>
      <c r="F352" s="47" t="s">
        <v>119</v>
      </c>
      <c r="G352" s="47" t="s">
        <v>83</v>
      </c>
      <c r="H352" s="47" t="s">
        <v>63</v>
      </c>
      <c r="I352" s="49">
        <v>10.75</v>
      </c>
    </row>
    <row r="353" spans="1:9" x14ac:dyDescent="0.2">
      <c r="A353" s="48">
        <v>2023</v>
      </c>
      <c r="B353" s="47" t="s">
        <v>23</v>
      </c>
      <c r="C353" s="47" t="s">
        <v>140</v>
      </c>
      <c r="D353" s="47" t="s">
        <v>80</v>
      </c>
      <c r="E353" s="47" t="s">
        <v>84</v>
      </c>
      <c r="F353" s="47" t="s">
        <v>119</v>
      </c>
      <c r="G353" s="47" t="s">
        <v>83</v>
      </c>
      <c r="H353" s="47" t="s">
        <v>64</v>
      </c>
      <c r="I353" s="49">
        <v>26</v>
      </c>
    </row>
    <row r="354" spans="1:9" x14ac:dyDescent="0.2">
      <c r="A354" s="48">
        <v>2023</v>
      </c>
      <c r="B354" s="47" t="s">
        <v>23</v>
      </c>
      <c r="C354" s="47" t="s">
        <v>140</v>
      </c>
      <c r="D354" s="47" t="s">
        <v>80</v>
      </c>
      <c r="E354" s="47" t="s">
        <v>84</v>
      </c>
      <c r="F354" s="47" t="s">
        <v>119</v>
      </c>
      <c r="G354" s="47" t="s">
        <v>83</v>
      </c>
      <c r="H354" s="47" t="s">
        <v>62</v>
      </c>
      <c r="I354" s="49">
        <v>5</v>
      </c>
    </row>
    <row r="355" spans="1:9" x14ac:dyDescent="0.2">
      <c r="A355" s="48">
        <v>2023</v>
      </c>
      <c r="B355" s="47" t="s">
        <v>24</v>
      </c>
      <c r="C355" s="47" t="s">
        <v>141</v>
      </c>
      <c r="D355" s="47" t="s">
        <v>80</v>
      </c>
      <c r="E355" s="47" t="s">
        <v>81</v>
      </c>
      <c r="F355" s="47" t="s">
        <v>119</v>
      </c>
      <c r="G355" s="47" t="s">
        <v>83</v>
      </c>
      <c r="H355" s="47" t="s">
        <v>63</v>
      </c>
      <c r="I355" s="49">
        <v>26.3</v>
      </c>
    </row>
    <row r="356" spans="1:9" x14ac:dyDescent="0.2">
      <c r="A356" s="48">
        <v>2023</v>
      </c>
      <c r="B356" s="47" t="s">
        <v>24</v>
      </c>
      <c r="C356" s="47" t="s">
        <v>141</v>
      </c>
      <c r="D356" s="47" t="s">
        <v>80</v>
      </c>
      <c r="E356" s="47" t="s">
        <v>81</v>
      </c>
      <c r="F356" s="47" t="s">
        <v>119</v>
      </c>
      <c r="G356" s="47" t="s">
        <v>83</v>
      </c>
      <c r="H356" s="47" t="s">
        <v>64</v>
      </c>
      <c r="I356" s="49">
        <v>27.6</v>
      </c>
    </row>
    <row r="357" spans="1:9" x14ac:dyDescent="0.2">
      <c r="A357" s="48">
        <v>2023</v>
      </c>
      <c r="B357" s="47" t="s">
        <v>24</v>
      </c>
      <c r="C357" s="47" t="s">
        <v>141</v>
      </c>
      <c r="D357" s="47" t="s">
        <v>80</v>
      </c>
      <c r="E357" s="47" t="s">
        <v>81</v>
      </c>
      <c r="F357" s="47" t="s">
        <v>119</v>
      </c>
      <c r="G357" s="47" t="s">
        <v>83</v>
      </c>
      <c r="H357" s="47" t="s">
        <v>62</v>
      </c>
      <c r="I357" s="49">
        <v>10.5</v>
      </c>
    </row>
    <row r="358" spans="1:9" x14ac:dyDescent="0.2">
      <c r="A358" s="48">
        <v>2023</v>
      </c>
      <c r="B358" s="47" t="s">
        <v>25</v>
      </c>
      <c r="C358" s="47" t="s">
        <v>142</v>
      </c>
      <c r="D358" s="47" t="s">
        <v>80</v>
      </c>
      <c r="E358" s="47" t="s">
        <v>84</v>
      </c>
      <c r="F358" s="47" t="s">
        <v>119</v>
      </c>
      <c r="G358" s="47" t="s">
        <v>83</v>
      </c>
      <c r="H358" s="47" t="s">
        <v>63</v>
      </c>
      <c r="I358" s="49">
        <v>16.45</v>
      </c>
    </row>
    <row r="359" spans="1:9" x14ac:dyDescent="0.2">
      <c r="A359" s="48">
        <v>2023</v>
      </c>
      <c r="B359" s="47" t="s">
        <v>25</v>
      </c>
      <c r="C359" s="47" t="s">
        <v>142</v>
      </c>
      <c r="D359" s="47" t="s">
        <v>80</v>
      </c>
      <c r="E359" s="47" t="s">
        <v>84</v>
      </c>
      <c r="F359" s="47" t="s">
        <v>119</v>
      </c>
      <c r="G359" s="47" t="s">
        <v>83</v>
      </c>
      <c r="H359" s="47" t="s">
        <v>64</v>
      </c>
      <c r="I359" s="49">
        <v>31.65</v>
      </c>
    </row>
    <row r="360" spans="1:9" x14ac:dyDescent="0.2">
      <c r="A360" s="48">
        <v>2023</v>
      </c>
      <c r="B360" s="47" t="s">
        <v>25</v>
      </c>
      <c r="C360" s="47" t="s">
        <v>142</v>
      </c>
      <c r="D360" s="47" t="s">
        <v>80</v>
      </c>
      <c r="E360" s="47" t="s">
        <v>84</v>
      </c>
      <c r="F360" s="47" t="s">
        <v>119</v>
      </c>
      <c r="G360" s="47" t="s">
        <v>83</v>
      </c>
      <c r="H360" s="47" t="s">
        <v>62</v>
      </c>
      <c r="I360" s="49">
        <v>8.4499999999999993</v>
      </c>
    </row>
    <row r="361" spans="1:9" x14ac:dyDescent="0.2">
      <c r="A361" s="48">
        <v>2023</v>
      </c>
      <c r="B361" s="47" t="s">
        <v>26</v>
      </c>
      <c r="C361" s="47" t="s">
        <v>143</v>
      </c>
      <c r="D361" s="47" t="s">
        <v>80</v>
      </c>
      <c r="E361" s="47" t="s">
        <v>85</v>
      </c>
      <c r="F361" s="47" t="s">
        <v>119</v>
      </c>
      <c r="G361" s="47" t="s">
        <v>83</v>
      </c>
      <c r="H361" s="47" t="s">
        <v>63</v>
      </c>
      <c r="I361" s="49">
        <v>5.25</v>
      </c>
    </row>
    <row r="362" spans="1:9" x14ac:dyDescent="0.2">
      <c r="A362" s="48">
        <v>2023</v>
      </c>
      <c r="B362" s="47" t="s">
        <v>26</v>
      </c>
      <c r="C362" s="47" t="s">
        <v>143</v>
      </c>
      <c r="D362" s="47" t="s">
        <v>80</v>
      </c>
      <c r="E362" s="47" t="s">
        <v>85</v>
      </c>
      <c r="F362" s="47" t="s">
        <v>119</v>
      </c>
      <c r="G362" s="47" t="s">
        <v>83</v>
      </c>
      <c r="H362" s="47" t="s">
        <v>64</v>
      </c>
      <c r="I362" s="49">
        <v>11.5</v>
      </c>
    </row>
    <row r="363" spans="1:9" x14ac:dyDescent="0.2">
      <c r="A363" s="48">
        <v>2023</v>
      </c>
      <c r="B363" s="47" t="s">
        <v>26</v>
      </c>
      <c r="C363" s="47" t="s">
        <v>143</v>
      </c>
      <c r="D363" s="47" t="s">
        <v>80</v>
      </c>
      <c r="E363" s="47" t="s">
        <v>85</v>
      </c>
      <c r="F363" s="47" t="s">
        <v>119</v>
      </c>
      <c r="G363" s="47" t="s">
        <v>83</v>
      </c>
      <c r="H363" s="47" t="s">
        <v>62</v>
      </c>
      <c r="I363" s="49">
        <v>0.75</v>
      </c>
    </row>
    <row r="364" spans="1:9" x14ac:dyDescent="0.2">
      <c r="A364" s="48">
        <v>2023</v>
      </c>
      <c r="B364" s="47" t="s">
        <v>27</v>
      </c>
      <c r="C364" s="47" t="s">
        <v>144</v>
      </c>
      <c r="D364" s="47" t="s">
        <v>86</v>
      </c>
      <c r="E364" s="47" t="s">
        <v>81</v>
      </c>
      <c r="F364" s="47" t="s">
        <v>119</v>
      </c>
      <c r="G364" s="47" t="s">
        <v>82</v>
      </c>
      <c r="H364" s="47" t="s">
        <v>63</v>
      </c>
      <c r="I364" s="49">
        <v>4.2</v>
      </c>
    </row>
    <row r="365" spans="1:9" x14ac:dyDescent="0.2">
      <c r="A365" s="48">
        <v>2023</v>
      </c>
      <c r="B365" s="47" t="s">
        <v>27</v>
      </c>
      <c r="C365" s="47" t="s">
        <v>144</v>
      </c>
      <c r="D365" s="47" t="s">
        <v>86</v>
      </c>
      <c r="E365" s="47" t="s">
        <v>81</v>
      </c>
      <c r="F365" s="47" t="s">
        <v>119</v>
      </c>
      <c r="G365" s="47" t="s">
        <v>82</v>
      </c>
      <c r="H365" s="47" t="s">
        <v>64</v>
      </c>
      <c r="I365" s="49">
        <v>55.3</v>
      </c>
    </row>
    <row r="366" spans="1:9" x14ac:dyDescent="0.2">
      <c r="A366" s="48">
        <v>2023</v>
      </c>
      <c r="B366" s="47" t="s">
        <v>27</v>
      </c>
      <c r="C366" s="47" t="s">
        <v>144</v>
      </c>
      <c r="D366" s="47" t="s">
        <v>86</v>
      </c>
      <c r="E366" s="47" t="s">
        <v>81</v>
      </c>
      <c r="F366" s="47" t="s">
        <v>119</v>
      </c>
      <c r="G366" s="47" t="s">
        <v>82</v>
      </c>
      <c r="H366" s="47" t="s">
        <v>62</v>
      </c>
      <c r="I366" s="49">
        <v>3.15</v>
      </c>
    </row>
    <row r="367" spans="1:9" x14ac:dyDescent="0.2">
      <c r="A367" s="48">
        <v>2023</v>
      </c>
      <c r="B367" s="47" t="s">
        <v>27</v>
      </c>
      <c r="C367" s="47" t="s">
        <v>144</v>
      </c>
      <c r="D367" s="47" t="s">
        <v>86</v>
      </c>
      <c r="E367" s="47" t="s">
        <v>81</v>
      </c>
      <c r="F367" s="47" t="s">
        <v>119</v>
      </c>
      <c r="G367" s="47" t="s">
        <v>83</v>
      </c>
      <c r="H367" s="47" t="s">
        <v>63</v>
      </c>
      <c r="I367" s="49">
        <v>8.0500000000000007</v>
      </c>
    </row>
    <row r="368" spans="1:9" x14ac:dyDescent="0.2">
      <c r="A368" s="48">
        <v>2023</v>
      </c>
      <c r="B368" s="47" t="s">
        <v>27</v>
      </c>
      <c r="C368" s="47" t="s">
        <v>144</v>
      </c>
      <c r="D368" s="47" t="s">
        <v>86</v>
      </c>
      <c r="E368" s="47" t="s">
        <v>81</v>
      </c>
      <c r="F368" s="47" t="s">
        <v>119</v>
      </c>
      <c r="G368" s="47" t="s">
        <v>83</v>
      </c>
      <c r="H368" s="47" t="s">
        <v>64</v>
      </c>
      <c r="I368" s="49">
        <v>26.6</v>
      </c>
    </row>
    <row r="369" spans="1:9" x14ac:dyDescent="0.2">
      <c r="A369" s="48">
        <v>2023</v>
      </c>
      <c r="B369" s="47" t="s">
        <v>27</v>
      </c>
      <c r="C369" s="47" t="s">
        <v>144</v>
      </c>
      <c r="D369" s="47" t="s">
        <v>86</v>
      </c>
      <c r="E369" s="47" t="s">
        <v>81</v>
      </c>
      <c r="F369" s="47" t="s">
        <v>119</v>
      </c>
      <c r="G369" s="47" t="s">
        <v>83</v>
      </c>
      <c r="H369" s="47" t="s">
        <v>62</v>
      </c>
      <c r="I369" s="49">
        <v>15.05</v>
      </c>
    </row>
    <row r="370" spans="1:9" x14ac:dyDescent="0.2">
      <c r="A370" s="48">
        <v>2023</v>
      </c>
      <c r="B370" s="47" t="s">
        <v>28</v>
      </c>
      <c r="C370" s="47" t="s">
        <v>145</v>
      </c>
      <c r="D370" s="47" t="s">
        <v>80</v>
      </c>
      <c r="E370" s="47" t="s">
        <v>85</v>
      </c>
      <c r="F370" s="47" t="s">
        <v>119</v>
      </c>
      <c r="G370" s="47" t="s">
        <v>83</v>
      </c>
      <c r="H370" s="47" t="s">
        <v>63</v>
      </c>
      <c r="I370" s="49">
        <v>34.5</v>
      </c>
    </row>
    <row r="371" spans="1:9" x14ac:dyDescent="0.2">
      <c r="A371" s="48">
        <v>2023</v>
      </c>
      <c r="B371" s="47" t="s">
        <v>28</v>
      </c>
      <c r="C371" s="47" t="s">
        <v>145</v>
      </c>
      <c r="D371" s="47" t="s">
        <v>80</v>
      </c>
      <c r="E371" s="47" t="s">
        <v>85</v>
      </c>
      <c r="F371" s="47" t="s">
        <v>119</v>
      </c>
      <c r="G371" s="47" t="s">
        <v>83</v>
      </c>
      <c r="H371" s="47" t="s">
        <v>64</v>
      </c>
      <c r="I371" s="49">
        <v>53.75</v>
      </c>
    </row>
    <row r="372" spans="1:9" x14ac:dyDescent="0.2">
      <c r="A372" s="48">
        <v>2023</v>
      </c>
      <c r="B372" s="47" t="s">
        <v>28</v>
      </c>
      <c r="C372" s="47" t="s">
        <v>145</v>
      </c>
      <c r="D372" s="47" t="s">
        <v>80</v>
      </c>
      <c r="E372" s="47" t="s">
        <v>85</v>
      </c>
      <c r="F372" s="47" t="s">
        <v>119</v>
      </c>
      <c r="G372" s="47" t="s">
        <v>83</v>
      </c>
      <c r="H372" s="47" t="s">
        <v>62</v>
      </c>
      <c r="I372" s="49">
        <v>17.25</v>
      </c>
    </row>
    <row r="373" spans="1:9" x14ac:dyDescent="0.2">
      <c r="A373" s="48">
        <v>2023</v>
      </c>
      <c r="B373" s="47" t="s">
        <v>29</v>
      </c>
      <c r="C373" s="47" t="s">
        <v>146</v>
      </c>
      <c r="D373" s="47" t="s">
        <v>80</v>
      </c>
      <c r="E373" s="47" t="s">
        <v>85</v>
      </c>
      <c r="F373" s="47" t="s">
        <v>119</v>
      </c>
      <c r="G373" s="47" t="s">
        <v>83</v>
      </c>
      <c r="H373" s="47" t="s">
        <v>63</v>
      </c>
      <c r="I373" s="49">
        <v>21.75</v>
      </c>
    </row>
    <row r="374" spans="1:9" x14ac:dyDescent="0.2">
      <c r="A374" s="48">
        <v>2023</v>
      </c>
      <c r="B374" s="47" t="s">
        <v>29</v>
      </c>
      <c r="C374" s="47" t="s">
        <v>146</v>
      </c>
      <c r="D374" s="47" t="s">
        <v>80</v>
      </c>
      <c r="E374" s="47" t="s">
        <v>85</v>
      </c>
      <c r="F374" s="47" t="s">
        <v>119</v>
      </c>
      <c r="G374" s="47" t="s">
        <v>83</v>
      </c>
      <c r="H374" s="47" t="s">
        <v>64</v>
      </c>
      <c r="I374" s="49">
        <v>33.75</v>
      </c>
    </row>
    <row r="375" spans="1:9" x14ac:dyDescent="0.2">
      <c r="A375" s="48">
        <v>2023</v>
      </c>
      <c r="B375" s="47" t="s">
        <v>29</v>
      </c>
      <c r="C375" s="47" t="s">
        <v>146</v>
      </c>
      <c r="D375" s="47" t="s">
        <v>80</v>
      </c>
      <c r="E375" s="47" t="s">
        <v>85</v>
      </c>
      <c r="F375" s="47" t="s">
        <v>119</v>
      </c>
      <c r="G375" s="47" t="s">
        <v>83</v>
      </c>
      <c r="H375" s="47" t="s">
        <v>62</v>
      </c>
      <c r="I375" s="49">
        <v>16</v>
      </c>
    </row>
    <row r="376" spans="1:9" x14ac:dyDescent="0.2">
      <c r="A376" s="48">
        <v>2023</v>
      </c>
      <c r="B376" s="47" t="s">
        <v>30</v>
      </c>
      <c r="C376" s="47" t="s">
        <v>147</v>
      </c>
      <c r="D376" s="47" t="s">
        <v>80</v>
      </c>
      <c r="E376" s="47" t="s">
        <v>84</v>
      </c>
      <c r="F376" s="47" t="s">
        <v>119</v>
      </c>
      <c r="G376" s="47" t="s">
        <v>83</v>
      </c>
      <c r="H376" s="47" t="s">
        <v>63</v>
      </c>
      <c r="I376" s="49">
        <v>12</v>
      </c>
    </row>
    <row r="377" spans="1:9" x14ac:dyDescent="0.2">
      <c r="A377" s="48">
        <v>2023</v>
      </c>
      <c r="B377" s="47" t="s">
        <v>30</v>
      </c>
      <c r="C377" s="47" t="s">
        <v>147</v>
      </c>
      <c r="D377" s="47" t="s">
        <v>80</v>
      </c>
      <c r="E377" s="47" t="s">
        <v>84</v>
      </c>
      <c r="F377" s="47" t="s">
        <v>119</v>
      </c>
      <c r="G377" s="47" t="s">
        <v>83</v>
      </c>
      <c r="H377" s="47" t="s">
        <v>64</v>
      </c>
      <c r="I377" s="49">
        <v>36</v>
      </c>
    </row>
    <row r="378" spans="1:9" x14ac:dyDescent="0.2">
      <c r="A378" s="48">
        <v>2023</v>
      </c>
      <c r="B378" s="47" t="s">
        <v>30</v>
      </c>
      <c r="C378" s="47" t="s">
        <v>147</v>
      </c>
      <c r="D378" s="47" t="s">
        <v>80</v>
      </c>
      <c r="E378" s="47" t="s">
        <v>84</v>
      </c>
      <c r="F378" s="47" t="s">
        <v>119</v>
      </c>
      <c r="G378" s="47" t="s">
        <v>83</v>
      </c>
      <c r="H378" s="47" t="s">
        <v>62</v>
      </c>
      <c r="I378" s="49">
        <v>12</v>
      </c>
    </row>
    <row r="379" spans="1:9" x14ac:dyDescent="0.2">
      <c r="A379" s="48">
        <v>2023</v>
      </c>
      <c r="B379" s="47" t="s">
        <v>31</v>
      </c>
      <c r="C379" s="47" t="s">
        <v>148</v>
      </c>
      <c r="D379" s="47" t="s">
        <v>80</v>
      </c>
      <c r="E379" s="47" t="s">
        <v>85</v>
      </c>
      <c r="F379" s="47" t="s">
        <v>119</v>
      </c>
      <c r="G379" s="47" t="s">
        <v>83</v>
      </c>
      <c r="H379" s="47" t="s">
        <v>63</v>
      </c>
      <c r="I379" s="49">
        <v>9.75</v>
      </c>
    </row>
    <row r="380" spans="1:9" x14ac:dyDescent="0.2">
      <c r="A380" s="48">
        <v>2023</v>
      </c>
      <c r="B380" s="47" t="s">
        <v>31</v>
      </c>
      <c r="C380" s="47" t="s">
        <v>148</v>
      </c>
      <c r="D380" s="47" t="s">
        <v>80</v>
      </c>
      <c r="E380" s="47" t="s">
        <v>85</v>
      </c>
      <c r="F380" s="47" t="s">
        <v>119</v>
      </c>
      <c r="G380" s="47" t="s">
        <v>83</v>
      </c>
      <c r="H380" s="47" t="s">
        <v>64</v>
      </c>
      <c r="I380" s="49">
        <v>18</v>
      </c>
    </row>
    <row r="381" spans="1:9" x14ac:dyDescent="0.2">
      <c r="A381" s="48">
        <v>2023</v>
      </c>
      <c r="B381" s="47" t="s">
        <v>31</v>
      </c>
      <c r="C381" s="47" t="s">
        <v>148</v>
      </c>
      <c r="D381" s="47" t="s">
        <v>80</v>
      </c>
      <c r="E381" s="47" t="s">
        <v>85</v>
      </c>
      <c r="F381" s="47" t="s">
        <v>119</v>
      </c>
      <c r="G381" s="47" t="s">
        <v>83</v>
      </c>
      <c r="H381" s="47" t="s">
        <v>62</v>
      </c>
      <c r="I381" s="49">
        <v>3.75</v>
      </c>
    </row>
    <row r="382" spans="1:9" x14ac:dyDescent="0.2">
      <c r="A382" s="48">
        <v>2023</v>
      </c>
      <c r="B382" s="47" t="s">
        <v>32</v>
      </c>
      <c r="C382" s="47" t="s">
        <v>149</v>
      </c>
      <c r="D382" s="47" t="s">
        <v>80</v>
      </c>
      <c r="E382" s="47" t="s">
        <v>81</v>
      </c>
      <c r="F382" s="47" t="s">
        <v>119</v>
      </c>
      <c r="G382" s="47" t="s">
        <v>83</v>
      </c>
      <c r="H382" s="47" t="s">
        <v>63</v>
      </c>
      <c r="I382" s="49">
        <v>18</v>
      </c>
    </row>
    <row r="383" spans="1:9" x14ac:dyDescent="0.2">
      <c r="A383" s="48">
        <v>2023</v>
      </c>
      <c r="B383" s="47" t="s">
        <v>32</v>
      </c>
      <c r="C383" s="47" t="s">
        <v>149</v>
      </c>
      <c r="D383" s="47" t="s">
        <v>80</v>
      </c>
      <c r="E383" s="47" t="s">
        <v>81</v>
      </c>
      <c r="F383" s="47" t="s">
        <v>119</v>
      </c>
      <c r="G383" s="47" t="s">
        <v>83</v>
      </c>
      <c r="H383" s="47" t="s">
        <v>64</v>
      </c>
      <c r="I383" s="49">
        <v>12.5</v>
      </c>
    </row>
    <row r="384" spans="1:9" x14ac:dyDescent="0.2">
      <c r="A384" s="48">
        <v>2023</v>
      </c>
      <c r="B384" s="47" t="s">
        <v>32</v>
      </c>
      <c r="C384" s="47" t="s">
        <v>149</v>
      </c>
      <c r="D384" s="47" t="s">
        <v>80</v>
      </c>
      <c r="E384" s="47" t="s">
        <v>81</v>
      </c>
      <c r="F384" s="47" t="s">
        <v>119</v>
      </c>
      <c r="G384" s="47" t="s">
        <v>83</v>
      </c>
      <c r="H384" s="47" t="s">
        <v>62</v>
      </c>
      <c r="I384" s="49">
        <v>14</v>
      </c>
    </row>
    <row r="385" spans="1:9" x14ac:dyDescent="0.2">
      <c r="A385" s="48">
        <v>2023</v>
      </c>
      <c r="B385" s="47" t="s">
        <v>33</v>
      </c>
      <c r="C385" s="47" t="s">
        <v>150</v>
      </c>
      <c r="D385" s="47" t="s">
        <v>80</v>
      </c>
      <c r="E385" s="47" t="s">
        <v>85</v>
      </c>
      <c r="F385" s="47" t="s">
        <v>119</v>
      </c>
      <c r="G385" s="47" t="s">
        <v>83</v>
      </c>
      <c r="H385" s="47" t="s">
        <v>63</v>
      </c>
      <c r="I385" s="49">
        <v>8</v>
      </c>
    </row>
    <row r="386" spans="1:9" x14ac:dyDescent="0.2">
      <c r="A386" s="48">
        <v>2023</v>
      </c>
      <c r="B386" s="47" t="s">
        <v>33</v>
      </c>
      <c r="C386" s="47" t="s">
        <v>150</v>
      </c>
      <c r="D386" s="47" t="s">
        <v>80</v>
      </c>
      <c r="E386" s="47" t="s">
        <v>85</v>
      </c>
      <c r="F386" s="47" t="s">
        <v>119</v>
      </c>
      <c r="G386" s="47" t="s">
        <v>83</v>
      </c>
      <c r="H386" s="47" t="s">
        <v>64</v>
      </c>
      <c r="I386" s="49">
        <v>11</v>
      </c>
    </row>
    <row r="387" spans="1:9" x14ac:dyDescent="0.2">
      <c r="A387" s="48">
        <v>2023</v>
      </c>
      <c r="B387" s="47" t="s">
        <v>33</v>
      </c>
      <c r="C387" s="47" t="s">
        <v>150</v>
      </c>
      <c r="D387" s="47" t="s">
        <v>80</v>
      </c>
      <c r="E387" s="47" t="s">
        <v>85</v>
      </c>
      <c r="F387" s="47" t="s">
        <v>119</v>
      </c>
      <c r="G387" s="47" t="s">
        <v>83</v>
      </c>
      <c r="H387" s="47" t="s">
        <v>62</v>
      </c>
      <c r="I387" s="49">
        <v>14</v>
      </c>
    </row>
    <row r="388" spans="1:9" x14ac:dyDescent="0.2">
      <c r="A388" s="48">
        <v>2023</v>
      </c>
      <c r="B388" s="47" t="s">
        <v>34</v>
      </c>
      <c r="C388" s="47" t="s">
        <v>151</v>
      </c>
      <c r="D388" s="47" t="s">
        <v>80</v>
      </c>
      <c r="E388" s="47" t="s">
        <v>85</v>
      </c>
      <c r="F388" s="47" t="s">
        <v>119</v>
      </c>
      <c r="G388" s="47" t="s">
        <v>83</v>
      </c>
      <c r="H388" s="47" t="s">
        <v>63</v>
      </c>
      <c r="I388" s="49">
        <v>10</v>
      </c>
    </row>
    <row r="389" spans="1:9" x14ac:dyDescent="0.2">
      <c r="A389" s="48">
        <v>2023</v>
      </c>
      <c r="B389" s="47" t="s">
        <v>34</v>
      </c>
      <c r="C389" s="47" t="s">
        <v>151</v>
      </c>
      <c r="D389" s="47" t="s">
        <v>80</v>
      </c>
      <c r="E389" s="47" t="s">
        <v>85</v>
      </c>
      <c r="F389" s="47" t="s">
        <v>119</v>
      </c>
      <c r="G389" s="47" t="s">
        <v>83</v>
      </c>
      <c r="H389" s="47" t="s">
        <v>64</v>
      </c>
      <c r="I389" s="49">
        <v>19</v>
      </c>
    </row>
    <row r="390" spans="1:9" x14ac:dyDescent="0.2">
      <c r="A390" s="48">
        <v>2023</v>
      </c>
      <c r="B390" s="47" t="s">
        <v>34</v>
      </c>
      <c r="C390" s="47" t="s">
        <v>151</v>
      </c>
      <c r="D390" s="47" t="s">
        <v>80</v>
      </c>
      <c r="E390" s="47" t="s">
        <v>85</v>
      </c>
      <c r="F390" s="47" t="s">
        <v>119</v>
      </c>
      <c r="G390" s="47" t="s">
        <v>83</v>
      </c>
      <c r="H390" s="47" t="s">
        <v>62</v>
      </c>
      <c r="I390" s="49">
        <v>9</v>
      </c>
    </row>
    <row r="391" spans="1:9" x14ac:dyDescent="0.2">
      <c r="A391" s="48">
        <v>2023</v>
      </c>
      <c r="B391" s="47" t="s">
        <v>35</v>
      </c>
      <c r="C391" s="47" t="s">
        <v>152</v>
      </c>
      <c r="D391" s="47" t="s">
        <v>86</v>
      </c>
      <c r="E391" s="47" t="s">
        <v>81</v>
      </c>
      <c r="F391" s="47" t="s">
        <v>119</v>
      </c>
      <c r="G391" s="47" t="s">
        <v>83</v>
      </c>
      <c r="H391" s="47" t="s">
        <v>63</v>
      </c>
      <c r="I391" s="49">
        <v>7.9</v>
      </c>
    </row>
    <row r="392" spans="1:9" x14ac:dyDescent="0.2">
      <c r="A392" s="48">
        <v>2023</v>
      </c>
      <c r="B392" s="47" t="s">
        <v>35</v>
      </c>
      <c r="C392" s="47" t="s">
        <v>152</v>
      </c>
      <c r="D392" s="47" t="s">
        <v>86</v>
      </c>
      <c r="E392" s="47" t="s">
        <v>81</v>
      </c>
      <c r="F392" s="47" t="s">
        <v>119</v>
      </c>
      <c r="G392" s="47" t="s">
        <v>83</v>
      </c>
      <c r="H392" s="47" t="s">
        <v>64</v>
      </c>
      <c r="I392" s="49">
        <v>14.3</v>
      </c>
    </row>
    <row r="393" spans="1:9" x14ac:dyDescent="0.2">
      <c r="A393" s="48">
        <v>2023</v>
      </c>
      <c r="B393" s="47" t="s">
        <v>35</v>
      </c>
      <c r="C393" s="47" t="s">
        <v>152</v>
      </c>
      <c r="D393" s="47" t="s">
        <v>86</v>
      </c>
      <c r="E393" s="47" t="s">
        <v>81</v>
      </c>
      <c r="F393" s="47" t="s">
        <v>119</v>
      </c>
      <c r="G393" s="47" t="s">
        <v>83</v>
      </c>
      <c r="H393" s="47" t="s">
        <v>62</v>
      </c>
      <c r="I393" s="49">
        <v>2.38</v>
      </c>
    </row>
    <row r="394" spans="1:9" x14ac:dyDescent="0.2">
      <c r="A394" s="48">
        <v>2023</v>
      </c>
      <c r="B394" s="47" t="s">
        <v>36</v>
      </c>
      <c r="C394" s="47" t="s">
        <v>153</v>
      </c>
      <c r="D394" s="47" t="s">
        <v>80</v>
      </c>
      <c r="E394" s="47" t="s">
        <v>84</v>
      </c>
      <c r="F394" s="47" t="s">
        <v>119</v>
      </c>
      <c r="G394" s="47" t="s">
        <v>83</v>
      </c>
      <c r="H394" s="47" t="s">
        <v>63</v>
      </c>
      <c r="I394" s="49">
        <v>15.98</v>
      </c>
    </row>
    <row r="395" spans="1:9" x14ac:dyDescent="0.2">
      <c r="A395" s="48">
        <v>2023</v>
      </c>
      <c r="B395" s="47" t="s">
        <v>36</v>
      </c>
      <c r="C395" s="47" t="s">
        <v>153</v>
      </c>
      <c r="D395" s="47" t="s">
        <v>80</v>
      </c>
      <c r="E395" s="47" t="s">
        <v>84</v>
      </c>
      <c r="F395" s="47" t="s">
        <v>119</v>
      </c>
      <c r="G395" s="47" t="s">
        <v>83</v>
      </c>
      <c r="H395" s="47" t="s">
        <v>64</v>
      </c>
      <c r="I395" s="49">
        <v>12.808999999999999</v>
      </c>
    </row>
    <row r="396" spans="1:9" x14ac:dyDescent="0.2">
      <c r="A396" s="48">
        <v>2023</v>
      </c>
      <c r="B396" s="47" t="s">
        <v>36</v>
      </c>
      <c r="C396" s="47" t="s">
        <v>153</v>
      </c>
      <c r="D396" s="47" t="s">
        <v>80</v>
      </c>
      <c r="E396" s="47" t="s">
        <v>84</v>
      </c>
      <c r="F396" s="47" t="s">
        <v>119</v>
      </c>
      <c r="G396" s="47" t="s">
        <v>83</v>
      </c>
      <c r="H396" s="47" t="s">
        <v>62</v>
      </c>
      <c r="I396" s="49">
        <v>4.9800000000000004</v>
      </c>
    </row>
    <row r="397" spans="1:9" x14ac:dyDescent="0.2">
      <c r="A397" s="48">
        <v>2023</v>
      </c>
      <c r="B397" s="47" t="s">
        <v>37</v>
      </c>
      <c r="C397" s="47" t="s">
        <v>154</v>
      </c>
      <c r="D397" s="47" t="s">
        <v>80</v>
      </c>
      <c r="E397" s="47" t="s">
        <v>85</v>
      </c>
      <c r="F397" s="47" t="s">
        <v>119</v>
      </c>
      <c r="G397" s="47" t="s">
        <v>83</v>
      </c>
      <c r="H397" s="47" t="s">
        <v>63</v>
      </c>
      <c r="I397" s="49">
        <v>25.25</v>
      </c>
    </row>
    <row r="398" spans="1:9" x14ac:dyDescent="0.2">
      <c r="A398" s="48">
        <v>2023</v>
      </c>
      <c r="B398" s="47" t="s">
        <v>37</v>
      </c>
      <c r="C398" s="47" t="s">
        <v>154</v>
      </c>
      <c r="D398" s="47" t="s">
        <v>80</v>
      </c>
      <c r="E398" s="47" t="s">
        <v>85</v>
      </c>
      <c r="F398" s="47" t="s">
        <v>119</v>
      </c>
      <c r="G398" s="47" t="s">
        <v>83</v>
      </c>
      <c r="H398" s="47" t="s">
        <v>64</v>
      </c>
      <c r="I398" s="49">
        <v>24.25</v>
      </c>
    </row>
    <row r="399" spans="1:9" x14ac:dyDescent="0.2">
      <c r="A399" s="48">
        <v>2023</v>
      </c>
      <c r="B399" s="47" t="s">
        <v>37</v>
      </c>
      <c r="C399" s="47" t="s">
        <v>154</v>
      </c>
      <c r="D399" s="47" t="s">
        <v>80</v>
      </c>
      <c r="E399" s="47" t="s">
        <v>85</v>
      </c>
      <c r="F399" s="47" t="s">
        <v>119</v>
      </c>
      <c r="G399" s="47" t="s">
        <v>83</v>
      </c>
      <c r="H399" s="47" t="s">
        <v>62</v>
      </c>
      <c r="I399" s="49">
        <v>12</v>
      </c>
    </row>
    <row r="400" spans="1:9" x14ac:dyDescent="0.2">
      <c r="A400" s="48">
        <v>2023</v>
      </c>
      <c r="B400" s="47" t="s">
        <v>38</v>
      </c>
      <c r="C400" s="47" t="s">
        <v>155</v>
      </c>
      <c r="D400" s="47" t="s">
        <v>80</v>
      </c>
      <c r="E400" s="47" t="s">
        <v>81</v>
      </c>
      <c r="F400" s="47" t="s">
        <v>119</v>
      </c>
      <c r="G400" s="47" t="s">
        <v>83</v>
      </c>
      <c r="H400" s="47" t="s">
        <v>63</v>
      </c>
      <c r="I400" s="49">
        <v>10.5</v>
      </c>
    </row>
    <row r="401" spans="1:9" x14ac:dyDescent="0.2">
      <c r="A401" s="48">
        <v>2023</v>
      </c>
      <c r="B401" s="47" t="s">
        <v>38</v>
      </c>
      <c r="C401" s="47" t="s">
        <v>155</v>
      </c>
      <c r="D401" s="47" t="s">
        <v>80</v>
      </c>
      <c r="E401" s="47" t="s">
        <v>81</v>
      </c>
      <c r="F401" s="47" t="s">
        <v>119</v>
      </c>
      <c r="G401" s="47" t="s">
        <v>83</v>
      </c>
      <c r="H401" s="47" t="s">
        <v>64</v>
      </c>
      <c r="I401" s="49">
        <v>21</v>
      </c>
    </row>
    <row r="402" spans="1:9" x14ac:dyDescent="0.2">
      <c r="A402" s="48">
        <v>2023</v>
      </c>
      <c r="B402" s="47" t="s">
        <v>38</v>
      </c>
      <c r="C402" s="47" t="s">
        <v>155</v>
      </c>
      <c r="D402" s="47" t="s">
        <v>80</v>
      </c>
      <c r="E402" s="47" t="s">
        <v>81</v>
      </c>
      <c r="F402" s="47" t="s">
        <v>119</v>
      </c>
      <c r="G402" s="47" t="s">
        <v>83</v>
      </c>
      <c r="H402" s="47" t="s">
        <v>62</v>
      </c>
      <c r="I402" s="49">
        <v>5.25</v>
      </c>
    </row>
    <row r="403" spans="1:9" x14ac:dyDescent="0.2">
      <c r="A403" s="48">
        <v>2023</v>
      </c>
      <c r="B403" s="47" t="s">
        <v>39</v>
      </c>
      <c r="C403" s="47" t="s">
        <v>156</v>
      </c>
      <c r="D403" s="47" t="s">
        <v>86</v>
      </c>
      <c r="E403" s="47" t="s">
        <v>81</v>
      </c>
      <c r="F403" s="47" t="s">
        <v>119</v>
      </c>
      <c r="G403" s="47" t="s">
        <v>83</v>
      </c>
      <c r="H403" s="47" t="s">
        <v>63</v>
      </c>
      <c r="I403" s="49">
        <v>2</v>
      </c>
    </row>
    <row r="404" spans="1:9" x14ac:dyDescent="0.2">
      <c r="A404" s="48">
        <v>2023</v>
      </c>
      <c r="B404" s="47" t="s">
        <v>39</v>
      </c>
      <c r="C404" s="47" t="s">
        <v>156</v>
      </c>
      <c r="D404" s="47" t="s">
        <v>86</v>
      </c>
      <c r="E404" s="47" t="s">
        <v>81</v>
      </c>
      <c r="F404" s="47" t="s">
        <v>119</v>
      </c>
      <c r="G404" s="47" t="s">
        <v>83</v>
      </c>
      <c r="H404" s="47" t="s">
        <v>64</v>
      </c>
      <c r="I404" s="49">
        <v>3</v>
      </c>
    </row>
    <row r="405" spans="1:9" x14ac:dyDescent="0.2">
      <c r="A405" s="48">
        <v>2023</v>
      </c>
      <c r="B405" s="47" t="s">
        <v>39</v>
      </c>
      <c r="C405" s="47" t="s">
        <v>156</v>
      </c>
      <c r="D405" s="47" t="s">
        <v>86</v>
      </c>
      <c r="E405" s="47" t="s">
        <v>81</v>
      </c>
      <c r="F405" s="47" t="s">
        <v>119</v>
      </c>
      <c r="G405" s="47" t="s">
        <v>83</v>
      </c>
      <c r="H405" s="47" t="s">
        <v>62</v>
      </c>
      <c r="I405" s="49">
        <v>1</v>
      </c>
    </row>
    <row r="406" spans="1:9" x14ac:dyDescent="0.2">
      <c r="A406" s="48">
        <v>2023</v>
      </c>
      <c r="B406" s="47" t="s">
        <v>40</v>
      </c>
      <c r="C406" s="47" t="s">
        <v>157</v>
      </c>
      <c r="D406" s="47" t="s">
        <v>80</v>
      </c>
      <c r="E406" s="47" t="s">
        <v>84</v>
      </c>
      <c r="F406" s="47" t="s">
        <v>119</v>
      </c>
      <c r="G406" s="47" t="s">
        <v>83</v>
      </c>
      <c r="H406" s="47" t="s">
        <v>63</v>
      </c>
      <c r="I406" s="49">
        <v>10.333</v>
      </c>
    </row>
    <row r="407" spans="1:9" x14ac:dyDescent="0.2">
      <c r="A407" s="48">
        <v>2023</v>
      </c>
      <c r="B407" s="47" t="s">
        <v>40</v>
      </c>
      <c r="C407" s="47" t="s">
        <v>157</v>
      </c>
      <c r="D407" s="47" t="s">
        <v>80</v>
      </c>
      <c r="E407" s="47" t="s">
        <v>84</v>
      </c>
      <c r="F407" s="47" t="s">
        <v>119</v>
      </c>
      <c r="G407" s="47" t="s">
        <v>83</v>
      </c>
      <c r="H407" s="47" t="s">
        <v>64</v>
      </c>
      <c r="I407" s="49">
        <v>43.082999999999998</v>
      </c>
    </row>
    <row r="408" spans="1:9" x14ac:dyDescent="0.2">
      <c r="A408" s="48">
        <v>2023</v>
      </c>
      <c r="B408" s="47" t="s">
        <v>40</v>
      </c>
      <c r="C408" s="47" t="s">
        <v>157</v>
      </c>
      <c r="D408" s="47" t="s">
        <v>80</v>
      </c>
      <c r="E408" s="47" t="s">
        <v>84</v>
      </c>
      <c r="F408" s="47" t="s">
        <v>119</v>
      </c>
      <c r="G408" s="47" t="s">
        <v>83</v>
      </c>
      <c r="H408" s="47" t="s">
        <v>62</v>
      </c>
      <c r="I408" s="49">
        <v>11</v>
      </c>
    </row>
    <row r="409" spans="1:9" x14ac:dyDescent="0.2">
      <c r="A409" s="48">
        <v>2023</v>
      </c>
      <c r="B409" s="47" t="s">
        <v>42</v>
      </c>
      <c r="C409" s="47" t="s">
        <v>158</v>
      </c>
      <c r="D409" s="47" t="s">
        <v>80</v>
      </c>
      <c r="E409" s="47" t="s">
        <v>84</v>
      </c>
      <c r="F409" s="47" t="s">
        <v>119</v>
      </c>
      <c r="G409" s="47" t="s">
        <v>83</v>
      </c>
      <c r="H409" s="47" t="s">
        <v>63</v>
      </c>
      <c r="I409" s="49">
        <v>19.059999999999999</v>
      </c>
    </row>
    <row r="410" spans="1:9" x14ac:dyDescent="0.2">
      <c r="A410" s="48">
        <v>2023</v>
      </c>
      <c r="B410" s="47" t="s">
        <v>42</v>
      </c>
      <c r="C410" s="47" t="s">
        <v>158</v>
      </c>
      <c r="D410" s="47" t="s">
        <v>80</v>
      </c>
      <c r="E410" s="47" t="s">
        <v>84</v>
      </c>
      <c r="F410" s="47" t="s">
        <v>119</v>
      </c>
      <c r="G410" s="47" t="s">
        <v>83</v>
      </c>
      <c r="H410" s="47" t="s">
        <v>64</v>
      </c>
      <c r="I410" s="49">
        <v>24.08</v>
      </c>
    </row>
    <row r="411" spans="1:9" x14ac:dyDescent="0.2">
      <c r="A411" s="48">
        <v>2023</v>
      </c>
      <c r="B411" s="47" t="s">
        <v>42</v>
      </c>
      <c r="C411" s="47" t="s">
        <v>158</v>
      </c>
      <c r="D411" s="47" t="s">
        <v>80</v>
      </c>
      <c r="E411" s="47" t="s">
        <v>84</v>
      </c>
      <c r="F411" s="47" t="s">
        <v>119</v>
      </c>
      <c r="G411" s="47" t="s">
        <v>83</v>
      </c>
      <c r="H411" s="47" t="s">
        <v>62</v>
      </c>
      <c r="I411" s="49">
        <v>7.39</v>
      </c>
    </row>
    <row r="412" spans="1:9" x14ac:dyDescent="0.2">
      <c r="A412" s="48">
        <v>2023</v>
      </c>
      <c r="B412" s="47" t="s">
        <v>43</v>
      </c>
      <c r="C412" s="47" t="s">
        <v>159</v>
      </c>
      <c r="D412" s="47" t="s">
        <v>86</v>
      </c>
      <c r="E412" s="47" t="s">
        <v>81</v>
      </c>
      <c r="F412" s="47" t="s">
        <v>119</v>
      </c>
      <c r="G412" s="47" t="s">
        <v>82</v>
      </c>
      <c r="H412" s="47" t="s">
        <v>64</v>
      </c>
      <c r="I412" s="49">
        <v>0.42</v>
      </c>
    </row>
    <row r="413" spans="1:9" x14ac:dyDescent="0.2">
      <c r="A413" s="48">
        <v>2023</v>
      </c>
      <c r="B413" s="47" t="s">
        <v>43</v>
      </c>
      <c r="C413" s="47" t="s">
        <v>159</v>
      </c>
      <c r="D413" s="47" t="s">
        <v>86</v>
      </c>
      <c r="E413" s="47" t="s">
        <v>81</v>
      </c>
      <c r="F413" s="47" t="s">
        <v>119</v>
      </c>
      <c r="G413" s="47" t="s">
        <v>83</v>
      </c>
      <c r="H413" s="47" t="s">
        <v>63</v>
      </c>
      <c r="I413" s="49">
        <v>12.3</v>
      </c>
    </row>
    <row r="414" spans="1:9" x14ac:dyDescent="0.2">
      <c r="A414" s="48">
        <v>2023</v>
      </c>
      <c r="B414" s="47" t="s">
        <v>43</v>
      </c>
      <c r="C414" s="47" t="s">
        <v>159</v>
      </c>
      <c r="D414" s="47" t="s">
        <v>86</v>
      </c>
      <c r="E414" s="47" t="s">
        <v>81</v>
      </c>
      <c r="F414" s="47" t="s">
        <v>119</v>
      </c>
      <c r="G414" s="47" t="s">
        <v>83</v>
      </c>
      <c r="H414" s="47" t="s">
        <v>64</v>
      </c>
      <c r="I414" s="49">
        <v>25.69</v>
      </c>
    </row>
    <row r="415" spans="1:9" x14ac:dyDescent="0.2">
      <c r="A415" s="48">
        <v>2023</v>
      </c>
      <c r="B415" s="47" t="s">
        <v>43</v>
      </c>
      <c r="C415" s="47" t="s">
        <v>159</v>
      </c>
      <c r="D415" s="47" t="s">
        <v>86</v>
      </c>
      <c r="E415" s="47" t="s">
        <v>81</v>
      </c>
      <c r="F415" s="47" t="s">
        <v>119</v>
      </c>
      <c r="G415" s="47" t="s">
        <v>83</v>
      </c>
      <c r="H415" s="47" t="s">
        <v>62</v>
      </c>
      <c r="I415" s="49">
        <v>5.66</v>
      </c>
    </row>
    <row r="416" spans="1:9" x14ac:dyDescent="0.2">
      <c r="A416" s="48">
        <v>2024</v>
      </c>
      <c r="B416" s="47" t="s">
        <v>0</v>
      </c>
      <c r="C416" s="47" t="s">
        <v>118</v>
      </c>
      <c r="D416" s="47" t="s">
        <v>80</v>
      </c>
      <c r="E416" s="47" t="s">
        <v>81</v>
      </c>
      <c r="F416" s="47" t="s">
        <v>119</v>
      </c>
      <c r="G416" s="47" t="s">
        <v>83</v>
      </c>
      <c r="H416" s="47" t="s">
        <v>63</v>
      </c>
      <c r="I416" s="49">
        <v>5.5</v>
      </c>
    </row>
    <row r="417" spans="1:9" x14ac:dyDescent="0.2">
      <c r="A417" s="48">
        <v>2024</v>
      </c>
      <c r="B417" s="47" t="s">
        <v>0</v>
      </c>
      <c r="C417" s="47" t="s">
        <v>118</v>
      </c>
      <c r="D417" s="47" t="s">
        <v>80</v>
      </c>
      <c r="E417" s="47" t="s">
        <v>81</v>
      </c>
      <c r="F417" s="47" t="s">
        <v>119</v>
      </c>
      <c r="G417" s="47" t="s">
        <v>83</v>
      </c>
      <c r="H417" s="47" t="s">
        <v>64</v>
      </c>
      <c r="I417" s="49">
        <v>10.25</v>
      </c>
    </row>
    <row r="418" spans="1:9" x14ac:dyDescent="0.2">
      <c r="A418" s="48">
        <v>2024</v>
      </c>
      <c r="B418" s="47" t="s">
        <v>0</v>
      </c>
      <c r="C418" s="47" t="s">
        <v>118</v>
      </c>
      <c r="D418" s="47" t="s">
        <v>80</v>
      </c>
      <c r="E418" s="47" t="s">
        <v>81</v>
      </c>
      <c r="F418" s="47" t="s">
        <v>119</v>
      </c>
      <c r="G418" s="47" t="s">
        <v>83</v>
      </c>
      <c r="H418" s="47" t="s">
        <v>62</v>
      </c>
      <c r="I418" s="49">
        <v>1.75</v>
      </c>
    </row>
    <row r="419" spans="1:9" x14ac:dyDescent="0.2">
      <c r="A419" s="48">
        <v>2024</v>
      </c>
      <c r="B419" s="47" t="s">
        <v>3</v>
      </c>
      <c r="C419" s="47" t="s">
        <v>120</v>
      </c>
      <c r="D419" s="47" t="s">
        <v>80</v>
      </c>
      <c r="E419" s="47" t="s">
        <v>84</v>
      </c>
      <c r="F419" s="47" t="s">
        <v>119</v>
      </c>
      <c r="G419" s="47" t="s">
        <v>82</v>
      </c>
      <c r="H419" s="47" t="s">
        <v>63</v>
      </c>
      <c r="I419" s="49">
        <v>2</v>
      </c>
    </row>
    <row r="420" spans="1:9" x14ac:dyDescent="0.2">
      <c r="A420" s="48">
        <v>2024</v>
      </c>
      <c r="B420" s="47" t="s">
        <v>3</v>
      </c>
      <c r="C420" s="47" t="s">
        <v>120</v>
      </c>
      <c r="D420" s="47" t="s">
        <v>80</v>
      </c>
      <c r="E420" s="47" t="s">
        <v>84</v>
      </c>
      <c r="F420" s="47" t="s">
        <v>119</v>
      </c>
      <c r="G420" s="47" t="s">
        <v>82</v>
      </c>
      <c r="H420" s="47" t="s">
        <v>64</v>
      </c>
      <c r="I420" s="49">
        <v>5</v>
      </c>
    </row>
    <row r="421" spans="1:9" x14ac:dyDescent="0.2">
      <c r="A421" s="48">
        <v>2024</v>
      </c>
      <c r="B421" s="47" t="s">
        <v>3</v>
      </c>
      <c r="C421" s="47" t="s">
        <v>120</v>
      </c>
      <c r="D421" s="47" t="s">
        <v>80</v>
      </c>
      <c r="E421" s="47" t="s">
        <v>84</v>
      </c>
      <c r="F421" s="47" t="s">
        <v>119</v>
      </c>
      <c r="G421" s="47" t="s">
        <v>82</v>
      </c>
      <c r="H421" s="47" t="s">
        <v>62</v>
      </c>
      <c r="I421" s="49">
        <v>1</v>
      </c>
    </row>
    <row r="422" spans="1:9" x14ac:dyDescent="0.2">
      <c r="A422" s="48">
        <v>2024</v>
      </c>
      <c r="B422" s="47" t="s">
        <v>3</v>
      </c>
      <c r="C422" s="47" t="s">
        <v>120</v>
      </c>
      <c r="D422" s="47" t="s">
        <v>80</v>
      </c>
      <c r="E422" s="47" t="s">
        <v>84</v>
      </c>
      <c r="F422" s="47" t="s">
        <v>119</v>
      </c>
      <c r="G422" s="47" t="s">
        <v>83</v>
      </c>
      <c r="H422" s="47" t="s">
        <v>63</v>
      </c>
      <c r="I422" s="49">
        <v>10.5</v>
      </c>
    </row>
    <row r="423" spans="1:9" x14ac:dyDescent="0.2">
      <c r="A423" s="48">
        <v>2024</v>
      </c>
      <c r="B423" s="47" t="s">
        <v>3</v>
      </c>
      <c r="C423" s="47" t="s">
        <v>120</v>
      </c>
      <c r="D423" s="47" t="s">
        <v>80</v>
      </c>
      <c r="E423" s="47" t="s">
        <v>84</v>
      </c>
      <c r="F423" s="47" t="s">
        <v>119</v>
      </c>
      <c r="G423" s="47" t="s">
        <v>83</v>
      </c>
      <c r="H423" s="47" t="s">
        <v>64</v>
      </c>
      <c r="I423" s="49">
        <v>16.75</v>
      </c>
    </row>
    <row r="424" spans="1:9" x14ac:dyDescent="0.2">
      <c r="A424" s="48">
        <v>2024</v>
      </c>
      <c r="B424" s="47" t="s">
        <v>3</v>
      </c>
      <c r="C424" s="47" t="s">
        <v>120</v>
      </c>
      <c r="D424" s="47" t="s">
        <v>80</v>
      </c>
      <c r="E424" s="47" t="s">
        <v>84</v>
      </c>
      <c r="F424" s="47" t="s">
        <v>119</v>
      </c>
      <c r="G424" s="47" t="s">
        <v>83</v>
      </c>
      <c r="H424" s="47" t="s">
        <v>62</v>
      </c>
      <c r="I424" s="49">
        <v>6.75</v>
      </c>
    </row>
    <row r="425" spans="1:9" x14ac:dyDescent="0.2">
      <c r="A425" s="48">
        <v>2024</v>
      </c>
      <c r="B425" s="47" t="s">
        <v>4</v>
      </c>
      <c r="C425" s="47" t="s">
        <v>121</v>
      </c>
      <c r="D425" s="47" t="s">
        <v>80</v>
      </c>
      <c r="E425" s="47" t="s">
        <v>81</v>
      </c>
      <c r="F425" s="47" t="s">
        <v>119</v>
      </c>
      <c r="G425" s="47" t="s">
        <v>83</v>
      </c>
      <c r="H425" s="47" t="s">
        <v>63</v>
      </c>
      <c r="I425" s="49">
        <v>4.21</v>
      </c>
    </row>
    <row r="426" spans="1:9" x14ac:dyDescent="0.2">
      <c r="A426" s="48">
        <v>2024</v>
      </c>
      <c r="B426" s="47" t="s">
        <v>4</v>
      </c>
      <c r="C426" s="47" t="s">
        <v>121</v>
      </c>
      <c r="D426" s="47" t="s">
        <v>80</v>
      </c>
      <c r="E426" s="47" t="s">
        <v>81</v>
      </c>
      <c r="F426" s="47" t="s">
        <v>119</v>
      </c>
      <c r="G426" s="47" t="s">
        <v>83</v>
      </c>
      <c r="H426" s="47" t="s">
        <v>64</v>
      </c>
      <c r="I426" s="49">
        <v>2.59</v>
      </c>
    </row>
    <row r="427" spans="1:9" x14ac:dyDescent="0.2">
      <c r="A427" s="48">
        <v>2024</v>
      </c>
      <c r="B427" s="47" t="s">
        <v>4</v>
      </c>
      <c r="C427" s="47" t="s">
        <v>121</v>
      </c>
      <c r="D427" s="47" t="s">
        <v>80</v>
      </c>
      <c r="E427" s="47" t="s">
        <v>81</v>
      </c>
      <c r="F427" s="47" t="s">
        <v>119</v>
      </c>
      <c r="G427" s="47" t="s">
        <v>83</v>
      </c>
      <c r="H427" s="47" t="s">
        <v>62</v>
      </c>
      <c r="I427" s="49">
        <v>1.43</v>
      </c>
    </row>
    <row r="428" spans="1:9" x14ac:dyDescent="0.2">
      <c r="A428" s="48">
        <v>2024</v>
      </c>
      <c r="B428" s="47" t="s">
        <v>5</v>
      </c>
      <c r="C428" s="47" t="s">
        <v>122</v>
      </c>
      <c r="D428" s="47" t="s">
        <v>80</v>
      </c>
      <c r="E428" s="47" t="s">
        <v>84</v>
      </c>
      <c r="F428" s="47" t="s">
        <v>119</v>
      </c>
      <c r="G428" s="47" t="s">
        <v>83</v>
      </c>
      <c r="H428" s="47" t="s">
        <v>63</v>
      </c>
      <c r="I428" s="49">
        <v>5.17</v>
      </c>
    </row>
    <row r="429" spans="1:9" x14ac:dyDescent="0.2">
      <c r="A429" s="48">
        <v>2024</v>
      </c>
      <c r="B429" s="47" t="s">
        <v>5</v>
      </c>
      <c r="C429" s="47" t="s">
        <v>122</v>
      </c>
      <c r="D429" s="47" t="s">
        <v>80</v>
      </c>
      <c r="E429" s="47" t="s">
        <v>84</v>
      </c>
      <c r="F429" s="47" t="s">
        <v>119</v>
      </c>
      <c r="G429" s="47" t="s">
        <v>83</v>
      </c>
      <c r="H429" s="47" t="s">
        <v>64</v>
      </c>
      <c r="I429" s="49">
        <v>10.08</v>
      </c>
    </row>
    <row r="430" spans="1:9" x14ac:dyDescent="0.2">
      <c r="A430" s="48">
        <v>2024</v>
      </c>
      <c r="B430" s="47" t="s">
        <v>5</v>
      </c>
      <c r="C430" s="47" t="s">
        <v>122</v>
      </c>
      <c r="D430" s="47" t="s">
        <v>80</v>
      </c>
      <c r="E430" s="47" t="s">
        <v>84</v>
      </c>
      <c r="F430" s="47" t="s">
        <v>119</v>
      </c>
      <c r="G430" s="47" t="s">
        <v>83</v>
      </c>
      <c r="H430" s="47" t="s">
        <v>62</v>
      </c>
      <c r="I430" s="49">
        <v>3</v>
      </c>
    </row>
    <row r="431" spans="1:9" x14ac:dyDescent="0.2">
      <c r="A431" s="48">
        <v>2024</v>
      </c>
      <c r="B431" s="47" t="s">
        <v>6</v>
      </c>
      <c r="C431" s="47" t="s">
        <v>123</v>
      </c>
      <c r="D431" s="47" t="s">
        <v>80</v>
      </c>
      <c r="E431" s="47" t="s">
        <v>85</v>
      </c>
      <c r="F431" s="47" t="s">
        <v>119</v>
      </c>
      <c r="G431" s="47" t="s">
        <v>82</v>
      </c>
      <c r="H431" s="47" t="s">
        <v>64</v>
      </c>
      <c r="I431" s="49">
        <v>1.5</v>
      </c>
    </row>
    <row r="432" spans="1:9" x14ac:dyDescent="0.2">
      <c r="A432" s="48">
        <v>2024</v>
      </c>
      <c r="B432" s="47" t="s">
        <v>6</v>
      </c>
      <c r="C432" s="47" t="s">
        <v>123</v>
      </c>
      <c r="D432" s="47" t="s">
        <v>80</v>
      </c>
      <c r="E432" s="47" t="s">
        <v>85</v>
      </c>
      <c r="F432" s="47" t="s">
        <v>119</v>
      </c>
      <c r="G432" s="47" t="s">
        <v>82</v>
      </c>
      <c r="H432" s="47" t="s">
        <v>62</v>
      </c>
      <c r="I432" s="49">
        <v>1</v>
      </c>
    </row>
    <row r="433" spans="1:9" x14ac:dyDescent="0.2">
      <c r="A433" s="48">
        <v>2024</v>
      </c>
      <c r="B433" s="47" t="s">
        <v>6</v>
      </c>
      <c r="C433" s="47" t="s">
        <v>123</v>
      </c>
      <c r="D433" s="47" t="s">
        <v>80</v>
      </c>
      <c r="E433" s="47" t="s">
        <v>85</v>
      </c>
      <c r="F433" s="47" t="s">
        <v>119</v>
      </c>
      <c r="G433" s="47" t="s">
        <v>83</v>
      </c>
      <c r="H433" s="47" t="s">
        <v>63</v>
      </c>
      <c r="I433" s="49">
        <v>10.5</v>
      </c>
    </row>
    <row r="434" spans="1:9" x14ac:dyDescent="0.2">
      <c r="A434" s="48">
        <v>2024</v>
      </c>
      <c r="B434" s="47" t="s">
        <v>6</v>
      </c>
      <c r="C434" s="47" t="s">
        <v>123</v>
      </c>
      <c r="D434" s="47" t="s">
        <v>80</v>
      </c>
      <c r="E434" s="47" t="s">
        <v>85</v>
      </c>
      <c r="F434" s="47" t="s">
        <v>119</v>
      </c>
      <c r="G434" s="47" t="s">
        <v>83</v>
      </c>
      <c r="H434" s="47" t="s">
        <v>64</v>
      </c>
      <c r="I434" s="49">
        <v>12</v>
      </c>
    </row>
    <row r="435" spans="1:9" x14ac:dyDescent="0.2">
      <c r="A435" s="48">
        <v>2024</v>
      </c>
      <c r="B435" s="47" t="s">
        <v>6</v>
      </c>
      <c r="C435" s="47" t="s">
        <v>123</v>
      </c>
      <c r="D435" s="47" t="s">
        <v>80</v>
      </c>
      <c r="E435" s="47" t="s">
        <v>85</v>
      </c>
      <c r="F435" s="47" t="s">
        <v>119</v>
      </c>
      <c r="G435" s="47" t="s">
        <v>83</v>
      </c>
      <c r="H435" s="47" t="s">
        <v>62</v>
      </c>
      <c r="I435" s="49">
        <v>5.5</v>
      </c>
    </row>
    <row r="436" spans="1:9" x14ac:dyDescent="0.2">
      <c r="A436" s="48">
        <v>2024</v>
      </c>
      <c r="B436" s="47" t="s">
        <v>7</v>
      </c>
      <c r="C436" s="47" t="s">
        <v>124</v>
      </c>
      <c r="D436" s="47" t="s">
        <v>80</v>
      </c>
      <c r="E436" s="47" t="s">
        <v>84</v>
      </c>
      <c r="F436" s="47" t="s">
        <v>119</v>
      </c>
      <c r="G436" s="47" t="s">
        <v>82</v>
      </c>
      <c r="H436" s="47" t="s">
        <v>63</v>
      </c>
      <c r="I436" s="49">
        <v>8</v>
      </c>
    </row>
    <row r="437" spans="1:9" x14ac:dyDescent="0.2">
      <c r="A437" s="48">
        <v>2024</v>
      </c>
      <c r="B437" s="47" t="s">
        <v>7</v>
      </c>
      <c r="C437" s="47" t="s">
        <v>124</v>
      </c>
      <c r="D437" s="47" t="s">
        <v>80</v>
      </c>
      <c r="E437" s="47" t="s">
        <v>84</v>
      </c>
      <c r="F437" s="47" t="s">
        <v>119</v>
      </c>
      <c r="G437" s="47" t="s">
        <v>82</v>
      </c>
      <c r="H437" s="47" t="s">
        <v>64</v>
      </c>
      <c r="I437" s="49">
        <v>24</v>
      </c>
    </row>
    <row r="438" spans="1:9" x14ac:dyDescent="0.2">
      <c r="A438" s="48">
        <v>2024</v>
      </c>
      <c r="B438" s="47" t="s">
        <v>7</v>
      </c>
      <c r="C438" s="47" t="s">
        <v>124</v>
      </c>
      <c r="D438" s="47" t="s">
        <v>80</v>
      </c>
      <c r="E438" s="47" t="s">
        <v>84</v>
      </c>
      <c r="F438" s="47" t="s">
        <v>119</v>
      </c>
      <c r="G438" s="47" t="s">
        <v>82</v>
      </c>
      <c r="H438" s="47" t="s">
        <v>62</v>
      </c>
      <c r="I438" s="49">
        <v>4</v>
      </c>
    </row>
    <row r="439" spans="1:9" x14ac:dyDescent="0.2">
      <c r="A439" s="48">
        <v>2024</v>
      </c>
      <c r="B439" s="47" t="s">
        <v>7</v>
      </c>
      <c r="C439" s="47" t="s">
        <v>124</v>
      </c>
      <c r="D439" s="47" t="s">
        <v>80</v>
      </c>
      <c r="E439" s="47" t="s">
        <v>84</v>
      </c>
      <c r="F439" s="47" t="s">
        <v>119</v>
      </c>
      <c r="G439" s="47" t="s">
        <v>83</v>
      </c>
      <c r="H439" s="47" t="s">
        <v>63</v>
      </c>
      <c r="I439" s="49">
        <v>15.22</v>
      </c>
    </row>
    <row r="440" spans="1:9" x14ac:dyDescent="0.2">
      <c r="A440" s="48">
        <v>2024</v>
      </c>
      <c r="B440" s="47" t="s">
        <v>7</v>
      </c>
      <c r="C440" s="47" t="s">
        <v>124</v>
      </c>
      <c r="D440" s="47" t="s">
        <v>80</v>
      </c>
      <c r="E440" s="47" t="s">
        <v>84</v>
      </c>
      <c r="F440" s="47" t="s">
        <v>119</v>
      </c>
      <c r="G440" s="47" t="s">
        <v>83</v>
      </c>
      <c r="H440" s="47" t="s">
        <v>64</v>
      </c>
      <c r="I440" s="49">
        <v>22.56</v>
      </c>
    </row>
    <row r="441" spans="1:9" x14ac:dyDescent="0.2">
      <c r="A441" s="48">
        <v>2024</v>
      </c>
      <c r="B441" s="47" t="s">
        <v>7</v>
      </c>
      <c r="C441" s="47" t="s">
        <v>124</v>
      </c>
      <c r="D441" s="47" t="s">
        <v>80</v>
      </c>
      <c r="E441" s="47" t="s">
        <v>84</v>
      </c>
      <c r="F441" s="47" t="s">
        <v>119</v>
      </c>
      <c r="G441" s="47" t="s">
        <v>83</v>
      </c>
      <c r="H441" s="47" t="s">
        <v>62</v>
      </c>
      <c r="I441" s="49">
        <v>6.9</v>
      </c>
    </row>
    <row r="442" spans="1:9" x14ac:dyDescent="0.2">
      <c r="A442" s="48">
        <v>2024</v>
      </c>
      <c r="B442" s="47" t="s">
        <v>8</v>
      </c>
      <c r="C442" s="47" t="s">
        <v>125</v>
      </c>
      <c r="D442" s="47" t="s">
        <v>80</v>
      </c>
      <c r="E442" s="47" t="s">
        <v>81</v>
      </c>
      <c r="F442" s="47" t="s">
        <v>119</v>
      </c>
      <c r="G442" s="47" t="s">
        <v>83</v>
      </c>
      <c r="H442" s="47" t="s">
        <v>63</v>
      </c>
      <c r="I442" s="49">
        <v>4.5</v>
      </c>
    </row>
    <row r="443" spans="1:9" x14ac:dyDescent="0.2">
      <c r="A443" s="48">
        <v>2024</v>
      </c>
      <c r="B443" s="47" t="s">
        <v>8</v>
      </c>
      <c r="C443" s="47" t="s">
        <v>125</v>
      </c>
      <c r="D443" s="47" t="s">
        <v>80</v>
      </c>
      <c r="E443" s="47" t="s">
        <v>81</v>
      </c>
      <c r="F443" s="47" t="s">
        <v>119</v>
      </c>
      <c r="G443" s="47" t="s">
        <v>83</v>
      </c>
      <c r="H443" s="47" t="s">
        <v>64</v>
      </c>
      <c r="I443" s="49">
        <v>15</v>
      </c>
    </row>
    <row r="444" spans="1:9" x14ac:dyDescent="0.2">
      <c r="A444" s="48">
        <v>2024</v>
      </c>
      <c r="B444" s="47" t="s">
        <v>8</v>
      </c>
      <c r="C444" s="47" t="s">
        <v>125</v>
      </c>
      <c r="D444" s="47" t="s">
        <v>80</v>
      </c>
      <c r="E444" s="47" t="s">
        <v>81</v>
      </c>
      <c r="F444" s="47" t="s">
        <v>119</v>
      </c>
      <c r="G444" s="47" t="s">
        <v>83</v>
      </c>
      <c r="H444" s="47" t="s">
        <v>62</v>
      </c>
      <c r="I444" s="49">
        <v>1</v>
      </c>
    </row>
    <row r="445" spans="1:9" x14ac:dyDescent="0.2">
      <c r="A445" s="48">
        <v>2024</v>
      </c>
      <c r="B445" s="47" t="s">
        <v>9</v>
      </c>
      <c r="C445" s="47" t="s">
        <v>126</v>
      </c>
      <c r="D445" s="47" t="s">
        <v>80</v>
      </c>
      <c r="E445" s="47" t="s">
        <v>85</v>
      </c>
      <c r="F445" s="47" t="s">
        <v>119</v>
      </c>
      <c r="G445" s="47" t="s">
        <v>82</v>
      </c>
      <c r="H445" s="47" t="s">
        <v>63</v>
      </c>
      <c r="I445" s="49">
        <v>14</v>
      </c>
    </row>
    <row r="446" spans="1:9" x14ac:dyDescent="0.2">
      <c r="A446" s="48">
        <v>2024</v>
      </c>
      <c r="B446" s="47" t="s">
        <v>9</v>
      </c>
      <c r="C446" s="47" t="s">
        <v>126</v>
      </c>
      <c r="D446" s="47" t="s">
        <v>80</v>
      </c>
      <c r="E446" s="47" t="s">
        <v>85</v>
      </c>
      <c r="F446" s="47" t="s">
        <v>119</v>
      </c>
      <c r="G446" s="47" t="s">
        <v>82</v>
      </c>
      <c r="H446" s="47" t="s">
        <v>64</v>
      </c>
      <c r="I446" s="49">
        <v>14</v>
      </c>
    </row>
    <row r="447" spans="1:9" x14ac:dyDescent="0.2">
      <c r="A447" s="48">
        <v>2024</v>
      </c>
      <c r="B447" s="47" t="s">
        <v>9</v>
      </c>
      <c r="C447" s="47" t="s">
        <v>126</v>
      </c>
      <c r="D447" s="47" t="s">
        <v>80</v>
      </c>
      <c r="E447" s="47" t="s">
        <v>85</v>
      </c>
      <c r="F447" s="47" t="s">
        <v>119</v>
      </c>
      <c r="G447" s="47" t="s">
        <v>82</v>
      </c>
      <c r="H447" s="47" t="s">
        <v>62</v>
      </c>
      <c r="I447" s="49">
        <v>16</v>
      </c>
    </row>
    <row r="448" spans="1:9" x14ac:dyDescent="0.2">
      <c r="A448" s="48">
        <v>2024</v>
      </c>
      <c r="B448" s="47" t="s">
        <v>10</v>
      </c>
      <c r="C448" s="47" t="s">
        <v>127</v>
      </c>
      <c r="D448" s="47" t="s">
        <v>80</v>
      </c>
      <c r="E448" s="47" t="s">
        <v>85</v>
      </c>
      <c r="F448" s="47" t="s">
        <v>119</v>
      </c>
      <c r="G448" s="47" t="s">
        <v>83</v>
      </c>
      <c r="H448" s="47" t="s">
        <v>63</v>
      </c>
      <c r="I448" s="49">
        <v>10.33</v>
      </c>
    </row>
    <row r="449" spans="1:9" x14ac:dyDescent="0.2">
      <c r="A449" s="48">
        <v>2024</v>
      </c>
      <c r="B449" s="47" t="s">
        <v>10</v>
      </c>
      <c r="C449" s="47" t="s">
        <v>127</v>
      </c>
      <c r="D449" s="47" t="s">
        <v>80</v>
      </c>
      <c r="E449" s="47" t="s">
        <v>85</v>
      </c>
      <c r="F449" s="47" t="s">
        <v>119</v>
      </c>
      <c r="G449" s="47" t="s">
        <v>83</v>
      </c>
      <c r="H449" s="47" t="s">
        <v>64</v>
      </c>
      <c r="I449" s="49">
        <v>16.239999999999998</v>
      </c>
    </row>
    <row r="450" spans="1:9" x14ac:dyDescent="0.2">
      <c r="A450" s="48">
        <v>2024</v>
      </c>
      <c r="B450" s="47" t="s">
        <v>10</v>
      </c>
      <c r="C450" s="47" t="s">
        <v>127</v>
      </c>
      <c r="D450" s="47" t="s">
        <v>80</v>
      </c>
      <c r="E450" s="47" t="s">
        <v>85</v>
      </c>
      <c r="F450" s="47" t="s">
        <v>119</v>
      </c>
      <c r="G450" s="47" t="s">
        <v>83</v>
      </c>
      <c r="H450" s="47" t="s">
        <v>62</v>
      </c>
      <c r="I450" s="49">
        <v>4.29</v>
      </c>
    </row>
    <row r="451" spans="1:9" x14ac:dyDescent="0.2">
      <c r="A451" s="48">
        <v>2024</v>
      </c>
      <c r="B451" s="47" t="s">
        <v>11</v>
      </c>
      <c r="C451" s="47" t="s">
        <v>128</v>
      </c>
      <c r="D451" s="47" t="s">
        <v>80</v>
      </c>
      <c r="E451" s="47" t="s">
        <v>84</v>
      </c>
      <c r="F451" s="47" t="s">
        <v>119</v>
      </c>
      <c r="G451" s="47" t="s">
        <v>83</v>
      </c>
      <c r="H451" s="47" t="s">
        <v>63</v>
      </c>
      <c r="I451" s="49">
        <v>9.3000000000000007</v>
      </c>
    </row>
    <row r="452" spans="1:9" x14ac:dyDescent="0.2">
      <c r="A452" s="48">
        <v>2024</v>
      </c>
      <c r="B452" s="47" t="s">
        <v>11</v>
      </c>
      <c r="C452" s="47" t="s">
        <v>128</v>
      </c>
      <c r="D452" s="47" t="s">
        <v>80</v>
      </c>
      <c r="E452" s="47" t="s">
        <v>84</v>
      </c>
      <c r="F452" s="47" t="s">
        <v>119</v>
      </c>
      <c r="G452" s="47" t="s">
        <v>83</v>
      </c>
      <c r="H452" s="47" t="s">
        <v>64</v>
      </c>
      <c r="I452" s="49">
        <v>13.45</v>
      </c>
    </row>
    <row r="453" spans="1:9" x14ac:dyDescent="0.2">
      <c r="A453" s="48">
        <v>2024</v>
      </c>
      <c r="B453" s="47" t="s">
        <v>11</v>
      </c>
      <c r="C453" s="47" t="s">
        <v>128</v>
      </c>
      <c r="D453" s="47" t="s">
        <v>80</v>
      </c>
      <c r="E453" s="47" t="s">
        <v>84</v>
      </c>
      <c r="F453" s="47" t="s">
        <v>119</v>
      </c>
      <c r="G453" s="47" t="s">
        <v>83</v>
      </c>
      <c r="H453" s="47" t="s">
        <v>62</v>
      </c>
      <c r="I453" s="49">
        <v>7.1</v>
      </c>
    </row>
    <row r="454" spans="1:9" x14ac:dyDescent="0.2">
      <c r="A454" s="48">
        <v>2024</v>
      </c>
      <c r="B454" s="47" t="s">
        <v>12</v>
      </c>
      <c r="C454" s="47" t="s">
        <v>129</v>
      </c>
      <c r="D454" s="47" t="s">
        <v>80</v>
      </c>
      <c r="E454" s="47" t="s">
        <v>85</v>
      </c>
      <c r="F454" s="47" t="s">
        <v>119</v>
      </c>
      <c r="G454" s="47" t="s">
        <v>83</v>
      </c>
      <c r="H454" s="47" t="s">
        <v>63</v>
      </c>
      <c r="I454" s="49">
        <v>35.856999999999999</v>
      </c>
    </row>
    <row r="455" spans="1:9" x14ac:dyDescent="0.2">
      <c r="A455" s="48">
        <v>2024</v>
      </c>
      <c r="B455" s="47" t="s">
        <v>12</v>
      </c>
      <c r="C455" s="47" t="s">
        <v>129</v>
      </c>
      <c r="D455" s="47" t="s">
        <v>80</v>
      </c>
      <c r="E455" s="47" t="s">
        <v>85</v>
      </c>
      <c r="F455" s="47" t="s">
        <v>119</v>
      </c>
      <c r="G455" s="47" t="s">
        <v>83</v>
      </c>
      <c r="H455" s="47" t="s">
        <v>64</v>
      </c>
      <c r="I455" s="49">
        <v>35.027999999999999</v>
      </c>
    </row>
    <row r="456" spans="1:9" x14ac:dyDescent="0.2">
      <c r="A456" s="48">
        <v>2024</v>
      </c>
      <c r="B456" s="47" t="s">
        <v>12</v>
      </c>
      <c r="C456" s="47" t="s">
        <v>129</v>
      </c>
      <c r="D456" s="47" t="s">
        <v>80</v>
      </c>
      <c r="E456" s="47" t="s">
        <v>85</v>
      </c>
      <c r="F456" s="47" t="s">
        <v>119</v>
      </c>
      <c r="G456" s="47" t="s">
        <v>83</v>
      </c>
      <c r="H456" s="47" t="s">
        <v>62</v>
      </c>
      <c r="I456" s="49">
        <v>21.414999999999999</v>
      </c>
    </row>
    <row r="457" spans="1:9" x14ac:dyDescent="0.2">
      <c r="A457" s="48">
        <v>2024</v>
      </c>
      <c r="B457" s="47" t="s">
        <v>47</v>
      </c>
      <c r="C457" s="47" t="s">
        <v>130</v>
      </c>
      <c r="D457" s="47" t="s">
        <v>80</v>
      </c>
      <c r="E457" s="47" t="s">
        <v>84</v>
      </c>
      <c r="F457" s="47" t="s">
        <v>119</v>
      </c>
      <c r="G457" s="47" t="s">
        <v>83</v>
      </c>
      <c r="H457" s="47" t="s">
        <v>63</v>
      </c>
      <c r="I457" s="49">
        <v>24.75</v>
      </c>
    </row>
    <row r="458" spans="1:9" x14ac:dyDescent="0.2">
      <c r="A458" s="48">
        <v>2024</v>
      </c>
      <c r="B458" s="47" t="s">
        <v>47</v>
      </c>
      <c r="C458" s="47" t="s">
        <v>130</v>
      </c>
      <c r="D458" s="47" t="s">
        <v>80</v>
      </c>
      <c r="E458" s="47" t="s">
        <v>84</v>
      </c>
      <c r="F458" s="47" t="s">
        <v>119</v>
      </c>
      <c r="G458" s="47" t="s">
        <v>83</v>
      </c>
      <c r="H458" s="47" t="s">
        <v>64</v>
      </c>
      <c r="I458" s="49">
        <v>33</v>
      </c>
    </row>
    <row r="459" spans="1:9" x14ac:dyDescent="0.2">
      <c r="A459" s="48">
        <v>2024</v>
      </c>
      <c r="B459" s="47" t="s">
        <v>47</v>
      </c>
      <c r="C459" s="47" t="s">
        <v>130</v>
      </c>
      <c r="D459" s="47" t="s">
        <v>80</v>
      </c>
      <c r="E459" s="47" t="s">
        <v>84</v>
      </c>
      <c r="F459" s="47" t="s">
        <v>119</v>
      </c>
      <c r="G459" s="47" t="s">
        <v>83</v>
      </c>
      <c r="H459" s="47" t="s">
        <v>62</v>
      </c>
      <c r="I459" s="49">
        <v>12.75</v>
      </c>
    </row>
    <row r="460" spans="1:9" x14ac:dyDescent="0.2">
      <c r="A460" s="48">
        <v>2024</v>
      </c>
      <c r="B460" s="47" t="s">
        <v>13</v>
      </c>
      <c r="C460" s="47" t="s">
        <v>131</v>
      </c>
      <c r="D460" s="47" t="s">
        <v>80</v>
      </c>
      <c r="E460" s="47" t="s">
        <v>85</v>
      </c>
      <c r="F460" s="47" t="s">
        <v>119</v>
      </c>
      <c r="G460" s="47" t="s">
        <v>83</v>
      </c>
      <c r="H460" s="47" t="s">
        <v>63</v>
      </c>
      <c r="I460" s="49">
        <v>8.0500000000000007</v>
      </c>
    </row>
    <row r="461" spans="1:9" x14ac:dyDescent="0.2">
      <c r="A461" s="48">
        <v>2024</v>
      </c>
      <c r="B461" s="47" t="s">
        <v>13</v>
      </c>
      <c r="C461" s="47" t="s">
        <v>131</v>
      </c>
      <c r="D461" s="47" t="s">
        <v>80</v>
      </c>
      <c r="E461" s="47" t="s">
        <v>85</v>
      </c>
      <c r="F461" s="47" t="s">
        <v>119</v>
      </c>
      <c r="G461" s="47" t="s">
        <v>83</v>
      </c>
      <c r="H461" s="47" t="s">
        <v>64</v>
      </c>
      <c r="I461" s="49">
        <v>14.57</v>
      </c>
    </row>
    <row r="462" spans="1:9" x14ac:dyDescent="0.2">
      <c r="A462" s="48">
        <v>2024</v>
      </c>
      <c r="B462" s="47" t="s">
        <v>13</v>
      </c>
      <c r="C462" s="47" t="s">
        <v>131</v>
      </c>
      <c r="D462" s="47" t="s">
        <v>80</v>
      </c>
      <c r="E462" s="47" t="s">
        <v>85</v>
      </c>
      <c r="F462" s="47" t="s">
        <v>119</v>
      </c>
      <c r="G462" s="47" t="s">
        <v>83</v>
      </c>
      <c r="H462" s="47" t="s">
        <v>62</v>
      </c>
      <c r="I462" s="49">
        <v>6.89</v>
      </c>
    </row>
    <row r="463" spans="1:9" x14ac:dyDescent="0.2">
      <c r="A463" s="48">
        <v>2024</v>
      </c>
      <c r="B463" s="47" t="s">
        <v>14</v>
      </c>
      <c r="C463" s="47" t="s">
        <v>132</v>
      </c>
      <c r="D463" s="47" t="s">
        <v>80</v>
      </c>
      <c r="E463" s="47" t="s">
        <v>84</v>
      </c>
      <c r="F463" s="47" t="s">
        <v>119</v>
      </c>
      <c r="G463" s="47" t="s">
        <v>83</v>
      </c>
      <c r="H463" s="47" t="s">
        <v>63</v>
      </c>
      <c r="I463" s="49">
        <v>20.25</v>
      </c>
    </row>
    <row r="464" spans="1:9" x14ac:dyDescent="0.2">
      <c r="A464" s="48">
        <v>2024</v>
      </c>
      <c r="B464" s="47" t="s">
        <v>14</v>
      </c>
      <c r="C464" s="47" t="s">
        <v>132</v>
      </c>
      <c r="D464" s="47" t="s">
        <v>80</v>
      </c>
      <c r="E464" s="47" t="s">
        <v>84</v>
      </c>
      <c r="F464" s="47" t="s">
        <v>119</v>
      </c>
      <c r="G464" s="47" t="s">
        <v>83</v>
      </c>
      <c r="H464" s="47" t="s">
        <v>64</v>
      </c>
      <c r="I464" s="49">
        <v>19</v>
      </c>
    </row>
    <row r="465" spans="1:9" x14ac:dyDescent="0.2">
      <c r="A465" s="48">
        <v>2024</v>
      </c>
      <c r="B465" s="47" t="s">
        <v>14</v>
      </c>
      <c r="C465" s="47" t="s">
        <v>132</v>
      </c>
      <c r="D465" s="47" t="s">
        <v>80</v>
      </c>
      <c r="E465" s="47" t="s">
        <v>84</v>
      </c>
      <c r="F465" s="47" t="s">
        <v>119</v>
      </c>
      <c r="G465" s="47" t="s">
        <v>83</v>
      </c>
      <c r="H465" s="47" t="s">
        <v>62</v>
      </c>
      <c r="I465" s="49">
        <v>9</v>
      </c>
    </row>
    <row r="466" spans="1:9" x14ac:dyDescent="0.2">
      <c r="A466" s="48">
        <v>2024</v>
      </c>
      <c r="B466" s="47" t="s">
        <v>15</v>
      </c>
      <c r="C466" s="47" t="s">
        <v>133</v>
      </c>
      <c r="D466" s="47" t="s">
        <v>80</v>
      </c>
      <c r="E466" s="47" t="s">
        <v>84</v>
      </c>
      <c r="F466" s="47" t="s">
        <v>119</v>
      </c>
      <c r="G466" s="47" t="s">
        <v>83</v>
      </c>
      <c r="H466" s="47" t="s">
        <v>63</v>
      </c>
      <c r="I466" s="49">
        <v>27.75</v>
      </c>
    </row>
    <row r="467" spans="1:9" x14ac:dyDescent="0.2">
      <c r="A467" s="48">
        <v>2024</v>
      </c>
      <c r="B467" s="47" t="s">
        <v>15</v>
      </c>
      <c r="C467" s="47" t="s">
        <v>133</v>
      </c>
      <c r="D467" s="47" t="s">
        <v>80</v>
      </c>
      <c r="E467" s="47" t="s">
        <v>84</v>
      </c>
      <c r="F467" s="47" t="s">
        <v>119</v>
      </c>
      <c r="G467" s="47" t="s">
        <v>83</v>
      </c>
      <c r="H467" s="47" t="s">
        <v>64</v>
      </c>
      <c r="I467" s="49">
        <v>43</v>
      </c>
    </row>
    <row r="468" spans="1:9" x14ac:dyDescent="0.2">
      <c r="A468" s="48">
        <v>2024</v>
      </c>
      <c r="B468" s="47" t="s">
        <v>15</v>
      </c>
      <c r="C468" s="47" t="s">
        <v>133</v>
      </c>
      <c r="D468" s="47" t="s">
        <v>80</v>
      </c>
      <c r="E468" s="47" t="s">
        <v>84</v>
      </c>
      <c r="F468" s="47" t="s">
        <v>119</v>
      </c>
      <c r="G468" s="47" t="s">
        <v>83</v>
      </c>
      <c r="H468" s="47" t="s">
        <v>62</v>
      </c>
      <c r="I468" s="49">
        <v>16.5</v>
      </c>
    </row>
    <row r="469" spans="1:9" x14ac:dyDescent="0.2">
      <c r="A469" s="48">
        <v>2024</v>
      </c>
      <c r="B469" s="47" t="s">
        <v>16</v>
      </c>
      <c r="C469" s="47" t="s">
        <v>134</v>
      </c>
      <c r="D469" s="47" t="s">
        <v>80</v>
      </c>
      <c r="E469" s="47" t="s">
        <v>84</v>
      </c>
      <c r="F469" s="47" t="s">
        <v>119</v>
      </c>
      <c r="G469" s="47" t="s">
        <v>83</v>
      </c>
      <c r="H469" s="47" t="s">
        <v>63</v>
      </c>
      <c r="I469" s="49">
        <v>8</v>
      </c>
    </row>
    <row r="470" spans="1:9" x14ac:dyDescent="0.2">
      <c r="A470" s="48">
        <v>2024</v>
      </c>
      <c r="B470" s="47" t="s">
        <v>16</v>
      </c>
      <c r="C470" s="47" t="s">
        <v>134</v>
      </c>
      <c r="D470" s="47" t="s">
        <v>80</v>
      </c>
      <c r="E470" s="47" t="s">
        <v>84</v>
      </c>
      <c r="F470" s="47" t="s">
        <v>119</v>
      </c>
      <c r="G470" s="47" t="s">
        <v>83</v>
      </c>
      <c r="H470" s="47" t="s">
        <v>64</v>
      </c>
      <c r="I470" s="49">
        <v>10</v>
      </c>
    </row>
    <row r="471" spans="1:9" x14ac:dyDescent="0.2">
      <c r="A471" s="48">
        <v>2024</v>
      </c>
      <c r="B471" s="47" t="s">
        <v>16</v>
      </c>
      <c r="C471" s="47" t="s">
        <v>134</v>
      </c>
      <c r="D471" s="47" t="s">
        <v>80</v>
      </c>
      <c r="E471" s="47" t="s">
        <v>84</v>
      </c>
      <c r="F471" s="47" t="s">
        <v>119</v>
      </c>
      <c r="G471" s="47" t="s">
        <v>83</v>
      </c>
      <c r="H471" s="47" t="s">
        <v>62</v>
      </c>
      <c r="I471" s="49">
        <v>7.7</v>
      </c>
    </row>
    <row r="472" spans="1:9" x14ac:dyDescent="0.2">
      <c r="A472" s="48">
        <v>2024</v>
      </c>
      <c r="B472" s="47" t="s">
        <v>18</v>
      </c>
      <c r="C472" s="47" t="s">
        <v>135</v>
      </c>
      <c r="D472" s="47" t="s">
        <v>86</v>
      </c>
      <c r="E472" s="47" t="s">
        <v>81</v>
      </c>
      <c r="F472" s="47" t="s">
        <v>119</v>
      </c>
      <c r="G472" s="47" t="s">
        <v>83</v>
      </c>
      <c r="H472" s="47" t="s">
        <v>64</v>
      </c>
      <c r="I472" s="49">
        <v>6</v>
      </c>
    </row>
    <row r="473" spans="1:9" x14ac:dyDescent="0.2">
      <c r="A473" s="48">
        <v>2024</v>
      </c>
      <c r="B473" s="47" t="s">
        <v>70</v>
      </c>
      <c r="C473" s="47" t="s">
        <v>136</v>
      </c>
      <c r="D473" s="47" t="s">
        <v>80</v>
      </c>
      <c r="E473" s="47" t="s">
        <v>84</v>
      </c>
      <c r="F473" s="47" t="s">
        <v>119</v>
      </c>
      <c r="G473" s="47" t="s">
        <v>83</v>
      </c>
      <c r="H473" s="47" t="s">
        <v>63</v>
      </c>
      <c r="I473" s="49">
        <v>53.79</v>
      </c>
    </row>
    <row r="474" spans="1:9" x14ac:dyDescent="0.2">
      <c r="A474" s="48">
        <v>2024</v>
      </c>
      <c r="B474" s="47" t="s">
        <v>70</v>
      </c>
      <c r="C474" s="47" t="s">
        <v>136</v>
      </c>
      <c r="D474" s="47" t="s">
        <v>80</v>
      </c>
      <c r="E474" s="47" t="s">
        <v>84</v>
      </c>
      <c r="F474" s="47" t="s">
        <v>119</v>
      </c>
      <c r="G474" s="47" t="s">
        <v>83</v>
      </c>
      <c r="H474" s="47" t="s">
        <v>64</v>
      </c>
      <c r="I474" s="49">
        <v>113.46</v>
      </c>
    </row>
    <row r="475" spans="1:9" x14ac:dyDescent="0.2">
      <c r="A475" s="48">
        <v>2024</v>
      </c>
      <c r="B475" s="47" t="s">
        <v>70</v>
      </c>
      <c r="C475" s="47" t="s">
        <v>136</v>
      </c>
      <c r="D475" s="47" t="s">
        <v>80</v>
      </c>
      <c r="E475" s="47" t="s">
        <v>84</v>
      </c>
      <c r="F475" s="47" t="s">
        <v>119</v>
      </c>
      <c r="G475" s="47" t="s">
        <v>83</v>
      </c>
      <c r="H475" s="47" t="s">
        <v>62</v>
      </c>
      <c r="I475" s="49">
        <v>21.04</v>
      </c>
    </row>
    <row r="476" spans="1:9" x14ac:dyDescent="0.2">
      <c r="A476" s="48">
        <v>2024</v>
      </c>
      <c r="B476" s="47" t="s">
        <v>19</v>
      </c>
      <c r="C476" s="47" t="s">
        <v>137</v>
      </c>
      <c r="D476" s="47" t="s">
        <v>80</v>
      </c>
      <c r="E476" s="47" t="s">
        <v>84</v>
      </c>
      <c r="F476" s="47" t="s">
        <v>119</v>
      </c>
      <c r="G476" s="47" t="s">
        <v>82</v>
      </c>
      <c r="H476" s="47" t="s">
        <v>63</v>
      </c>
      <c r="I476" s="49">
        <v>3.2</v>
      </c>
    </row>
    <row r="477" spans="1:9" x14ac:dyDescent="0.2">
      <c r="A477" s="48">
        <v>2024</v>
      </c>
      <c r="B477" s="47" t="s">
        <v>19</v>
      </c>
      <c r="C477" s="47" t="s">
        <v>137</v>
      </c>
      <c r="D477" s="47" t="s">
        <v>80</v>
      </c>
      <c r="E477" s="47" t="s">
        <v>84</v>
      </c>
      <c r="F477" s="47" t="s">
        <v>119</v>
      </c>
      <c r="G477" s="47" t="s">
        <v>82</v>
      </c>
      <c r="H477" s="47" t="s">
        <v>64</v>
      </c>
      <c r="I477" s="49">
        <v>25.4</v>
      </c>
    </row>
    <row r="478" spans="1:9" x14ac:dyDescent="0.2">
      <c r="A478" s="48">
        <v>2024</v>
      </c>
      <c r="B478" s="47" t="s">
        <v>19</v>
      </c>
      <c r="C478" s="47" t="s">
        <v>137</v>
      </c>
      <c r="D478" s="47" t="s">
        <v>80</v>
      </c>
      <c r="E478" s="47" t="s">
        <v>84</v>
      </c>
      <c r="F478" s="47" t="s">
        <v>119</v>
      </c>
      <c r="G478" s="47" t="s">
        <v>82</v>
      </c>
      <c r="H478" s="47" t="s">
        <v>62</v>
      </c>
      <c r="I478" s="49">
        <v>1.6</v>
      </c>
    </row>
    <row r="479" spans="1:9" x14ac:dyDescent="0.2">
      <c r="A479" s="48">
        <v>2024</v>
      </c>
      <c r="B479" s="47" t="s">
        <v>19</v>
      </c>
      <c r="C479" s="47" t="s">
        <v>137</v>
      </c>
      <c r="D479" s="47" t="s">
        <v>80</v>
      </c>
      <c r="E479" s="47" t="s">
        <v>84</v>
      </c>
      <c r="F479" s="47" t="s">
        <v>119</v>
      </c>
      <c r="G479" s="47" t="s">
        <v>83</v>
      </c>
      <c r="H479" s="47" t="s">
        <v>63</v>
      </c>
      <c r="I479" s="49">
        <v>7.58</v>
      </c>
    </row>
    <row r="480" spans="1:9" x14ac:dyDescent="0.2">
      <c r="A480" s="48">
        <v>2024</v>
      </c>
      <c r="B480" s="47" t="s">
        <v>19</v>
      </c>
      <c r="C480" s="47" t="s">
        <v>137</v>
      </c>
      <c r="D480" s="47" t="s">
        <v>80</v>
      </c>
      <c r="E480" s="47" t="s">
        <v>84</v>
      </c>
      <c r="F480" s="47" t="s">
        <v>119</v>
      </c>
      <c r="G480" s="47" t="s">
        <v>83</v>
      </c>
      <c r="H480" s="47" t="s">
        <v>64</v>
      </c>
      <c r="I480" s="49">
        <v>10.92</v>
      </c>
    </row>
    <row r="481" spans="1:9" x14ac:dyDescent="0.2">
      <c r="A481" s="48">
        <v>2024</v>
      </c>
      <c r="B481" s="47" t="s">
        <v>19</v>
      </c>
      <c r="C481" s="47" t="s">
        <v>137</v>
      </c>
      <c r="D481" s="47" t="s">
        <v>80</v>
      </c>
      <c r="E481" s="47" t="s">
        <v>84</v>
      </c>
      <c r="F481" s="47" t="s">
        <v>119</v>
      </c>
      <c r="G481" s="47" t="s">
        <v>83</v>
      </c>
      <c r="H481" s="47" t="s">
        <v>62</v>
      </c>
      <c r="I481" s="49">
        <v>4.4000000000000004</v>
      </c>
    </row>
    <row r="482" spans="1:9" x14ac:dyDescent="0.2">
      <c r="A482" s="48">
        <v>2024</v>
      </c>
      <c r="B482" s="47" t="s">
        <v>20</v>
      </c>
      <c r="C482" s="47" t="s">
        <v>138</v>
      </c>
      <c r="D482" s="47" t="s">
        <v>80</v>
      </c>
      <c r="E482" s="47" t="s">
        <v>81</v>
      </c>
      <c r="F482" s="47" t="s">
        <v>119</v>
      </c>
      <c r="G482" s="47" t="s">
        <v>83</v>
      </c>
      <c r="H482" s="47" t="s">
        <v>63</v>
      </c>
      <c r="I482" s="49">
        <v>14</v>
      </c>
    </row>
    <row r="483" spans="1:9" x14ac:dyDescent="0.2">
      <c r="A483" s="48">
        <v>2024</v>
      </c>
      <c r="B483" s="47" t="s">
        <v>20</v>
      </c>
      <c r="C483" s="47" t="s">
        <v>138</v>
      </c>
      <c r="D483" s="47" t="s">
        <v>80</v>
      </c>
      <c r="E483" s="47" t="s">
        <v>81</v>
      </c>
      <c r="F483" s="47" t="s">
        <v>119</v>
      </c>
      <c r="G483" s="47" t="s">
        <v>83</v>
      </c>
      <c r="H483" s="47" t="s">
        <v>64</v>
      </c>
      <c r="I483" s="49">
        <v>36.75</v>
      </c>
    </row>
    <row r="484" spans="1:9" x14ac:dyDescent="0.2">
      <c r="A484" s="48">
        <v>2024</v>
      </c>
      <c r="B484" s="47" t="s">
        <v>20</v>
      </c>
      <c r="C484" s="47" t="s">
        <v>138</v>
      </c>
      <c r="D484" s="47" t="s">
        <v>80</v>
      </c>
      <c r="E484" s="47" t="s">
        <v>81</v>
      </c>
      <c r="F484" s="47" t="s">
        <v>119</v>
      </c>
      <c r="G484" s="47" t="s">
        <v>83</v>
      </c>
      <c r="H484" s="47" t="s">
        <v>62</v>
      </c>
      <c r="I484" s="49">
        <v>12</v>
      </c>
    </row>
    <row r="485" spans="1:9" x14ac:dyDescent="0.2">
      <c r="A485" s="48">
        <v>2024</v>
      </c>
      <c r="B485" s="47" t="s">
        <v>21</v>
      </c>
      <c r="C485" s="47" t="s">
        <v>139</v>
      </c>
      <c r="D485" s="47" t="s">
        <v>80</v>
      </c>
      <c r="E485" s="47" t="s">
        <v>84</v>
      </c>
      <c r="F485" s="47" t="s">
        <v>119</v>
      </c>
      <c r="G485" s="47" t="s">
        <v>83</v>
      </c>
      <c r="H485" s="47" t="s">
        <v>63</v>
      </c>
      <c r="I485" s="49">
        <v>31</v>
      </c>
    </row>
    <row r="486" spans="1:9" x14ac:dyDescent="0.2">
      <c r="A486" s="48">
        <v>2024</v>
      </c>
      <c r="B486" s="47" t="s">
        <v>21</v>
      </c>
      <c r="C486" s="47" t="s">
        <v>139</v>
      </c>
      <c r="D486" s="47" t="s">
        <v>80</v>
      </c>
      <c r="E486" s="47" t="s">
        <v>84</v>
      </c>
      <c r="F486" s="47" t="s">
        <v>119</v>
      </c>
      <c r="G486" s="47" t="s">
        <v>83</v>
      </c>
      <c r="H486" s="47" t="s">
        <v>64</v>
      </c>
      <c r="I486" s="49">
        <v>74</v>
      </c>
    </row>
    <row r="487" spans="1:9" x14ac:dyDescent="0.2">
      <c r="A487" s="48">
        <v>2024</v>
      </c>
      <c r="B487" s="47" t="s">
        <v>21</v>
      </c>
      <c r="C487" s="47" t="s">
        <v>139</v>
      </c>
      <c r="D487" s="47" t="s">
        <v>80</v>
      </c>
      <c r="E487" s="47" t="s">
        <v>84</v>
      </c>
      <c r="F487" s="47" t="s">
        <v>119</v>
      </c>
      <c r="G487" s="47" t="s">
        <v>83</v>
      </c>
      <c r="H487" s="47" t="s">
        <v>62</v>
      </c>
      <c r="I487" s="49">
        <v>11</v>
      </c>
    </row>
    <row r="488" spans="1:9" x14ac:dyDescent="0.2">
      <c r="A488" s="48">
        <v>2024</v>
      </c>
      <c r="B488" s="47" t="s">
        <v>23</v>
      </c>
      <c r="C488" s="47" t="s">
        <v>140</v>
      </c>
      <c r="D488" s="47" t="s">
        <v>80</v>
      </c>
      <c r="E488" s="47" t="s">
        <v>84</v>
      </c>
      <c r="F488" s="47" t="s">
        <v>119</v>
      </c>
      <c r="G488" s="47" t="s">
        <v>82</v>
      </c>
      <c r="H488" s="47" t="s">
        <v>63</v>
      </c>
      <c r="I488" s="49">
        <v>10</v>
      </c>
    </row>
    <row r="489" spans="1:9" x14ac:dyDescent="0.2">
      <c r="A489" s="48">
        <v>2024</v>
      </c>
      <c r="B489" s="47" t="s">
        <v>23</v>
      </c>
      <c r="C489" s="47" t="s">
        <v>140</v>
      </c>
      <c r="D489" s="47" t="s">
        <v>80</v>
      </c>
      <c r="E489" s="47" t="s">
        <v>84</v>
      </c>
      <c r="F489" s="47" t="s">
        <v>119</v>
      </c>
      <c r="G489" s="47" t="s">
        <v>82</v>
      </c>
      <c r="H489" s="47" t="s">
        <v>64</v>
      </c>
      <c r="I489" s="49">
        <v>34.5</v>
      </c>
    </row>
    <row r="490" spans="1:9" x14ac:dyDescent="0.2">
      <c r="A490" s="48">
        <v>2024</v>
      </c>
      <c r="B490" s="47" t="s">
        <v>23</v>
      </c>
      <c r="C490" s="47" t="s">
        <v>140</v>
      </c>
      <c r="D490" s="47" t="s">
        <v>80</v>
      </c>
      <c r="E490" s="47" t="s">
        <v>84</v>
      </c>
      <c r="F490" s="47" t="s">
        <v>119</v>
      </c>
      <c r="G490" s="47" t="s">
        <v>83</v>
      </c>
      <c r="H490" s="47" t="s">
        <v>63</v>
      </c>
      <c r="I490" s="49">
        <v>10.99</v>
      </c>
    </row>
    <row r="491" spans="1:9" x14ac:dyDescent="0.2">
      <c r="A491" s="48">
        <v>2024</v>
      </c>
      <c r="B491" s="47" t="s">
        <v>23</v>
      </c>
      <c r="C491" s="47" t="s">
        <v>140</v>
      </c>
      <c r="D491" s="47" t="s">
        <v>80</v>
      </c>
      <c r="E491" s="47" t="s">
        <v>84</v>
      </c>
      <c r="F491" s="47" t="s">
        <v>119</v>
      </c>
      <c r="G491" s="47" t="s">
        <v>83</v>
      </c>
      <c r="H491" s="47" t="s">
        <v>64</v>
      </c>
      <c r="I491" s="49">
        <v>23.97</v>
      </c>
    </row>
    <row r="492" spans="1:9" x14ac:dyDescent="0.2">
      <c r="A492" s="48">
        <v>2024</v>
      </c>
      <c r="B492" s="47" t="s">
        <v>23</v>
      </c>
      <c r="C492" s="47" t="s">
        <v>140</v>
      </c>
      <c r="D492" s="47" t="s">
        <v>80</v>
      </c>
      <c r="E492" s="47" t="s">
        <v>84</v>
      </c>
      <c r="F492" s="47" t="s">
        <v>119</v>
      </c>
      <c r="G492" s="47" t="s">
        <v>83</v>
      </c>
      <c r="H492" s="47" t="s">
        <v>62</v>
      </c>
      <c r="I492" s="49">
        <v>5.25</v>
      </c>
    </row>
    <row r="493" spans="1:9" x14ac:dyDescent="0.2">
      <c r="A493" s="48">
        <v>2024</v>
      </c>
      <c r="B493" s="47" t="s">
        <v>24</v>
      </c>
      <c r="C493" s="47" t="s">
        <v>141</v>
      </c>
      <c r="D493" s="47" t="s">
        <v>80</v>
      </c>
      <c r="E493" s="47" t="s">
        <v>81</v>
      </c>
      <c r="F493" s="47" t="s">
        <v>119</v>
      </c>
      <c r="G493" s="47" t="s">
        <v>83</v>
      </c>
      <c r="H493" s="47" t="s">
        <v>63</v>
      </c>
      <c r="I493" s="49">
        <v>27.5</v>
      </c>
    </row>
    <row r="494" spans="1:9" x14ac:dyDescent="0.2">
      <c r="A494" s="48">
        <v>2024</v>
      </c>
      <c r="B494" s="47" t="s">
        <v>24</v>
      </c>
      <c r="C494" s="47" t="s">
        <v>141</v>
      </c>
      <c r="D494" s="47" t="s">
        <v>80</v>
      </c>
      <c r="E494" s="47" t="s">
        <v>81</v>
      </c>
      <c r="F494" s="47" t="s">
        <v>119</v>
      </c>
      <c r="G494" s="47" t="s">
        <v>83</v>
      </c>
      <c r="H494" s="47" t="s">
        <v>64</v>
      </c>
      <c r="I494" s="49">
        <v>30</v>
      </c>
    </row>
    <row r="495" spans="1:9" x14ac:dyDescent="0.2">
      <c r="A495" s="48">
        <v>2024</v>
      </c>
      <c r="B495" s="47" t="s">
        <v>24</v>
      </c>
      <c r="C495" s="47" t="s">
        <v>141</v>
      </c>
      <c r="D495" s="47" t="s">
        <v>80</v>
      </c>
      <c r="E495" s="47" t="s">
        <v>81</v>
      </c>
      <c r="F495" s="47" t="s">
        <v>119</v>
      </c>
      <c r="G495" s="47" t="s">
        <v>83</v>
      </c>
      <c r="H495" s="47" t="s">
        <v>62</v>
      </c>
      <c r="I495" s="49">
        <v>12.25</v>
      </c>
    </row>
    <row r="496" spans="1:9" x14ac:dyDescent="0.2">
      <c r="A496" s="48">
        <v>2024</v>
      </c>
      <c r="B496" s="47" t="s">
        <v>25</v>
      </c>
      <c r="C496" s="47" t="s">
        <v>142</v>
      </c>
      <c r="D496" s="47" t="s">
        <v>80</v>
      </c>
      <c r="E496" s="47" t="s">
        <v>84</v>
      </c>
      <c r="F496" s="47" t="s">
        <v>119</v>
      </c>
      <c r="G496" s="47" t="s">
        <v>83</v>
      </c>
      <c r="H496" s="47" t="s">
        <v>63</v>
      </c>
      <c r="I496" s="49">
        <v>14.35</v>
      </c>
    </row>
    <row r="497" spans="1:9" x14ac:dyDescent="0.2">
      <c r="A497" s="48">
        <v>2024</v>
      </c>
      <c r="B497" s="47" t="s">
        <v>25</v>
      </c>
      <c r="C497" s="47" t="s">
        <v>142</v>
      </c>
      <c r="D497" s="47" t="s">
        <v>80</v>
      </c>
      <c r="E497" s="47" t="s">
        <v>84</v>
      </c>
      <c r="F497" s="47" t="s">
        <v>119</v>
      </c>
      <c r="G497" s="47" t="s">
        <v>83</v>
      </c>
      <c r="H497" s="47" t="s">
        <v>64</v>
      </c>
      <c r="I497" s="49">
        <v>32.9</v>
      </c>
    </row>
    <row r="498" spans="1:9" x14ac:dyDescent="0.2">
      <c r="A498" s="48">
        <v>2024</v>
      </c>
      <c r="B498" s="47" t="s">
        <v>25</v>
      </c>
      <c r="C498" s="47" t="s">
        <v>142</v>
      </c>
      <c r="D498" s="47" t="s">
        <v>80</v>
      </c>
      <c r="E498" s="47" t="s">
        <v>84</v>
      </c>
      <c r="F498" s="47" t="s">
        <v>119</v>
      </c>
      <c r="G498" s="47" t="s">
        <v>83</v>
      </c>
      <c r="H498" s="47" t="s">
        <v>62</v>
      </c>
      <c r="I498" s="49">
        <v>10.25</v>
      </c>
    </row>
    <row r="499" spans="1:9" x14ac:dyDescent="0.2">
      <c r="A499" s="48">
        <v>2024</v>
      </c>
      <c r="B499" s="47" t="s">
        <v>26</v>
      </c>
      <c r="C499" s="47" t="s">
        <v>143</v>
      </c>
      <c r="D499" s="47" t="s">
        <v>80</v>
      </c>
      <c r="E499" s="47" t="s">
        <v>85</v>
      </c>
      <c r="F499" s="47" t="s">
        <v>119</v>
      </c>
      <c r="G499" s="47" t="s">
        <v>83</v>
      </c>
      <c r="H499" s="47" t="s">
        <v>63</v>
      </c>
      <c r="I499" s="49">
        <v>3.25</v>
      </c>
    </row>
    <row r="500" spans="1:9" x14ac:dyDescent="0.2">
      <c r="A500" s="48">
        <v>2024</v>
      </c>
      <c r="B500" s="47" t="s">
        <v>26</v>
      </c>
      <c r="C500" s="47" t="s">
        <v>143</v>
      </c>
      <c r="D500" s="47" t="s">
        <v>80</v>
      </c>
      <c r="E500" s="47" t="s">
        <v>85</v>
      </c>
      <c r="F500" s="47" t="s">
        <v>119</v>
      </c>
      <c r="G500" s="47" t="s">
        <v>83</v>
      </c>
      <c r="H500" s="47" t="s">
        <v>64</v>
      </c>
      <c r="I500" s="49">
        <v>15.75</v>
      </c>
    </row>
    <row r="501" spans="1:9" x14ac:dyDescent="0.2">
      <c r="A501" s="48">
        <v>2024</v>
      </c>
      <c r="B501" s="47" t="s">
        <v>26</v>
      </c>
      <c r="C501" s="47" t="s">
        <v>143</v>
      </c>
      <c r="D501" s="47" t="s">
        <v>80</v>
      </c>
      <c r="E501" s="47" t="s">
        <v>85</v>
      </c>
      <c r="F501" s="47" t="s">
        <v>119</v>
      </c>
      <c r="G501" s="47" t="s">
        <v>83</v>
      </c>
      <c r="H501" s="47" t="s">
        <v>62</v>
      </c>
      <c r="I501" s="49">
        <v>0.75</v>
      </c>
    </row>
    <row r="502" spans="1:9" x14ac:dyDescent="0.2">
      <c r="A502" s="48">
        <v>2024</v>
      </c>
      <c r="B502" s="47" t="s">
        <v>27</v>
      </c>
      <c r="C502" s="47" t="s">
        <v>144</v>
      </c>
      <c r="D502" s="47" t="s">
        <v>86</v>
      </c>
      <c r="E502" s="47" t="s">
        <v>81</v>
      </c>
      <c r="F502" s="47" t="s">
        <v>119</v>
      </c>
      <c r="G502" s="47" t="s">
        <v>82</v>
      </c>
      <c r="H502" s="47" t="s">
        <v>63</v>
      </c>
      <c r="I502" s="49">
        <v>6.3</v>
      </c>
    </row>
    <row r="503" spans="1:9" x14ac:dyDescent="0.2">
      <c r="A503" s="48">
        <v>2024</v>
      </c>
      <c r="B503" s="47" t="s">
        <v>27</v>
      </c>
      <c r="C503" s="47" t="s">
        <v>144</v>
      </c>
      <c r="D503" s="47" t="s">
        <v>86</v>
      </c>
      <c r="E503" s="47" t="s">
        <v>81</v>
      </c>
      <c r="F503" s="47" t="s">
        <v>119</v>
      </c>
      <c r="G503" s="47" t="s">
        <v>82</v>
      </c>
      <c r="H503" s="47" t="s">
        <v>64</v>
      </c>
      <c r="I503" s="49">
        <v>58.8</v>
      </c>
    </row>
    <row r="504" spans="1:9" x14ac:dyDescent="0.2">
      <c r="A504" s="48">
        <v>2024</v>
      </c>
      <c r="B504" s="47" t="s">
        <v>27</v>
      </c>
      <c r="C504" s="47" t="s">
        <v>144</v>
      </c>
      <c r="D504" s="47" t="s">
        <v>86</v>
      </c>
      <c r="E504" s="47" t="s">
        <v>81</v>
      </c>
      <c r="F504" s="47" t="s">
        <v>119</v>
      </c>
      <c r="G504" s="47" t="s">
        <v>82</v>
      </c>
      <c r="H504" s="47" t="s">
        <v>62</v>
      </c>
      <c r="I504" s="49">
        <v>4.55</v>
      </c>
    </row>
    <row r="505" spans="1:9" x14ac:dyDescent="0.2">
      <c r="A505" s="48">
        <v>2024</v>
      </c>
      <c r="B505" s="47" t="s">
        <v>27</v>
      </c>
      <c r="C505" s="47" t="s">
        <v>144</v>
      </c>
      <c r="D505" s="47" t="s">
        <v>86</v>
      </c>
      <c r="E505" s="47" t="s">
        <v>81</v>
      </c>
      <c r="F505" s="47" t="s">
        <v>119</v>
      </c>
      <c r="G505" s="47" t="s">
        <v>83</v>
      </c>
      <c r="H505" s="47" t="s">
        <v>63</v>
      </c>
      <c r="I505" s="49">
        <v>7.35</v>
      </c>
    </row>
    <row r="506" spans="1:9" x14ac:dyDescent="0.2">
      <c r="A506" s="48">
        <v>2024</v>
      </c>
      <c r="B506" s="47" t="s">
        <v>27</v>
      </c>
      <c r="C506" s="47" t="s">
        <v>144</v>
      </c>
      <c r="D506" s="47" t="s">
        <v>86</v>
      </c>
      <c r="E506" s="47" t="s">
        <v>81</v>
      </c>
      <c r="F506" s="47" t="s">
        <v>119</v>
      </c>
      <c r="G506" s="47" t="s">
        <v>83</v>
      </c>
      <c r="H506" s="47" t="s">
        <v>64</v>
      </c>
      <c r="I506" s="49">
        <v>26.95</v>
      </c>
    </row>
    <row r="507" spans="1:9" x14ac:dyDescent="0.2">
      <c r="A507" s="48">
        <v>2024</v>
      </c>
      <c r="B507" s="47" t="s">
        <v>27</v>
      </c>
      <c r="C507" s="47" t="s">
        <v>144</v>
      </c>
      <c r="D507" s="47" t="s">
        <v>86</v>
      </c>
      <c r="E507" s="47" t="s">
        <v>81</v>
      </c>
      <c r="F507" s="47" t="s">
        <v>119</v>
      </c>
      <c r="G507" s="47" t="s">
        <v>83</v>
      </c>
      <c r="H507" s="47" t="s">
        <v>62</v>
      </c>
      <c r="I507" s="49">
        <v>14.58</v>
      </c>
    </row>
    <row r="508" spans="1:9" x14ac:dyDescent="0.2">
      <c r="A508" s="48">
        <v>2024</v>
      </c>
      <c r="B508" s="47" t="s">
        <v>28</v>
      </c>
      <c r="C508" s="47" t="s">
        <v>145</v>
      </c>
      <c r="D508" s="47" t="s">
        <v>80</v>
      </c>
      <c r="E508" s="47" t="s">
        <v>85</v>
      </c>
      <c r="F508" s="47" t="s">
        <v>119</v>
      </c>
      <c r="G508" s="47" t="s">
        <v>83</v>
      </c>
      <c r="H508" s="47" t="s">
        <v>63</v>
      </c>
      <c r="I508" s="49">
        <v>42.5</v>
      </c>
    </row>
    <row r="509" spans="1:9" x14ac:dyDescent="0.2">
      <c r="A509" s="48">
        <v>2024</v>
      </c>
      <c r="B509" s="47" t="s">
        <v>28</v>
      </c>
      <c r="C509" s="47" t="s">
        <v>145</v>
      </c>
      <c r="D509" s="47" t="s">
        <v>80</v>
      </c>
      <c r="E509" s="47" t="s">
        <v>85</v>
      </c>
      <c r="F509" s="47" t="s">
        <v>119</v>
      </c>
      <c r="G509" s="47" t="s">
        <v>83</v>
      </c>
      <c r="H509" s="47" t="s">
        <v>64</v>
      </c>
      <c r="I509" s="49">
        <v>57.7</v>
      </c>
    </row>
    <row r="510" spans="1:9" x14ac:dyDescent="0.2">
      <c r="A510" s="48">
        <v>2024</v>
      </c>
      <c r="B510" s="47" t="s">
        <v>28</v>
      </c>
      <c r="C510" s="47" t="s">
        <v>145</v>
      </c>
      <c r="D510" s="47" t="s">
        <v>80</v>
      </c>
      <c r="E510" s="47" t="s">
        <v>85</v>
      </c>
      <c r="F510" s="47" t="s">
        <v>119</v>
      </c>
      <c r="G510" s="47" t="s">
        <v>83</v>
      </c>
      <c r="H510" s="47" t="s">
        <v>62</v>
      </c>
      <c r="I510" s="49">
        <v>20.7</v>
      </c>
    </row>
    <row r="511" spans="1:9" x14ac:dyDescent="0.2">
      <c r="A511" s="48">
        <v>2024</v>
      </c>
      <c r="B511" s="47" t="s">
        <v>29</v>
      </c>
      <c r="C511" s="47" t="s">
        <v>146</v>
      </c>
      <c r="D511" s="47" t="s">
        <v>80</v>
      </c>
      <c r="E511" s="47" t="s">
        <v>85</v>
      </c>
      <c r="F511" s="47" t="s">
        <v>119</v>
      </c>
      <c r="G511" s="47" t="s">
        <v>83</v>
      </c>
      <c r="H511" s="47" t="s">
        <v>63</v>
      </c>
      <c r="I511" s="49">
        <v>17.25</v>
      </c>
    </row>
    <row r="512" spans="1:9" x14ac:dyDescent="0.2">
      <c r="A512" s="48">
        <v>2024</v>
      </c>
      <c r="B512" s="47" t="s">
        <v>29</v>
      </c>
      <c r="C512" s="47" t="s">
        <v>146</v>
      </c>
      <c r="D512" s="47" t="s">
        <v>80</v>
      </c>
      <c r="E512" s="47" t="s">
        <v>85</v>
      </c>
      <c r="F512" s="47" t="s">
        <v>119</v>
      </c>
      <c r="G512" s="47" t="s">
        <v>83</v>
      </c>
      <c r="H512" s="47" t="s">
        <v>64</v>
      </c>
      <c r="I512" s="49">
        <v>29.75</v>
      </c>
    </row>
    <row r="513" spans="1:9" x14ac:dyDescent="0.2">
      <c r="A513" s="48">
        <v>2024</v>
      </c>
      <c r="B513" s="47" t="s">
        <v>29</v>
      </c>
      <c r="C513" s="47" t="s">
        <v>146</v>
      </c>
      <c r="D513" s="47" t="s">
        <v>80</v>
      </c>
      <c r="E513" s="47" t="s">
        <v>85</v>
      </c>
      <c r="F513" s="47" t="s">
        <v>119</v>
      </c>
      <c r="G513" s="47" t="s">
        <v>83</v>
      </c>
      <c r="H513" s="47" t="s">
        <v>62</v>
      </c>
      <c r="I513" s="49">
        <v>13.75</v>
      </c>
    </row>
    <row r="514" spans="1:9" x14ac:dyDescent="0.2">
      <c r="A514" s="48">
        <v>2024</v>
      </c>
      <c r="B514" s="47" t="s">
        <v>30</v>
      </c>
      <c r="C514" s="47" t="s">
        <v>147</v>
      </c>
      <c r="D514" s="47" t="s">
        <v>80</v>
      </c>
      <c r="E514" s="47" t="s">
        <v>84</v>
      </c>
      <c r="F514" s="47" t="s">
        <v>119</v>
      </c>
      <c r="G514" s="47" t="s">
        <v>83</v>
      </c>
      <c r="H514" s="47" t="s">
        <v>63</v>
      </c>
      <c r="I514" s="49">
        <v>11.5</v>
      </c>
    </row>
    <row r="515" spans="1:9" x14ac:dyDescent="0.2">
      <c r="A515" s="48">
        <v>2024</v>
      </c>
      <c r="B515" s="47" t="s">
        <v>30</v>
      </c>
      <c r="C515" s="47" t="s">
        <v>147</v>
      </c>
      <c r="D515" s="47" t="s">
        <v>80</v>
      </c>
      <c r="E515" s="47" t="s">
        <v>84</v>
      </c>
      <c r="F515" s="47" t="s">
        <v>119</v>
      </c>
      <c r="G515" s="47" t="s">
        <v>83</v>
      </c>
      <c r="H515" s="47" t="s">
        <v>64</v>
      </c>
      <c r="I515" s="49">
        <v>19.75</v>
      </c>
    </row>
    <row r="516" spans="1:9" x14ac:dyDescent="0.2">
      <c r="A516" s="48">
        <v>2024</v>
      </c>
      <c r="B516" s="47" t="s">
        <v>30</v>
      </c>
      <c r="C516" s="47" t="s">
        <v>147</v>
      </c>
      <c r="D516" s="47" t="s">
        <v>80</v>
      </c>
      <c r="E516" s="47" t="s">
        <v>84</v>
      </c>
      <c r="F516" s="47" t="s">
        <v>119</v>
      </c>
      <c r="G516" s="47" t="s">
        <v>83</v>
      </c>
      <c r="H516" s="47" t="s">
        <v>62</v>
      </c>
      <c r="I516" s="49">
        <v>8.25</v>
      </c>
    </row>
    <row r="517" spans="1:9" x14ac:dyDescent="0.2">
      <c r="A517" s="48">
        <v>2024</v>
      </c>
      <c r="B517" s="47" t="s">
        <v>31</v>
      </c>
      <c r="C517" s="47" t="s">
        <v>148</v>
      </c>
      <c r="D517" s="47" t="s">
        <v>80</v>
      </c>
      <c r="E517" s="47" t="s">
        <v>85</v>
      </c>
      <c r="F517" s="47" t="s">
        <v>119</v>
      </c>
      <c r="G517" s="47" t="s">
        <v>83</v>
      </c>
      <c r="H517" s="47" t="s">
        <v>63</v>
      </c>
      <c r="I517" s="49">
        <v>12</v>
      </c>
    </row>
    <row r="518" spans="1:9" x14ac:dyDescent="0.2">
      <c r="A518" s="48">
        <v>2024</v>
      </c>
      <c r="B518" s="47" t="s">
        <v>31</v>
      </c>
      <c r="C518" s="47" t="s">
        <v>148</v>
      </c>
      <c r="D518" s="47" t="s">
        <v>80</v>
      </c>
      <c r="E518" s="47" t="s">
        <v>85</v>
      </c>
      <c r="F518" s="47" t="s">
        <v>119</v>
      </c>
      <c r="G518" s="47" t="s">
        <v>83</v>
      </c>
      <c r="H518" s="47" t="s">
        <v>64</v>
      </c>
      <c r="I518" s="49">
        <v>26</v>
      </c>
    </row>
    <row r="519" spans="1:9" x14ac:dyDescent="0.2">
      <c r="A519" s="48">
        <v>2024</v>
      </c>
      <c r="B519" s="47" t="s">
        <v>31</v>
      </c>
      <c r="C519" s="47" t="s">
        <v>148</v>
      </c>
      <c r="D519" s="47" t="s">
        <v>80</v>
      </c>
      <c r="E519" s="47" t="s">
        <v>85</v>
      </c>
      <c r="F519" s="47" t="s">
        <v>119</v>
      </c>
      <c r="G519" s="47" t="s">
        <v>83</v>
      </c>
      <c r="H519" s="47" t="s">
        <v>62</v>
      </c>
      <c r="I519" s="49">
        <v>4.5</v>
      </c>
    </row>
    <row r="520" spans="1:9" x14ac:dyDescent="0.2">
      <c r="A520" s="48">
        <v>2024</v>
      </c>
      <c r="B520" s="47" t="s">
        <v>32</v>
      </c>
      <c r="C520" s="47" t="s">
        <v>149</v>
      </c>
      <c r="D520" s="47" t="s">
        <v>80</v>
      </c>
      <c r="E520" s="47" t="s">
        <v>81</v>
      </c>
      <c r="F520" s="47" t="s">
        <v>119</v>
      </c>
      <c r="G520" s="47" t="s">
        <v>83</v>
      </c>
      <c r="H520" s="47" t="s">
        <v>63</v>
      </c>
      <c r="I520" s="49">
        <v>19</v>
      </c>
    </row>
    <row r="521" spans="1:9" x14ac:dyDescent="0.2">
      <c r="A521" s="48">
        <v>2024</v>
      </c>
      <c r="B521" s="47" t="s">
        <v>32</v>
      </c>
      <c r="C521" s="47" t="s">
        <v>149</v>
      </c>
      <c r="D521" s="47" t="s">
        <v>80</v>
      </c>
      <c r="E521" s="47" t="s">
        <v>81</v>
      </c>
      <c r="F521" s="47" t="s">
        <v>119</v>
      </c>
      <c r="G521" s="47" t="s">
        <v>83</v>
      </c>
      <c r="H521" s="47" t="s">
        <v>64</v>
      </c>
      <c r="I521" s="49">
        <v>9.5</v>
      </c>
    </row>
    <row r="522" spans="1:9" x14ac:dyDescent="0.2">
      <c r="A522" s="48">
        <v>2024</v>
      </c>
      <c r="B522" s="47" t="s">
        <v>32</v>
      </c>
      <c r="C522" s="47" t="s">
        <v>149</v>
      </c>
      <c r="D522" s="47" t="s">
        <v>80</v>
      </c>
      <c r="E522" s="47" t="s">
        <v>81</v>
      </c>
      <c r="F522" s="47" t="s">
        <v>119</v>
      </c>
      <c r="G522" s="47" t="s">
        <v>83</v>
      </c>
      <c r="H522" s="47" t="s">
        <v>62</v>
      </c>
      <c r="I522" s="49">
        <v>12</v>
      </c>
    </row>
    <row r="523" spans="1:9" x14ac:dyDescent="0.2">
      <c r="A523" s="48">
        <v>2024</v>
      </c>
      <c r="B523" s="47" t="s">
        <v>33</v>
      </c>
      <c r="C523" s="47" t="s">
        <v>150</v>
      </c>
      <c r="D523" s="47" t="s">
        <v>80</v>
      </c>
      <c r="E523" s="47" t="s">
        <v>85</v>
      </c>
      <c r="F523" s="47" t="s">
        <v>119</v>
      </c>
      <c r="G523" s="47" t="s">
        <v>83</v>
      </c>
      <c r="H523" s="47" t="s">
        <v>63</v>
      </c>
      <c r="I523" s="49">
        <v>8</v>
      </c>
    </row>
    <row r="524" spans="1:9" x14ac:dyDescent="0.2">
      <c r="A524" s="48">
        <v>2024</v>
      </c>
      <c r="B524" s="47" t="s">
        <v>33</v>
      </c>
      <c r="C524" s="47" t="s">
        <v>150</v>
      </c>
      <c r="D524" s="47" t="s">
        <v>80</v>
      </c>
      <c r="E524" s="47" t="s">
        <v>85</v>
      </c>
      <c r="F524" s="47" t="s">
        <v>119</v>
      </c>
      <c r="G524" s="47" t="s">
        <v>83</v>
      </c>
      <c r="H524" s="47" t="s">
        <v>64</v>
      </c>
      <c r="I524" s="49">
        <v>10</v>
      </c>
    </row>
    <row r="525" spans="1:9" x14ac:dyDescent="0.2">
      <c r="A525" s="48">
        <v>2024</v>
      </c>
      <c r="B525" s="47" t="s">
        <v>33</v>
      </c>
      <c r="C525" s="47" t="s">
        <v>150</v>
      </c>
      <c r="D525" s="47" t="s">
        <v>80</v>
      </c>
      <c r="E525" s="47" t="s">
        <v>85</v>
      </c>
      <c r="F525" s="47" t="s">
        <v>119</v>
      </c>
      <c r="G525" s="47" t="s">
        <v>83</v>
      </c>
      <c r="H525" s="47" t="s">
        <v>62</v>
      </c>
      <c r="I525" s="49">
        <v>6</v>
      </c>
    </row>
    <row r="526" spans="1:9" x14ac:dyDescent="0.2">
      <c r="A526" s="48">
        <v>2024</v>
      </c>
      <c r="B526" s="47" t="s">
        <v>34</v>
      </c>
      <c r="C526" s="47" t="s">
        <v>151</v>
      </c>
      <c r="D526" s="47" t="s">
        <v>80</v>
      </c>
      <c r="E526" s="47" t="s">
        <v>85</v>
      </c>
      <c r="F526" s="47" t="s">
        <v>119</v>
      </c>
      <c r="G526" s="47" t="s">
        <v>83</v>
      </c>
      <c r="H526" s="47" t="s">
        <v>63</v>
      </c>
      <c r="I526" s="49">
        <v>11.5</v>
      </c>
    </row>
    <row r="527" spans="1:9" x14ac:dyDescent="0.2">
      <c r="A527" s="48">
        <v>2024</v>
      </c>
      <c r="B527" s="47" t="s">
        <v>34</v>
      </c>
      <c r="C527" s="47" t="s">
        <v>151</v>
      </c>
      <c r="D527" s="47" t="s">
        <v>80</v>
      </c>
      <c r="E527" s="47" t="s">
        <v>85</v>
      </c>
      <c r="F527" s="47" t="s">
        <v>119</v>
      </c>
      <c r="G527" s="47" t="s">
        <v>83</v>
      </c>
      <c r="H527" s="47" t="s">
        <v>64</v>
      </c>
      <c r="I527" s="49">
        <v>12.75</v>
      </c>
    </row>
    <row r="528" spans="1:9" x14ac:dyDescent="0.2">
      <c r="A528" s="48">
        <v>2024</v>
      </c>
      <c r="B528" s="47" t="s">
        <v>34</v>
      </c>
      <c r="C528" s="47" t="s">
        <v>151</v>
      </c>
      <c r="D528" s="47" t="s">
        <v>80</v>
      </c>
      <c r="E528" s="47" t="s">
        <v>85</v>
      </c>
      <c r="F528" s="47" t="s">
        <v>119</v>
      </c>
      <c r="G528" s="47" t="s">
        <v>83</v>
      </c>
      <c r="H528" s="47" t="s">
        <v>62</v>
      </c>
      <c r="I528" s="49">
        <v>9</v>
      </c>
    </row>
    <row r="529" spans="1:9" x14ac:dyDescent="0.2">
      <c r="A529" s="48">
        <v>2024</v>
      </c>
      <c r="B529" s="47" t="s">
        <v>35</v>
      </c>
      <c r="C529" s="47" t="s">
        <v>152</v>
      </c>
      <c r="D529" s="47" t="s">
        <v>86</v>
      </c>
      <c r="E529" s="47" t="s">
        <v>81</v>
      </c>
      <c r="F529" s="47" t="s">
        <v>119</v>
      </c>
      <c r="G529" s="47" t="s">
        <v>83</v>
      </c>
      <c r="H529" s="47" t="s">
        <v>63</v>
      </c>
      <c r="I529" s="49">
        <v>8.74</v>
      </c>
    </row>
    <row r="530" spans="1:9" x14ac:dyDescent="0.2">
      <c r="A530" s="48">
        <v>2024</v>
      </c>
      <c r="B530" s="47" t="s">
        <v>35</v>
      </c>
      <c r="C530" s="47" t="s">
        <v>152</v>
      </c>
      <c r="D530" s="47" t="s">
        <v>86</v>
      </c>
      <c r="E530" s="47" t="s">
        <v>81</v>
      </c>
      <c r="F530" s="47" t="s">
        <v>119</v>
      </c>
      <c r="G530" s="47" t="s">
        <v>83</v>
      </c>
      <c r="H530" s="47" t="s">
        <v>64</v>
      </c>
      <c r="I530" s="49">
        <v>14.89</v>
      </c>
    </row>
    <row r="531" spans="1:9" x14ac:dyDescent="0.2">
      <c r="A531" s="48">
        <v>2024</v>
      </c>
      <c r="B531" s="47" t="s">
        <v>35</v>
      </c>
      <c r="C531" s="47" t="s">
        <v>152</v>
      </c>
      <c r="D531" s="47" t="s">
        <v>86</v>
      </c>
      <c r="E531" s="47" t="s">
        <v>81</v>
      </c>
      <c r="F531" s="47" t="s">
        <v>119</v>
      </c>
      <c r="G531" s="47" t="s">
        <v>83</v>
      </c>
      <c r="H531" s="47" t="s">
        <v>62</v>
      </c>
      <c r="I531" s="49">
        <v>3</v>
      </c>
    </row>
    <row r="532" spans="1:9" x14ac:dyDescent="0.2">
      <c r="A532" s="48">
        <v>2024</v>
      </c>
      <c r="B532" s="47" t="s">
        <v>36</v>
      </c>
      <c r="C532" s="47" t="s">
        <v>153</v>
      </c>
      <c r="D532" s="47" t="s">
        <v>80</v>
      </c>
      <c r="E532" s="47" t="s">
        <v>84</v>
      </c>
      <c r="F532" s="47" t="s">
        <v>119</v>
      </c>
      <c r="G532" s="47" t="s">
        <v>83</v>
      </c>
      <c r="H532" s="47" t="s">
        <v>63</v>
      </c>
      <c r="I532" s="49">
        <v>17.72</v>
      </c>
    </row>
    <row r="533" spans="1:9" x14ac:dyDescent="0.2">
      <c r="A533" s="48">
        <v>2024</v>
      </c>
      <c r="B533" s="47" t="s">
        <v>36</v>
      </c>
      <c r="C533" s="47" t="s">
        <v>153</v>
      </c>
      <c r="D533" s="47" t="s">
        <v>80</v>
      </c>
      <c r="E533" s="47" t="s">
        <v>84</v>
      </c>
      <c r="F533" s="47" t="s">
        <v>119</v>
      </c>
      <c r="G533" s="47" t="s">
        <v>83</v>
      </c>
      <c r="H533" s="47" t="s">
        <v>64</v>
      </c>
      <c r="I533" s="49">
        <v>14.43</v>
      </c>
    </row>
    <row r="534" spans="1:9" x14ac:dyDescent="0.2">
      <c r="A534" s="48">
        <v>2024</v>
      </c>
      <c r="B534" s="47" t="s">
        <v>36</v>
      </c>
      <c r="C534" s="47" t="s">
        <v>153</v>
      </c>
      <c r="D534" s="47" t="s">
        <v>80</v>
      </c>
      <c r="E534" s="47" t="s">
        <v>84</v>
      </c>
      <c r="F534" s="47" t="s">
        <v>119</v>
      </c>
      <c r="G534" s="47" t="s">
        <v>83</v>
      </c>
      <c r="H534" s="47" t="s">
        <v>62</v>
      </c>
      <c r="I534" s="49">
        <v>3.77</v>
      </c>
    </row>
    <row r="535" spans="1:9" x14ac:dyDescent="0.2">
      <c r="A535" s="48">
        <v>2024</v>
      </c>
      <c r="B535" s="47" t="s">
        <v>37</v>
      </c>
      <c r="C535" s="47" t="s">
        <v>154</v>
      </c>
      <c r="D535" s="47" t="s">
        <v>80</v>
      </c>
      <c r="E535" s="47" t="s">
        <v>85</v>
      </c>
      <c r="F535" s="47" t="s">
        <v>119</v>
      </c>
      <c r="G535" s="47" t="s">
        <v>83</v>
      </c>
      <c r="H535" s="47" t="s">
        <v>63</v>
      </c>
      <c r="I535" s="49">
        <v>20.49</v>
      </c>
    </row>
    <row r="536" spans="1:9" x14ac:dyDescent="0.2">
      <c r="A536" s="48">
        <v>2024</v>
      </c>
      <c r="B536" s="47" t="s">
        <v>37</v>
      </c>
      <c r="C536" s="47" t="s">
        <v>154</v>
      </c>
      <c r="D536" s="47" t="s">
        <v>80</v>
      </c>
      <c r="E536" s="47" t="s">
        <v>85</v>
      </c>
      <c r="F536" s="47" t="s">
        <v>119</v>
      </c>
      <c r="G536" s="47" t="s">
        <v>83</v>
      </c>
      <c r="H536" s="47" t="s">
        <v>64</v>
      </c>
      <c r="I536" s="49">
        <v>25.49</v>
      </c>
    </row>
    <row r="537" spans="1:9" x14ac:dyDescent="0.2">
      <c r="A537" s="48">
        <v>2024</v>
      </c>
      <c r="B537" s="47" t="s">
        <v>37</v>
      </c>
      <c r="C537" s="47" t="s">
        <v>154</v>
      </c>
      <c r="D537" s="47" t="s">
        <v>80</v>
      </c>
      <c r="E537" s="47" t="s">
        <v>85</v>
      </c>
      <c r="F537" s="47" t="s">
        <v>119</v>
      </c>
      <c r="G537" s="47" t="s">
        <v>83</v>
      </c>
      <c r="H537" s="47" t="s">
        <v>62</v>
      </c>
      <c r="I537" s="49">
        <v>15.5</v>
      </c>
    </row>
    <row r="538" spans="1:9" x14ac:dyDescent="0.2">
      <c r="A538" s="48">
        <v>2024</v>
      </c>
      <c r="B538" s="47" t="s">
        <v>38</v>
      </c>
      <c r="C538" s="47" t="s">
        <v>155</v>
      </c>
      <c r="D538" s="47" t="s">
        <v>80</v>
      </c>
      <c r="E538" s="47" t="s">
        <v>81</v>
      </c>
      <c r="F538" s="47" t="s">
        <v>119</v>
      </c>
      <c r="G538" s="47" t="s">
        <v>83</v>
      </c>
      <c r="H538" s="47" t="s">
        <v>63</v>
      </c>
      <c r="I538" s="49">
        <v>7.5</v>
      </c>
    </row>
    <row r="539" spans="1:9" x14ac:dyDescent="0.2">
      <c r="A539" s="48">
        <v>2024</v>
      </c>
      <c r="B539" s="47" t="s">
        <v>38</v>
      </c>
      <c r="C539" s="47" t="s">
        <v>155</v>
      </c>
      <c r="D539" s="47" t="s">
        <v>80</v>
      </c>
      <c r="E539" s="47" t="s">
        <v>81</v>
      </c>
      <c r="F539" s="47" t="s">
        <v>119</v>
      </c>
      <c r="G539" s="47" t="s">
        <v>83</v>
      </c>
      <c r="H539" s="47" t="s">
        <v>64</v>
      </c>
      <c r="I539" s="49">
        <v>15</v>
      </c>
    </row>
    <row r="540" spans="1:9" x14ac:dyDescent="0.2">
      <c r="A540" s="48">
        <v>2024</v>
      </c>
      <c r="B540" s="47" t="s">
        <v>38</v>
      </c>
      <c r="C540" s="47" t="s">
        <v>155</v>
      </c>
      <c r="D540" s="47" t="s">
        <v>80</v>
      </c>
      <c r="E540" s="47" t="s">
        <v>81</v>
      </c>
      <c r="F540" s="47" t="s">
        <v>119</v>
      </c>
      <c r="G540" s="47" t="s">
        <v>83</v>
      </c>
      <c r="H540" s="47" t="s">
        <v>62</v>
      </c>
      <c r="I540" s="49">
        <v>7.5</v>
      </c>
    </row>
    <row r="541" spans="1:9" x14ac:dyDescent="0.2">
      <c r="A541" s="48">
        <v>2024</v>
      </c>
      <c r="B541" s="47" t="s">
        <v>39</v>
      </c>
      <c r="C541" s="47" t="s">
        <v>156</v>
      </c>
      <c r="D541" s="47" t="s">
        <v>86</v>
      </c>
      <c r="E541" s="47" t="s">
        <v>81</v>
      </c>
      <c r="F541" s="47" t="s">
        <v>119</v>
      </c>
      <c r="G541" s="47" t="s">
        <v>83</v>
      </c>
      <c r="H541" s="47" t="s">
        <v>63</v>
      </c>
      <c r="I541" s="49">
        <v>1</v>
      </c>
    </row>
    <row r="542" spans="1:9" x14ac:dyDescent="0.2">
      <c r="A542" s="48">
        <v>2024</v>
      </c>
      <c r="B542" s="47" t="s">
        <v>39</v>
      </c>
      <c r="C542" s="47" t="s">
        <v>156</v>
      </c>
      <c r="D542" s="47" t="s">
        <v>86</v>
      </c>
      <c r="E542" s="47" t="s">
        <v>81</v>
      </c>
      <c r="F542" s="47" t="s">
        <v>119</v>
      </c>
      <c r="G542" s="47" t="s">
        <v>83</v>
      </c>
      <c r="H542" s="47" t="s">
        <v>64</v>
      </c>
      <c r="I542" s="49">
        <v>3</v>
      </c>
    </row>
    <row r="543" spans="1:9" x14ac:dyDescent="0.2">
      <c r="A543" s="48">
        <v>2024</v>
      </c>
      <c r="B543" s="47" t="s">
        <v>39</v>
      </c>
      <c r="C543" s="47" t="s">
        <v>156</v>
      </c>
      <c r="D543" s="47" t="s">
        <v>86</v>
      </c>
      <c r="E543" s="47" t="s">
        <v>81</v>
      </c>
      <c r="F543" s="47" t="s">
        <v>119</v>
      </c>
      <c r="G543" s="47" t="s">
        <v>83</v>
      </c>
      <c r="H543" s="47" t="s">
        <v>62</v>
      </c>
      <c r="I543" s="49">
        <v>1</v>
      </c>
    </row>
    <row r="544" spans="1:9" x14ac:dyDescent="0.2">
      <c r="A544" s="48">
        <v>2024</v>
      </c>
      <c r="B544" s="47" t="s">
        <v>40</v>
      </c>
      <c r="C544" s="47" t="s">
        <v>157</v>
      </c>
      <c r="D544" s="47" t="s">
        <v>80</v>
      </c>
      <c r="E544" s="47" t="s">
        <v>84</v>
      </c>
      <c r="F544" s="47" t="s">
        <v>119</v>
      </c>
      <c r="G544" s="47" t="s">
        <v>83</v>
      </c>
      <c r="H544" s="47" t="s">
        <v>63</v>
      </c>
      <c r="I544" s="49">
        <v>4.5830000000000002</v>
      </c>
    </row>
    <row r="545" spans="1:9" x14ac:dyDescent="0.2">
      <c r="A545" s="48">
        <v>2024</v>
      </c>
      <c r="B545" s="47" t="s">
        <v>40</v>
      </c>
      <c r="C545" s="47" t="s">
        <v>157</v>
      </c>
      <c r="D545" s="47" t="s">
        <v>80</v>
      </c>
      <c r="E545" s="47" t="s">
        <v>84</v>
      </c>
      <c r="F545" s="47" t="s">
        <v>119</v>
      </c>
      <c r="G545" s="47" t="s">
        <v>83</v>
      </c>
      <c r="H545" s="47" t="s">
        <v>64</v>
      </c>
      <c r="I545" s="49">
        <v>3.5</v>
      </c>
    </row>
    <row r="546" spans="1:9" x14ac:dyDescent="0.2">
      <c r="A546" s="48">
        <v>2024</v>
      </c>
      <c r="B546" s="47" t="s">
        <v>40</v>
      </c>
      <c r="C546" s="47" t="s">
        <v>157</v>
      </c>
      <c r="D546" s="47" t="s">
        <v>80</v>
      </c>
      <c r="E546" s="47" t="s">
        <v>84</v>
      </c>
      <c r="F546" s="47" t="s">
        <v>119</v>
      </c>
      <c r="G546" s="47" t="s">
        <v>83</v>
      </c>
      <c r="H546" s="47" t="s">
        <v>62</v>
      </c>
      <c r="I546" s="49">
        <v>5</v>
      </c>
    </row>
    <row r="547" spans="1:9" x14ac:dyDescent="0.2">
      <c r="A547" s="48">
        <v>2024</v>
      </c>
      <c r="B547" s="47" t="s">
        <v>42</v>
      </c>
      <c r="C547" s="47" t="s">
        <v>158</v>
      </c>
      <c r="D547" s="47" t="s">
        <v>80</v>
      </c>
      <c r="E547" s="47" t="s">
        <v>84</v>
      </c>
      <c r="F547" s="47" t="s">
        <v>119</v>
      </c>
      <c r="G547" s="47" t="s">
        <v>83</v>
      </c>
      <c r="H547" s="47" t="s">
        <v>63</v>
      </c>
      <c r="I547" s="49">
        <v>20.32</v>
      </c>
    </row>
    <row r="548" spans="1:9" x14ac:dyDescent="0.2">
      <c r="A548" s="48">
        <v>2024</v>
      </c>
      <c r="B548" s="47" t="s">
        <v>42</v>
      </c>
      <c r="C548" s="47" t="s">
        <v>158</v>
      </c>
      <c r="D548" s="47" t="s">
        <v>80</v>
      </c>
      <c r="E548" s="47" t="s">
        <v>84</v>
      </c>
      <c r="F548" s="47" t="s">
        <v>119</v>
      </c>
      <c r="G548" s="47" t="s">
        <v>83</v>
      </c>
      <c r="H548" s="47" t="s">
        <v>64</v>
      </c>
      <c r="I548" s="49">
        <v>29.34</v>
      </c>
    </row>
    <row r="549" spans="1:9" x14ac:dyDescent="0.2">
      <c r="A549" s="48">
        <v>2024</v>
      </c>
      <c r="B549" s="47" t="s">
        <v>42</v>
      </c>
      <c r="C549" s="47" t="s">
        <v>158</v>
      </c>
      <c r="D549" s="47" t="s">
        <v>80</v>
      </c>
      <c r="E549" s="47" t="s">
        <v>84</v>
      </c>
      <c r="F549" s="47" t="s">
        <v>119</v>
      </c>
      <c r="G549" s="47" t="s">
        <v>83</v>
      </c>
      <c r="H549" s="47" t="s">
        <v>62</v>
      </c>
      <c r="I549" s="49">
        <v>6.63</v>
      </c>
    </row>
    <row r="550" spans="1:9" x14ac:dyDescent="0.2">
      <c r="A550" s="48">
        <v>2024</v>
      </c>
      <c r="B550" s="47" t="s">
        <v>43</v>
      </c>
      <c r="C550" s="47" t="s">
        <v>159</v>
      </c>
      <c r="D550" s="47" t="s">
        <v>86</v>
      </c>
      <c r="E550" s="47" t="s">
        <v>81</v>
      </c>
      <c r="F550" s="47" t="s">
        <v>119</v>
      </c>
      <c r="G550" s="47" t="s">
        <v>83</v>
      </c>
      <c r="H550" s="47" t="s">
        <v>63</v>
      </c>
      <c r="I550" s="49">
        <v>11.71</v>
      </c>
    </row>
    <row r="551" spans="1:9" x14ac:dyDescent="0.2">
      <c r="A551" s="48">
        <v>2024</v>
      </c>
      <c r="B551" s="47" t="s">
        <v>43</v>
      </c>
      <c r="C551" s="47" t="s">
        <v>159</v>
      </c>
      <c r="D551" s="47" t="s">
        <v>86</v>
      </c>
      <c r="E551" s="47" t="s">
        <v>81</v>
      </c>
      <c r="F551" s="47" t="s">
        <v>119</v>
      </c>
      <c r="G551" s="47" t="s">
        <v>83</v>
      </c>
      <c r="H551" s="47" t="s">
        <v>64</v>
      </c>
      <c r="I551" s="49">
        <v>32.57</v>
      </c>
    </row>
    <row r="552" spans="1:9" x14ac:dyDescent="0.2">
      <c r="A552" s="48">
        <v>2024</v>
      </c>
      <c r="B552" s="47" t="s">
        <v>43</v>
      </c>
      <c r="C552" s="47" t="s">
        <v>159</v>
      </c>
      <c r="D552" s="47" t="s">
        <v>86</v>
      </c>
      <c r="E552" s="47" t="s">
        <v>81</v>
      </c>
      <c r="F552" s="47" t="s">
        <v>119</v>
      </c>
      <c r="G552" s="47" t="s">
        <v>83</v>
      </c>
      <c r="H552" s="47" t="s">
        <v>62</v>
      </c>
      <c r="I552" s="49">
        <v>5.45</v>
      </c>
    </row>
    <row r="553" spans="1:9" x14ac:dyDescent="0.2">
      <c r="A553" s="48">
        <v>2025</v>
      </c>
      <c r="B553" s="47" t="s">
        <v>0</v>
      </c>
      <c r="C553" s="47" t="s">
        <v>118</v>
      </c>
      <c r="D553" s="47" t="s">
        <v>80</v>
      </c>
      <c r="E553" s="47" t="s">
        <v>81</v>
      </c>
      <c r="F553" s="47" t="s">
        <v>119</v>
      </c>
      <c r="G553" s="47" t="s">
        <v>83</v>
      </c>
      <c r="H553" s="47" t="s">
        <v>63</v>
      </c>
      <c r="I553" s="49">
        <v>6.5</v>
      </c>
    </row>
    <row r="554" spans="1:9" x14ac:dyDescent="0.2">
      <c r="A554" s="48">
        <v>2025</v>
      </c>
      <c r="B554" s="47" t="s">
        <v>0</v>
      </c>
      <c r="C554" s="47" t="s">
        <v>118</v>
      </c>
      <c r="D554" s="47" t="s">
        <v>80</v>
      </c>
      <c r="E554" s="47" t="s">
        <v>81</v>
      </c>
      <c r="F554" s="47" t="s">
        <v>119</v>
      </c>
      <c r="G554" s="47" t="s">
        <v>83</v>
      </c>
      <c r="H554" s="47" t="s">
        <v>64</v>
      </c>
      <c r="I554" s="49">
        <v>12.25</v>
      </c>
    </row>
    <row r="555" spans="1:9" x14ac:dyDescent="0.2">
      <c r="A555" s="48">
        <v>2025</v>
      </c>
      <c r="B555" s="47" t="s">
        <v>0</v>
      </c>
      <c r="C555" s="47" t="s">
        <v>118</v>
      </c>
      <c r="D555" s="47" t="s">
        <v>80</v>
      </c>
      <c r="E555" s="47" t="s">
        <v>81</v>
      </c>
      <c r="F555" s="47" t="s">
        <v>119</v>
      </c>
      <c r="G555" s="47" t="s">
        <v>83</v>
      </c>
      <c r="H555" s="47" t="s">
        <v>62</v>
      </c>
      <c r="I555" s="49">
        <v>2</v>
      </c>
    </row>
    <row r="556" spans="1:9" x14ac:dyDescent="0.2">
      <c r="A556" s="48">
        <v>2025</v>
      </c>
      <c r="B556" s="47" t="s">
        <v>3</v>
      </c>
      <c r="C556" s="47" t="s">
        <v>120</v>
      </c>
      <c r="D556" s="47" t="s">
        <v>80</v>
      </c>
      <c r="E556" s="47" t="s">
        <v>84</v>
      </c>
      <c r="F556" s="47" t="s">
        <v>119</v>
      </c>
      <c r="G556" s="47" t="s">
        <v>82</v>
      </c>
      <c r="H556" s="47" t="s">
        <v>63</v>
      </c>
      <c r="I556" s="49">
        <v>2</v>
      </c>
    </row>
    <row r="557" spans="1:9" x14ac:dyDescent="0.2">
      <c r="A557" s="48">
        <v>2025</v>
      </c>
      <c r="B557" s="47" t="s">
        <v>3</v>
      </c>
      <c r="C557" s="47" t="s">
        <v>120</v>
      </c>
      <c r="D557" s="47" t="s">
        <v>80</v>
      </c>
      <c r="E557" s="47" t="s">
        <v>84</v>
      </c>
      <c r="F557" s="47" t="s">
        <v>119</v>
      </c>
      <c r="G557" s="47" t="s">
        <v>82</v>
      </c>
      <c r="H557" s="47" t="s">
        <v>64</v>
      </c>
      <c r="I557" s="49">
        <v>4</v>
      </c>
    </row>
    <row r="558" spans="1:9" x14ac:dyDescent="0.2">
      <c r="A558" s="48">
        <v>2025</v>
      </c>
      <c r="B558" s="47" t="s">
        <v>3</v>
      </c>
      <c r="C558" s="47" t="s">
        <v>120</v>
      </c>
      <c r="D558" s="47" t="s">
        <v>80</v>
      </c>
      <c r="E558" s="47" t="s">
        <v>84</v>
      </c>
      <c r="F558" s="47" t="s">
        <v>119</v>
      </c>
      <c r="G558" s="47" t="s">
        <v>82</v>
      </c>
      <c r="H558" s="47" t="s">
        <v>62</v>
      </c>
      <c r="I558" s="49">
        <v>1</v>
      </c>
    </row>
    <row r="559" spans="1:9" x14ac:dyDescent="0.2">
      <c r="A559" s="48">
        <v>2025</v>
      </c>
      <c r="B559" s="47" t="s">
        <v>3</v>
      </c>
      <c r="C559" s="47" t="s">
        <v>120</v>
      </c>
      <c r="D559" s="47" t="s">
        <v>80</v>
      </c>
      <c r="E559" s="47" t="s">
        <v>84</v>
      </c>
      <c r="F559" s="47" t="s">
        <v>119</v>
      </c>
      <c r="G559" s="47" t="s">
        <v>83</v>
      </c>
      <c r="H559" s="47" t="s">
        <v>63</v>
      </c>
      <c r="I559" s="49">
        <v>5.38</v>
      </c>
    </row>
    <row r="560" spans="1:9" x14ac:dyDescent="0.2">
      <c r="A560" s="48">
        <v>2025</v>
      </c>
      <c r="B560" s="47" t="s">
        <v>3</v>
      </c>
      <c r="C560" s="47" t="s">
        <v>120</v>
      </c>
      <c r="D560" s="47" t="s">
        <v>80</v>
      </c>
      <c r="E560" s="47" t="s">
        <v>84</v>
      </c>
      <c r="F560" s="47" t="s">
        <v>119</v>
      </c>
      <c r="G560" s="47" t="s">
        <v>83</v>
      </c>
      <c r="H560" s="47" t="s">
        <v>64</v>
      </c>
      <c r="I560" s="49">
        <v>19.95</v>
      </c>
    </row>
    <row r="561" spans="1:9" x14ac:dyDescent="0.2">
      <c r="A561" s="48">
        <v>2025</v>
      </c>
      <c r="B561" s="47" t="s">
        <v>3</v>
      </c>
      <c r="C561" s="47" t="s">
        <v>120</v>
      </c>
      <c r="D561" s="47" t="s">
        <v>80</v>
      </c>
      <c r="E561" s="47" t="s">
        <v>84</v>
      </c>
      <c r="F561" s="47" t="s">
        <v>119</v>
      </c>
      <c r="G561" s="47" t="s">
        <v>83</v>
      </c>
      <c r="H561" s="47" t="s">
        <v>62</v>
      </c>
      <c r="I561" s="49">
        <v>4.67</v>
      </c>
    </row>
    <row r="562" spans="1:9" x14ac:dyDescent="0.2">
      <c r="A562" s="48">
        <v>2025</v>
      </c>
      <c r="B562" s="47" t="s">
        <v>4</v>
      </c>
      <c r="C562" s="47" t="s">
        <v>121</v>
      </c>
      <c r="D562" s="47" t="s">
        <v>80</v>
      </c>
      <c r="E562" s="47" t="s">
        <v>81</v>
      </c>
      <c r="F562" s="47" t="s">
        <v>119</v>
      </c>
      <c r="G562" s="47" t="s">
        <v>83</v>
      </c>
      <c r="H562" s="47" t="s">
        <v>63</v>
      </c>
      <c r="I562" s="49">
        <v>2.54</v>
      </c>
    </row>
    <row r="563" spans="1:9" x14ac:dyDescent="0.2">
      <c r="A563" s="48">
        <v>2025</v>
      </c>
      <c r="B563" s="47" t="s">
        <v>4</v>
      </c>
      <c r="C563" s="47" t="s">
        <v>121</v>
      </c>
      <c r="D563" s="47" t="s">
        <v>80</v>
      </c>
      <c r="E563" s="47" t="s">
        <v>81</v>
      </c>
      <c r="F563" s="47" t="s">
        <v>119</v>
      </c>
      <c r="G563" s="47" t="s">
        <v>83</v>
      </c>
      <c r="H563" s="47" t="s">
        <v>64</v>
      </c>
      <c r="I563" s="49">
        <v>4.08</v>
      </c>
    </row>
    <row r="564" spans="1:9" x14ac:dyDescent="0.2">
      <c r="A564" s="48">
        <v>2025</v>
      </c>
      <c r="B564" s="47" t="s">
        <v>4</v>
      </c>
      <c r="C564" s="47" t="s">
        <v>121</v>
      </c>
      <c r="D564" s="47" t="s">
        <v>80</v>
      </c>
      <c r="E564" s="47" t="s">
        <v>81</v>
      </c>
      <c r="F564" s="47" t="s">
        <v>119</v>
      </c>
      <c r="G564" s="47" t="s">
        <v>83</v>
      </c>
      <c r="H564" s="47" t="s">
        <v>62</v>
      </c>
      <c r="I564" s="49">
        <v>0.86</v>
      </c>
    </row>
    <row r="565" spans="1:9" x14ac:dyDescent="0.2">
      <c r="A565" s="48">
        <v>2025</v>
      </c>
      <c r="B565" s="47" t="s">
        <v>5</v>
      </c>
      <c r="C565" s="47" t="s">
        <v>122</v>
      </c>
      <c r="D565" s="47" t="s">
        <v>80</v>
      </c>
      <c r="E565" s="47" t="s">
        <v>84</v>
      </c>
      <c r="F565" s="47" t="s">
        <v>119</v>
      </c>
      <c r="G565" s="47" t="s">
        <v>83</v>
      </c>
      <c r="H565" s="47" t="s">
        <v>63</v>
      </c>
      <c r="I565" s="49">
        <v>6.25</v>
      </c>
    </row>
    <row r="566" spans="1:9" x14ac:dyDescent="0.2">
      <c r="A566" s="48">
        <v>2025</v>
      </c>
      <c r="B566" s="47" t="s">
        <v>5</v>
      </c>
      <c r="C566" s="47" t="s">
        <v>122</v>
      </c>
      <c r="D566" s="47" t="s">
        <v>80</v>
      </c>
      <c r="E566" s="47" t="s">
        <v>84</v>
      </c>
      <c r="F566" s="47" t="s">
        <v>119</v>
      </c>
      <c r="G566" s="47" t="s">
        <v>83</v>
      </c>
      <c r="H566" s="47" t="s">
        <v>64</v>
      </c>
      <c r="I566" s="49">
        <v>10.58</v>
      </c>
    </row>
    <row r="567" spans="1:9" x14ac:dyDescent="0.2">
      <c r="A567" s="48">
        <v>2025</v>
      </c>
      <c r="B567" s="47" t="s">
        <v>5</v>
      </c>
      <c r="C567" s="47" t="s">
        <v>122</v>
      </c>
      <c r="D567" s="47" t="s">
        <v>80</v>
      </c>
      <c r="E567" s="47" t="s">
        <v>84</v>
      </c>
      <c r="F567" s="47" t="s">
        <v>119</v>
      </c>
      <c r="G567" s="47" t="s">
        <v>83</v>
      </c>
      <c r="H567" s="47" t="s">
        <v>62</v>
      </c>
      <c r="I567" s="49">
        <v>4.08</v>
      </c>
    </row>
    <row r="568" spans="1:9" x14ac:dyDescent="0.2">
      <c r="A568" s="48">
        <v>2025</v>
      </c>
      <c r="B568" s="47" t="s">
        <v>6</v>
      </c>
      <c r="C568" s="47" t="s">
        <v>123</v>
      </c>
      <c r="D568" s="47" t="s">
        <v>80</v>
      </c>
      <c r="E568" s="47" t="s">
        <v>85</v>
      </c>
      <c r="F568" s="47" t="s">
        <v>119</v>
      </c>
      <c r="G568" s="47" t="s">
        <v>82</v>
      </c>
      <c r="H568" s="47" t="s">
        <v>63</v>
      </c>
      <c r="I568" s="49">
        <v>0.5</v>
      </c>
    </row>
    <row r="569" spans="1:9" x14ac:dyDescent="0.2">
      <c r="A569" s="48">
        <v>2025</v>
      </c>
      <c r="B569" s="47" t="s">
        <v>6</v>
      </c>
      <c r="C569" s="47" t="s">
        <v>123</v>
      </c>
      <c r="D569" s="47" t="s">
        <v>80</v>
      </c>
      <c r="E569" s="47" t="s">
        <v>85</v>
      </c>
      <c r="F569" s="47" t="s">
        <v>119</v>
      </c>
      <c r="G569" s="47" t="s">
        <v>82</v>
      </c>
      <c r="H569" s="47" t="s">
        <v>64</v>
      </c>
      <c r="I569" s="49">
        <v>3</v>
      </c>
    </row>
    <row r="570" spans="1:9" x14ac:dyDescent="0.2">
      <c r="A570" s="48">
        <v>2025</v>
      </c>
      <c r="B570" s="47" t="s">
        <v>6</v>
      </c>
      <c r="C570" s="47" t="s">
        <v>123</v>
      </c>
      <c r="D570" s="47" t="s">
        <v>80</v>
      </c>
      <c r="E570" s="47" t="s">
        <v>85</v>
      </c>
      <c r="F570" s="47" t="s">
        <v>119</v>
      </c>
      <c r="G570" s="47" t="s">
        <v>82</v>
      </c>
      <c r="H570" s="47" t="s">
        <v>62</v>
      </c>
      <c r="I570" s="49">
        <v>1.5</v>
      </c>
    </row>
    <row r="571" spans="1:9" x14ac:dyDescent="0.2">
      <c r="A571" s="48">
        <v>2025</v>
      </c>
      <c r="B571" s="47" t="s">
        <v>6</v>
      </c>
      <c r="C571" s="47" t="s">
        <v>123</v>
      </c>
      <c r="D571" s="47" t="s">
        <v>80</v>
      </c>
      <c r="E571" s="47" t="s">
        <v>85</v>
      </c>
      <c r="F571" s="47" t="s">
        <v>119</v>
      </c>
      <c r="G571" s="47" t="s">
        <v>83</v>
      </c>
      <c r="H571" s="47" t="s">
        <v>63</v>
      </c>
      <c r="I571" s="49">
        <v>10</v>
      </c>
    </row>
    <row r="572" spans="1:9" x14ac:dyDescent="0.2">
      <c r="A572" s="48">
        <v>2025</v>
      </c>
      <c r="B572" s="47" t="s">
        <v>6</v>
      </c>
      <c r="C572" s="47" t="s">
        <v>123</v>
      </c>
      <c r="D572" s="47" t="s">
        <v>80</v>
      </c>
      <c r="E572" s="47" t="s">
        <v>85</v>
      </c>
      <c r="F572" s="47" t="s">
        <v>119</v>
      </c>
      <c r="G572" s="47" t="s">
        <v>83</v>
      </c>
      <c r="H572" s="47" t="s">
        <v>64</v>
      </c>
      <c r="I572" s="49">
        <v>17.25</v>
      </c>
    </row>
    <row r="573" spans="1:9" x14ac:dyDescent="0.2">
      <c r="A573" s="48">
        <v>2025</v>
      </c>
      <c r="B573" s="47" t="s">
        <v>6</v>
      </c>
      <c r="C573" s="47" t="s">
        <v>123</v>
      </c>
      <c r="D573" s="47" t="s">
        <v>80</v>
      </c>
      <c r="E573" s="47" t="s">
        <v>85</v>
      </c>
      <c r="F573" s="47" t="s">
        <v>119</v>
      </c>
      <c r="G573" s="47" t="s">
        <v>83</v>
      </c>
      <c r="H573" s="47" t="s">
        <v>62</v>
      </c>
      <c r="I573" s="49">
        <v>5.5</v>
      </c>
    </row>
    <row r="574" spans="1:9" x14ac:dyDescent="0.2">
      <c r="A574" s="48">
        <v>2025</v>
      </c>
      <c r="B574" s="47" t="s">
        <v>7</v>
      </c>
      <c r="C574" s="47" t="s">
        <v>124</v>
      </c>
      <c r="D574" s="47" t="s">
        <v>80</v>
      </c>
      <c r="E574" s="47" t="s">
        <v>84</v>
      </c>
      <c r="F574" s="47" t="s">
        <v>119</v>
      </c>
      <c r="G574" s="47" t="s">
        <v>82</v>
      </c>
      <c r="H574" s="47" t="s">
        <v>63</v>
      </c>
      <c r="I574" s="49">
        <v>10</v>
      </c>
    </row>
    <row r="575" spans="1:9" x14ac:dyDescent="0.2">
      <c r="A575" s="48">
        <v>2025</v>
      </c>
      <c r="B575" s="47" t="s">
        <v>7</v>
      </c>
      <c r="C575" s="47" t="s">
        <v>124</v>
      </c>
      <c r="D575" s="47" t="s">
        <v>80</v>
      </c>
      <c r="E575" s="47" t="s">
        <v>84</v>
      </c>
      <c r="F575" s="47" t="s">
        <v>119</v>
      </c>
      <c r="G575" s="47" t="s">
        <v>82</v>
      </c>
      <c r="H575" s="47" t="s">
        <v>64</v>
      </c>
      <c r="I575" s="49">
        <v>30</v>
      </c>
    </row>
    <row r="576" spans="1:9" x14ac:dyDescent="0.2">
      <c r="A576" s="48">
        <v>2025</v>
      </c>
      <c r="B576" s="47" t="s">
        <v>7</v>
      </c>
      <c r="C576" s="47" t="s">
        <v>124</v>
      </c>
      <c r="D576" s="47" t="s">
        <v>80</v>
      </c>
      <c r="E576" s="47" t="s">
        <v>84</v>
      </c>
      <c r="F576" s="47" t="s">
        <v>119</v>
      </c>
      <c r="G576" s="47" t="s">
        <v>82</v>
      </c>
      <c r="H576" s="47" t="s">
        <v>62</v>
      </c>
      <c r="I576" s="49">
        <v>5</v>
      </c>
    </row>
    <row r="577" spans="1:9" x14ac:dyDescent="0.2">
      <c r="A577" s="48">
        <v>2025</v>
      </c>
      <c r="B577" s="47" t="s">
        <v>7</v>
      </c>
      <c r="C577" s="47" t="s">
        <v>124</v>
      </c>
      <c r="D577" s="47" t="s">
        <v>80</v>
      </c>
      <c r="E577" s="47" t="s">
        <v>84</v>
      </c>
      <c r="F577" s="47" t="s">
        <v>119</v>
      </c>
      <c r="G577" s="47" t="s">
        <v>83</v>
      </c>
      <c r="H577" s="47" t="s">
        <v>63</v>
      </c>
      <c r="I577" s="49">
        <v>17.579999999999998</v>
      </c>
    </row>
    <row r="578" spans="1:9" x14ac:dyDescent="0.2">
      <c r="A578" s="48">
        <v>2025</v>
      </c>
      <c r="B578" s="47" t="s">
        <v>7</v>
      </c>
      <c r="C578" s="47" t="s">
        <v>124</v>
      </c>
      <c r="D578" s="47" t="s">
        <v>80</v>
      </c>
      <c r="E578" s="47" t="s">
        <v>84</v>
      </c>
      <c r="F578" s="47" t="s">
        <v>119</v>
      </c>
      <c r="G578" s="47" t="s">
        <v>83</v>
      </c>
      <c r="H578" s="47" t="s">
        <v>64</v>
      </c>
      <c r="I578" s="49">
        <v>21.2</v>
      </c>
    </row>
    <row r="579" spans="1:9" x14ac:dyDescent="0.2">
      <c r="A579" s="48">
        <v>2025</v>
      </c>
      <c r="B579" s="47" t="s">
        <v>7</v>
      </c>
      <c r="C579" s="47" t="s">
        <v>124</v>
      </c>
      <c r="D579" s="47" t="s">
        <v>80</v>
      </c>
      <c r="E579" s="47" t="s">
        <v>84</v>
      </c>
      <c r="F579" s="47" t="s">
        <v>119</v>
      </c>
      <c r="G579" s="47" t="s">
        <v>83</v>
      </c>
      <c r="H579" s="47" t="s">
        <v>62</v>
      </c>
      <c r="I579" s="49">
        <v>5.37</v>
      </c>
    </row>
    <row r="580" spans="1:9" x14ac:dyDescent="0.2">
      <c r="A580" s="48">
        <v>2025</v>
      </c>
      <c r="B580" s="47" t="s">
        <v>8</v>
      </c>
      <c r="C580" s="47" t="s">
        <v>125</v>
      </c>
      <c r="D580" s="47" t="s">
        <v>80</v>
      </c>
      <c r="E580" s="47" t="s">
        <v>81</v>
      </c>
      <c r="F580" s="47" t="s">
        <v>119</v>
      </c>
      <c r="G580" s="47" t="s">
        <v>83</v>
      </c>
      <c r="H580" s="47" t="s">
        <v>63</v>
      </c>
      <c r="I580" s="49">
        <v>4.5</v>
      </c>
    </row>
    <row r="581" spans="1:9" x14ac:dyDescent="0.2">
      <c r="A581" s="48">
        <v>2025</v>
      </c>
      <c r="B581" s="47" t="s">
        <v>8</v>
      </c>
      <c r="C581" s="47" t="s">
        <v>125</v>
      </c>
      <c r="D581" s="47" t="s">
        <v>80</v>
      </c>
      <c r="E581" s="47" t="s">
        <v>81</v>
      </c>
      <c r="F581" s="47" t="s">
        <v>119</v>
      </c>
      <c r="G581" s="47" t="s">
        <v>83</v>
      </c>
      <c r="H581" s="47" t="s">
        <v>64</v>
      </c>
      <c r="I581" s="49">
        <v>20</v>
      </c>
    </row>
    <row r="582" spans="1:9" x14ac:dyDescent="0.2">
      <c r="A582" s="48">
        <v>2025</v>
      </c>
      <c r="B582" s="47" t="s">
        <v>8</v>
      </c>
      <c r="C582" s="47" t="s">
        <v>125</v>
      </c>
      <c r="D582" s="47" t="s">
        <v>80</v>
      </c>
      <c r="E582" s="47" t="s">
        <v>81</v>
      </c>
      <c r="F582" s="47" t="s">
        <v>119</v>
      </c>
      <c r="G582" s="47" t="s">
        <v>83</v>
      </c>
      <c r="H582" s="47" t="s">
        <v>62</v>
      </c>
      <c r="I582" s="49">
        <v>3</v>
      </c>
    </row>
    <row r="583" spans="1:9" x14ac:dyDescent="0.2">
      <c r="A583" s="48">
        <v>2025</v>
      </c>
      <c r="B583" s="47" t="s">
        <v>9</v>
      </c>
      <c r="C583" s="47" t="s">
        <v>126</v>
      </c>
      <c r="D583" s="47" t="s">
        <v>80</v>
      </c>
      <c r="E583" s="47" t="s">
        <v>85</v>
      </c>
      <c r="F583" s="47" t="s">
        <v>119</v>
      </c>
      <c r="G583" s="47" t="s">
        <v>82</v>
      </c>
      <c r="H583" s="47" t="s">
        <v>63</v>
      </c>
      <c r="I583" s="49">
        <v>5.25</v>
      </c>
    </row>
    <row r="584" spans="1:9" x14ac:dyDescent="0.2">
      <c r="A584" s="48">
        <v>2025</v>
      </c>
      <c r="B584" s="47" t="s">
        <v>9</v>
      </c>
      <c r="C584" s="47" t="s">
        <v>126</v>
      </c>
      <c r="D584" s="47" t="s">
        <v>80</v>
      </c>
      <c r="E584" s="47" t="s">
        <v>85</v>
      </c>
      <c r="F584" s="47" t="s">
        <v>119</v>
      </c>
      <c r="G584" s="47" t="s">
        <v>82</v>
      </c>
      <c r="H584" s="47" t="s">
        <v>64</v>
      </c>
      <c r="I584" s="49">
        <v>4.7249999999999996</v>
      </c>
    </row>
    <row r="585" spans="1:9" x14ac:dyDescent="0.2">
      <c r="A585" s="48">
        <v>2025</v>
      </c>
      <c r="B585" s="47" t="s">
        <v>9</v>
      </c>
      <c r="C585" s="47" t="s">
        <v>126</v>
      </c>
      <c r="D585" s="47" t="s">
        <v>80</v>
      </c>
      <c r="E585" s="47" t="s">
        <v>85</v>
      </c>
      <c r="F585" s="47" t="s">
        <v>119</v>
      </c>
      <c r="G585" s="47" t="s">
        <v>82</v>
      </c>
      <c r="H585" s="47" t="s">
        <v>62</v>
      </c>
      <c r="I585" s="49">
        <v>6.125</v>
      </c>
    </row>
    <row r="586" spans="1:9" x14ac:dyDescent="0.2">
      <c r="A586" s="48">
        <v>2025</v>
      </c>
      <c r="B586" s="47" t="s">
        <v>10</v>
      </c>
      <c r="C586" s="47" t="s">
        <v>127</v>
      </c>
      <c r="D586" s="47" t="s">
        <v>80</v>
      </c>
      <c r="E586" s="47" t="s">
        <v>85</v>
      </c>
      <c r="F586" s="47" t="s">
        <v>119</v>
      </c>
      <c r="G586" s="47" t="s">
        <v>83</v>
      </c>
      <c r="H586" s="47" t="s">
        <v>63</v>
      </c>
      <c r="I586" s="49">
        <v>9.49</v>
      </c>
    </row>
    <row r="587" spans="1:9" x14ac:dyDescent="0.2">
      <c r="A587" s="48">
        <v>2025</v>
      </c>
      <c r="B587" s="47" t="s">
        <v>10</v>
      </c>
      <c r="C587" s="47" t="s">
        <v>127</v>
      </c>
      <c r="D587" s="47" t="s">
        <v>80</v>
      </c>
      <c r="E587" s="47" t="s">
        <v>85</v>
      </c>
      <c r="F587" s="47" t="s">
        <v>119</v>
      </c>
      <c r="G587" s="47" t="s">
        <v>83</v>
      </c>
      <c r="H587" s="47" t="s">
        <v>64</v>
      </c>
      <c r="I587" s="49">
        <v>14.13</v>
      </c>
    </row>
    <row r="588" spans="1:9" x14ac:dyDescent="0.2">
      <c r="A588" s="48">
        <v>2025</v>
      </c>
      <c r="B588" s="47" t="s">
        <v>10</v>
      </c>
      <c r="C588" s="47" t="s">
        <v>127</v>
      </c>
      <c r="D588" s="47" t="s">
        <v>80</v>
      </c>
      <c r="E588" s="47" t="s">
        <v>85</v>
      </c>
      <c r="F588" s="47" t="s">
        <v>119</v>
      </c>
      <c r="G588" s="47" t="s">
        <v>83</v>
      </c>
      <c r="H588" s="47" t="s">
        <v>62</v>
      </c>
      <c r="I588" s="49">
        <v>3.96</v>
      </c>
    </row>
    <row r="589" spans="1:9" x14ac:dyDescent="0.2">
      <c r="A589" s="48">
        <v>2025</v>
      </c>
      <c r="B589" s="47" t="s">
        <v>12</v>
      </c>
      <c r="C589" s="47" t="s">
        <v>129</v>
      </c>
      <c r="D589" s="47" t="s">
        <v>80</v>
      </c>
      <c r="E589" s="47" t="s">
        <v>85</v>
      </c>
      <c r="F589" s="47" t="s">
        <v>119</v>
      </c>
      <c r="G589" s="47" t="s">
        <v>83</v>
      </c>
      <c r="H589" s="47" t="s">
        <v>63</v>
      </c>
      <c r="I589" s="49">
        <v>38.841999999999999</v>
      </c>
    </row>
    <row r="590" spans="1:9" x14ac:dyDescent="0.2">
      <c r="A590" s="48">
        <v>2025</v>
      </c>
      <c r="B590" s="47" t="s">
        <v>12</v>
      </c>
      <c r="C590" s="47" t="s">
        <v>129</v>
      </c>
      <c r="D590" s="47" t="s">
        <v>80</v>
      </c>
      <c r="E590" s="47" t="s">
        <v>85</v>
      </c>
      <c r="F590" s="47" t="s">
        <v>119</v>
      </c>
      <c r="G590" s="47" t="s">
        <v>83</v>
      </c>
      <c r="H590" s="47" t="s">
        <v>64</v>
      </c>
      <c r="I590" s="49">
        <v>35.988</v>
      </c>
    </row>
    <row r="591" spans="1:9" x14ac:dyDescent="0.2">
      <c r="A591" s="48">
        <v>2025</v>
      </c>
      <c r="B591" s="47" t="s">
        <v>12</v>
      </c>
      <c r="C591" s="47" t="s">
        <v>129</v>
      </c>
      <c r="D591" s="47" t="s">
        <v>80</v>
      </c>
      <c r="E591" s="47" t="s">
        <v>85</v>
      </c>
      <c r="F591" s="47" t="s">
        <v>119</v>
      </c>
      <c r="G591" s="47" t="s">
        <v>83</v>
      </c>
      <c r="H591" s="47" t="s">
        <v>62</v>
      </c>
      <c r="I591" s="49">
        <v>20.574999999999999</v>
      </c>
    </row>
    <row r="592" spans="1:9" x14ac:dyDescent="0.2">
      <c r="A592" s="48">
        <v>2025</v>
      </c>
      <c r="B592" s="47" t="s">
        <v>47</v>
      </c>
      <c r="C592" s="47" t="s">
        <v>130</v>
      </c>
      <c r="D592" s="47" t="s">
        <v>80</v>
      </c>
      <c r="E592" s="47" t="s">
        <v>84</v>
      </c>
      <c r="F592" s="47" t="s">
        <v>119</v>
      </c>
      <c r="G592" s="47" t="s">
        <v>83</v>
      </c>
      <c r="H592" s="47" t="s">
        <v>63</v>
      </c>
      <c r="I592" s="49">
        <v>31.5</v>
      </c>
    </row>
    <row r="593" spans="1:9" x14ac:dyDescent="0.2">
      <c r="A593" s="48">
        <v>2025</v>
      </c>
      <c r="B593" s="47" t="s">
        <v>47</v>
      </c>
      <c r="C593" s="47" t="s">
        <v>130</v>
      </c>
      <c r="D593" s="47" t="s">
        <v>80</v>
      </c>
      <c r="E593" s="47" t="s">
        <v>84</v>
      </c>
      <c r="F593" s="47" t="s">
        <v>119</v>
      </c>
      <c r="G593" s="47" t="s">
        <v>83</v>
      </c>
      <c r="H593" s="47" t="s">
        <v>64</v>
      </c>
      <c r="I593" s="49">
        <v>33</v>
      </c>
    </row>
    <row r="594" spans="1:9" x14ac:dyDescent="0.2">
      <c r="A594" s="48">
        <v>2025</v>
      </c>
      <c r="B594" s="47" t="s">
        <v>47</v>
      </c>
      <c r="C594" s="47" t="s">
        <v>130</v>
      </c>
      <c r="D594" s="47" t="s">
        <v>80</v>
      </c>
      <c r="E594" s="47" t="s">
        <v>84</v>
      </c>
      <c r="F594" s="47" t="s">
        <v>119</v>
      </c>
      <c r="G594" s="47" t="s">
        <v>83</v>
      </c>
      <c r="H594" s="47" t="s">
        <v>62</v>
      </c>
      <c r="I594" s="49">
        <v>16.5</v>
      </c>
    </row>
    <row r="595" spans="1:9" x14ac:dyDescent="0.2">
      <c r="A595" s="48">
        <v>2025</v>
      </c>
      <c r="B595" s="47" t="s">
        <v>13</v>
      </c>
      <c r="C595" s="47" t="s">
        <v>131</v>
      </c>
      <c r="D595" s="47" t="s">
        <v>80</v>
      </c>
      <c r="E595" s="47" t="s">
        <v>85</v>
      </c>
      <c r="F595" s="47" t="s">
        <v>119</v>
      </c>
      <c r="G595" s="47" t="s">
        <v>83</v>
      </c>
      <c r="H595" s="47" t="s">
        <v>63</v>
      </c>
      <c r="I595" s="49">
        <v>8.5500000000000007</v>
      </c>
    </row>
    <row r="596" spans="1:9" x14ac:dyDescent="0.2">
      <c r="A596" s="48">
        <v>2025</v>
      </c>
      <c r="B596" s="47" t="s">
        <v>13</v>
      </c>
      <c r="C596" s="47" t="s">
        <v>131</v>
      </c>
      <c r="D596" s="47" t="s">
        <v>80</v>
      </c>
      <c r="E596" s="47" t="s">
        <v>85</v>
      </c>
      <c r="F596" s="47" t="s">
        <v>119</v>
      </c>
      <c r="G596" s="47" t="s">
        <v>83</v>
      </c>
      <c r="H596" s="47" t="s">
        <v>64</v>
      </c>
      <c r="I596" s="49">
        <v>12.32</v>
      </c>
    </row>
    <row r="597" spans="1:9" x14ac:dyDescent="0.2">
      <c r="A597" s="48">
        <v>2025</v>
      </c>
      <c r="B597" s="47" t="s">
        <v>13</v>
      </c>
      <c r="C597" s="47" t="s">
        <v>131</v>
      </c>
      <c r="D597" s="47" t="s">
        <v>80</v>
      </c>
      <c r="E597" s="47" t="s">
        <v>85</v>
      </c>
      <c r="F597" s="47" t="s">
        <v>119</v>
      </c>
      <c r="G597" s="47" t="s">
        <v>83</v>
      </c>
      <c r="H597" s="47" t="s">
        <v>62</v>
      </c>
      <c r="I597" s="49">
        <v>6.92</v>
      </c>
    </row>
    <row r="598" spans="1:9" x14ac:dyDescent="0.2">
      <c r="A598" s="48">
        <v>2025</v>
      </c>
      <c r="B598" s="47" t="s">
        <v>14</v>
      </c>
      <c r="C598" s="47" t="s">
        <v>132</v>
      </c>
      <c r="D598" s="47" t="s">
        <v>80</v>
      </c>
      <c r="E598" s="47" t="s">
        <v>84</v>
      </c>
      <c r="F598" s="47" t="s">
        <v>119</v>
      </c>
      <c r="G598" s="47" t="s">
        <v>83</v>
      </c>
      <c r="H598" s="47" t="s">
        <v>63</v>
      </c>
      <c r="I598" s="49">
        <v>29</v>
      </c>
    </row>
    <row r="599" spans="1:9" x14ac:dyDescent="0.2">
      <c r="A599" s="48">
        <v>2025</v>
      </c>
      <c r="B599" s="47" t="s">
        <v>14</v>
      </c>
      <c r="C599" s="47" t="s">
        <v>132</v>
      </c>
      <c r="D599" s="47" t="s">
        <v>80</v>
      </c>
      <c r="E599" s="47" t="s">
        <v>84</v>
      </c>
      <c r="F599" s="47" t="s">
        <v>119</v>
      </c>
      <c r="G599" s="47" t="s">
        <v>83</v>
      </c>
      <c r="H599" s="47" t="s">
        <v>64</v>
      </c>
      <c r="I599" s="49">
        <v>45</v>
      </c>
    </row>
    <row r="600" spans="1:9" x14ac:dyDescent="0.2">
      <c r="A600" s="48">
        <v>2025</v>
      </c>
      <c r="B600" s="47" t="s">
        <v>14</v>
      </c>
      <c r="C600" s="47" t="s">
        <v>132</v>
      </c>
      <c r="D600" s="47" t="s">
        <v>80</v>
      </c>
      <c r="E600" s="47" t="s">
        <v>84</v>
      </c>
      <c r="F600" s="47" t="s">
        <v>119</v>
      </c>
      <c r="G600" s="47" t="s">
        <v>83</v>
      </c>
      <c r="H600" s="47" t="s">
        <v>62</v>
      </c>
      <c r="I600" s="49">
        <v>13</v>
      </c>
    </row>
    <row r="601" spans="1:9" x14ac:dyDescent="0.2">
      <c r="A601" s="48">
        <v>2025</v>
      </c>
      <c r="B601" s="47" t="s">
        <v>15</v>
      </c>
      <c r="C601" s="47" t="s">
        <v>133</v>
      </c>
      <c r="D601" s="47" t="s">
        <v>80</v>
      </c>
      <c r="E601" s="47" t="s">
        <v>84</v>
      </c>
      <c r="F601" s="47" t="s">
        <v>119</v>
      </c>
      <c r="G601" s="47" t="s">
        <v>83</v>
      </c>
      <c r="H601" s="47" t="s">
        <v>63</v>
      </c>
      <c r="I601" s="49">
        <v>31.5</v>
      </c>
    </row>
    <row r="602" spans="1:9" x14ac:dyDescent="0.2">
      <c r="A602" s="48">
        <v>2025</v>
      </c>
      <c r="B602" s="47" t="s">
        <v>15</v>
      </c>
      <c r="C602" s="47" t="s">
        <v>133</v>
      </c>
      <c r="D602" s="47" t="s">
        <v>80</v>
      </c>
      <c r="E602" s="47" t="s">
        <v>84</v>
      </c>
      <c r="F602" s="47" t="s">
        <v>119</v>
      </c>
      <c r="G602" s="47" t="s">
        <v>83</v>
      </c>
      <c r="H602" s="47" t="s">
        <v>64</v>
      </c>
      <c r="I602" s="49">
        <v>38.25</v>
      </c>
    </row>
    <row r="603" spans="1:9" x14ac:dyDescent="0.2">
      <c r="A603" s="48">
        <v>2025</v>
      </c>
      <c r="B603" s="47" t="s">
        <v>15</v>
      </c>
      <c r="C603" s="47" t="s">
        <v>133</v>
      </c>
      <c r="D603" s="47" t="s">
        <v>80</v>
      </c>
      <c r="E603" s="47" t="s">
        <v>84</v>
      </c>
      <c r="F603" s="47" t="s">
        <v>119</v>
      </c>
      <c r="G603" s="47" t="s">
        <v>83</v>
      </c>
      <c r="H603" s="47" t="s">
        <v>62</v>
      </c>
      <c r="I603" s="49">
        <v>13</v>
      </c>
    </row>
    <row r="604" spans="1:9" x14ac:dyDescent="0.2">
      <c r="A604" s="48">
        <v>2025</v>
      </c>
      <c r="B604" s="47" t="s">
        <v>16</v>
      </c>
      <c r="C604" s="47" t="s">
        <v>134</v>
      </c>
      <c r="D604" s="47" t="s">
        <v>80</v>
      </c>
      <c r="E604" s="47" t="s">
        <v>84</v>
      </c>
      <c r="F604" s="47" t="s">
        <v>119</v>
      </c>
      <c r="G604" s="47" t="s">
        <v>83</v>
      </c>
      <c r="H604" s="47" t="s">
        <v>63</v>
      </c>
      <c r="I604" s="49">
        <v>11.25</v>
      </c>
    </row>
    <row r="605" spans="1:9" x14ac:dyDescent="0.2">
      <c r="A605" s="48">
        <v>2025</v>
      </c>
      <c r="B605" s="47" t="s">
        <v>16</v>
      </c>
      <c r="C605" s="47" t="s">
        <v>134</v>
      </c>
      <c r="D605" s="47" t="s">
        <v>80</v>
      </c>
      <c r="E605" s="47" t="s">
        <v>84</v>
      </c>
      <c r="F605" s="47" t="s">
        <v>119</v>
      </c>
      <c r="G605" s="47" t="s">
        <v>83</v>
      </c>
      <c r="H605" s="47" t="s">
        <v>64</v>
      </c>
      <c r="I605" s="49">
        <v>11</v>
      </c>
    </row>
    <row r="606" spans="1:9" x14ac:dyDescent="0.2">
      <c r="A606" s="48">
        <v>2025</v>
      </c>
      <c r="B606" s="47" t="s">
        <v>16</v>
      </c>
      <c r="C606" s="47" t="s">
        <v>134</v>
      </c>
      <c r="D606" s="47" t="s">
        <v>80</v>
      </c>
      <c r="E606" s="47" t="s">
        <v>84</v>
      </c>
      <c r="F606" s="47" t="s">
        <v>119</v>
      </c>
      <c r="G606" s="47" t="s">
        <v>83</v>
      </c>
      <c r="H606" s="47" t="s">
        <v>62</v>
      </c>
      <c r="I606" s="49">
        <v>6.1</v>
      </c>
    </row>
    <row r="607" spans="1:9" x14ac:dyDescent="0.2">
      <c r="A607" s="48">
        <v>2025</v>
      </c>
      <c r="B607" s="47" t="s">
        <v>18</v>
      </c>
      <c r="C607" s="47" t="s">
        <v>135</v>
      </c>
      <c r="D607" s="47" t="s">
        <v>86</v>
      </c>
      <c r="E607" s="47" t="s">
        <v>81</v>
      </c>
      <c r="F607" s="47" t="s">
        <v>119</v>
      </c>
      <c r="G607" s="47" t="s">
        <v>83</v>
      </c>
      <c r="H607" s="47" t="s">
        <v>64</v>
      </c>
      <c r="I607" s="49">
        <v>7</v>
      </c>
    </row>
    <row r="608" spans="1:9" x14ac:dyDescent="0.2">
      <c r="A608" s="48">
        <v>2025</v>
      </c>
      <c r="B608" s="47" t="s">
        <v>70</v>
      </c>
      <c r="C608" s="47" t="s">
        <v>136</v>
      </c>
      <c r="D608" s="47" t="s">
        <v>80</v>
      </c>
      <c r="E608" s="47" t="s">
        <v>84</v>
      </c>
      <c r="F608" s="47" t="s">
        <v>119</v>
      </c>
      <c r="G608" s="47" t="s">
        <v>83</v>
      </c>
      <c r="H608" s="47" t="s">
        <v>63</v>
      </c>
      <c r="I608" s="49">
        <v>50</v>
      </c>
    </row>
    <row r="609" spans="1:9" x14ac:dyDescent="0.2">
      <c r="A609" s="48">
        <v>2025</v>
      </c>
      <c r="B609" s="47" t="s">
        <v>70</v>
      </c>
      <c r="C609" s="47" t="s">
        <v>136</v>
      </c>
      <c r="D609" s="47" t="s">
        <v>80</v>
      </c>
      <c r="E609" s="47" t="s">
        <v>84</v>
      </c>
      <c r="F609" s="47" t="s">
        <v>119</v>
      </c>
      <c r="G609" s="47" t="s">
        <v>83</v>
      </c>
      <c r="H609" s="47" t="s">
        <v>64</v>
      </c>
      <c r="I609" s="49">
        <v>96.42</v>
      </c>
    </row>
    <row r="610" spans="1:9" x14ac:dyDescent="0.2">
      <c r="A610" s="48">
        <v>2025</v>
      </c>
      <c r="B610" s="47" t="s">
        <v>70</v>
      </c>
      <c r="C610" s="47" t="s">
        <v>136</v>
      </c>
      <c r="D610" s="47" t="s">
        <v>80</v>
      </c>
      <c r="E610" s="47" t="s">
        <v>84</v>
      </c>
      <c r="F610" s="47" t="s">
        <v>119</v>
      </c>
      <c r="G610" s="47" t="s">
        <v>83</v>
      </c>
      <c r="H610" s="47" t="s">
        <v>62</v>
      </c>
      <c r="I610" s="49">
        <v>14.33</v>
      </c>
    </row>
    <row r="611" spans="1:9" x14ac:dyDescent="0.2">
      <c r="A611" s="48">
        <v>2025</v>
      </c>
      <c r="B611" s="47" t="s">
        <v>19</v>
      </c>
      <c r="C611" s="47" t="s">
        <v>137</v>
      </c>
      <c r="D611" s="47" t="s">
        <v>80</v>
      </c>
      <c r="E611" s="47" t="s">
        <v>84</v>
      </c>
      <c r="F611" s="47" t="s">
        <v>119</v>
      </c>
      <c r="G611" s="47" t="s">
        <v>82</v>
      </c>
      <c r="H611" s="47" t="s">
        <v>63</v>
      </c>
      <c r="I611" s="49">
        <v>4</v>
      </c>
    </row>
    <row r="612" spans="1:9" x14ac:dyDescent="0.2">
      <c r="A612" s="48">
        <v>2025</v>
      </c>
      <c r="B612" s="47" t="s">
        <v>19</v>
      </c>
      <c r="C612" s="47" t="s">
        <v>137</v>
      </c>
      <c r="D612" s="47" t="s">
        <v>80</v>
      </c>
      <c r="E612" s="47" t="s">
        <v>84</v>
      </c>
      <c r="F612" s="47" t="s">
        <v>119</v>
      </c>
      <c r="G612" s="47" t="s">
        <v>82</v>
      </c>
      <c r="H612" s="47" t="s">
        <v>64</v>
      </c>
      <c r="I612" s="49">
        <v>22.4</v>
      </c>
    </row>
    <row r="613" spans="1:9" x14ac:dyDescent="0.2">
      <c r="A613" s="48">
        <v>2025</v>
      </c>
      <c r="B613" s="47" t="s">
        <v>19</v>
      </c>
      <c r="C613" s="47" t="s">
        <v>137</v>
      </c>
      <c r="D613" s="47" t="s">
        <v>80</v>
      </c>
      <c r="E613" s="47" t="s">
        <v>84</v>
      </c>
      <c r="F613" s="47" t="s">
        <v>119</v>
      </c>
      <c r="G613" s="47" t="s">
        <v>82</v>
      </c>
      <c r="H613" s="47" t="s">
        <v>62</v>
      </c>
      <c r="I613" s="49">
        <v>1.6</v>
      </c>
    </row>
    <row r="614" spans="1:9" x14ac:dyDescent="0.2">
      <c r="A614" s="48">
        <v>2025</v>
      </c>
      <c r="B614" s="47" t="s">
        <v>19</v>
      </c>
      <c r="C614" s="47" t="s">
        <v>137</v>
      </c>
      <c r="D614" s="47" t="s">
        <v>80</v>
      </c>
      <c r="E614" s="47" t="s">
        <v>84</v>
      </c>
      <c r="F614" s="47" t="s">
        <v>119</v>
      </c>
      <c r="G614" s="47" t="s">
        <v>83</v>
      </c>
      <c r="H614" s="47" t="s">
        <v>63</v>
      </c>
      <c r="I614" s="49">
        <v>6.5</v>
      </c>
    </row>
    <row r="615" spans="1:9" x14ac:dyDescent="0.2">
      <c r="A615" s="48">
        <v>2025</v>
      </c>
      <c r="B615" s="47" t="s">
        <v>19</v>
      </c>
      <c r="C615" s="47" t="s">
        <v>137</v>
      </c>
      <c r="D615" s="47" t="s">
        <v>80</v>
      </c>
      <c r="E615" s="47" t="s">
        <v>84</v>
      </c>
      <c r="F615" s="47" t="s">
        <v>119</v>
      </c>
      <c r="G615" s="47" t="s">
        <v>83</v>
      </c>
      <c r="H615" s="47" t="s">
        <v>64</v>
      </c>
      <c r="I615" s="49">
        <v>12.83</v>
      </c>
    </row>
    <row r="616" spans="1:9" x14ac:dyDescent="0.2">
      <c r="A616" s="48">
        <v>2025</v>
      </c>
      <c r="B616" s="47" t="s">
        <v>19</v>
      </c>
      <c r="C616" s="47" t="s">
        <v>137</v>
      </c>
      <c r="D616" s="47" t="s">
        <v>80</v>
      </c>
      <c r="E616" s="47" t="s">
        <v>84</v>
      </c>
      <c r="F616" s="47" t="s">
        <v>119</v>
      </c>
      <c r="G616" s="47" t="s">
        <v>83</v>
      </c>
      <c r="H616" s="47" t="s">
        <v>62</v>
      </c>
      <c r="I616" s="49">
        <v>3.15</v>
      </c>
    </row>
    <row r="617" spans="1:9" x14ac:dyDescent="0.2">
      <c r="A617" s="48">
        <v>2025</v>
      </c>
      <c r="B617" s="47" t="s">
        <v>20</v>
      </c>
      <c r="C617" s="47" t="s">
        <v>138</v>
      </c>
      <c r="D617" s="47" t="s">
        <v>80</v>
      </c>
      <c r="E617" s="47" t="s">
        <v>81</v>
      </c>
      <c r="F617" s="47" t="s">
        <v>119</v>
      </c>
      <c r="G617" s="47" t="s">
        <v>83</v>
      </c>
      <c r="H617" s="47" t="s">
        <v>63</v>
      </c>
      <c r="I617" s="49">
        <v>16</v>
      </c>
    </row>
    <row r="618" spans="1:9" x14ac:dyDescent="0.2">
      <c r="A618" s="48">
        <v>2025</v>
      </c>
      <c r="B618" s="47" t="s">
        <v>20</v>
      </c>
      <c r="C618" s="47" t="s">
        <v>138</v>
      </c>
      <c r="D618" s="47" t="s">
        <v>80</v>
      </c>
      <c r="E618" s="47" t="s">
        <v>81</v>
      </c>
      <c r="F618" s="47" t="s">
        <v>119</v>
      </c>
      <c r="G618" s="47" t="s">
        <v>83</v>
      </c>
      <c r="H618" s="47" t="s">
        <v>64</v>
      </c>
      <c r="I618" s="49">
        <v>60</v>
      </c>
    </row>
    <row r="619" spans="1:9" x14ac:dyDescent="0.2">
      <c r="A619" s="48">
        <v>2025</v>
      </c>
      <c r="B619" s="47" t="s">
        <v>20</v>
      </c>
      <c r="C619" s="47" t="s">
        <v>138</v>
      </c>
      <c r="D619" s="47" t="s">
        <v>80</v>
      </c>
      <c r="E619" s="47" t="s">
        <v>81</v>
      </c>
      <c r="F619" s="47" t="s">
        <v>119</v>
      </c>
      <c r="G619" s="47" t="s">
        <v>83</v>
      </c>
      <c r="H619" s="47" t="s">
        <v>62</v>
      </c>
      <c r="I619" s="49">
        <v>17</v>
      </c>
    </row>
    <row r="620" spans="1:9" x14ac:dyDescent="0.2">
      <c r="A620" s="48">
        <v>2025</v>
      </c>
      <c r="B620" s="47" t="s">
        <v>21</v>
      </c>
      <c r="C620" s="47" t="s">
        <v>139</v>
      </c>
      <c r="D620" s="47" t="s">
        <v>80</v>
      </c>
      <c r="E620" s="47" t="s">
        <v>84</v>
      </c>
      <c r="F620" s="47" t="s">
        <v>119</v>
      </c>
      <c r="G620" s="47" t="s">
        <v>83</v>
      </c>
      <c r="H620" s="47" t="s">
        <v>63</v>
      </c>
      <c r="I620" s="49">
        <v>26</v>
      </c>
    </row>
    <row r="621" spans="1:9" x14ac:dyDescent="0.2">
      <c r="A621" s="48">
        <v>2025</v>
      </c>
      <c r="B621" s="47" t="s">
        <v>21</v>
      </c>
      <c r="C621" s="47" t="s">
        <v>139</v>
      </c>
      <c r="D621" s="47" t="s">
        <v>80</v>
      </c>
      <c r="E621" s="47" t="s">
        <v>84</v>
      </c>
      <c r="F621" s="47" t="s">
        <v>119</v>
      </c>
      <c r="G621" s="47" t="s">
        <v>83</v>
      </c>
      <c r="H621" s="47" t="s">
        <v>64</v>
      </c>
      <c r="I621" s="49">
        <v>72</v>
      </c>
    </row>
    <row r="622" spans="1:9" x14ac:dyDescent="0.2">
      <c r="A622" s="48">
        <v>2025</v>
      </c>
      <c r="B622" s="47" t="s">
        <v>21</v>
      </c>
      <c r="C622" s="47" t="s">
        <v>139</v>
      </c>
      <c r="D622" s="47" t="s">
        <v>80</v>
      </c>
      <c r="E622" s="47" t="s">
        <v>84</v>
      </c>
      <c r="F622" s="47" t="s">
        <v>119</v>
      </c>
      <c r="G622" s="47" t="s">
        <v>83</v>
      </c>
      <c r="H622" s="47" t="s">
        <v>62</v>
      </c>
      <c r="I622" s="49">
        <v>19</v>
      </c>
    </row>
    <row r="623" spans="1:9" x14ac:dyDescent="0.2">
      <c r="A623" s="48">
        <v>2025</v>
      </c>
      <c r="B623" s="47" t="s">
        <v>23</v>
      </c>
      <c r="C623" s="47" t="s">
        <v>140</v>
      </c>
      <c r="D623" s="47" t="s">
        <v>80</v>
      </c>
      <c r="E623" s="47" t="s">
        <v>84</v>
      </c>
      <c r="F623" s="47" t="s">
        <v>119</v>
      </c>
      <c r="G623" s="47" t="s">
        <v>82</v>
      </c>
      <c r="H623" s="47" t="s">
        <v>63</v>
      </c>
      <c r="I623" s="49">
        <v>13.8</v>
      </c>
    </row>
    <row r="624" spans="1:9" x14ac:dyDescent="0.2">
      <c r="A624" s="48">
        <v>2025</v>
      </c>
      <c r="B624" s="47" t="s">
        <v>23</v>
      </c>
      <c r="C624" s="47" t="s">
        <v>140</v>
      </c>
      <c r="D624" s="47" t="s">
        <v>80</v>
      </c>
      <c r="E624" s="47" t="s">
        <v>84</v>
      </c>
      <c r="F624" s="47" t="s">
        <v>119</v>
      </c>
      <c r="G624" s="47" t="s">
        <v>82</v>
      </c>
      <c r="H624" s="47" t="s">
        <v>64</v>
      </c>
      <c r="I624" s="49">
        <v>40.799999999999997</v>
      </c>
    </row>
    <row r="625" spans="1:9" x14ac:dyDescent="0.2">
      <c r="A625" s="48">
        <v>2025</v>
      </c>
      <c r="B625" s="47" t="s">
        <v>23</v>
      </c>
      <c r="C625" s="47" t="s">
        <v>140</v>
      </c>
      <c r="D625" s="47" t="s">
        <v>80</v>
      </c>
      <c r="E625" s="47" t="s">
        <v>84</v>
      </c>
      <c r="F625" s="47" t="s">
        <v>119</v>
      </c>
      <c r="G625" s="47" t="s">
        <v>82</v>
      </c>
      <c r="H625" s="47" t="s">
        <v>62</v>
      </c>
      <c r="I625" s="49">
        <v>5.4</v>
      </c>
    </row>
    <row r="626" spans="1:9" x14ac:dyDescent="0.2">
      <c r="A626" s="48">
        <v>2025</v>
      </c>
      <c r="B626" s="47" t="s">
        <v>23</v>
      </c>
      <c r="C626" s="47" t="s">
        <v>140</v>
      </c>
      <c r="D626" s="47" t="s">
        <v>80</v>
      </c>
      <c r="E626" s="47" t="s">
        <v>84</v>
      </c>
      <c r="F626" s="47" t="s">
        <v>119</v>
      </c>
      <c r="G626" s="47" t="s">
        <v>83</v>
      </c>
      <c r="H626" s="47" t="s">
        <v>63</v>
      </c>
      <c r="I626" s="49">
        <v>13.988</v>
      </c>
    </row>
    <row r="627" spans="1:9" x14ac:dyDescent="0.2">
      <c r="A627" s="48">
        <v>2025</v>
      </c>
      <c r="B627" s="47" t="s">
        <v>23</v>
      </c>
      <c r="C627" s="47" t="s">
        <v>140</v>
      </c>
      <c r="D627" s="47" t="s">
        <v>80</v>
      </c>
      <c r="E627" s="47" t="s">
        <v>84</v>
      </c>
      <c r="F627" s="47" t="s">
        <v>119</v>
      </c>
      <c r="G627" s="47" t="s">
        <v>83</v>
      </c>
      <c r="H627" s="47" t="s">
        <v>64</v>
      </c>
      <c r="I627" s="49">
        <v>27.675000000000001</v>
      </c>
    </row>
    <row r="628" spans="1:9" x14ac:dyDescent="0.2">
      <c r="A628" s="48">
        <v>2025</v>
      </c>
      <c r="B628" s="47" t="s">
        <v>23</v>
      </c>
      <c r="C628" s="47" t="s">
        <v>140</v>
      </c>
      <c r="D628" s="47" t="s">
        <v>80</v>
      </c>
      <c r="E628" s="47" t="s">
        <v>84</v>
      </c>
      <c r="F628" s="47" t="s">
        <v>119</v>
      </c>
      <c r="G628" s="47" t="s">
        <v>83</v>
      </c>
      <c r="H628" s="47" t="s">
        <v>62</v>
      </c>
      <c r="I628" s="49">
        <v>6.0919999999999996</v>
      </c>
    </row>
    <row r="629" spans="1:9" x14ac:dyDescent="0.2">
      <c r="A629" s="48">
        <v>2025</v>
      </c>
      <c r="B629" s="47" t="s">
        <v>25</v>
      </c>
      <c r="C629" s="47" t="s">
        <v>142</v>
      </c>
      <c r="D629" s="47" t="s">
        <v>80</v>
      </c>
      <c r="E629" s="47" t="s">
        <v>84</v>
      </c>
      <c r="F629" s="47" t="s">
        <v>119</v>
      </c>
      <c r="G629" s="47" t="s">
        <v>83</v>
      </c>
      <c r="H629" s="47" t="s">
        <v>63</v>
      </c>
      <c r="I629" s="49">
        <v>15.95</v>
      </c>
    </row>
    <row r="630" spans="1:9" x14ac:dyDescent="0.2">
      <c r="A630" s="48">
        <v>2025</v>
      </c>
      <c r="B630" s="47" t="s">
        <v>25</v>
      </c>
      <c r="C630" s="47" t="s">
        <v>142</v>
      </c>
      <c r="D630" s="47" t="s">
        <v>80</v>
      </c>
      <c r="E630" s="47" t="s">
        <v>84</v>
      </c>
      <c r="F630" s="47" t="s">
        <v>119</v>
      </c>
      <c r="G630" s="47" t="s">
        <v>83</v>
      </c>
      <c r="H630" s="47" t="s">
        <v>64</v>
      </c>
      <c r="I630" s="49">
        <v>39.5</v>
      </c>
    </row>
    <row r="631" spans="1:9" x14ac:dyDescent="0.2">
      <c r="A631" s="48">
        <v>2025</v>
      </c>
      <c r="B631" s="47" t="s">
        <v>25</v>
      </c>
      <c r="C631" s="47" t="s">
        <v>142</v>
      </c>
      <c r="D631" s="47" t="s">
        <v>80</v>
      </c>
      <c r="E631" s="47" t="s">
        <v>84</v>
      </c>
      <c r="F631" s="47" t="s">
        <v>119</v>
      </c>
      <c r="G631" s="47" t="s">
        <v>83</v>
      </c>
      <c r="H631" s="47" t="s">
        <v>62</v>
      </c>
      <c r="I631" s="49">
        <v>8.6999999999999993</v>
      </c>
    </row>
    <row r="632" spans="1:9" x14ac:dyDescent="0.2">
      <c r="A632" s="48">
        <v>2025</v>
      </c>
      <c r="B632" s="47" t="s">
        <v>26</v>
      </c>
      <c r="C632" s="47" t="s">
        <v>143</v>
      </c>
      <c r="D632" s="47" t="s">
        <v>80</v>
      </c>
      <c r="E632" s="47" t="s">
        <v>85</v>
      </c>
      <c r="F632" s="47" t="s">
        <v>119</v>
      </c>
      <c r="G632" s="47" t="s">
        <v>83</v>
      </c>
      <c r="H632" s="47" t="s">
        <v>63</v>
      </c>
      <c r="I632" s="49">
        <v>3.8</v>
      </c>
    </row>
    <row r="633" spans="1:9" x14ac:dyDescent="0.2">
      <c r="A633" s="48">
        <v>2025</v>
      </c>
      <c r="B633" s="47" t="s">
        <v>26</v>
      </c>
      <c r="C633" s="47" t="s">
        <v>143</v>
      </c>
      <c r="D633" s="47" t="s">
        <v>80</v>
      </c>
      <c r="E633" s="47" t="s">
        <v>85</v>
      </c>
      <c r="F633" s="47" t="s">
        <v>119</v>
      </c>
      <c r="G633" s="47" t="s">
        <v>83</v>
      </c>
      <c r="H633" s="47" t="s">
        <v>64</v>
      </c>
      <c r="I633" s="49">
        <v>7.7</v>
      </c>
    </row>
    <row r="634" spans="1:9" x14ac:dyDescent="0.2">
      <c r="A634" s="48">
        <v>2025</v>
      </c>
      <c r="B634" s="47" t="s">
        <v>26</v>
      </c>
      <c r="C634" s="47" t="s">
        <v>143</v>
      </c>
      <c r="D634" s="47" t="s">
        <v>80</v>
      </c>
      <c r="E634" s="47" t="s">
        <v>85</v>
      </c>
      <c r="F634" s="47" t="s">
        <v>119</v>
      </c>
      <c r="G634" s="47" t="s">
        <v>83</v>
      </c>
      <c r="H634" s="47" t="s">
        <v>62</v>
      </c>
      <c r="I634" s="49">
        <v>1.6</v>
      </c>
    </row>
    <row r="635" spans="1:9" x14ac:dyDescent="0.2">
      <c r="A635" s="48">
        <v>2025</v>
      </c>
      <c r="B635" s="47" t="s">
        <v>27</v>
      </c>
      <c r="C635" s="47" t="s">
        <v>144</v>
      </c>
      <c r="D635" s="47" t="s">
        <v>86</v>
      </c>
      <c r="E635" s="47" t="s">
        <v>81</v>
      </c>
      <c r="F635" s="47" t="s">
        <v>119</v>
      </c>
      <c r="G635" s="47" t="s">
        <v>82</v>
      </c>
      <c r="H635" s="47" t="s">
        <v>63</v>
      </c>
      <c r="I635" s="49">
        <v>9.4499999999999993</v>
      </c>
    </row>
    <row r="636" spans="1:9" x14ac:dyDescent="0.2">
      <c r="A636" s="48">
        <v>2025</v>
      </c>
      <c r="B636" s="47" t="s">
        <v>27</v>
      </c>
      <c r="C636" s="47" t="s">
        <v>144</v>
      </c>
      <c r="D636" s="47" t="s">
        <v>86</v>
      </c>
      <c r="E636" s="47" t="s">
        <v>81</v>
      </c>
      <c r="F636" s="47" t="s">
        <v>119</v>
      </c>
      <c r="G636" s="47" t="s">
        <v>82</v>
      </c>
      <c r="H636" s="47" t="s">
        <v>64</v>
      </c>
      <c r="I636" s="49">
        <v>54.6</v>
      </c>
    </row>
    <row r="637" spans="1:9" x14ac:dyDescent="0.2">
      <c r="A637" s="48">
        <v>2025</v>
      </c>
      <c r="B637" s="47" t="s">
        <v>27</v>
      </c>
      <c r="C637" s="47" t="s">
        <v>144</v>
      </c>
      <c r="D637" s="47" t="s">
        <v>86</v>
      </c>
      <c r="E637" s="47" t="s">
        <v>81</v>
      </c>
      <c r="F637" s="47" t="s">
        <v>119</v>
      </c>
      <c r="G637" s="47" t="s">
        <v>82</v>
      </c>
      <c r="H637" s="47" t="s">
        <v>62</v>
      </c>
      <c r="I637" s="49">
        <v>5.72</v>
      </c>
    </row>
    <row r="638" spans="1:9" x14ac:dyDescent="0.2">
      <c r="A638" s="48">
        <v>2025</v>
      </c>
      <c r="B638" s="47" t="s">
        <v>27</v>
      </c>
      <c r="C638" s="47" t="s">
        <v>144</v>
      </c>
      <c r="D638" s="47" t="s">
        <v>86</v>
      </c>
      <c r="E638" s="47" t="s">
        <v>81</v>
      </c>
      <c r="F638" s="47" t="s">
        <v>119</v>
      </c>
      <c r="G638" s="47" t="s">
        <v>83</v>
      </c>
      <c r="H638" s="47" t="s">
        <v>63</v>
      </c>
      <c r="I638" s="49">
        <v>7.35</v>
      </c>
    </row>
    <row r="639" spans="1:9" x14ac:dyDescent="0.2">
      <c r="A639" s="48">
        <v>2025</v>
      </c>
      <c r="B639" s="47" t="s">
        <v>27</v>
      </c>
      <c r="C639" s="47" t="s">
        <v>144</v>
      </c>
      <c r="D639" s="47" t="s">
        <v>86</v>
      </c>
      <c r="E639" s="47" t="s">
        <v>81</v>
      </c>
      <c r="F639" s="47" t="s">
        <v>119</v>
      </c>
      <c r="G639" s="47" t="s">
        <v>83</v>
      </c>
      <c r="H639" s="47" t="s">
        <v>64</v>
      </c>
      <c r="I639" s="49">
        <v>23.45</v>
      </c>
    </row>
    <row r="640" spans="1:9" x14ac:dyDescent="0.2">
      <c r="A640" s="48">
        <v>2025</v>
      </c>
      <c r="B640" s="47" t="s">
        <v>27</v>
      </c>
      <c r="C640" s="47" t="s">
        <v>144</v>
      </c>
      <c r="D640" s="47" t="s">
        <v>86</v>
      </c>
      <c r="E640" s="47" t="s">
        <v>81</v>
      </c>
      <c r="F640" s="47" t="s">
        <v>119</v>
      </c>
      <c r="G640" s="47" t="s">
        <v>83</v>
      </c>
      <c r="H640" s="47" t="s">
        <v>62</v>
      </c>
      <c r="I640" s="49">
        <v>13.42</v>
      </c>
    </row>
    <row r="641" spans="1:9" x14ac:dyDescent="0.2">
      <c r="A641" s="48">
        <v>2025</v>
      </c>
      <c r="B641" s="47" t="s">
        <v>28</v>
      </c>
      <c r="C641" s="47" t="s">
        <v>145</v>
      </c>
      <c r="D641" s="47" t="s">
        <v>80</v>
      </c>
      <c r="E641" s="47" t="s">
        <v>85</v>
      </c>
      <c r="F641" s="47" t="s">
        <v>119</v>
      </c>
      <c r="G641" s="47" t="s">
        <v>83</v>
      </c>
      <c r="H641" s="47" t="s">
        <v>63</v>
      </c>
      <c r="I641" s="49">
        <v>41</v>
      </c>
    </row>
    <row r="642" spans="1:9" x14ac:dyDescent="0.2">
      <c r="A642" s="48">
        <v>2025</v>
      </c>
      <c r="B642" s="47" t="s">
        <v>28</v>
      </c>
      <c r="C642" s="47" t="s">
        <v>145</v>
      </c>
      <c r="D642" s="47" t="s">
        <v>80</v>
      </c>
      <c r="E642" s="47" t="s">
        <v>85</v>
      </c>
      <c r="F642" s="47" t="s">
        <v>119</v>
      </c>
      <c r="G642" s="47" t="s">
        <v>83</v>
      </c>
      <c r="H642" s="47" t="s">
        <v>64</v>
      </c>
      <c r="I642" s="49">
        <v>68</v>
      </c>
    </row>
    <row r="643" spans="1:9" x14ac:dyDescent="0.2">
      <c r="A643" s="48">
        <v>2025</v>
      </c>
      <c r="B643" s="47" t="s">
        <v>28</v>
      </c>
      <c r="C643" s="47" t="s">
        <v>145</v>
      </c>
      <c r="D643" s="47" t="s">
        <v>80</v>
      </c>
      <c r="E643" s="47" t="s">
        <v>85</v>
      </c>
      <c r="F643" s="47" t="s">
        <v>119</v>
      </c>
      <c r="G643" s="47" t="s">
        <v>83</v>
      </c>
      <c r="H643" s="47" t="s">
        <v>62</v>
      </c>
      <c r="I643" s="49">
        <v>20.75</v>
      </c>
    </row>
    <row r="644" spans="1:9" x14ac:dyDescent="0.2">
      <c r="A644" s="48">
        <v>2025</v>
      </c>
      <c r="B644" s="47" t="s">
        <v>29</v>
      </c>
      <c r="C644" s="47" t="s">
        <v>146</v>
      </c>
      <c r="D644" s="47" t="s">
        <v>80</v>
      </c>
      <c r="E644" s="47" t="s">
        <v>85</v>
      </c>
      <c r="F644" s="47" t="s">
        <v>119</v>
      </c>
      <c r="G644" s="47" t="s">
        <v>83</v>
      </c>
      <c r="H644" s="47" t="s">
        <v>63</v>
      </c>
      <c r="I644" s="49">
        <v>19.25</v>
      </c>
    </row>
    <row r="645" spans="1:9" x14ac:dyDescent="0.2">
      <c r="A645" s="48">
        <v>2025</v>
      </c>
      <c r="B645" s="47" t="s">
        <v>29</v>
      </c>
      <c r="C645" s="47" t="s">
        <v>146</v>
      </c>
      <c r="D645" s="47" t="s">
        <v>80</v>
      </c>
      <c r="E645" s="47" t="s">
        <v>85</v>
      </c>
      <c r="F645" s="47" t="s">
        <v>119</v>
      </c>
      <c r="G645" s="47" t="s">
        <v>83</v>
      </c>
      <c r="H645" s="47" t="s">
        <v>64</v>
      </c>
      <c r="I645" s="49">
        <v>22</v>
      </c>
    </row>
    <row r="646" spans="1:9" x14ac:dyDescent="0.2">
      <c r="A646" s="48">
        <v>2025</v>
      </c>
      <c r="B646" s="47" t="s">
        <v>29</v>
      </c>
      <c r="C646" s="47" t="s">
        <v>146</v>
      </c>
      <c r="D646" s="47" t="s">
        <v>80</v>
      </c>
      <c r="E646" s="47" t="s">
        <v>85</v>
      </c>
      <c r="F646" s="47" t="s">
        <v>119</v>
      </c>
      <c r="G646" s="47" t="s">
        <v>83</v>
      </c>
      <c r="H646" s="47" t="s">
        <v>62</v>
      </c>
      <c r="I646" s="49">
        <v>11</v>
      </c>
    </row>
    <row r="647" spans="1:9" x14ac:dyDescent="0.2">
      <c r="A647" s="48">
        <v>2025</v>
      </c>
      <c r="B647" s="47" t="s">
        <v>30</v>
      </c>
      <c r="C647" s="47" t="s">
        <v>147</v>
      </c>
      <c r="D647" s="47" t="s">
        <v>80</v>
      </c>
      <c r="E647" s="47" t="s">
        <v>84</v>
      </c>
      <c r="F647" s="47" t="s">
        <v>119</v>
      </c>
      <c r="G647" s="47" t="s">
        <v>83</v>
      </c>
      <c r="H647" s="47" t="s">
        <v>63</v>
      </c>
      <c r="I647" s="49">
        <v>9.85</v>
      </c>
    </row>
    <row r="648" spans="1:9" x14ac:dyDescent="0.2">
      <c r="A648" s="48">
        <v>2025</v>
      </c>
      <c r="B648" s="47" t="s">
        <v>30</v>
      </c>
      <c r="C648" s="47" t="s">
        <v>147</v>
      </c>
      <c r="D648" s="47" t="s">
        <v>80</v>
      </c>
      <c r="E648" s="47" t="s">
        <v>84</v>
      </c>
      <c r="F648" s="47" t="s">
        <v>119</v>
      </c>
      <c r="G648" s="47" t="s">
        <v>83</v>
      </c>
      <c r="H648" s="47" t="s">
        <v>64</v>
      </c>
      <c r="I648" s="49">
        <v>9.73</v>
      </c>
    </row>
    <row r="649" spans="1:9" x14ac:dyDescent="0.2">
      <c r="A649" s="48">
        <v>2025</v>
      </c>
      <c r="B649" s="47" t="s">
        <v>30</v>
      </c>
      <c r="C649" s="47" t="s">
        <v>147</v>
      </c>
      <c r="D649" s="47" t="s">
        <v>80</v>
      </c>
      <c r="E649" s="47" t="s">
        <v>84</v>
      </c>
      <c r="F649" s="47" t="s">
        <v>119</v>
      </c>
      <c r="G649" s="47" t="s">
        <v>83</v>
      </c>
      <c r="H649" s="47" t="s">
        <v>62</v>
      </c>
      <c r="I649" s="49">
        <v>7.48</v>
      </c>
    </row>
    <row r="650" spans="1:9" x14ac:dyDescent="0.2">
      <c r="A650" s="48">
        <v>2025</v>
      </c>
      <c r="B650" s="47" t="s">
        <v>31</v>
      </c>
      <c r="C650" s="47" t="s">
        <v>148</v>
      </c>
      <c r="D650" s="47" t="s">
        <v>80</v>
      </c>
      <c r="E650" s="47" t="s">
        <v>85</v>
      </c>
      <c r="F650" s="47" t="s">
        <v>119</v>
      </c>
      <c r="G650" s="47" t="s">
        <v>83</v>
      </c>
      <c r="H650" s="47" t="s">
        <v>63</v>
      </c>
      <c r="I650" s="49">
        <v>13.5</v>
      </c>
    </row>
    <row r="651" spans="1:9" x14ac:dyDescent="0.2">
      <c r="A651" s="48">
        <v>2025</v>
      </c>
      <c r="B651" s="47" t="s">
        <v>31</v>
      </c>
      <c r="C651" s="47" t="s">
        <v>148</v>
      </c>
      <c r="D651" s="47" t="s">
        <v>80</v>
      </c>
      <c r="E651" s="47" t="s">
        <v>85</v>
      </c>
      <c r="F651" s="47" t="s">
        <v>119</v>
      </c>
      <c r="G651" s="47" t="s">
        <v>83</v>
      </c>
      <c r="H651" s="47" t="s">
        <v>64</v>
      </c>
      <c r="I651" s="49">
        <v>27.92</v>
      </c>
    </row>
    <row r="652" spans="1:9" x14ac:dyDescent="0.2">
      <c r="A652" s="48">
        <v>2025</v>
      </c>
      <c r="B652" s="47" t="s">
        <v>31</v>
      </c>
      <c r="C652" s="47" t="s">
        <v>148</v>
      </c>
      <c r="D652" s="47" t="s">
        <v>80</v>
      </c>
      <c r="E652" s="47" t="s">
        <v>85</v>
      </c>
      <c r="F652" s="47" t="s">
        <v>119</v>
      </c>
      <c r="G652" s="47" t="s">
        <v>83</v>
      </c>
      <c r="H652" s="47" t="s">
        <v>62</v>
      </c>
      <c r="I652" s="49">
        <v>3.83</v>
      </c>
    </row>
    <row r="653" spans="1:9" x14ac:dyDescent="0.2">
      <c r="A653" s="48">
        <v>2025</v>
      </c>
      <c r="B653" s="47" t="s">
        <v>32</v>
      </c>
      <c r="C653" s="47" t="s">
        <v>149</v>
      </c>
      <c r="D653" s="47" t="s">
        <v>80</v>
      </c>
      <c r="E653" s="47" t="s">
        <v>81</v>
      </c>
      <c r="F653" s="47" t="s">
        <v>119</v>
      </c>
      <c r="G653" s="47" t="s">
        <v>83</v>
      </c>
      <c r="H653" s="47" t="s">
        <v>63</v>
      </c>
      <c r="I653" s="49">
        <v>18.5</v>
      </c>
    </row>
    <row r="654" spans="1:9" x14ac:dyDescent="0.2">
      <c r="A654" s="48">
        <v>2025</v>
      </c>
      <c r="B654" s="47" t="s">
        <v>32</v>
      </c>
      <c r="C654" s="47" t="s">
        <v>149</v>
      </c>
      <c r="D654" s="47" t="s">
        <v>80</v>
      </c>
      <c r="E654" s="47" t="s">
        <v>81</v>
      </c>
      <c r="F654" s="47" t="s">
        <v>119</v>
      </c>
      <c r="G654" s="47" t="s">
        <v>83</v>
      </c>
      <c r="H654" s="47" t="s">
        <v>64</v>
      </c>
      <c r="I654" s="49">
        <v>11</v>
      </c>
    </row>
    <row r="655" spans="1:9" x14ac:dyDescent="0.2">
      <c r="A655" s="48">
        <v>2025</v>
      </c>
      <c r="B655" s="47" t="s">
        <v>32</v>
      </c>
      <c r="C655" s="47" t="s">
        <v>149</v>
      </c>
      <c r="D655" s="47" t="s">
        <v>80</v>
      </c>
      <c r="E655" s="47" t="s">
        <v>81</v>
      </c>
      <c r="F655" s="47" t="s">
        <v>119</v>
      </c>
      <c r="G655" s="47" t="s">
        <v>83</v>
      </c>
      <c r="H655" s="47" t="s">
        <v>62</v>
      </c>
      <c r="I655" s="49">
        <v>12</v>
      </c>
    </row>
    <row r="656" spans="1:9" x14ac:dyDescent="0.2">
      <c r="A656" s="48">
        <v>2025</v>
      </c>
      <c r="B656" s="47" t="s">
        <v>33</v>
      </c>
      <c r="C656" s="47" t="s">
        <v>150</v>
      </c>
      <c r="D656" s="47" t="s">
        <v>80</v>
      </c>
      <c r="E656" s="47" t="s">
        <v>85</v>
      </c>
      <c r="F656" s="47" t="s">
        <v>119</v>
      </c>
      <c r="G656" s="47" t="s">
        <v>83</v>
      </c>
      <c r="H656" s="47" t="s">
        <v>63</v>
      </c>
      <c r="I656" s="49">
        <v>5</v>
      </c>
    </row>
    <row r="657" spans="1:9" x14ac:dyDescent="0.2">
      <c r="A657" s="48">
        <v>2025</v>
      </c>
      <c r="B657" s="47" t="s">
        <v>33</v>
      </c>
      <c r="C657" s="47" t="s">
        <v>150</v>
      </c>
      <c r="D657" s="47" t="s">
        <v>80</v>
      </c>
      <c r="E657" s="47" t="s">
        <v>85</v>
      </c>
      <c r="F657" s="47" t="s">
        <v>119</v>
      </c>
      <c r="G657" s="47" t="s">
        <v>83</v>
      </c>
      <c r="H657" s="47" t="s">
        <v>64</v>
      </c>
      <c r="I657" s="49">
        <v>5.75</v>
      </c>
    </row>
    <row r="658" spans="1:9" x14ac:dyDescent="0.2">
      <c r="A658" s="48">
        <v>2025</v>
      </c>
      <c r="B658" s="47" t="s">
        <v>33</v>
      </c>
      <c r="C658" s="47" t="s">
        <v>150</v>
      </c>
      <c r="D658" s="47" t="s">
        <v>80</v>
      </c>
      <c r="E658" s="47" t="s">
        <v>85</v>
      </c>
      <c r="F658" s="47" t="s">
        <v>119</v>
      </c>
      <c r="G658" s="47" t="s">
        <v>83</v>
      </c>
      <c r="H658" s="47" t="s">
        <v>62</v>
      </c>
      <c r="I658" s="49">
        <v>14</v>
      </c>
    </row>
    <row r="659" spans="1:9" x14ac:dyDescent="0.2">
      <c r="A659" s="48">
        <v>2025</v>
      </c>
      <c r="B659" s="47" t="s">
        <v>34</v>
      </c>
      <c r="C659" s="47" t="s">
        <v>151</v>
      </c>
      <c r="D659" s="47" t="s">
        <v>80</v>
      </c>
      <c r="E659" s="47" t="s">
        <v>85</v>
      </c>
      <c r="F659" s="47" t="s">
        <v>119</v>
      </c>
      <c r="G659" s="47" t="s">
        <v>83</v>
      </c>
      <c r="H659" s="47" t="s">
        <v>63</v>
      </c>
      <c r="I659" s="49">
        <v>10.96</v>
      </c>
    </row>
    <row r="660" spans="1:9" x14ac:dyDescent="0.2">
      <c r="A660" s="48">
        <v>2025</v>
      </c>
      <c r="B660" s="47" t="s">
        <v>34</v>
      </c>
      <c r="C660" s="47" t="s">
        <v>151</v>
      </c>
      <c r="D660" s="47" t="s">
        <v>80</v>
      </c>
      <c r="E660" s="47" t="s">
        <v>85</v>
      </c>
      <c r="F660" s="47" t="s">
        <v>119</v>
      </c>
      <c r="G660" s="47" t="s">
        <v>83</v>
      </c>
      <c r="H660" s="47" t="s">
        <v>64</v>
      </c>
      <c r="I660" s="49">
        <v>11.45</v>
      </c>
    </row>
    <row r="661" spans="1:9" x14ac:dyDescent="0.2">
      <c r="A661" s="48">
        <v>2025</v>
      </c>
      <c r="B661" s="47" t="s">
        <v>34</v>
      </c>
      <c r="C661" s="47" t="s">
        <v>151</v>
      </c>
      <c r="D661" s="47" t="s">
        <v>80</v>
      </c>
      <c r="E661" s="47" t="s">
        <v>85</v>
      </c>
      <c r="F661" s="47" t="s">
        <v>119</v>
      </c>
      <c r="G661" s="47" t="s">
        <v>83</v>
      </c>
      <c r="H661" s="47" t="s">
        <v>62</v>
      </c>
      <c r="I661" s="49">
        <v>8.9600000000000009</v>
      </c>
    </row>
    <row r="662" spans="1:9" x14ac:dyDescent="0.2">
      <c r="A662" s="48">
        <v>2025</v>
      </c>
      <c r="B662" s="47" t="s">
        <v>35</v>
      </c>
      <c r="C662" s="47" t="s">
        <v>152</v>
      </c>
      <c r="D662" s="47" t="s">
        <v>86</v>
      </c>
      <c r="E662" s="47" t="s">
        <v>81</v>
      </c>
      <c r="F662" s="47" t="s">
        <v>119</v>
      </c>
      <c r="G662" s="47" t="s">
        <v>83</v>
      </c>
      <c r="H662" s="47" t="s">
        <v>63</v>
      </c>
      <c r="I662" s="49">
        <v>6.9</v>
      </c>
    </row>
    <row r="663" spans="1:9" x14ac:dyDescent="0.2">
      <c r="A663" s="48">
        <v>2025</v>
      </c>
      <c r="B663" s="47" t="s">
        <v>35</v>
      </c>
      <c r="C663" s="47" t="s">
        <v>152</v>
      </c>
      <c r="D663" s="47" t="s">
        <v>86</v>
      </c>
      <c r="E663" s="47" t="s">
        <v>81</v>
      </c>
      <c r="F663" s="47" t="s">
        <v>119</v>
      </c>
      <c r="G663" s="47" t="s">
        <v>83</v>
      </c>
      <c r="H663" s="47" t="s">
        <v>64</v>
      </c>
      <c r="I663" s="49">
        <v>13.92</v>
      </c>
    </row>
    <row r="664" spans="1:9" x14ac:dyDescent="0.2">
      <c r="A664" s="48">
        <v>2025</v>
      </c>
      <c r="B664" s="47" t="s">
        <v>35</v>
      </c>
      <c r="C664" s="47" t="s">
        <v>152</v>
      </c>
      <c r="D664" s="47" t="s">
        <v>86</v>
      </c>
      <c r="E664" s="47" t="s">
        <v>81</v>
      </c>
      <c r="F664" s="47" t="s">
        <v>119</v>
      </c>
      <c r="G664" s="47" t="s">
        <v>83</v>
      </c>
      <c r="H664" s="47" t="s">
        <v>62</v>
      </c>
      <c r="I664" s="49">
        <v>4</v>
      </c>
    </row>
    <row r="665" spans="1:9" x14ac:dyDescent="0.2">
      <c r="A665" s="48">
        <v>2025</v>
      </c>
      <c r="B665" s="47" t="s">
        <v>36</v>
      </c>
      <c r="C665" s="47" t="s">
        <v>153</v>
      </c>
      <c r="D665" s="47" t="s">
        <v>80</v>
      </c>
      <c r="E665" s="47" t="s">
        <v>84</v>
      </c>
      <c r="F665" s="47" t="s">
        <v>119</v>
      </c>
      <c r="G665" s="47" t="s">
        <v>83</v>
      </c>
      <c r="H665" s="47" t="s">
        <v>63</v>
      </c>
      <c r="I665" s="49">
        <v>20.010000000000002</v>
      </c>
    </row>
    <row r="666" spans="1:9" x14ac:dyDescent="0.2">
      <c r="A666" s="48">
        <v>2025</v>
      </c>
      <c r="B666" s="47" t="s">
        <v>36</v>
      </c>
      <c r="C666" s="47" t="s">
        <v>153</v>
      </c>
      <c r="D666" s="47" t="s">
        <v>80</v>
      </c>
      <c r="E666" s="47" t="s">
        <v>84</v>
      </c>
      <c r="F666" s="47" t="s">
        <v>119</v>
      </c>
      <c r="G666" s="47" t="s">
        <v>83</v>
      </c>
      <c r="H666" s="47" t="s">
        <v>64</v>
      </c>
      <c r="I666" s="49">
        <v>13.3</v>
      </c>
    </row>
    <row r="667" spans="1:9" x14ac:dyDescent="0.2">
      <c r="A667" s="48">
        <v>2025</v>
      </c>
      <c r="B667" s="47" t="s">
        <v>36</v>
      </c>
      <c r="C667" s="47" t="s">
        <v>153</v>
      </c>
      <c r="D667" s="47" t="s">
        <v>80</v>
      </c>
      <c r="E667" s="47" t="s">
        <v>84</v>
      </c>
      <c r="F667" s="47" t="s">
        <v>119</v>
      </c>
      <c r="G667" s="47" t="s">
        <v>83</v>
      </c>
      <c r="H667" s="47" t="s">
        <v>62</v>
      </c>
      <c r="I667" s="49">
        <v>3.65</v>
      </c>
    </row>
    <row r="668" spans="1:9" x14ac:dyDescent="0.2">
      <c r="A668" s="48">
        <v>2025</v>
      </c>
      <c r="B668" s="47" t="s">
        <v>37</v>
      </c>
      <c r="C668" s="47" t="s">
        <v>154</v>
      </c>
      <c r="D668" s="47" t="s">
        <v>80</v>
      </c>
      <c r="E668" s="47" t="s">
        <v>85</v>
      </c>
      <c r="F668" s="47" t="s">
        <v>119</v>
      </c>
      <c r="G668" s="47" t="s">
        <v>83</v>
      </c>
      <c r="H668" s="47" t="s">
        <v>63</v>
      </c>
      <c r="I668" s="49">
        <v>21.26</v>
      </c>
    </row>
    <row r="669" spans="1:9" x14ac:dyDescent="0.2">
      <c r="A669" s="48">
        <v>2025</v>
      </c>
      <c r="B669" s="47" t="s">
        <v>37</v>
      </c>
      <c r="C669" s="47" t="s">
        <v>154</v>
      </c>
      <c r="D669" s="47" t="s">
        <v>80</v>
      </c>
      <c r="E669" s="47" t="s">
        <v>85</v>
      </c>
      <c r="F669" s="47" t="s">
        <v>119</v>
      </c>
      <c r="G669" s="47" t="s">
        <v>83</v>
      </c>
      <c r="H669" s="47" t="s">
        <v>64</v>
      </c>
      <c r="I669" s="49">
        <v>28.56</v>
      </c>
    </row>
    <row r="670" spans="1:9" x14ac:dyDescent="0.2">
      <c r="A670" s="48">
        <v>2025</v>
      </c>
      <c r="B670" s="47" t="s">
        <v>37</v>
      </c>
      <c r="C670" s="47" t="s">
        <v>154</v>
      </c>
      <c r="D670" s="47" t="s">
        <v>80</v>
      </c>
      <c r="E670" s="47" t="s">
        <v>85</v>
      </c>
      <c r="F670" s="47" t="s">
        <v>119</v>
      </c>
      <c r="G670" s="47" t="s">
        <v>83</v>
      </c>
      <c r="H670" s="47" t="s">
        <v>62</v>
      </c>
      <c r="I670" s="49">
        <v>13.38</v>
      </c>
    </row>
    <row r="671" spans="1:9" x14ac:dyDescent="0.2">
      <c r="A671" s="48">
        <v>2025</v>
      </c>
      <c r="B671" s="47" t="s">
        <v>38</v>
      </c>
      <c r="C671" s="47" t="s">
        <v>155</v>
      </c>
      <c r="D671" s="47" t="s">
        <v>80</v>
      </c>
      <c r="E671" s="47" t="s">
        <v>81</v>
      </c>
      <c r="F671" s="47" t="s">
        <v>119</v>
      </c>
      <c r="G671" s="47" t="s">
        <v>83</v>
      </c>
      <c r="H671" s="47" t="s">
        <v>63</v>
      </c>
      <c r="I671" s="49">
        <v>10.5</v>
      </c>
    </row>
    <row r="672" spans="1:9" x14ac:dyDescent="0.2">
      <c r="A672" s="48">
        <v>2025</v>
      </c>
      <c r="B672" s="47" t="s">
        <v>38</v>
      </c>
      <c r="C672" s="47" t="s">
        <v>155</v>
      </c>
      <c r="D672" s="47" t="s">
        <v>80</v>
      </c>
      <c r="E672" s="47" t="s">
        <v>81</v>
      </c>
      <c r="F672" s="47" t="s">
        <v>119</v>
      </c>
      <c r="G672" s="47" t="s">
        <v>83</v>
      </c>
      <c r="H672" s="47" t="s">
        <v>64</v>
      </c>
      <c r="I672" s="49">
        <v>17.25</v>
      </c>
    </row>
    <row r="673" spans="1:9" x14ac:dyDescent="0.2">
      <c r="A673" s="48">
        <v>2025</v>
      </c>
      <c r="B673" s="47" t="s">
        <v>38</v>
      </c>
      <c r="C673" s="47" t="s">
        <v>155</v>
      </c>
      <c r="D673" s="47" t="s">
        <v>80</v>
      </c>
      <c r="E673" s="47" t="s">
        <v>81</v>
      </c>
      <c r="F673" s="47" t="s">
        <v>119</v>
      </c>
      <c r="G673" s="47" t="s">
        <v>83</v>
      </c>
      <c r="H673" s="47" t="s">
        <v>62</v>
      </c>
      <c r="I673" s="49">
        <v>5.25</v>
      </c>
    </row>
    <row r="674" spans="1:9" x14ac:dyDescent="0.2">
      <c r="A674" s="48">
        <v>2025</v>
      </c>
      <c r="B674" s="47" t="s">
        <v>39</v>
      </c>
      <c r="C674" s="47" t="s">
        <v>156</v>
      </c>
      <c r="D674" s="47" t="s">
        <v>86</v>
      </c>
      <c r="E674" s="47" t="s">
        <v>81</v>
      </c>
      <c r="F674" s="47" t="s">
        <v>119</v>
      </c>
      <c r="G674" s="47" t="s">
        <v>82</v>
      </c>
      <c r="H674" s="47" t="s">
        <v>64</v>
      </c>
      <c r="I674" s="49">
        <v>4.5</v>
      </c>
    </row>
    <row r="675" spans="1:9" x14ac:dyDescent="0.2">
      <c r="A675" s="48">
        <v>2025</v>
      </c>
      <c r="B675" s="47" t="s">
        <v>39</v>
      </c>
      <c r="C675" s="47" t="s">
        <v>156</v>
      </c>
      <c r="D675" s="47" t="s">
        <v>86</v>
      </c>
      <c r="E675" s="47" t="s">
        <v>81</v>
      </c>
      <c r="F675" s="47" t="s">
        <v>119</v>
      </c>
      <c r="G675" s="47" t="s">
        <v>83</v>
      </c>
      <c r="H675" s="47" t="s">
        <v>63</v>
      </c>
      <c r="I675" s="49">
        <v>1</v>
      </c>
    </row>
    <row r="676" spans="1:9" x14ac:dyDescent="0.2">
      <c r="A676" s="48">
        <v>2025</v>
      </c>
      <c r="B676" s="47" t="s">
        <v>39</v>
      </c>
      <c r="C676" s="47" t="s">
        <v>156</v>
      </c>
      <c r="D676" s="47" t="s">
        <v>86</v>
      </c>
      <c r="E676" s="47" t="s">
        <v>81</v>
      </c>
      <c r="F676" s="47" t="s">
        <v>119</v>
      </c>
      <c r="G676" s="47" t="s">
        <v>83</v>
      </c>
      <c r="H676" s="47" t="s">
        <v>64</v>
      </c>
      <c r="I676" s="49">
        <v>4</v>
      </c>
    </row>
    <row r="677" spans="1:9" x14ac:dyDescent="0.2">
      <c r="A677" s="48">
        <v>2025</v>
      </c>
      <c r="B677" s="47" t="s">
        <v>39</v>
      </c>
      <c r="C677" s="47" t="s">
        <v>156</v>
      </c>
      <c r="D677" s="47" t="s">
        <v>86</v>
      </c>
      <c r="E677" s="47" t="s">
        <v>81</v>
      </c>
      <c r="F677" s="47" t="s">
        <v>119</v>
      </c>
      <c r="G677" s="47" t="s">
        <v>83</v>
      </c>
      <c r="H677" s="47" t="s">
        <v>62</v>
      </c>
      <c r="I677" s="49">
        <v>1</v>
      </c>
    </row>
    <row r="678" spans="1:9" x14ac:dyDescent="0.2">
      <c r="A678" s="48">
        <v>2025</v>
      </c>
      <c r="B678" s="47" t="s">
        <v>40</v>
      </c>
      <c r="C678" s="47" t="s">
        <v>157</v>
      </c>
      <c r="D678" s="47" t="s">
        <v>80</v>
      </c>
      <c r="E678" s="47" t="s">
        <v>84</v>
      </c>
      <c r="F678" s="47" t="s">
        <v>119</v>
      </c>
      <c r="G678" s="47" t="s">
        <v>83</v>
      </c>
      <c r="H678" s="47" t="s">
        <v>63</v>
      </c>
      <c r="I678" s="49">
        <v>5.25</v>
      </c>
    </row>
    <row r="679" spans="1:9" x14ac:dyDescent="0.2">
      <c r="A679" s="48">
        <v>2025</v>
      </c>
      <c r="B679" s="47" t="s">
        <v>40</v>
      </c>
      <c r="C679" s="47" t="s">
        <v>157</v>
      </c>
      <c r="D679" s="47" t="s">
        <v>80</v>
      </c>
      <c r="E679" s="47" t="s">
        <v>84</v>
      </c>
      <c r="F679" s="47" t="s">
        <v>119</v>
      </c>
      <c r="G679" s="47" t="s">
        <v>83</v>
      </c>
      <c r="H679" s="47" t="s">
        <v>64</v>
      </c>
      <c r="I679" s="49">
        <v>4.3330000000000002</v>
      </c>
    </row>
    <row r="680" spans="1:9" x14ac:dyDescent="0.2">
      <c r="A680" s="48">
        <v>2025</v>
      </c>
      <c r="B680" s="47" t="s">
        <v>40</v>
      </c>
      <c r="C680" s="47" t="s">
        <v>157</v>
      </c>
      <c r="D680" s="47" t="s">
        <v>80</v>
      </c>
      <c r="E680" s="47" t="s">
        <v>84</v>
      </c>
      <c r="F680" s="47" t="s">
        <v>119</v>
      </c>
      <c r="G680" s="47" t="s">
        <v>83</v>
      </c>
      <c r="H680" s="47" t="s">
        <v>62</v>
      </c>
      <c r="I680" s="49">
        <v>5</v>
      </c>
    </row>
    <row r="681" spans="1:9" x14ac:dyDescent="0.2">
      <c r="A681" s="48">
        <v>2025</v>
      </c>
      <c r="B681" s="47" t="s">
        <v>42</v>
      </c>
      <c r="C681" s="47" t="s">
        <v>158</v>
      </c>
      <c r="D681" s="47" t="s">
        <v>80</v>
      </c>
      <c r="E681" s="47" t="s">
        <v>84</v>
      </c>
      <c r="F681" s="47" t="s">
        <v>119</v>
      </c>
      <c r="G681" s="47" t="s">
        <v>83</v>
      </c>
      <c r="H681" s="47" t="s">
        <v>63</v>
      </c>
      <c r="I681" s="49">
        <v>21.23</v>
      </c>
    </row>
    <row r="682" spans="1:9" x14ac:dyDescent="0.2">
      <c r="A682" s="48">
        <v>2025</v>
      </c>
      <c r="B682" s="47" t="s">
        <v>42</v>
      </c>
      <c r="C682" s="47" t="s">
        <v>158</v>
      </c>
      <c r="D682" s="47" t="s">
        <v>80</v>
      </c>
      <c r="E682" s="47" t="s">
        <v>84</v>
      </c>
      <c r="F682" s="47" t="s">
        <v>119</v>
      </c>
      <c r="G682" s="47" t="s">
        <v>83</v>
      </c>
      <c r="H682" s="47" t="s">
        <v>64</v>
      </c>
      <c r="I682" s="49">
        <v>32.159999999999997</v>
      </c>
    </row>
    <row r="683" spans="1:9" x14ac:dyDescent="0.2">
      <c r="A683" s="48">
        <v>2025</v>
      </c>
      <c r="B683" s="47" t="s">
        <v>42</v>
      </c>
      <c r="C683" s="47" t="s">
        <v>158</v>
      </c>
      <c r="D683" s="47" t="s">
        <v>80</v>
      </c>
      <c r="E683" s="47" t="s">
        <v>84</v>
      </c>
      <c r="F683" s="47" t="s">
        <v>119</v>
      </c>
      <c r="G683" s="47" t="s">
        <v>83</v>
      </c>
      <c r="H683" s="47" t="s">
        <v>62</v>
      </c>
      <c r="I683" s="49">
        <v>7.05</v>
      </c>
    </row>
    <row r="684" spans="1:9" x14ac:dyDescent="0.2">
      <c r="A684" s="48">
        <v>2025</v>
      </c>
      <c r="B684" s="47" t="s">
        <v>43</v>
      </c>
      <c r="C684" s="47" t="s">
        <v>159</v>
      </c>
      <c r="D684" s="47" t="s">
        <v>86</v>
      </c>
      <c r="E684" s="47" t="s">
        <v>81</v>
      </c>
      <c r="F684" s="47" t="s">
        <v>119</v>
      </c>
      <c r="G684" s="47" t="s">
        <v>83</v>
      </c>
      <c r="H684" s="47" t="s">
        <v>63</v>
      </c>
      <c r="I684" s="49">
        <v>10.81</v>
      </c>
    </row>
    <row r="685" spans="1:9" x14ac:dyDescent="0.2">
      <c r="A685" s="48">
        <v>2025</v>
      </c>
      <c r="B685" s="47" t="s">
        <v>43</v>
      </c>
      <c r="C685" s="47" t="s">
        <v>159</v>
      </c>
      <c r="D685" s="47" t="s">
        <v>86</v>
      </c>
      <c r="E685" s="47" t="s">
        <v>81</v>
      </c>
      <c r="F685" s="47" t="s">
        <v>119</v>
      </c>
      <c r="G685" s="47" t="s">
        <v>83</v>
      </c>
      <c r="H685" s="47" t="s">
        <v>64</v>
      </c>
      <c r="I685" s="49">
        <v>30.38</v>
      </c>
    </row>
    <row r="686" spans="1:9" x14ac:dyDescent="0.2">
      <c r="A686" s="48">
        <v>2025</v>
      </c>
      <c r="B686" s="47" t="s">
        <v>43</v>
      </c>
      <c r="C686" s="47" t="s">
        <v>159</v>
      </c>
      <c r="D686" s="47" t="s">
        <v>86</v>
      </c>
      <c r="E686" s="47" t="s">
        <v>81</v>
      </c>
      <c r="F686" s="47" t="s">
        <v>119</v>
      </c>
      <c r="G686" s="47" t="s">
        <v>83</v>
      </c>
      <c r="H686" s="47" t="s">
        <v>62</v>
      </c>
      <c r="I686" s="49">
        <v>5.16</v>
      </c>
    </row>
  </sheetData>
  <pageMargins left="0.7" right="0.7" top="0.75" bottom="0.75" header="0.3" footer="0.3"/>
  <headerFooter>
    <oddHeader>&amp;C&amp;"Aptos"&amp;10&amp;K000000 OFFICIAL&amp;1#_x000D_</oddHeader>
    <oddFooter>&amp;C_x000D_&amp;1#&amp;"Aptos"&amp;10&amp;K000000 OFFICIAL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tabColor rgb="FFFF0000"/>
  </sheetPr>
  <dimension ref="A1:P13"/>
  <sheetViews>
    <sheetView zoomScaleNormal="100" workbookViewId="0">
      <selection activeCell="E11" sqref="E11"/>
    </sheetView>
  </sheetViews>
  <sheetFormatPr defaultColWidth="9.42578125" defaultRowHeight="15" x14ac:dyDescent="0.2"/>
  <cols>
    <col min="1" max="1" width="17.42578125" style="36" customWidth="1"/>
    <col min="2" max="2" width="14.42578125" style="36" bestFit="1" customWidth="1"/>
    <col min="3" max="3" width="15.140625" style="36" bestFit="1" customWidth="1"/>
    <col min="4" max="4" width="14.42578125" style="36" bestFit="1" customWidth="1"/>
    <col min="5" max="5" width="13.42578125" style="36" bestFit="1" customWidth="1"/>
    <col min="6" max="6" width="10.140625" style="36" bestFit="1" customWidth="1"/>
    <col min="7" max="7" width="9.42578125" style="36" bestFit="1" customWidth="1"/>
    <col min="8" max="8" width="10" style="36" customWidth="1"/>
    <col min="9" max="9" width="14.42578125" style="36" bestFit="1" customWidth="1"/>
    <col min="10" max="10" width="15.140625" style="36" bestFit="1" customWidth="1"/>
    <col min="11" max="11" width="14.42578125" style="36" bestFit="1" customWidth="1"/>
    <col min="12" max="12" width="13.42578125" style="36" bestFit="1" customWidth="1"/>
    <col min="13" max="13" width="10.140625" style="36" bestFit="1" customWidth="1"/>
    <col min="14" max="14" width="11.7109375" style="36" customWidth="1"/>
    <col min="15" max="15" width="9.42578125" style="36"/>
    <col min="16" max="16" width="15.5703125" style="36" bestFit="1" customWidth="1"/>
    <col min="17" max="16384" width="9.42578125" style="36"/>
  </cols>
  <sheetData>
    <row r="1" spans="1:16" ht="15" customHeight="1" x14ac:dyDescent="0.25">
      <c r="A1" s="59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</row>
    <row r="2" spans="1:16" ht="15" customHeight="1" x14ac:dyDescent="0.2">
      <c r="A2" s="50"/>
      <c r="B2" s="51"/>
      <c r="C2" s="51"/>
      <c r="D2" s="51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</row>
    <row r="3" spans="1:16" ht="15" customHeight="1" x14ac:dyDescent="0.2">
      <c r="A3" s="38" t="str">
        <f>FIRE1132!A3</f>
        <v>England</v>
      </c>
      <c r="B3" s="50"/>
      <c r="C3" s="50"/>
      <c r="D3" s="50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</row>
    <row r="4" spans="1:16" s="52" customFormat="1" x14ac:dyDescent="0.2">
      <c r="A4" s="53"/>
      <c r="B4" s="54" t="s">
        <v>83</v>
      </c>
      <c r="C4" s="55"/>
      <c r="D4" s="55"/>
      <c r="E4" s="55"/>
      <c r="F4" s="55"/>
      <c r="G4" s="55"/>
      <c r="H4" s="56"/>
      <c r="I4" s="54" t="s">
        <v>82</v>
      </c>
      <c r="J4" s="55"/>
      <c r="K4" s="55"/>
      <c r="L4" s="55"/>
      <c r="M4" s="55"/>
      <c r="N4" s="55"/>
      <c r="O4" s="56"/>
      <c r="P4" s="57"/>
    </row>
    <row r="5" spans="1:16" s="52" customFormat="1" x14ac:dyDescent="0.2">
      <c r="A5" s="53"/>
      <c r="B5" s="38" t="s">
        <v>60</v>
      </c>
      <c r="C5" s="58" t="s">
        <v>61</v>
      </c>
      <c r="D5" s="38" t="s">
        <v>62</v>
      </c>
      <c r="E5" s="38" t="s">
        <v>63</v>
      </c>
      <c r="F5" s="38" t="s">
        <v>64</v>
      </c>
      <c r="G5" s="38" t="s">
        <v>1</v>
      </c>
      <c r="H5" s="56"/>
      <c r="I5" s="38" t="s">
        <v>60</v>
      </c>
      <c r="J5" s="58" t="s">
        <v>61</v>
      </c>
      <c r="K5" s="38" t="s">
        <v>62</v>
      </c>
      <c r="L5" s="38" t="s">
        <v>63</v>
      </c>
      <c r="M5" s="38" t="s">
        <v>64</v>
      </c>
      <c r="N5" s="38" t="s">
        <v>1</v>
      </c>
      <c r="O5" s="56"/>
      <c r="P5" s="56"/>
    </row>
    <row r="6" spans="1:16" ht="15" customHeight="1" x14ac:dyDescent="0.2">
      <c r="A6" s="60">
        <v>2021</v>
      </c>
      <c r="B6" s="41" cm="1">
        <f t="array" ref="B6">IF($A$3="England",SUMPRODUCT((Data!$A$2:$A$7272=$A6)*(Data!$G$2:$G$7272=$B$4)*(Data!$H$2:$H$7272=B$5)*(Data!$I$2:$I$7272)),IF(OR($A$3="Non-metropolitan",$A$3="Metropolitan"),SUMPRODUCT((Data!$A$2:$A$7272=$A6)*(Data!$D$2:$D$7272=$A$3)*(Data!$G$2:$G$7272=$B$4)*(Data!$H$2:$H$7272=B$5)*(Data!$I$2:$I$7272)),IF(OR($A$3="Predominantly Urban",$A$3="Significantly Rural",$A$3="Predominantly Rural"),SUMPRODUCT((Data!$A$2:$A$7272=$A6)*(Data!$E$2:$E$7272=$A$3)*(Data!$G$2:$G$7272=$B$4)*(Data!$H$2:$H$7272=B$5)*(Data!$I$2:$I$7272)),SUMPRODUCT((Data!$A$2:$A$7272=$A6)*(Data!$B$2:$B$7272=$A$3)*(Data!$G$2:$G$7272=$B$4)*(Data!$H$2:$H$7272=B$5)*(Data!$I$2:$I$7272)))))</f>
        <v>0</v>
      </c>
      <c r="C6" s="41" cm="1">
        <f t="array" ref="C6">IF($A$3="England",SUMPRODUCT((Data!$A$2:$A$7272=$A6)*(Data!$G$2:$G$7272=$B$4)*(Data!$H$2:$H$7272=C$5)*(Data!$I$2:$I$7272)),IF(OR($A$3="Non-metropolitan",$A$3="Metropolitan"),SUMPRODUCT((Data!$A$2:$A$7272=$A6)*(Data!$D$2:$D$7272=$A$3)*(Data!$G$2:$G$7272=$B$4)*(Data!$H$2:$H$7272=C$5)*(Data!$I$2:$I$7272)),IF(OR($A$3="Predominantly Urban",$A$3="Significantly Rural",$A$3="Predominantly Rural"),SUMPRODUCT((Data!$A$2:$A$7272=$A6)*(Data!$E$2:$E$7272=$A$3)*(Data!$G$2:$G$7272=$B$4)*(Data!$H$2:$H$7272=C$5)*(Data!$I$2:$I$7272)),SUMPRODUCT((Data!$A$2:$A$7272=$A6)*(Data!$B$2:$B$7272=$A$3)*(Data!$G$2:$G$7272=$B$4)*(Data!$H$2:$H$7272=C$5)*(Data!$I$2:$I$7272)))))</f>
        <v>0</v>
      </c>
      <c r="D6" s="41" cm="1">
        <f t="array" ref="D6">IF($A$3="England",SUMPRODUCT((Data!$A$2:$A$7272=$A6)*(Data!$G$2:$G$7272=$B$4)*(Data!$H$2:$H$7272=D$5)*(Data!$I$2:$I$7272)),IF(OR($A$3="Non-metropolitan",$A$3="Metropolitan"),SUMPRODUCT((Data!$A$2:$A$7272=$A6)*(Data!$D$2:$D$7272=$A$3)*(Data!$G$2:$G$7272=$B$4)*(Data!$H$2:$H$7272=D$5)*(Data!$I$2:$I$7272)),IF(OR($A$3="Predominantly Urban",$A$3="Significantly Rural",$A$3="Predominantly Rural"),SUMPRODUCT((Data!$A$2:$A$7272=$A6)*(Data!$E$2:$E$7272=$A$3)*(Data!$G$2:$G$7272=$B$4)*(Data!$H$2:$H$7272=D$5)*(Data!$I$2:$I$7272)),SUMPRODUCT((Data!$A$2:$A$7272=$A6)*(Data!$B$2:$B$7272=$A$3)*(Data!$G$2:$G$7272=$B$4)*(Data!$H$2:$H$7272=D$5)*(Data!$I$2:$I$7272)))))</f>
        <v>345.38</v>
      </c>
      <c r="E6" s="41" cm="1">
        <f t="array" ref="E6">IF($A$3="England",SUMPRODUCT((Data!$A$2:$A$7272=$A6)*(Data!$G$2:$G$7272=$B$4)*(Data!$H$2:$H$7272=E$5)*(Data!$I$2:$I$7272)),IF(OR($A$3="Non-metropolitan",$A$3="Metropolitan"),SUMPRODUCT((Data!$A$2:$A$7272=$A6)*(Data!$D$2:$D$7272=$A$3)*(Data!$G$2:$G$7272=$B$4)*(Data!$H$2:$H$7272=E$5)*(Data!$I$2:$I$7272)),IF(OR($A$3="Predominantly Urban",$A$3="Significantly Rural",$A$3="Predominantly Rural"),SUMPRODUCT((Data!$A$2:$A$7272=$A6)*(Data!$E$2:$E$7272=$A$3)*(Data!$G$2:$G$7272=$B$4)*(Data!$H$2:$H$7272=E$5)*(Data!$I$2:$I$7272)),SUMPRODUCT((Data!$A$2:$A$7272=$A6)*(Data!$B$2:$B$7272=$A$3)*(Data!$G$2:$G$7272=$B$4)*(Data!$H$2:$H$7272=E$5)*(Data!$I$2:$I$7272)))))</f>
        <v>581.63</v>
      </c>
      <c r="F6" s="41" cm="1">
        <f t="array" ref="F6">IF($A$3="England",SUMPRODUCT((Data!$A$2:$A$7272=$A6)*(Data!$G$2:$G$7272=$B$4)*(Data!$H$2:$H$7272=F$5)*(Data!$I$2:$I$7272)),IF(OR($A$3="Non-metropolitan",$A$3="Metropolitan"),SUMPRODUCT((Data!$A$2:$A$7272=$A6)*(Data!$D$2:$D$7272=$A$3)*(Data!$G$2:$G$7272=$B$4)*(Data!$H$2:$H$7272=F$5)*(Data!$I$2:$I$7272)),IF(OR($A$3="Predominantly Urban",$A$3="Significantly Rural",$A$3="Predominantly Rural"),SUMPRODUCT((Data!$A$2:$A$7272=$A6)*(Data!$E$2:$E$7272=$A$3)*(Data!$G$2:$G$7272=$B$4)*(Data!$H$2:$H$7272=F$5)*(Data!$I$2:$I$7272)),SUMPRODUCT((Data!$A$2:$A$7272=$A6)*(Data!$B$2:$B$7272=$A$3)*(Data!$G$2:$G$7272=$B$4)*(Data!$H$2:$H$7272=F$5)*(Data!$I$2:$I$7272)))))</f>
        <v>984.63400000000001</v>
      </c>
      <c r="G6" s="41" cm="1">
        <f t="array" ref="G6">IF($A$3="England",SUMPRODUCT((Data!$A$2:$A$7272=$A6)*(Data!$G$2:$G$7272=$B$4)*(Data!$I$2:$I$7272)),IF(OR($A$3="Non-metropolitan",$A$3="Metropolitan"),SUMPRODUCT((Data!$A$2:$A$7272=$A6)*(Data!$D$2:$D$7272=$A$3)*(Data!$G$2:$G$7272=$B$4)*(Data!$I$2:$I$7272)),IF(OR($A$3="Predominantly Urban",$A$3="Significantly Rural",$A$3="Predominantly Rural"),SUMPRODUCT((Data!$A$2:$A$7272=$A6)*(Data!$E$2:$E$7272=$A$3)*(Data!$G$2:$G$7272=$B$4)*(Data!$I$2:$I$7272)),SUMPRODUCT((Data!$A$2:$A$7272=$A6)*(Data!$B$2:$B$7272=$A$3)*(Data!$G$2:$G$7272=$B$4)*(Data!$I$2:$I$7272)))))</f>
        <v>1911.644</v>
      </c>
      <c r="H6" s="38"/>
      <c r="I6" s="41" cm="1">
        <f t="array" ref="I6">IF($A$3="England",SUMPRODUCT((Data!$A$2:$A$7272=$A6)*(Data!$G$2:$G$7272=$I$4)*(Data!$H$2:$H$7272=I$5)*(Data!$I$2:$I$7272)),IF(OR($A$3="Non-metropolitan",$A$3="Metropolitan"),SUMPRODUCT((Data!$A$2:$A$7272=$A6)*(Data!$D$2:$D$7272=$A$3)*(Data!$G$2:$G$7272=$I$4)*(Data!$H$2:$H$7272=I$5)*(Data!$I$2:$I$7272)),IF(OR($A$3="Predominantly Urban",$A$3="Significantly Rural",$A$3="Predominantly Rural"),SUMPRODUCT((Data!$A$2:$A$7272=$A6)*(Data!$E$2:$E$7272=$A$3)*(Data!$G$2:$G$7272=$I$4)*(Data!$H$2:$H$7272=I$5)*(Data!$I$2:$I$7272)),SUMPRODUCT((Data!$A$2:$A$7272=$A6)*(Data!$B$2:$B$7272=$A$3)*(Data!$G$2:$G$7272=$I$4)*(Data!$H$2:$H$7272=I$5)*(Data!$I$2:$I$7272)))))</f>
        <v>0</v>
      </c>
      <c r="J6" s="41" cm="1">
        <f t="array" ref="J6">IF($A$3="England",SUMPRODUCT((Data!$A$2:$A$7272=$A6)*(Data!$G$2:$G$7272=$I$4)*(Data!$H$2:$H$7272=J$5)*(Data!$I$2:$I$7272)),IF(OR($A$3="Non-metropolitan",$A$3="Metropolitan"),SUMPRODUCT((Data!$A$2:$A$7272=$A6)*(Data!$D$2:$D$7272=$A$3)*(Data!$G$2:$G$7272=$I$4)*(Data!$H$2:$H$7272=J$5)*(Data!$I$2:$I$7272)),IF(OR($A$3="Predominantly Urban",$A$3="Significantly Rural",$A$3="Predominantly Rural"),SUMPRODUCT((Data!$A$2:$A$7272=$A6)*(Data!$E$2:$E$7272=$A$3)*(Data!$G$2:$G$7272=$I$4)*(Data!$H$2:$H$7272=J$5)*(Data!$I$2:$I$7272)),SUMPRODUCT((Data!$A$2:$A$7272=$A6)*(Data!$B$2:$B$7272=$A$3)*(Data!$G$2:$G$7272=$I$4)*(Data!$H$2:$H$7272=J$5)*(Data!$I$2:$I$7272)))))</f>
        <v>0</v>
      </c>
      <c r="K6" s="41" cm="1">
        <f t="array" ref="K6">IF($A$3="England",SUMPRODUCT((Data!$A$2:$A$7272=$A6)*(Data!$G$2:$G$7272=$I$4)*(Data!$H$2:$H$7272=K$5)*(Data!$I$2:$I$7272)),IF(OR($A$3="Non-metropolitan",$A$3="Metropolitan"),SUMPRODUCT((Data!$A$2:$A$7272=$A6)*(Data!$D$2:$D$7272=$A$3)*(Data!$G$2:$G$7272=$I$4)*(Data!$H$2:$H$7272=K$5)*(Data!$I$2:$I$7272)),IF(OR($A$3="Predominantly Urban",$A$3="Significantly Rural",$A$3="Predominantly Rural"),SUMPRODUCT((Data!$A$2:$A$7272=$A6)*(Data!$E$2:$E$7272=$A$3)*(Data!$G$2:$G$7272=$I$4)*(Data!$H$2:$H$7272=K$5)*(Data!$I$2:$I$7272)),SUMPRODUCT((Data!$A$2:$A$7272=$A6)*(Data!$B$2:$B$7272=$A$3)*(Data!$G$2:$G$7272=$I$4)*(Data!$H$2:$H$7272=K$5)*(Data!$I$2:$I$7272)))))</f>
        <v>37.300000000000004</v>
      </c>
      <c r="L6" s="41" cm="1">
        <f t="array" ref="L6">IF($A$3="England",SUMPRODUCT((Data!$A$2:$A$7272=$A6)*(Data!$G$2:$G$7272=$I$4)*(Data!$H$2:$H$7272=L$5)*(Data!$I$2:$I$7272)),IF(OR($A$3="Non-metropolitan",$A$3="Metropolitan"),SUMPRODUCT((Data!$A$2:$A$7272=$A6)*(Data!$D$2:$D$7272=$A$3)*(Data!$G$2:$G$7272=$I$4)*(Data!$H$2:$H$7272=L$5)*(Data!$I$2:$I$7272)),IF(OR($A$3="Predominantly Urban",$A$3="Significantly Rural",$A$3="Predominantly Rural"),SUMPRODUCT((Data!$A$2:$A$7272=$A6)*(Data!$E$2:$E$7272=$A$3)*(Data!$G$2:$G$7272=$I$4)*(Data!$H$2:$H$7272=L$5)*(Data!$I$2:$I$7272)),SUMPRODUCT((Data!$A$2:$A$7272=$A6)*(Data!$B$2:$B$7272=$A$3)*(Data!$G$2:$G$7272=$I$4)*(Data!$H$2:$H$7272=L$5)*(Data!$I$2:$I$7272)))))</f>
        <v>51.9</v>
      </c>
      <c r="M6" s="41" cm="1">
        <f t="array" ref="M6">IF($A$3="England",SUMPRODUCT((Data!$A$2:$A$7272=$A6)*(Data!$G$2:$G$7272=$I$4)*(Data!$H$2:$H$7272=M$5)*(Data!$I$2:$I$7272)),IF(OR($A$3="Non-metropolitan",$A$3="Metropolitan"),SUMPRODUCT((Data!$A$2:$A$7272=$A6)*(Data!$D$2:$D$7272=$A$3)*(Data!$G$2:$G$7272=$I$4)*(Data!$H$2:$H$7272=M$5)*(Data!$I$2:$I$7272)),IF(OR($A$3="Predominantly Urban",$A$3="Significantly Rural",$A$3="Predominantly Rural"),SUMPRODUCT((Data!$A$2:$A$7272=$A6)*(Data!$E$2:$E$7272=$A$3)*(Data!$G$2:$G$7272=$I$4)*(Data!$H$2:$H$7272=M$5)*(Data!$I$2:$I$7272)),SUMPRODUCT((Data!$A$2:$A$7272=$A6)*(Data!$B$2:$B$7272=$A$3)*(Data!$G$2:$G$7272=$I$4)*(Data!$H$2:$H$7272=M$5)*(Data!$I$2:$I$7272)))))</f>
        <v>188.2</v>
      </c>
      <c r="N6" s="41" cm="1">
        <f t="array" ref="N6">IF($A$3="England",SUMPRODUCT((Data!$A$2:$A$7272=$A6)*(Data!$G$2:$G$7272=$I$4)*(Data!$I$2:$I$7272)),IF(OR($A$3="Non-metropolitan",$A$3="Metropolitan"),SUMPRODUCT((Data!$A$2:$A$7272=$A6)*(Data!$D$2:$D$7272=$A$3)*(Data!$G$2:$G$7272=$I$4)*(Data!$I$2:$I$7272)),IF(OR($A$3="Predominantly Urban",$A$3="Significantly Rural",$A$3="Predominantly Rural"),SUMPRODUCT((Data!$A$2:$A$7272=$A6)*(Data!$E$2:$E$7272=$A$3)*(Data!$G$2:$G$7272=$I$4)*(Data!$I$2:$I$7272)),SUMPRODUCT((Data!$A$2:$A$7272=$A6)*(Data!$B$2:$B$7272=$A$3)*(Data!$G$2:$G$7272=$I$4)*(Data!$I$2:$I$7272)))))</f>
        <v>277.39999999999998</v>
      </c>
      <c r="O6" s="38"/>
      <c r="P6" s="38"/>
    </row>
    <row r="7" spans="1:16" x14ac:dyDescent="0.2">
      <c r="A7" s="61">
        <v>2022</v>
      </c>
      <c r="B7" s="41" cm="1">
        <f t="array" ref="B7">IF($A$3="England",SUMPRODUCT((Data!$A$2:$A$7272=$A7)*(Data!$G$2:$G$7272=$B$4)*(Data!$H$2:$H$7272=B$5)*(Data!$I$2:$I$7272)),IF(OR($A$3="Non-metropolitan",$A$3="Metropolitan"),SUMPRODUCT((Data!$A$2:$A$7272=$A7)*(Data!$D$2:$D$7272=$A$3)*(Data!$G$2:$G$7272=$B$4)*(Data!$H$2:$H$7272=B$5)*(Data!$I$2:$I$7272)),IF(OR($A$3="Predominantly Urban",$A$3="Significantly Rural",$A$3="Predominantly Rural"),SUMPRODUCT((Data!$A$2:$A$7272=$A7)*(Data!$E$2:$E$7272=$A$3)*(Data!$G$2:$G$7272=$B$4)*(Data!$H$2:$H$7272=B$5)*(Data!$I$2:$I$7272)),SUMPRODUCT((Data!$A$2:$A$7272=$A7)*(Data!$B$2:$B$7272=$A$3)*(Data!$G$2:$G$7272=$B$4)*(Data!$H$2:$H$7272=B$5)*(Data!$I$2:$I$7272)))))</f>
        <v>0</v>
      </c>
      <c r="C7" s="41" cm="1">
        <f t="array" ref="C7">IF($A$3="England",SUMPRODUCT((Data!$A$2:$A$7272=$A7)*(Data!$G$2:$G$7272=$B$4)*(Data!$H$2:$H$7272=C$5)*(Data!$I$2:$I$7272)),IF(OR($A$3="Non-metropolitan",$A$3="Metropolitan"),SUMPRODUCT((Data!$A$2:$A$7272=$A7)*(Data!$D$2:$D$7272=$A$3)*(Data!$G$2:$G$7272=$B$4)*(Data!$H$2:$H$7272=C$5)*(Data!$I$2:$I$7272)),IF(OR($A$3="Predominantly Urban",$A$3="Significantly Rural",$A$3="Predominantly Rural"),SUMPRODUCT((Data!$A$2:$A$7272=$A7)*(Data!$E$2:$E$7272=$A$3)*(Data!$G$2:$G$7272=$B$4)*(Data!$H$2:$H$7272=C$5)*(Data!$I$2:$I$7272)),SUMPRODUCT((Data!$A$2:$A$7272=$A7)*(Data!$B$2:$B$7272=$A$3)*(Data!$G$2:$G$7272=$B$4)*(Data!$H$2:$H$7272=C$5)*(Data!$I$2:$I$7272)))))</f>
        <v>2</v>
      </c>
      <c r="D7" s="41" cm="1">
        <f t="array" ref="D7">IF($A$3="England",SUMPRODUCT((Data!$A$2:$A$7272=$A7)*(Data!$G$2:$G$7272=$B$4)*(Data!$H$2:$H$7272=D$5)*(Data!$I$2:$I$7272)),IF(OR($A$3="Non-metropolitan",$A$3="Metropolitan"),SUMPRODUCT((Data!$A$2:$A$7272=$A7)*(Data!$D$2:$D$7272=$A$3)*(Data!$G$2:$G$7272=$B$4)*(Data!$H$2:$H$7272=D$5)*(Data!$I$2:$I$7272)),IF(OR($A$3="Predominantly Urban",$A$3="Significantly Rural",$A$3="Predominantly Rural"),SUMPRODUCT((Data!$A$2:$A$7272=$A7)*(Data!$E$2:$E$7272=$A$3)*(Data!$G$2:$G$7272=$B$4)*(Data!$H$2:$H$7272=D$5)*(Data!$I$2:$I$7272)),SUMPRODUCT((Data!$A$2:$A$7272=$A7)*(Data!$B$2:$B$7272=$A$3)*(Data!$G$2:$G$7272=$B$4)*(Data!$H$2:$H$7272=D$5)*(Data!$I$2:$I$7272)))))</f>
        <v>302.971</v>
      </c>
      <c r="E7" s="41" cm="1">
        <f t="array" ref="E7">IF($A$3="England",SUMPRODUCT((Data!$A$2:$A$7272=$A7)*(Data!$G$2:$G$7272=$B$4)*(Data!$H$2:$H$7272=E$5)*(Data!$I$2:$I$7272)),IF(OR($A$3="Non-metropolitan",$A$3="Metropolitan"),SUMPRODUCT((Data!$A$2:$A$7272=$A7)*(Data!$D$2:$D$7272=$A$3)*(Data!$G$2:$G$7272=$B$4)*(Data!$H$2:$H$7272=E$5)*(Data!$I$2:$I$7272)),IF(OR($A$3="Predominantly Urban",$A$3="Significantly Rural",$A$3="Predominantly Rural"),SUMPRODUCT((Data!$A$2:$A$7272=$A7)*(Data!$E$2:$E$7272=$A$3)*(Data!$G$2:$G$7272=$B$4)*(Data!$H$2:$H$7272=E$5)*(Data!$I$2:$I$7272)),SUMPRODUCT((Data!$A$2:$A$7272=$A7)*(Data!$B$2:$B$7272=$A$3)*(Data!$G$2:$G$7272=$B$4)*(Data!$H$2:$H$7272=E$5)*(Data!$I$2:$I$7272)))))</f>
        <v>542.39499999999998</v>
      </c>
      <c r="F7" s="41" cm="1">
        <f t="array" ref="F7">IF($A$3="England",SUMPRODUCT((Data!$A$2:$A$7272=$A7)*(Data!$G$2:$G$7272=$B$4)*(Data!$H$2:$H$7272=F$5)*(Data!$I$2:$I$7272)),IF(OR($A$3="Non-metropolitan",$A$3="Metropolitan"),SUMPRODUCT((Data!$A$2:$A$7272=$A7)*(Data!$D$2:$D$7272=$A$3)*(Data!$G$2:$G$7272=$B$4)*(Data!$H$2:$H$7272=F$5)*(Data!$I$2:$I$7272)),IF(OR($A$3="Predominantly Urban",$A$3="Significantly Rural",$A$3="Predominantly Rural"),SUMPRODUCT((Data!$A$2:$A$7272=$A7)*(Data!$E$2:$E$7272=$A$3)*(Data!$G$2:$G$7272=$B$4)*(Data!$H$2:$H$7272=F$5)*(Data!$I$2:$I$7272)),SUMPRODUCT((Data!$A$2:$A$7272=$A7)*(Data!$B$2:$B$7272=$A$3)*(Data!$G$2:$G$7272=$B$4)*(Data!$H$2:$H$7272=F$5)*(Data!$I$2:$I$7272)))))</f>
        <v>968.84999999999991</v>
      </c>
      <c r="G7" s="41" cm="1">
        <f t="array" ref="G7">IF($A$3="England",SUMPRODUCT((Data!$A$2:$A$7272=$A7)*(Data!$G$2:$G$7272=$B$4)*(Data!$I$2:$I$7272)),IF(OR($A$3="Non-metropolitan",$A$3="Metropolitan"),SUMPRODUCT((Data!$A$2:$A$7272=$A7)*(Data!$D$2:$D$7272=$A$3)*(Data!$G$2:$G$7272=$B$4)*(Data!$I$2:$I$7272)),IF(OR($A$3="Predominantly Urban",$A$3="Significantly Rural",$A$3="Predominantly Rural"),SUMPRODUCT((Data!$A$2:$A$7272=$A7)*(Data!$E$2:$E$7272=$A$3)*(Data!$G$2:$G$7272=$B$4)*(Data!$I$2:$I$7272)),SUMPRODUCT((Data!$A$2:$A$7272=$A7)*(Data!$B$2:$B$7272=$A$3)*(Data!$G$2:$G$7272=$B$4)*(Data!$I$2:$I$7272)))))</f>
        <v>1816.2160000000003</v>
      </c>
      <c r="H7" s="38"/>
      <c r="I7" s="41" cm="1">
        <f t="array" ref="I7">IF($A$3="England",SUMPRODUCT((Data!$A$2:$A$7272=$A7)*(Data!$G$2:$G$7272=$I$4)*(Data!$H$2:$H$7272=I$5)*(Data!$I$2:$I$7272)),IF(OR($A$3="Non-metropolitan",$A$3="Metropolitan"),SUMPRODUCT((Data!$A$2:$A$7272=$A7)*(Data!$D$2:$D$7272=$A$3)*(Data!$G$2:$G$7272=$I$4)*(Data!$H$2:$H$7272=I$5)*(Data!$I$2:$I$7272)),IF(OR($A$3="Predominantly Urban",$A$3="Significantly Rural",$A$3="Predominantly Rural"),SUMPRODUCT((Data!$A$2:$A$7272=$A7)*(Data!$E$2:$E$7272=$A$3)*(Data!$G$2:$G$7272=$I$4)*(Data!$H$2:$H$7272=I$5)*(Data!$I$2:$I$7272)),SUMPRODUCT((Data!$A$2:$A$7272=$A7)*(Data!$B$2:$B$7272=$A$3)*(Data!$G$2:$G$7272=$I$4)*(Data!$H$2:$H$7272=I$5)*(Data!$I$2:$I$7272)))))</f>
        <v>0</v>
      </c>
      <c r="J7" s="41" cm="1">
        <f t="array" ref="J7">IF($A$3="England",SUMPRODUCT((Data!$A$2:$A$7272=$A7)*(Data!$G$2:$G$7272=$I$4)*(Data!$H$2:$H$7272=J$5)*(Data!$I$2:$I$7272)),IF(OR($A$3="Non-metropolitan",$A$3="Metropolitan"),SUMPRODUCT((Data!$A$2:$A$7272=$A7)*(Data!$D$2:$D$7272=$A$3)*(Data!$G$2:$G$7272=$I$4)*(Data!$H$2:$H$7272=J$5)*(Data!$I$2:$I$7272)),IF(OR($A$3="Predominantly Urban",$A$3="Significantly Rural",$A$3="Predominantly Rural"),SUMPRODUCT((Data!$A$2:$A$7272=$A7)*(Data!$E$2:$E$7272=$A$3)*(Data!$G$2:$G$7272=$I$4)*(Data!$H$2:$H$7272=J$5)*(Data!$I$2:$I$7272)),SUMPRODUCT((Data!$A$2:$A$7272=$A7)*(Data!$B$2:$B$7272=$A$3)*(Data!$G$2:$G$7272=$I$4)*(Data!$H$2:$H$7272=J$5)*(Data!$I$2:$I$7272)))))</f>
        <v>0</v>
      </c>
      <c r="K7" s="41" cm="1">
        <f t="array" ref="K7">IF($A$3="England",SUMPRODUCT((Data!$A$2:$A$7272=$A7)*(Data!$G$2:$G$7272=$I$4)*(Data!$H$2:$H$7272=K$5)*(Data!$I$2:$I$7272)),IF(OR($A$3="Non-metropolitan",$A$3="Metropolitan"),SUMPRODUCT((Data!$A$2:$A$7272=$A7)*(Data!$D$2:$D$7272=$A$3)*(Data!$G$2:$G$7272=$I$4)*(Data!$H$2:$H$7272=K$5)*(Data!$I$2:$I$7272)),IF(OR($A$3="Predominantly Urban",$A$3="Significantly Rural",$A$3="Predominantly Rural"),SUMPRODUCT((Data!$A$2:$A$7272=$A7)*(Data!$E$2:$E$7272=$A$3)*(Data!$G$2:$G$7272=$I$4)*(Data!$H$2:$H$7272=K$5)*(Data!$I$2:$I$7272)),SUMPRODUCT((Data!$A$2:$A$7272=$A7)*(Data!$B$2:$B$7272=$A$3)*(Data!$G$2:$G$7272=$I$4)*(Data!$H$2:$H$7272=K$5)*(Data!$I$2:$I$7272)))))</f>
        <v>40.700000000000003</v>
      </c>
      <c r="L7" s="41" cm="1">
        <f t="array" ref="L7">IF($A$3="England",SUMPRODUCT((Data!$A$2:$A$7272=$A7)*(Data!$G$2:$G$7272=$I$4)*(Data!$H$2:$H$7272=L$5)*(Data!$I$2:$I$7272)),IF(OR($A$3="Non-metropolitan",$A$3="Metropolitan"),SUMPRODUCT((Data!$A$2:$A$7272=$A7)*(Data!$D$2:$D$7272=$A$3)*(Data!$G$2:$G$7272=$I$4)*(Data!$H$2:$H$7272=L$5)*(Data!$I$2:$I$7272)),IF(OR($A$3="Predominantly Urban",$A$3="Significantly Rural",$A$3="Predominantly Rural"),SUMPRODUCT((Data!$A$2:$A$7272=$A7)*(Data!$E$2:$E$7272=$A$3)*(Data!$G$2:$G$7272=$I$4)*(Data!$H$2:$H$7272=L$5)*(Data!$I$2:$I$7272)),SUMPRODUCT((Data!$A$2:$A$7272=$A7)*(Data!$B$2:$B$7272=$A$3)*(Data!$G$2:$G$7272=$I$4)*(Data!$H$2:$H$7272=L$5)*(Data!$I$2:$I$7272)))))</f>
        <v>42.449999999999996</v>
      </c>
      <c r="M7" s="41" cm="1">
        <f t="array" ref="M7">IF($A$3="England",SUMPRODUCT((Data!$A$2:$A$7272=$A7)*(Data!$G$2:$G$7272=$I$4)*(Data!$H$2:$H$7272=M$5)*(Data!$I$2:$I$7272)),IF(OR($A$3="Non-metropolitan",$A$3="Metropolitan"),SUMPRODUCT((Data!$A$2:$A$7272=$A7)*(Data!$D$2:$D$7272=$A$3)*(Data!$G$2:$G$7272=$I$4)*(Data!$H$2:$H$7272=M$5)*(Data!$I$2:$I$7272)),IF(OR($A$3="Predominantly Urban",$A$3="Significantly Rural",$A$3="Predominantly Rural"),SUMPRODUCT((Data!$A$2:$A$7272=$A7)*(Data!$E$2:$E$7272=$A$3)*(Data!$G$2:$G$7272=$I$4)*(Data!$H$2:$H$7272=M$5)*(Data!$I$2:$I$7272)),SUMPRODUCT((Data!$A$2:$A$7272=$A7)*(Data!$B$2:$B$7272=$A$3)*(Data!$G$2:$G$7272=$I$4)*(Data!$H$2:$H$7272=M$5)*(Data!$I$2:$I$7272)))))</f>
        <v>179.5</v>
      </c>
      <c r="N7" s="41" cm="1">
        <f t="array" ref="N7">IF($A$3="England",SUMPRODUCT((Data!$A$2:$A$7272=$A7)*(Data!$G$2:$G$7272=$I$4)*(Data!$I$2:$I$7272)),IF(OR($A$3="Non-metropolitan",$A$3="Metropolitan"),SUMPRODUCT((Data!$A$2:$A$7272=$A7)*(Data!$D$2:$D$7272=$A$3)*(Data!$G$2:$G$7272=$I$4)*(Data!$I$2:$I$7272)),IF(OR($A$3="Predominantly Urban",$A$3="Significantly Rural",$A$3="Predominantly Rural"),SUMPRODUCT((Data!$A$2:$A$7272=$A7)*(Data!$E$2:$E$7272=$A$3)*(Data!$G$2:$G$7272=$I$4)*(Data!$I$2:$I$7272)),SUMPRODUCT((Data!$A$2:$A$7272=$A7)*(Data!$B$2:$B$7272=$A$3)*(Data!$G$2:$G$7272=$I$4)*(Data!$I$2:$I$7272)))))</f>
        <v>262.65000000000003</v>
      </c>
      <c r="O7" s="38"/>
      <c r="P7" s="38"/>
    </row>
    <row r="8" spans="1:16" x14ac:dyDescent="0.2">
      <c r="A8" s="60">
        <v>2023</v>
      </c>
      <c r="B8" s="41" cm="1">
        <f t="array" ref="B8">IF($A$3="England",SUMPRODUCT((Data!$A$2:$A$7272=$A8)*(Data!$G$2:$G$7272=$B$4)*(Data!$H$2:$H$7272=B$5)*(Data!$I$2:$I$7272)),IF(OR($A$3="Non-metropolitan",$A$3="Metropolitan"),SUMPRODUCT((Data!$A$2:$A$7272=$A8)*(Data!$D$2:$D$7272=$A$3)*(Data!$G$2:$G$7272=$B$4)*(Data!$H$2:$H$7272=B$5)*(Data!$I$2:$I$7272)),IF(OR($A$3="Predominantly Urban",$A$3="Significantly Rural",$A$3="Predominantly Rural"),SUMPRODUCT((Data!$A$2:$A$7272=$A8)*(Data!$E$2:$E$7272=$A$3)*(Data!$G$2:$G$7272=$B$4)*(Data!$H$2:$H$7272=B$5)*(Data!$I$2:$I$7272)),SUMPRODUCT((Data!$A$2:$A$7272=$A8)*(Data!$B$2:$B$7272=$A$3)*(Data!$G$2:$G$7272=$B$4)*(Data!$H$2:$H$7272=B$5)*(Data!$I$2:$I$7272)))))</f>
        <v>0</v>
      </c>
      <c r="C8" s="41" cm="1">
        <f t="array" ref="C8">IF($A$3="England",SUMPRODUCT((Data!$A$2:$A$7272=$A8)*(Data!$G$2:$G$7272=$B$4)*(Data!$H$2:$H$7272=C$5)*(Data!$I$2:$I$7272)),IF(OR($A$3="Non-metropolitan",$A$3="Metropolitan"),SUMPRODUCT((Data!$A$2:$A$7272=$A8)*(Data!$D$2:$D$7272=$A$3)*(Data!$G$2:$G$7272=$B$4)*(Data!$H$2:$H$7272=C$5)*(Data!$I$2:$I$7272)),IF(OR($A$3="Predominantly Urban",$A$3="Significantly Rural",$A$3="Predominantly Rural"),SUMPRODUCT((Data!$A$2:$A$7272=$A8)*(Data!$E$2:$E$7272=$A$3)*(Data!$G$2:$G$7272=$B$4)*(Data!$H$2:$H$7272=C$5)*(Data!$I$2:$I$7272)),SUMPRODUCT((Data!$A$2:$A$7272=$A8)*(Data!$B$2:$B$7272=$A$3)*(Data!$G$2:$G$7272=$B$4)*(Data!$H$2:$H$7272=C$5)*(Data!$I$2:$I$7272)))))</f>
        <v>0</v>
      </c>
      <c r="D8" s="41" cm="1">
        <f t="array" ref="D8">IF($A$3="England",SUMPRODUCT((Data!$A$2:$A$7272=$A8)*(Data!$G$2:$G$7272=$B$4)*(Data!$H$2:$H$7272=D$5)*(Data!$I$2:$I$7272)),IF(OR($A$3="Non-metropolitan",$A$3="Metropolitan"),SUMPRODUCT((Data!$A$2:$A$7272=$A8)*(Data!$D$2:$D$7272=$A$3)*(Data!$G$2:$G$7272=$B$4)*(Data!$H$2:$H$7272=D$5)*(Data!$I$2:$I$7272)),IF(OR($A$3="Predominantly Urban",$A$3="Significantly Rural",$A$3="Predominantly Rural"),SUMPRODUCT((Data!$A$2:$A$7272=$A8)*(Data!$E$2:$E$7272=$A$3)*(Data!$G$2:$G$7272=$B$4)*(Data!$H$2:$H$7272=D$5)*(Data!$I$2:$I$7272)),SUMPRODUCT((Data!$A$2:$A$7272=$A8)*(Data!$B$2:$B$7272=$A$3)*(Data!$G$2:$G$7272=$B$4)*(Data!$H$2:$H$7272=D$5)*(Data!$I$2:$I$7272)))))</f>
        <v>326.41800000000006</v>
      </c>
      <c r="E8" s="41" cm="1">
        <f t="array" ref="E8">IF($A$3="England",SUMPRODUCT((Data!$A$2:$A$7272=$A8)*(Data!$G$2:$G$7272=$B$4)*(Data!$H$2:$H$7272=E$5)*(Data!$I$2:$I$7272)),IF(OR($A$3="Non-metropolitan",$A$3="Metropolitan"),SUMPRODUCT((Data!$A$2:$A$7272=$A8)*(Data!$D$2:$D$7272=$A$3)*(Data!$G$2:$G$7272=$B$4)*(Data!$H$2:$H$7272=E$5)*(Data!$I$2:$I$7272)),IF(OR($A$3="Predominantly Urban",$A$3="Significantly Rural",$A$3="Predominantly Rural"),SUMPRODUCT((Data!$A$2:$A$7272=$A8)*(Data!$E$2:$E$7272=$A$3)*(Data!$G$2:$G$7272=$B$4)*(Data!$H$2:$H$7272=E$5)*(Data!$I$2:$I$7272)),SUMPRODUCT((Data!$A$2:$A$7272=$A8)*(Data!$B$2:$B$7272=$A$3)*(Data!$G$2:$G$7272=$B$4)*(Data!$H$2:$H$7272=E$5)*(Data!$I$2:$I$7272)))))</f>
        <v>593.94499999999982</v>
      </c>
      <c r="F8" s="41" cm="1">
        <f t="array" ref="F8">IF($A$3="England",SUMPRODUCT((Data!$A$2:$A$7272=$A8)*(Data!$G$2:$G$7272=$B$4)*(Data!$H$2:$H$7272=F$5)*(Data!$I$2:$I$7272)),IF(OR($A$3="Non-metropolitan",$A$3="Metropolitan"),SUMPRODUCT((Data!$A$2:$A$7272=$A8)*(Data!$D$2:$D$7272=$A$3)*(Data!$G$2:$G$7272=$B$4)*(Data!$H$2:$H$7272=F$5)*(Data!$I$2:$I$7272)),IF(OR($A$3="Predominantly Urban",$A$3="Significantly Rural",$A$3="Predominantly Rural"),SUMPRODUCT((Data!$A$2:$A$7272=$A8)*(Data!$E$2:$E$7272=$A$3)*(Data!$G$2:$G$7272=$B$4)*(Data!$H$2:$H$7272=F$5)*(Data!$I$2:$I$7272)),SUMPRODUCT((Data!$A$2:$A$7272=$A8)*(Data!$B$2:$B$7272=$A$3)*(Data!$G$2:$G$7272=$B$4)*(Data!$H$2:$H$7272=F$5)*(Data!$I$2:$I$7272)))))</f>
        <v>1023.365</v>
      </c>
      <c r="G8" s="41" cm="1">
        <f t="array" ref="G8">IF($A$3="England",SUMPRODUCT((Data!$A$2:$A$7272=$A8)*(Data!$G$2:$G$7272=$B$4)*(Data!$I$2:$I$7272)),IF(OR($A$3="Non-metropolitan",$A$3="Metropolitan"),SUMPRODUCT((Data!$A$2:$A$7272=$A8)*(Data!$D$2:$D$7272=$A$3)*(Data!$G$2:$G$7272=$B$4)*(Data!$I$2:$I$7272)),IF(OR($A$3="Predominantly Urban",$A$3="Significantly Rural",$A$3="Predominantly Rural"),SUMPRODUCT((Data!$A$2:$A$7272=$A8)*(Data!$E$2:$E$7272=$A$3)*(Data!$G$2:$G$7272=$B$4)*(Data!$I$2:$I$7272)),SUMPRODUCT((Data!$A$2:$A$7272=$A8)*(Data!$B$2:$B$7272=$A$3)*(Data!$G$2:$G$7272=$B$4)*(Data!$I$2:$I$7272)))))</f>
        <v>1943.7280000000005</v>
      </c>
      <c r="H8" s="38"/>
      <c r="I8" s="41" cm="1">
        <f t="array" ref="I8">IF($A$3="England",SUMPRODUCT((Data!$A$2:$A$7272=$A8)*(Data!$G$2:$G$7272=$I$4)*(Data!$H$2:$H$7272=I$5)*(Data!$I$2:$I$7272)),IF(OR($A$3="Non-metropolitan",$A$3="Metropolitan"),SUMPRODUCT((Data!$A$2:$A$7272=$A8)*(Data!$D$2:$D$7272=$A$3)*(Data!$G$2:$G$7272=$I$4)*(Data!$H$2:$H$7272=I$5)*(Data!$I$2:$I$7272)),IF(OR($A$3="Predominantly Urban",$A$3="Significantly Rural",$A$3="Predominantly Rural"),SUMPRODUCT((Data!$A$2:$A$7272=$A8)*(Data!$E$2:$E$7272=$A$3)*(Data!$G$2:$G$7272=$I$4)*(Data!$H$2:$H$7272=I$5)*(Data!$I$2:$I$7272)),SUMPRODUCT((Data!$A$2:$A$7272=$A8)*(Data!$B$2:$B$7272=$A$3)*(Data!$G$2:$G$7272=$I$4)*(Data!$H$2:$H$7272=I$5)*(Data!$I$2:$I$7272)))))</f>
        <v>0</v>
      </c>
      <c r="J8" s="41" cm="1">
        <f t="array" ref="J8">IF($A$3="England",SUMPRODUCT((Data!$A$2:$A$7272=$A8)*(Data!$G$2:$G$7272=$I$4)*(Data!$H$2:$H$7272=J$5)*(Data!$I$2:$I$7272)),IF(OR($A$3="Non-metropolitan",$A$3="Metropolitan"),SUMPRODUCT((Data!$A$2:$A$7272=$A8)*(Data!$D$2:$D$7272=$A$3)*(Data!$G$2:$G$7272=$I$4)*(Data!$H$2:$H$7272=J$5)*(Data!$I$2:$I$7272)),IF(OR($A$3="Predominantly Urban",$A$3="Significantly Rural",$A$3="Predominantly Rural"),SUMPRODUCT((Data!$A$2:$A$7272=$A8)*(Data!$E$2:$E$7272=$A$3)*(Data!$G$2:$G$7272=$I$4)*(Data!$H$2:$H$7272=J$5)*(Data!$I$2:$I$7272)),SUMPRODUCT((Data!$A$2:$A$7272=$A8)*(Data!$B$2:$B$7272=$A$3)*(Data!$G$2:$G$7272=$I$4)*(Data!$H$2:$H$7272=J$5)*(Data!$I$2:$I$7272)))))</f>
        <v>0</v>
      </c>
      <c r="K8" s="41" cm="1">
        <f t="array" ref="K8">IF($A$3="England",SUMPRODUCT((Data!$A$2:$A$7272=$A8)*(Data!$G$2:$G$7272=$I$4)*(Data!$H$2:$H$7272=K$5)*(Data!$I$2:$I$7272)),IF(OR($A$3="Non-metropolitan",$A$3="Metropolitan"),SUMPRODUCT((Data!$A$2:$A$7272=$A8)*(Data!$D$2:$D$7272=$A$3)*(Data!$G$2:$G$7272=$I$4)*(Data!$H$2:$H$7272=K$5)*(Data!$I$2:$I$7272)),IF(OR($A$3="Predominantly Urban",$A$3="Significantly Rural",$A$3="Predominantly Rural"),SUMPRODUCT((Data!$A$2:$A$7272=$A8)*(Data!$E$2:$E$7272=$A$3)*(Data!$G$2:$G$7272=$I$4)*(Data!$H$2:$H$7272=K$5)*(Data!$I$2:$I$7272)),SUMPRODUCT((Data!$A$2:$A$7272=$A8)*(Data!$B$2:$B$7272=$A$3)*(Data!$G$2:$G$7272=$I$4)*(Data!$H$2:$H$7272=K$5)*(Data!$I$2:$I$7272)))))</f>
        <v>33.75</v>
      </c>
      <c r="L8" s="41" cm="1">
        <f t="array" ref="L8">IF($A$3="England",SUMPRODUCT((Data!$A$2:$A$7272=$A8)*(Data!$G$2:$G$7272=$I$4)*(Data!$H$2:$H$7272=L$5)*(Data!$I$2:$I$7272)),IF(OR($A$3="Non-metropolitan",$A$3="Metropolitan"),SUMPRODUCT((Data!$A$2:$A$7272=$A8)*(Data!$D$2:$D$7272=$A$3)*(Data!$G$2:$G$7272=$I$4)*(Data!$H$2:$H$7272=L$5)*(Data!$I$2:$I$7272)),IF(OR($A$3="Predominantly Urban",$A$3="Significantly Rural",$A$3="Predominantly Rural"),SUMPRODUCT((Data!$A$2:$A$7272=$A8)*(Data!$E$2:$E$7272=$A$3)*(Data!$G$2:$G$7272=$I$4)*(Data!$H$2:$H$7272=L$5)*(Data!$I$2:$I$7272)),SUMPRODUCT((Data!$A$2:$A$7272=$A8)*(Data!$B$2:$B$7272=$A$3)*(Data!$G$2:$G$7272=$I$4)*(Data!$H$2:$H$7272=L$5)*(Data!$I$2:$I$7272)))))</f>
        <v>35.6</v>
      </c>
      <c r="M8" s="41" cm="1">
        <f t="array" ref="M8">IF($A$3="England",SUMPRODUCT((Data!$A$2:$A$7272=$A8)*(Data!$G$2:$G$7272=$I$4)*(Data!$H$2:$H$7272=M$5)*(Data!$I$2:$I$7272)),IF(OR($A$3="Non-metropolitan",$A$3="Metropolitan"),SUMPRODUCT((Data!$A$2:$A$7272=$A8)*(Data!$D$2:$D$7272=$A$3)*(Data!$G$2:$G$7272=$I$4)*(Data!$H$2:$H$7272=M$5)*(Data!$I$2:$I$7272)),IF(OR($A$3="Predominantly Urban",$A$3="Significantly Rural",$A$3="Predominantly Rural"),SUMPRODUCT((Data!$A$2:$A$7272=$A8)*(Data!$E$2:$E$7272=$A$3)*(Data!$G$2:$G$7272=$I$4)*(Data!$H$2:$H$7272=M$5)*(Data!$I$2:$I$7272)),SUMPRODUCT((Data!$A$2:$A$7272=$A8)*(Data!$B$2:$B$7272=$A$3)*(Data!$G$2:$G$7272=$I$4)*(Data!$H$2:$H$7272=M$5)*(Data!$I$2:$I$7272)))))</f>
        <v>161.72</v>
      </c>
      <c r="N8" s="41" cm="1">
        <f t="array" ref="N8">IF($A$3="England",SUMPRODUCT((Data!$A$2:$A$7272=$A8)*(Data!$G$2:$G$7272=$I$4)*(Data!$I$2:$I$7272)),IF(OR($A$3="Non-metropolitan",$A$3="Metropolitan"),SUMPRODUCT((Data!$A$2:$A$7272=$A8)*(Data!$D$2:$D$7272=$A$3)*(Data!$G$2:$G$7272=$I$4)*(Data!$I$2:$I$7272)),IF(OR($A$3="Predominantly Urban",$A$3="Significantly Rural",$A$3="Predominantly Rural"),SUMPRODUCT((Data!$A$2:$A$7272=$A8)*(Data!$E$2:$E$7272=$A$3)*(Data!$G$2:$G$7272=$I$4)*(Data!$I$2:$I$7272)),SUMPRODUCT((Data!$A$2:$A$7272=$A8)*(Data!$B$2:$B$7272=$A$3)*(Data!$G$2:$G$7272=$I$4)*(Data!$I$2:$I$7272)))))</f>
        <v>231.07</v>
      </c>
      <c r="O8" s="38"/>
      <c r="P8" s="38"/>
    </row>
    <row r="9" spans="1:16" x14ac:dyDescent="0.2">
      <c r="A9" s="60">
        <v>2024</v>
      </c>
      <c r="B9" s="41" cm="1">
        <f t="array" ref="B9">IF($A$3="England",SUMPRODUCT((Data!$A$2:$A$7272=$A9)*(Data!$G$2:$G$7272=$B$4)*(Data!$H$2:$H$7272=B$5)*(Data!$I$2:$I$7272)),IF(OR($A$3="Non-metropolitan",$A$3="Metropolitan"),SUMPRODUCT((Data!$A$2:$A$7272=$A9)*(Data!$D$2:$D$7272=$A$3)*(Data!$G$2:$G$7272=$B$4)*(Data!$H$2:$H$7272=B$5)*(Data!$I$2:$I$7272)),IF(OR($A$3="Predominantly Urban",$A$3="Significantly Rural",$A$3="Predominantly Rural"),SUMPRODUCT((Data!$A$2:$A$7272=$A9)*(Data!$E$2:$E$7272=$A$3)*(Data!$G$2:$G$7272=$B$4)*(Data!$H$2:$H$7272=B$5)*(Data!$I$2:$I$7272)),SUMPRODUCT((Data!$A$2:$A$7272=$A9)*(Data!$B$2:$B$7272=$A$3)*(Data!$G$2:$G$7272=$B$4)*(Data!$H$2:$H$7272=B$5)*(Data!$I$2:$I$7272)))))</f>
        <v>0</v>
      </c>
      <c r="C9" s="41" cm="1">
        <f t="array" ref="C9">IF($A$3="England",SUMPRODUCT((Data!$A$2:$A$7272=$A9)*(Data!$G$2:$G$7272=$B$4)*(Data!$H$2:$H$7272=C$5)*(Data!$I$2:$I$7272)),IF(OR($A$3="Non-metropolitan",$A$3="Metropolitan"),SUMPRODUCT((Data!$A$2:$A$7272=$A9)*(Data!$D$2:$D$7272=$A$3)*(Data!$G$2:$G$7272=$B$4)*(Data!$H$2:$H$7272=C$5)*(Data!$I$2:$I$7272)),IF(OR($A$3="Predominantly Urban",$A$3="Significantly Rural",$A$3="Predominantly Rural"),SUMPRODUCT((Data!$A$2:$A$7272=$A9)*(Data!$E$2:$E$7272=$A$3)*(Data!$G$2:$G$7272=$B$4)*(Data!$H$2:$H$7272=C$5)*(Data!$I$2:$I$7272)),SUMPRODUCT((Data!$A$2:$A$7272=$A9)*(Data!$B$2:$B$7272=$A$3)*(Data!$G$2:$G$7272=$B$4)*(Data!$H$2:$H$7272=C$5)*(Data!$I$2:$I$7272)))))</f>
        <v>0</v>
      </c>
      <c r="D9" s="41" cm="1">
        <f t="array" ref="D9">IF($A$3="England",SUMPRODUCT((Data!$A$2:$A$7272=$A9)*(Data!$G$2:$G$7272=$B$4)*(Data!$H$2:$H$7272=D$5)*(Data!$I$2:$I$7272)),IF(OR($A$3="Non-metropolitan",$A$3="Metropolitan"),SUMPRODUCT((Data!$A$2:$A$7272=$A9)*(Data!$D$2:$D$7272=$A$3)*(Data!$G$2:$G$7272=$B$4)*(Data!$H$2:$H$7272=D$5)*(Data!$I$2:$I$7272)),IF(OR($A$3="Predominantly Urban",$A$3="Significantly Rural",$A$3="Predominantly Rural"),SUMPRODUCT((Data!$A$2:$A$7272=$A9)*(Data!$E$2:$E$7272=$A$3)*(Data!$G$2:$G$7272=$B$4)*(Data!$H$2:$H$7272=D$5)*(Data!$I$2:$I$7272)),SUMPRODUCT((Data!$A$2:$A$7272=$A9)*(Data!$B$2:$B$7272=$A$3)*(Data!$G$2:$G$7272=$B$4)*(Data!$H$2:$H$7272=D$5)*(Data!$I$2:$I$7272)))))</f>
        <v>325.54499999999996</v>
      </c>
      <c r="E9" s="41" cm="1">
        <f t="array" ref="E9">IF($A$3="England",SUMPRODUCT((Data!$A$2:$A$7272=$A9)*(Data!$G$2:$G$7272=$B$4)*(Data!$H$2:$H$7272=E$5)*(Data!$I$2:$I$7272)),IF(OR($A$3="Non-metropolitan",$A$3="Metropolitan"),SUMPRODUCT((Data!$A$2:$A$7272=$A9)*(Data!$D$2:$D$7272=$A$3)*(Data!$G$2:$G$7272=$B$4)*(Data!$H$2:$H$7272=E$5)*(Data!$I$2:$I$7272)),IF(OR($A$3="Predominantly Urban",$A$3="Significantly Rural",$A$3="Predominantly Rural"),SUMPRODUCT((Data!$A$2:$A$7272=$A9)*(Data!$E$2:$E$7272=$A$3)*(Data!$G$2:$G$7272=$B$4)*(Data!$H$2:$H$7272=E$5)*(Data!$I$2:$I$7272)),SUMPRODUCT((Data!$A$2:$A$7272=$A9)*(Data!$B$2:$B$7272=$A$3)*(Data!$G$2:$G$7272=$B$4)*(Data!$H$2:$H$7272=E$5)*(Data!$I$2:$I$7272)))))</f>
        <v>583.5100000000001</v>
      </c>
      <c r="F9" s="41" cm="1">
        <f t="array" ref="F9">IF($A$3="England",SUMPRODUCT((Data!$A$2:$A$7272=$A9)*(Data!$G$2:$G$7272=$B$4)*(Data!$H$2:$H$7272=F$5)*(Data!$I$2:$I$7272)),IF(OR($A$3="Non-metropolitan",$A$3="Metropolitan"),SUMPRODUCT((Data!$A$2:$A$7272=$A9)*(Data!$D$2:$D$7272=$A$3)*(Data!$G$2:$G$7272=$B$4)*(Data!$H$2:$H$7272=F$5)*(Data!$I$2:$I$7272)),IF(OR($A$3="Predominantly Urban",$A$3="Significantly Rural",$A$3="Predominantly Rural"),SUMPRODUCT((Data!$A$2:$A$7272=$A9)*(Data!$E$2:$E$7272=$A$3)*(Data!$G$2:$G$7272=$B$4)*(Data!$H$2:$H$7272=F$5)*(Data!$I$2:$I$7272)),SUMPRODUCT((Data!$A$2:$A$7272=$A9)*(Data!$B$2:$B$7272=$A$3)*(Data!$G$2:$G$7272=$B$4)*(Data!$H$2:$H$7272=F$5)*(Data!$I$2:$I$7272)))))</f>
        <v>947.88800000000015</v>
      </c>
      <c r="G9" s="41" cm="1">
        <f t="array" ref="G9">IF($A$3="England",SUMPRODUCT((Data!$A$2:$A$7272=$A9)*(Data!$G$2:$G$7272=$B$4)*(Data!$I$2:$I$7272)),IF(OR($A$3="Non-metropolitan",$A$3="Metropolitan"),SUMPRODUCT((Data!$A$2:$A$7272=$A9)*(Data!$D$2:$D$7272=$A$3)*(Data!$G$2:$G$7272=$B$4)*(Data!$I$2:$I$7272)),IF(OR($A$3="Predominantly Urban",$A$3="Significantly Rural",$A$3="Predominantly Rural"),SUMPRODUCT((Data!$A$2:$A$7272=$A9)*(Data!$E$2:$E$7272=$A$3)*(Data!$G$2:$G$7272=$B$4)*(Data!$I$2:$I$7272)),SUMPRODUCT((Data!$A$2:$A$7272=$A9)*(Data!$B$2:$B$7272=$A$3)*(Data!$G$2:$G$7272=$B$4)*(Data!$I$2:$I$7272)))))</f>
        <v>1856.9430000000004</v>
      </c>
      <c r="H9" s="38"/>
      <c r="I9" s="41" cm="1">
        <f t="array" ref="I9">IF($A$3="England",SUMPRODUCT((Data!$A$2:$A$7272=$A9)*(Data!$G$2:$G$7272=$I$4)*(Data!$H$2:$H$7272=I$5)*(Data!$I$2:$I$7272)),IF(OR($A$3="Non-metropolitan",$A$3="Metropolitan"),SUMPRODUCT((Data!$A$2:$A$7272=$A9)*(Data!$D$2:$D$7272=$A$3)*(Data!$G$2:$G$7272=$I$4)*(Data!$H$2:$H$7272=I$5)*(Data!$I$2:$I$7272)),IF(OR($A$3="Predominantly Urban",$A$3="Significantly Rural",$A$3="Predominantly Rural"),SUMPRODUCT((Data!$A$2:$A$7272=$A9)*(Data!$E$2:$E$7272=$A$3)*(Data!$G$2:$G$7272=$I$4)*(Data!$H$2:$H$7272=I$5)*(Data!$I$2:$I$7272)),SUMPRODUCT((Data!$A$2:$A$7272=$A9)*(Data!$B$2:$B$7272=$A$3)*(Data!$G$2:$G$7272=$I$4)*(Data!$H$2:$H$7272=I$5)*(Data!$I$2:$I$7272)))))</f>
        <v>0</v>
      </c>
      <c r="J9" s="41" cm="1">
        <f t="array" ref="J9">IF($A$3="England",SUMPRODUCT((Data!$A$2:$A$7272=$A9)*(Data!$G$2:$G$7272=$I$4)*(Data!$H$2:$H$7272=J$5)*(Data!$I$2:$I$7272)),IF(OR($A$3="Non-metropolitan",$A$3="Metropolitan"),SUMPRODUCT((Data!$A$2:$A$7272=$A9)*(Data!$D$2:$D$7272=$A$3)*(Data!$G$2:$G$7272=$I$4)*(Data!$H$2:$H$7272=J$5)*(Data!$I$2:$I$7272)),IF(OR($A$3="Predominantly Urban",$A$3="Significantly Rural",$A$3="Predominantly Rural"),SUMPRODUCT((Data!$A$2:$A$7272=$A9)*(Data!$E$2:$E$7272=$A$3)*(Data!$G$2:$G$7272=$I$4)*(Data!$H$2:$H$7272=J$5)*(Data!$I$2:$I$7272)),SUMPRODUCT((Data!$A$2:$A$7272=$A9)*(Data!$B$2:$B$7272=$A$3)*(Data!$G$2:$G$7272=$I$4)*(Data!$H$2:$H$7272=J$5)*(Data!$I$2:$I$7272)))))</f>
        <v>0</v>
      </c>
      <c r="K9" s="41" cm="1">
        <f t="array" ref="K9">IF($A$3="England",SUMPRODUCT((Data!$A$2:$A$7272=$A9)*(Data!$G$2:$G$7272=$I$4)*(Data!$H$2:$H$7272=K$5)*(Data!$I$2:$I$7272)),IF(OR($A$3="Non-metropolitan",$A$3="Metropolitan"),SUMPRODUCT((Data!$A$2:$A$7272=$A9)*(Data!$D$2:$D$7272=$A$3)*(Data!$G$2:$G$7272=$I$4)*(Data!$H$2:$H$7272=K$5)*(Data!$I$2:$I$7272)),IF(OR($A$3="Predominantly Urban",$A$3="Significantly Rural",$A$3="Predominantly Rural"),SUMPRODUCT((Data!$A$2:$A$7272=$A9)*(Data!$E$2:$E$7272=$A$3)*(Data!$G$2:$G$7272=$I$4)*(Data!$H$2:$H$7272=K$5)*(Data!$I$2:$I$7272)),SUMPRODUCT((Data!$A$2:$A$7272=$A9)*(Data!$B$2:$B$7272=$A$3)*(Data!$G$2:$G$7272=$I$4)*(Data!$H$2:$H$7272=K$5)*(Data!$I$2:$I$7272)))))</f>
        <v>28.150000000000002</v>
      </c>
      <c r="L9" s="41" cm="1">
        <f t="array" ref="L9">IF($A$3="England",SUMPRODUCT((Data!$A$2:$A$7272=$A9)*(Data!$G$2:$G$7272=$I$4)*(Data!$H$2:$H$7272=L$5)*(Data!$I$2:$I$7272)),IF(OR($A$3="Non-metropolitan",$A$3="Metropolitan"),SUMPRODUCT((Data!$A$2:$A$7272=$A9)*(Data!$D$2:$D$7272=$A$3)*(Data!$G$2:$G$7272=$I$4)*(Data!$H$2:$H$7272=L$5)*(Data!$I$2:$I$7272)),IF(OR($A$3="Predominantly Urban",$A$3="Significantly Rural",$A$3="Predominantly Rural"),SUMPRODUCT((Data!$A$2:$A$7272=$A9)*(Data!$E$2:$E$7272=$A$3)*(Data!$G$2:$G$7272=$I$4)*(Data!$H$2:$H$7272=L$5)*(Data!$I$2:$I$7272)),SUMPRODUCT((Data!$A$2:$A$7272=$A9)*(Data!$B$2:$B$7272=$A$3)*(Data!$G$2:$G$7272=$I$4)*(Data!$H$2:$H$7272=L$5)*(Data!$I$2:$I$7272)))))</f>
        <v>43.5</v>
      </c>
      <c r="M9" s="41" cm="1">
        <f t="array" ref="M9">IF($A$3="England",SUMPRODUCT((Data!$A$2:$A$7272=$A9)*(Data!$G$2:$G$7272=$I$4)*(Data!$H$2:$H$7272=M$5)*(Data!$I$2:$I$7272)),IF(OR($A$3="Non-metropolitan",$A$3="Metropolitan"),SUMPRODUCT((Data!$A$2:$A$7272=$A9)*(Data!$D$2:$D$7272=$A$3)*(Data!$G$2:$G$7272=$I$4)*(Data!$H$2:$H$7272=M$5)*(Data!$I$2:$I$7272)),IF(OR($A$3="Predominantly Urban",$A$3="Significantly Rural",$A$3="Predominantly Rural"),SUMPRODUCT((Data!$A$2:$A$7272=$A9)*(Data!$E$2:$E$7272=$A$3)*(Data!$G$2:$G$7272=$I$4)*(Data!$H$2:$H$7272=M$5)*(Data!$I$2:$I$7272)),SUMPRODUCT((Data!$A$2:$A$7272=$A9)*(Data!$B$2:$B$7272=$A$3)*(Data!$G$2:$G$7272=$I$4)*(Data!$H$2:$H$7272=M$5)*(Data!$I$2:$I$7272)))))</f>
        <v>163.19999999999999</v>
      </c>
      <c r="N9" s="41" cm="1">
        <f t="array" ref="N9">IF($A$3="England",SUMPRODUCT((Data!$A$2:$A$7272=$A9)*(Data!$G$2:$G$7272=$I$4)*(Data!$I$2:$I$7272)),IF(OR($A$3="Non-metropolitan",$A$3="Metropolitan"),SUMPRODUCT((Data!$A$2:$A$7272=$A9)*(Data!$D$2:$D$7272=$A$3)*(Data!$G$2:$G$7272=$I$4)*(Data!$I$2:$I$7272)),IF(OR($A$3="Predominantly Urban",$A$3="Significantly Rural",$A$3="Predominantly Rural"),SUMPRODUCT((Data!$A$2:$A$7272=$A9)*(Data!$E$2:$E$7272=$A$3)*(Data!$G$2:$G$7272=$I$4)*(Data!$I$2:$I$7272)),SUMPRODUCT((Data!$A$2:$A$7272=$A9)*(Data!$B$2:$B$7272=$A$3)*(Data!$G$2:$G$7272=$I$4)*(Data!$I$2:$I$7272)))))</f>
        <v>234.85000000000002</v>
      </c>
      <c r="O9" s="38"/>
      <c r="P9" s="38"/>
    </row>
    <row r="10" spans="1:16" x14ac:dyDescent="0.2">
      <c r="A10" s="60">
        <v>2025</v>
      </c>
      <c r="B10" s="41" cm="1">
        <f t="array" ref="B10">IF($A$3="England",SUMPRODUCT((Data!$A$2:$A$7272=$A10)*(Data!$G$2:$G$7272=$B$4)*(Data!$H$2:$H$7272=B$5)*(Data!$I$2:$I$7272)),IF(OR($A$3="Non-metropolitan",$A$3="Metropolitan"),SUMPRODUCT((Data!$A$2:$A$7272=$A10)*(Data!$D$2:$D$7272=$A$3)*(Data!$G$2:$G$7272=$B$4)*(Data!$H$2:$H$7272=B$5)*(Data!$I$2:$I$7272)),IF(OR($A$3="Predominantly Urban",$A$3="Significantly Rural",$A$3="Predominantly Rural"),SUMPRODUCT((Data!$A$2:$A$7272=$A10)*(Data!$E$2:$E$7272=$A$3)*(Data!$G$2:$G$7272=$B$4)*(Data!$H$2:$H$7272=B$5)*(Data!$I$2:$I$7272)),SUMPRODUCT((Data!$A$2:$A$7272=$A10)*(Data!$B$2:$B$7272=$A$3)*(Data!$G$2:$G$7272=$B$4)*(Data!$H$2:$H$7272=B$5)*(Data!$I$2:$I$7272)))))</f>
        <v>0</v>
      </c>
      <c r="C10" s="41" cm="1">
        <f t="array" ref="C10">IF($A$3="England",SUMPRODUCT((Data!$A$2:$A$7272=$A10)*(Data!$G$2:$G$7272=$B$4)*(Data!$H$2:$H$7272=C$5)*(Data!$I$2:$I$7272)),IF(OR($A$3="Non-metropolitan",$A$3="Metropolitan"),SUMPRODUCT((Data!$A$2:$A$7272=$A10)*(Data!$D$2:$D$7272=$A$3)*(Data!$G$2:$G$7272=$B$4)*(Data!$H$2:$H$7272=C$5)*(Data!$I$2:$I$7272)),IF(OR($A$3="Predominantly Urban",$A$3="Significantly Rural",$A$3="Predominantly Rural"),SUMPRODUCT((Data!$A$2:$A$7272=$A10)*(Data!$E$2:$E$7272=$A$3)*(Data!$G$2:$G$7272=$B$4)*(Data!$H$2:$H$7272=C$5)*(Data!$I$2:$I$7272)),SUMPRODUCT((Data!$A$2:$A$7272=$A10)*(Data!$B$2:$B$7272=$A$3)*(Data!$G$2:$G$7272=$B$4)*(Data!$H$2:$H$7272=C$5)*(Data!$I$2:$I$7272)))))</f>
        <v>0</v>
      </c>
      <c r="D10" s="41" cm="1">
        <f t="array" ref="D10">IF($A$3="England",SUMPRODUCT((Data!$A$2:$A$7272=$A10)*(Data!$G$2:$G$7272=$B$4)*(Data!$H$2:$H$7272=D$5)*(Data!$I$2:$I$7272)),IF(OR($A$3="Non-metropolitan",$A$3="Metropolitan"),SUMPRODUCT((Data!$A$2:$A$7272=$A10)*(Data!$D$2:$D$7272=$A$3)*(Data!$G$2:$G$7272=$B$4)*(Data!$H$2:$H$7272=D$5)*(Data!$I$2:$I$7272)),IF(OR($A$3="Predominantly Urban",$A$3="Significantly Rural",$A$3="Predominantly Rural"),SUMPRODUCT((Data!$A$2:$A$7272=$A10)*(Data!$E$2:$E$7272=$A$3)*(Data!$G$2:$G$7272=$B$4)*(Data!$H$2:$H$7272=D$5)*(Data!$I$2:$I$7272)),SUMPRODUCT((Data!$A$2:$A$7272=$A10)*(Data!$B$2:$B$7272=$A$3)*(Data!$G$2:$G$7272=$B$4)*(Data!$H$2:$H$7272=D$5)*(Data!$I$2:$I$7272)))))</f>
        <v>311.33699999999993</v>
      </c>
      <c r="E10" s="41" cm="1">
        <f t="array" ref="E10">IF($A$3="England",SUMPRODUCT((Data!$A$2:$A$7272=$A10)*(Data!$G$2:$G$7272=$B$4)*(Data!$H$2:$H$7272=E$5)*(Data!$I$2:$I$7272)),IF(OR($A$3="Non-metropolitan",$A$3="Metropolitan"),SUMPRODUCT((Data!$A$2:$A$7272=$A10)*(Data!$D$2:$D$7272=$A$3)*(Data!$G$2:$G$7272=$B$4)*(Data!$H$2:$H$7272=E$5)*(Data!$I$2:$I$7272)),IF(OR($A$3="Predominantly Urban",$A$3="Significantly Rural",$A$3="Predominantly Rural"),SUMPRODUCT((Data!$A$2:$A$7272=$A10)*(Data!$E$2:$E$7272=$A$3)*(Data!$G$2:$G$7272=$B$4)*(Data!$H$2:$H$7272=E$5)*(Data!$I$2:$I$7272)),SUMPRODUCT((Data!$A$2:$A$7272=$A10)*(Data!$B$2:$B$7272=$A$3)*(Data!$G$2:$G$7272=$B$4)*(Data!$H$2:$H$7272=E$5)*(Data!$I$2:$I$7272)))))</f>
        <v>567.49</v>
      </c>
      <c r="F10" s="41" cm="1">
        <f t="array" ref="F10">IF($A$3="England",SUMPRODUCT((Data!$A$2:$A$7272=$A10)*(Data!$G$2:$G$7272=$B$4)*(Data!$H$2:$H$7272=F$5)*(Data!$I$2:$I$7272)),IF(OR($A$3="Non-metropolitan",$A$3="Metropolitan"),SUMPRODUCT((Data!$A$2:$A$7272=$A10)*(Data!$D$2:$D$7272=$A$3)*(Data!$G$2:$G$7272=$B$4)*(Data!$H$2:$H$7272=F$5)*(Data!$I$2:$I$7272)),IF(OR($A$3="Predominantly Urban",$A$3="Significantly Rural",$A$3="Predominantly Rural"),SUMPRODUCT((Data!$A$2:$A$7272=$A10)*(Data!$E$2:$E$7272=$A$3)*(Data!$G$2:$G$7272=$B$4)*(Data!$H$2:$H$7272=F$5)*(Data!$I$2:$I$7272)),SUMPRODUCT((Data!$A$2:$A$7272=$A10)*(Data!$B$2:$B$7272=$A$3)*(Data!$G$2:$G$7272=$B$4)*(Data!$H$2:$H$7272=F$5)*(Data!$I$2:$I$7272)))))</f>
        <v>941.32599999999991</v>
      </c>
      <c r="G10" s="41" cm="1">
        <f t="array" ref="G10">IF($A$3="England",SUMPRODUCT((Data!$A$2:$A$7272=$A10)*(Data!$G$2:$G$7272=$B$4)*(Data!$I$2:$I$7272)),IF(OR($A$3="Non-metropolitan",$A$3="Metropolitan"),SUMPRODUCT((Data!$A$2:$A$7272=$A10)*(Data!$D$2:$D$7272=$A$3)*(Data!$G$2:$G$7272=$B$4)*(Data!$I$2:$I$7272)),IF(OR($A$3="Predominantly Urban",$A$3="Significantly Rural",$A$3="Predominantly Rural"),SUMPRODUCT((Data!$A$2:$A$7272=$A10)*(Data!$E$2:$E$7272=$A$3)*(Data!$G$2:$G$7272=$B$4)*(Data!$I$2:$I$7272)),SUMPRODUCT((Data!$A$2:$A$7272=$A10)*(Data!$B$2:$B$7272=$A$3)*(Data!$G$2:$G$7272=$B$4)*(Data!$I$2:$I$7272)))))</f>
        <v>1820.1530000000007</v>
      </c>
      <c r="H10" s="38"/>
      <c r="I10" s="41" cm="1">
        <f t="array" ref="I10">IF($A$3="England",SUMPRODUCT((Data!$A$2:$A$7272=$A10)*(Data!$G$2:$G$7272=$I$4)*(Data!$H$2:$H$7272=I$5)*(Data!$I$2:$I$7272)),IF(OR($A$3="Non-metropolitan",$A$3="Metropolitan"),SUMPRODUCT((Data!$A$2:$A$7272=$A10)*(Data!$D$2:$D$7272=$A$3)*(Data!$G$2:$G$7272=$I$4)*(Data!$H$2:$H$7272=I$5)*(Data!$I$2:$I$7272)),IF(OR($A$3="Predominantly Urban",$A$3="Significantly Rural",$A$3="Predominantly Rural"),SUMPRODUCT((Data!$A$2:$A$7272=$A10)*(Data!$E$2:$E$7272=$A$3)*(Data!$G$2:$G$7272=$I$4)*(Data!$H$2:$H$7272=I$5)*(Data!$I$2:$I$7272)),SUMPRODUCT((Data!$A$2:$A$7272=$A10)*(Data!$B$2:$B$7272=$A$3)*(Data!$G$2:$G$7272=$I$4)*(Data!$H$2:$H$7272=I$5)*(Data!$I$2:$I$7272)))))</f>
        <v>0</v>
      </c>
      <c r="J10" s="41" cm="1">
        <f t="array" ref="J10">IF($A$3="England",SUMPRODUCT((Data!$A$2:$A$7272=$A10)*(Data!$G$2:$G$7272=$I$4)*(Data!$H$2:$H$7272=J$5)*(Data!$I$2:$I$7272)),IF(OR($A$3="Non-metropolitan",$A$3="Metropolitan"),SUMPRODUCT((Data!$A$2:$A$7272=$A10)*(Data!$D$2:$D$7272=$A$3)*(Data!$G$2:$G$7272=$I$4)*(Data!$H$2:$H$7272=J$5)*(Data!$I$2:$I$7272)),IF(OR($A$3="Predominantly Urban",$A$3="Significantly Rural",$A$3="Predominantly Rural"),SUMPRODUCT((Data!$A$2:$A$7272=$A10)*(Data!$E$2:$E$7272=$A$3)*(Data!$G$2:$G$7272=$I$4)*(Data!$H$2:$H$7272=J$5)*(Data!$I$2:$I$7272)),SUMPRODUCT((Data!$A$2:$A$7272=$A10)*(Data!$B$2:$B$7272=$A$3)*(Data!$G$2:$G$7272=$I$4)*(Data!$H$2:$H$7272=J$5)*(Data!$I$2:$I$7272)))))</f>
        <v>0</v>
      </c>
      <c r="K10" s="41" cm="1">
        <f t="array" ref="K10">IF($A$3="England",SUMPRODUCT((Data!$A$2:$A$7272=$A10)*(Data!$G$2:$G$7272=$I$4)*(Data!$H$2:$H$7272=K$5)*(Data!$I$2:$I$7272)),IF(OR($A$3="Non-metropolitan",$A$3="Metropolitan"),SUMPRODUCT((Data!$A$2:$A$7272=$A10)*(Data!$D$2:$D$7272=$A$3)*(Data!$G$2:$G$7272=$I$4)*(Data!$H$2:$H$7272=K$5)*(Data!$I$2:$I$7272)),IF(OR($A$3="Predominantly Urban",$A$3="Significantly Rural",$A$3="Predominantly Rural"),SUMPRODUCT((Data!$A$2:$A$7272=$A10)*(Data!$E$2:$E$7272=$A$3)*(Data!$G$2:$G$7272=$I$4)*(Data!$H$2:$H$7272=K$5)*(Data!$I$2:$I$7272)),SUMPRODUCT((Data!$A$2:$A$7272=$A10)*(Data!$B$2:$B$7272=$A$3)*(Data!$G$2:$G$7272=$I$4)*(Data!$H$2:$H$7272=K$5)*(Data!$I$2:$I$7272)))))</f>
        <v>26.344999999999999</v>
      </c>
      <c r="L10" s="41" cm="1">
        <f t="array" ref="L10">IF($A$3="England",SUMPRODUCT((Data!$A$2:$A$7272=$A10)*(Data!$G$2:$G$7272=$I$4)*(Data!$H$2:$H$7272=L$5)*(Data!$I$2:$I$7272)),IF(OR($A$3="Non-metropolitan",$A$3="Metropolitan"),SUMPRODUCT((Data!$A$2:$A$7272=$A10)*(Data!$D$2:$D$7272=$A$3)*(Data!$G$2:$G$7272=$I$4)*(Data!$H$2:$H$7272=L$5)*(Data!$I$2:$I$7272)),IF(OR($A$3="Predominantly Urban",$A$3="Significantly Rural",$A$3="Predominantly Rural"),SUMPRODUCT((Data!$A$2:$A$7272=$A10)*(Data!$E$2:$E$7272=$A$3)*(Data!$G$2:$G$7272=$I$4)*(Data!$H$2:$H$7272=L$5)*(Data!$I$2:$I$7272)),SUMPRODUCT((Data!$A$2:$A$7272=$A10)*(Data!$B$2:$B$7272=$A$3)*(Data!$G$2:$G$7272=$I$4)*(Data!$H$2:$H$7272=L$5)*(Data!$I$2:$I$7272)))))</f>
        <v>45</v>
      </c>
      <c r="M10" s="41" cm="1">
        <f t="array" ref="M10">IF($A$3="England",SUMPRODUCT((Data!$A$2:$A$7272=$A10)*(Data!$G$2:$G$7272=$I$4)*(Data!$H$2:$H$7272=M$5)*(Data!$I$2:$I$7272)),IF(OR($A$3="Non-metropolitan",$A$3="Metropolitan"),SUMPRODUCT((Data!$A$2:$A$7272=$A10)*(Data!$D$2:$D$7272=$A$3)*(Data!$G$2:$G$7272=$I$4)*(Data!$H$2:$H$7272=M$5)*(Data!$I$2:$I$7272)),IF(OR($A$3="Predominantly Urban",$A$3="Significantly Rural",$A$3="Predominantly Rural"),SUMPRODUCT((Data!$A$2:$A$7272=$A10)*(Data!$E$2:$E$7272=$A$3)*(Data!$G$2:$G$7272=$I$4)*(Data!$H$2:$H$7272=M$5)*(Data!$I$2:$I$7272)),SUMPRODUCT((Data!$A$2:$A$7272=$A10)*(Data!$B$2:$B$7272=$A$3)*(Data!$G$2:$G$7272=$I$4)*(Data!$H$2:$H$7272=M$5)*(Data!$I$2:$I$7272)))))</f>
        <v>164.02500000000001</v>
      </c>
      <c r="N10" s="41" cm="1">
        <f t="array" ref="N10">IF($A$3="England",SUMPRODUCT((Data!$A$2:$A$7272=$A10)*(Data!$G$2:$G$7272=$I$4)*(Data!$I$2:$I$7272)),IF(OR($A$3="Non-metropolitan",$A$3="Metropolitan"),SUMPRODUCT((Data!$A$2:$A$7272=$A10)*(Data!$D$2:$D$7272=$A$3)*(Data!$G$2:$G$7272=$I$4)*(Data!$I$2:$I$7272)),IF(OR($A$3="Predominantly Urban",$A$3="Significantly Rural",$A$3="Predominantly Rural"),SUMPRODUCT((Data!$A$2:$A$7272=$A10)*(Data!$E$2:$E$7272=$A$3)*(Data!$G$2:$G$7272=$I$4)*(Data!$I$2:$I$7272)),SUMPRODUCT((Data!$A$2:$A$7272=$A10)*(Data!$B$2:$B$7272=$A$3)*(Data!$G$2:$G$7272=$I$4)*(Data!$I$2:$I$7272)))))</f>
        <v>235.36999999999998</v>
      </c>
      <c r="O10" s="38"/>
      <c r="P10" s="38"/>
    </row>
    <row r="11" spans="1:16" x14ac:dyDescent="0.2">
      <c r="A11" s="60">
        <v>2026</v>
      </c>
      <c r="B11" s="41" cm="1">
        <f t="array" ref="B11">IF($A$3="England",SUMPRODUCT((Data!$A$2:$A$7272=$A11)*(Data!$G$2:$G$7272=$B$4)*(Data!$H$2:$H$7272=B$5)*(Data!$I$2:$I$7272)),IF(OR($A$3="Non-metropolitan",$A$3="Metropolitan"),SUMPRODUCT((Data!$A$2:$A$7272=$A11)*(Data!$D$2:$D$7272=$A$3)*(Data!$G$2:$G$7272=$B$4)*(Data!$H$2:$H$7272=B$5)*(Data!$I$2:$I$7272)),IF(OR($A$3="Predominantly Urban",$A$3="Significantly Rural",$A$3="Predominantly Rural"),SUMPRODUCT((Data!$A$2:$A$7272=$A11)*(Data!$E$2:$E$7272=$A$3)*(Data!$G$2:$G$7272=$B$4)*(Data!$H$2:$H$7272=B$5)*(Data!$I$2:$I$7272)),SUMPRODUCT((Data!$A$2:$A$7272=$A11)*(Data!$B$2:$B$7272=$A$3)*(Data!$G$2:$G$7272=$B$4)*(Data!$H$2:$H$7272=B$5)*(Data!$I$2:$I$7272)))))</f>
        <v>0</v>
      </c>
      <c r="C11" s="41" cm="1">
        <f t="array" ref="C11">IF($A$3="England",SUMPRODUCT((Data!$A$2:$A$7272=$A11)*(Data!$G$2:$G$7272=$B$4)*(Data!$H$2:$H$7272=C$5)*(Data!$I$2:$I$7272)),IF(OR($A$3="Non-metropolitan",$A$3="Metropolitan"),SUMPRODUCT((Data!$A$2:$A$7272=$A11)*(Data!$D$2:$D$7272=$A$3)*(Data!$G$2:$G$7272=$B$4)*(Data!$H$2:$H$7272=C$5)*(Data!$I$2:$I$7272)),IF(OR($A$3="Predominantly Urban",$A$3="Significantly Rural",$A$3="Predominantly Rural"),SUMPRODUCT((Data!$A$2:$A$7272=$A11)*(Data!$E$2:$E$7272=$A$3)*(Data!$G$2:$G$7272=$B$4)*(Data!$H$2:$H$7272=C$5)*(Data!$I$2:$I$7272)),SUMPRODUCT((Data!$A$2:$A$7272=$A11)*(Data!$B$2:$B$7272=$A$3)*(Data!$G$2:$G$7272=$B$4)*(Data!$H$2:$H$7272=C$5)*(Data!$I$2:$I$7272)))))</f>
        <v>0</v>
      </c>
      <c r="D11" s="41" cm="1">
        <f t="array" ref="D11">IF($A$3="England",SUMPRODUCT((Data!$A$2:$A$7272=$A11)*(Data!$G$2:$G$7272=$B$4)*(Data!$H$2:$H$7272=D$5)*(Data!$I$2:$I$7272)),IF(OR($A$3="Non-metropolitan",$A$3="Metropolitan"),SUMPRODUCT((Data!$A$2:$A$7272=$A11)*(Data!$D$2:$D$7272=$A$3)*(Data!$G$2:$G$7272=$B$4)*(Data!$H$2:$H$7272=D$5)*(Data!$I$2:$I$7272)),IF(OR($A$3="Predominantly Urban",$A$3="Significantly Rural",$A$3="Predominantly Rural"),SUMPRODUCT((Data!$A$2:$A$7272=$A11)*(Data!$E$2:$E$7272=$A$3)*(Data!$G$2:$G$7272=$B$4)*(Data!$H$2:$H$7272=D$5)*(Data!$I$2:$I$7272)),SUMPRODUCT((Data!$A$2:$A$7272=$A11)*(Data!$B$2:$B$7272=$A$3)*(Data!$G$2:$G$7272=$B$4)*(Data!$H$2:$H$7272=D$5)*(Data!$I$2:$I$7272)))))</f>
        <v>0</v>
      </c>
      <c r="E11" s="41" cm="1">
        <f t="array" ref="E11">IF($A$3="England",SUMPRODUCT((Data!$A$2:$A$7272=$A11)*(Data!$G$2:$G$7272=$B$4)*(Data!$H$2:$H$7272=E$5)*(Data!$I$2:$I$7272)),IF(OR($A$3="Non-metropolitan",$A$3="Metropolitan"),SUMPRODUCT((Data!$A$2:$A$7272=$A11)*(Data!$D$2:$D$7272=$A$3)*(Data!$G$2:$G$7272=$B$4)*(Data!$H$2:$H$7272=E$5)*(Data!$I$2:$I$7272)),IF(OR($A$3="Predominantly Urban",$A$3="Significantly Rural",$A$3="Predominantly Rural"),SUMPRODUCT((Data!$A$2:$A$7272=$A11)*(Data!$E$2:$E$7272=$A$3)*(Data!$G$2:$G$7272=$B$4)*(Data!$H$2:$H$7272=E$5)*(Data!$I$2:$I$7272)),SUMPRODUCT((Data!$A$2:$A$7272=$A11)*(Data!$B$2:$B$7272=$A$3)*(Data!$G$2:$G$7272=$B$4)*(Data!$H$2:$H$7272=E$5)*(Data!$I$2:$I$7272)))))</f>
        <v>0</v>
      </c>
      <c r="F11" s="41" cm="1">
        <f t="array" ref="F11">IF($A$3="England",SUMPRODUCT((Data!$A$2:$A$7272=$A11)*(Data!$G$2:$G$7272=$B$4)*(Data!$H$2:$H$7272=F$5)*(Data!$I$2:$I$7272)),IF(OR($A$3="Non-metropolitan",$A$3="Metropolitan"),SUMPRODUCT((Data!$A$2:$A$7272=$A11)*(Data!$D$2:$D$7272=$A$3)*(Data!$G$2:$G$7272=$B$4)*(Data!$H$2:$H$7272=F$5)*(Data!$I$2:$I$7272)),IF(OR($A$3="Predominantly Urban",$A$3="Significantly Rural",$A$3="Predominantly Rural"),SUMPRODUCT((Data!$A$2:$A$7272=$A11)*(Data!$E$2:$E$7272=$A$3)*(Data!$G$2:$G$7272=$B$4)*(Data!$H$2:$H$7272=F$5)*(Data!$I$2:$I$7272)),SUMPRODUCT((Data!$A$2:$A$7272=$A11)*(Data!$B$2:$B$7272=$A$3)*(Data!$G$2:$G$7272=$B$4)*(Data!$H$2:$H$7272=F$5)*(Data!$I$2:$I$7272)))))</f>
        <v>0</v>
      </c>
      <c r="G11" s="41" cm="1">
        <f t="array" ref="G11">IF($A$3="England",SUMPRODUCT((Data!$A$2:$A$7272=$A11)*(Data!$G$2:$G$7272=$B$4)*(Data!$I$2:$I$7272)),IF(OR($A$3="Non-metropolitan",$A$3="Metropolitan"),SUMPRODUCT((Data!$A$2:$A$7272=$A11)*(Data!$D$2:$D$7272=$A$3)*(Data!$G$2:$G$7272=$B$4)*(Data!$I$2:$I$7272)),IF(OR($A$3="Predominantly Urban",$A$3="Significantly Rural",$A$3="Predominantly Rural"),SUMPRODUCT((Data!$A$2:$A$7272=$A11)*(Data!$E$2:$E$7272=$A$3)*(Data!$G$2:$G$7272=$B$4)*(Data!$I$2:$I$7272)),SUMPRODUCT((Data!$A$2:$A$7272=$A11)*(Data!$B$2:$B$7272=$A$3)*(Data!$G$2:$G$7272=$B$4)*(Data!$I$2:$I$7272)))))</f>
        <v>0</v>
      </c>
      <c r="H11" s="38"/>
      <c r="I11" s="41" cm="1">
        <f t="array" ref="I11">IF($A$3="England",SUMPRODUCT((Data!$A$2:$A$7272=$A11)*(Data!$G$2:$G$7272=$I$4)*(Data!$H$2:$H$7272=I$5)*(Data!$I$2:$I$7272)),IF(OR($A$3="Non-metropolitan",$A$3="Metropolitan"),SUMPRODUCT((Data!$A$2:$A$7272=$A11)*(Data!$D$2:$D$7272=$A$3)*(Data!$G$2:$G$7272=$I$4)*(Data!$H$2:$H$7272=I$5)*(Data!$I$2:$I$7272)),IF(OR($A$3="Predominantly Urban",$A$3="Significantly Rural",$A$3="Predominantly Rural"),SUMPRODUCT((Data!$A$2:$A$7272=$A11)*(Data!$E$2:$E$7272=$A$3)*(Data!$G$2:$G$7272=$I$4)*(Data!$H$2:$H$7272=I$5)*(Data!$I$2:$I$7272)),SUMPRODUCT((Data!$A$2:$A$7272=$A11)*(Data!$B$2:$B$7272=$A$3)*(Data!$G$2:$G$7272=$I$4)*(Data!$H$2:$H$7272=I$5)*(Data!$I$2:$I$7272)))))</f>
        <v>0</v>
      </c>
      <c r="J11" s="41" cm="1">
        <f t="array" ref="J11">IF($A$3="England",SUMPRODUCT((Data!$A$2:$A$7272=$A11)*(Data!$G$2:$G$7272=$I$4)*(Data!$H$2:$H$7272=J$5)*(Data!$I$2:$I$7272)),IF(OR($A$3="Non-metropolitan",$A$3="Metropolitan"),SUMPRODUCT((Data!$A$2:$A$7272=$A11)*(Data!$D$2:$D$7272=$A$3)*(Data!$G$2:$G$7272=$I$4)*(Data!$H$2:$H$7272=J$5)*(Data!$I$2:$I$7272)),IF(OR($A$3="Predominantly Urban",$A$3="Significantly Rural",$A$3="Predominantly Rural"),SUMPRODUCT((Data!$A$2:$A$7272=$A11)*(Data!$E$2:$E$7272=$A$3)*(Data!$G$2:$G$7272=$I$4)*(Data!$H$2:$H$7272=J$5)*(Data!$I$2:$I$7272)),SUMPRODUCT((Data!$A$2:$A$7272=$A11)*(Data!$B$2:$B$7272=$A$3)*(Data!$G$2:$G$7272=$I$4)*(Data!$H$2:$H$7272=J$5)*(Data!$I$2:$I$7272)))))</f>
        <v>0</v>
      </c>
      <c r="K11" s="41" cm="1">
        <f t="array" ref="K11">IF($A$3="England",SUMPRODUCT((Data!$A$2:$A$7272=$A11)*(Data!$G$2:$G$7272=$I$4)*(Data!$H$2:$H$7272=K$5)*(Data!$I$2:$I$7272)),IF(OR($A$3="Non-metropolitan",$A$3="Metropolitan"),SUMPRODUCT((Data!$A$2:$A$7272=$A11)*(Data!$D$2:$D$7272=$A$3)*(Data!$G$2:$G$7272=$I$4)*(Data!$H$2:$H$7272=K$5)*(Data!$I$2:$I$7272)),IF(OR($A$3="Predominantly Urban",$A$3="Significantly Rural",$A$3="Predominantly Rural"),SUMPRODUCT((Data!$A$2:$A$7272=$A11)*(Data!$E$2:$E$7272=$A$3)*(Data!$G$2:$G$7272=$I$4)*(Data!$H$2:$H$7272=K$5)*(Data!$I$2:$I$7272)),SUMPRODUCT((Data!$A$2:$A$7272=$A11)*(Data!$B$2:$B$7272=$A$3)*(Data!$G$2:$G$7272=$I$4)*(Data!$H$2:$H$7272=K$5)*(Data!$I$2:$I$7272)))))</f>
        <v>0</v>
      </c>
      <c r="L11" s="41" cm="1">
        <f t="array" ref="L11">IF($A$3="England",SUMPRODUCT((Data!$A$2:$A$7272=$A11)*(Data!$G$2:$G$7272=$I$4)*(Data!$H$2:$H$7272=L$5)*(Data!$I$2:$I$7272)),IF(OR($A$3="Non-metropolitan",$A$3="Metropolitan"),SUMPRODUCT((Data!$A$2:$A$7272=$A11)*(Data!$D$2:$D$7272=$A$3)*(Data!$G$2:$G$7272=$I$4)*(Data!$H$2:$H$7272=L$5)*(Data!$I$2:$I$7272)),IF(OR($A$3="Predominantly Urban",$A$3="Significantly Rural",$A$3="Predominantly Rural"),SUMPRODUCT((Data!$A$2:$A$7272=$A11)*(Data!$E$2:$E$7272=$A$3)*(Data!$G$2:$G$7272=$I$4)*(Data!$H$2:$H$7272=L$5)*(Data!$I$2:$I$7272)),SUMPRODUCT((Data!$A$2:$A$7272=$A11)*(Data!$B$2:$B$7272=$A$3)*(Data!$G$2:$G$7272=$I$4)*(Data!$H$2:$H$7272=L$5)*(Data!$I$2:$I$7272)))))</f>
        <v>0</v>
      </c>
      <c r="M11" s="41" cm="1">
        <f t="array" ref="M11">IF($A$3="England",SUMPRODUCT((Data!$A$2:$A$7272=$A11)*(Data!$G$2:$G$7272=$I$4)*(Data!$H$2:$H$7272=M$5)*(Data!$I$2:$I$7272)),IF(OR($A$3="Non-metropolitan",$A$3="Metropolitan"),SUMPRODUCT((Data!$A$2:$A$7272=$A11)*(Data!$D$2:$D$7272=$A$3)*(Data!$G$2:$G$7272=$I$4)*(Data!$H$2:$H$7272=M$5)*(Data!$I$2:$I$7272)),IF(OR($A$3="Predominantly Urban",$A$3="Significantly Rural",$A$3="Predominantly Rural"),SUMPRODUCT((Data!$A$2:$A$7272=$A11)*(Data!$E$2:$E$7272=$A$3)*(Data!$G$2:$G$7272=$I$4)*(Data!$H$2:$H$7272=M$5)*(Data!$I$2:$I$7272)),SUMPRODUCT((Data!$A$2:$A$7272=$A11)*(Data!$B$2:$B$7272=$A$3)*(Data!$G$2:$G$7272=$I$4)*(Data!$H$2:$H$7272=M$5)*(Data!$I$2:$I$7272)))))</f>
        <v>0</v>
      </c>
      <c r="N11" s="41" cm="1">
        <f t="array" ref="N11">IF($A$3="England",SUMPRODUCT((Data!$A$2:$A$7272=$A11)*(Data!$G$2:$G$7272=$I$4)*(Data!$I$2:$I$7272)),IF(OR($A$3="Non-metropolitan",$A$3="Metropolitan"),SUMPRODUCT((Data!$A$2:$A$7272=$A11)*(Data!$D$2:$D$7272=$A$3)*(Data!$G$2:$G$7272=$I$4)*(Data!$I$2:$I$7272)),IF(OR($A$3="Predominantly Urban",$A$3="Significantly Rural",$A$3="Predominantly Rural"),SUMPRODUCT((Data!$A$2:$A$7272=$A11)*(Data!$E$2:$E$7272=$A$3)*(Data!$G$2:$G$7272=$I$4)*(Data!$I$2:$I$7272)),SUMPRODUCT((Data!$A$2:$A$7272=$A11)*(Data!$B$2:$B$7272=$A$3)*(Data!$G$2:$G$7272=$I$4)*(Data!$I$2:$I$7272)))))</f>
        <v>0</v>
      </c>
      <c r="O11" s="38"/>
      <c r="P11" s="38"/>
    </row>
    <row r="12" spans="1:16" x14ac:dyDescent="0.2">
      <c r="A12" s="60">
        <v>2027</v>
      </c>
      <c r="B12" s="41" cm="1">
        <f t="array" ref="B12">IF($A$3="England",SUMPRODUCT((Data!$A$2:$A$7272=$A12)*(Data!$G$2:$G$7272=$B$4)*(Data!$H$2:$H$7272=B$5)*(Data!$I$2:$I$7272)),IF(OR($A$3="Non-metropolitan",$A$3="Metropolitan"),SUMPRODUCT((Data!$A$2:$A$7272=$A12)*(Data!$D$2:$D$7272=$A$3)*(Data!$G$2:$G$7272=$B$4)*(Data!$H$2:$H$7272=B$5)*(Data!$I$2:$I$7272)),IF(OR($A$3="Predominantly Urban",$A$3="Significantly Rural",$A$3="Predominantly Rural"),SUMPRODUCT((Data!$A$2:$A$7272=$A12)*(Data!$E$2:$E$7272=$A$3)*(Data!$G$2:$G$7272=$B$4)*(Data!$H$2:$H$7272=B$5)*(Data!$I$2:$I$7272)),SUMPRODUCT((Data!$A$2:$A$7272=$A12)*(Data!$B$2:$B$7272=$A$3)*(Data!$G$2:$G$7272=$B$4)*(Data!$H$2:$H$7272=B$5)*(Data!$I$2:$I$7272)))))</f>
        <v>0</v>
      </c>
      <c r="C12" s="41" cm="1">
        <f t="array" ref="C12">IF($A$3="England",SUMPRODUCT((Data!$A$2:$A$7272=$A12)*(Data!$G$2:$G$7272=$B$4)*(Data!$H$2:$H$7272=C$5)*(Data!$I$2:$I$7272)),IF(OR($A$3="Non-metropolitan",$A$3="Metropolitan"),SUMPRODUCT((Data!$A$2:$A$7272=$A12)*(Data!$D$2:$D$7272=$A$3)*(Data!$G$2:$G$7272=$B$4)*(Data!$H$2:$H$7272=C$5)*(Data!$I$2:$I$7272)),IF(OR($A$3="Predominantly Urban",$A$3="Significantly Rural",$A$3="Predominantly Rural"),SUMPRODUCT((Data!$A$2:$A$7272=$A12)*(Data!$E$2:$E$7272=$A$3)*(Data!$G$2:$G$7272=$B$4)*(Data!$H$2:$H$7272=C$5)*(Data!$I$2:$I$7272)),SUMPRODUCT((Data!$A$2:$A$7272=$A12)*(Data!$B$2:$B$7272=$A$3)*(Data!$G$2:$G$7272=$B$4)*(Data!$H$2:$H$7272=C$5)*(Data!$I$2:$I$7272)))))</f>
        <v>0</v>
      </c>
      <c r="D12" s="41" cm="1">
        <f t="array" ref="D12">IF($A$3="England",SUMPRODUCT((Data!$A$2:$A$7272=$A12)*(Data!$G$2:$G$7272=$B$4)*(Data!$H$2:$H$7272=D$5)*(Data!$I$2:$I$7272)),IF(OR($A$3="Non-metropolitan",$A$3="Metropolitan"),SUMPRODUCT((Data!$A$2:$A$7272=$A12)*(Data!$D$2:$D$7272=$A$3)*(Data!$G$2:$G$7272=$B$4)*(Data!$H$2:$H$7272=D$5)*(Data!$I$2:$I$7272)),IF(OR($A$3="Predominantly Urban",$A$3="Significantly Rural",$A$3="Predominantly Rural"),SUMPRODUCT((Data!$A$2:$A$7272=$A12)*(Data!$E$2:$E$7272=$A$3)*(Data!$G$2:$G$7272=$B$4)*(Data!$H$2:$H$7272=D$5)*(Data!$I$2:$I$7272)),SUMPRODUCT((Data!$A$2:$A$7272=$A12)*(Data!$B$2:$B$7272=$A$3)*(Data!$G$2:$G$7272=$B$4)*(Data!$H$2:$H$7272=D$5)*(Data!$I$2:$I$7272)))))</f>
        <v>0</v>
      </c>
      <c r="E12" s="41" cm="1">
        <f t="array" ref="E12">IF($A$3="England",SUMPRODUCT((Data!$A$2:$A$7272=$A12)*(Data!$G$2:$G$7272=$B$4)*(Data!$H$2:$H$7272=E$5)*(Data!$I$2:$I$7272)),IF(OR($A$3="Non-metropolitan",$A$3="Metropolitan"),SUMPRODUCT((Data!$A$2:$A$7272=$A12)*(Data!$D$2:$D$7272=$A$3)*(Data!$G$2:$G$7272=$B$4)*(Data!$H$2:$H$7272=E$5)*(Data!$I$2:$I$7272)),IF(OR($A$3="Predominantly Urban",$A$3="Significantly Rural",$A$3="Predominantly Rural"),SUMPRODUCT((Data!$A$2:$A$7272=$A12)*(Data!$E$2:$E$7272=$A$3)*(Data!$G$2:$G$7272=$B$4)*(Data!$H$2:$H$7272=E$5)*(Data!$I$2:$I$7272)),SUMPRODUCT((Data!$A$2:$A$7272=$A12)*(Data!$B$2:$B$7272=$A$3)*(Data!$G$2:$G$7272=$B$4)*(Data!$H$2:$H$7272=E$5)*(Data!$I$2:$I$7272)))))</f>
        <v>0</v>
      </c>
      <c r="F12" s="41" cm="1">
        <f t="array" ref="F12">IF($A$3="England",SUMPRODUCT((Data!$A$2:$A$7272=$A12)*(Data!$G$2:$G$7272=$B$4)*(Data!$H$2:$H$7272=F$5)*(Data!$I$2:$I$7272)),IF(OR($A$3="Non-metropolitan",$A$3="Metropolitan"),SUMPRODUCT((Data!$A$2:$A$7272=$A12)*(Data!$D$2:$D$7272=$A$3)*(Data!$G$2:$G$7272=$B$4)*(Data!$H$2:$H$7272=F$5)*(Data!$I$2:$I$7272)),IF(OR($A$3="Predominantly Urban",$A$3="Significantly Rural",$A$3="Predominantly Rural"),SUMPRODUCT((Data!$A$2:$A$7272=$A12)*(Data!$E$2:$E$7272=$A$3)*(Data!$G$2:$G$7272=$B$4)*(Data!$H$2:$H$7272=F$5)*(Data!$I$2:$I$7272)),SUMPRODUCT((Data!$A$2:$A$7272=$A12)*(Data!$B$2:$B$7272=$A$3)*(Data!$G$2:$G$7272=$B$4)*(Data!$H$2:$H$7272=F$5)*(Data!$I$2:$I$7272)))))</f>
        <v>0</v>
      </c>
      <c r="G12" s="41" cm="1">
        <f t="array" ref="G12">IF($A$3="England",SUMPRODUCT((Data!$A$2:$A$7272=$A12)*(Data!$G$2:$G$7272=$B$4)*(Data!$I$2:$I$7272)),IF(OR($A$3="Non-metropolitan",$A$3="Metropolitan"),SUMPRODUCT((Data!$A$2:$A$7272=$A12)*(Data!$D$2:$D$7272=$A$3)*(Data!$G$2:$G$7272=$B$4)*(Data!$I$2:$I$7272)),IF(OR($A$3="Predominantly Urban",$A$3="Significantly Rural",$A$3="Predominantly Rural"),SUMPRODUCT((Data!$A$2:$A$7272=$A12)*(Data!$E$2:$E$7272=$A$3)*(Data!$G$2:$G$7272=$B$4)*(Data!$I$2:$I$7272)),SUMPRODUCT((Data!$A$2:$A$7272=$A12)*(Data!$B$2:$B$7272=$A$3)*(Data!$G$2:$G$7272=$B$4)*(Data!$I$2:$I$7272)))))</f>
        <v>0</v>
      </c>
      <c r="H12" s="38"/>
      <c r="I12" s="41" cm="1">
        <f t="array" ref="I12">IF($A$3="England",SUMPRODUCT((Data!$A$2:$A$7272=$A12)*(Data!$G$2:$G$7272=$I$4)*(Data!$H$2:$H$7272=I$5)*(Data!$I$2:$I$7272)),IF(OR($A$3="Non-metropolitan",$A$3="Metropolitan"),SUMPRODUCT((Data!$A$2:$A$7272=$A12)*(Data!$D$2:$D$7272=$A$3)*(Data!$G$2:$G$7272=$I$4)*(Data!$H$2:$H$7272=I$5)*(Data!$I$2:$I$7272)),IF(OR($A$3="Predominantly Urban",$A$3="Significantly Rural",$A$3="Predominantly Rural"),SUMPRODUCT((Data!$A$2:$A$7272=$A12)*(Data!$E$2:$E$7272=$A$3)*(Data!$G$2:$G$7272=$I$4)*(Data!$H$2:$H$7272=I$5)*(Data!$I$2:$I$7272)),SUMPRODUCT((Data!$A$2:$A$7272=$A12)*(Data!$B$2:$B$7272=$A$3)*(Data!$G$2:$G$7272=$I$4)*(Data!$H$2:$H$7272=I$5)*(Data!$I$2:$I$7272)))))</f>
        <v>0</v>
      </c>
      <c r="J12" s="41" cm="1">
        <f t="array" ref="J12">IF($A$3="England",SUMPRODUCT((Data!$A$2:$A$7272=$A12)*(Data!$G$2:$G$7272=$I$4)*(Data!$H$2:$H$7272=J$5)*(Data!$I$2:$I$7272)),IF(OR($A$3="Non-metropolitan",$A$3="Metropolitan"),SUMPRODUCT((Data!$A$2:$A$7272=$A12)*(Data!$D$2:$D$7272=$A$3)*(Data!$G$2:$G$7272=$I$4)*(Data!$H$2:$H$7272=J$5)*(Data!$I$2:$I$7272)),IF(OR($A$3="Predominantly Urban",$A$3="Significantly Rural",$A$3="Predominantly Rural"),SUMPRODUCT((Data!$A$2:$A$7272=$A12)*(Data!$E$2:$E$7272=$A$3)*(Data!$G$2:$G$7272=$I$4)*(Data!$H$2:$H$7272=J$5)*(Data!$I$2:$I$7272)),SUMPRODUCT((Data!$A$2:$A$7272=$A12)*(Data!$B$2:$B$7272=$A$3)*(Data!$G$2:$G$7272=$I$4)*(Data!$H$2:$H$7272=J$5)*(Data!$I$2:$I$7272)))))</f>
        <v>0</v>
      </c>
      <c r="K12" s="41" cm="1">
        <f t="array" ref="K12">IF($A$3="England",SUMPRODUCT((Data!$A$2:$A$7272=$A12)*(Data!$G$2:$G$7272=$I$4)*(Data!$H$2:$H$7272=K$5)*(Data!$I$2:$I$7272)),IF(OR($A$3="Non-metropolitan",$A$3="Metropolitan"),SUMPRODUCT((Data!$A$2:$A$7272=$A12)*(Data!$D$2:$D$7272=$A$3)*(Data!$G$2:$G$7272=$I$4)*(Data!$H$2:$H$7272=K$5)*(Data!$I$2:$I$7272)),IF(OR($A$3="Predominantly Urban",$A$3="Significantly Rural",$A$3="Predominantly Rural"),SUMPRODUCT((Data!$A$2:$A$7272=$A12)*(Data!$E$2:$E$7272=$A$3)*(Data!$G$2:$G$7272=$I$4)*(Data!$H$2:$H$7272=K$5)*(Data!$I$2:$I$7272)),SUMPRODUCT((Data!$A$2:$A$7272=$A12)*(Data!$B$2:$B$7272=$A$3)*(Data!$G$2:$G$7272=$I$4)*(Data!$H$2:$H$7272=K$5)*(Data!$I$2:$I$7272)))))</f>
        <v>0</v>
      </c>
      <c r="L12" s="41" cm="1">
        <f t="array" ref="L12">IF($A$3="England",SUMPRODUCT((Data!$A$2:$A$7272=$A12)*(Data!$G$2:$G$7272=$I$4)*(Data!$H$2:$H$7272=L$5)*(Data!$I$2:$I$7272)),IF(OR($A$3="Non-metropolitan",$A$3="Metropolitan"),SUMPRODUCT((Data!$A$2:$A$7272=$A12)*(Data!$D$2:$D$7272=$A$3)*(Data!$G$2:$G$7272=$I$4)*(Data!$H$2:$H$7272=L$5)*(Data!$I$2:$I$7272)),IF(OR($A$3="Predominantly Urban",$A$3="Significantly Rural",$A$3="Predominantly Rural"),SUMPRODUCT((Data!$A$2:$A$7272=$A12)*(Data!$E$2:$E$7272=$A$3)*(Data!$G$2:$G$7272=$I$4)*(Data!$H$2:$H$7272=L$5)*(Data!$I$2:$I$7272)),SUMPRODUCT((Data!$A$2:$A$7272=$A12)*(Data!$B$2:$B$7272=$A$3)*(Data!$G$2:$G$7272=$I$4)*(Data!$H$2:$H$7272=L$5)*(Data!$I$2:$I$7272)))))</f>
        <v>0</v>
      </c>
      <c r="M12" s="41" cm="1">
        <f t="array" ref="M12">IF($A$3="England",SUMPRODUCT((Data!$A$2:$A$7272=$A12)*(Data!$G$2:$G$7272=$I$4)*(Data!$H$2:$H$7272=M$5)*(Data!$I$2:$I$7272)),IF(OR($A$3="Non-metropolitan",$A$3="Metropolitan"),SUMPRODUCT((Data!$A$2:$A$7272=$A12)*(Data!$D$2:$D$7272=$A$3)*(Data!$G$2:$G$7272=$I$4)*(Data!$H$2:$H$7272=M$5)*(Data!$I$2:$I$7272)),IF(OR($A$3="Predominantly Urban",$A$3="Significantly Rural",$A$3="Predominantly Rural"),SUMPRODUCT((Data!$A$2:$A$7272=$A12)*(Data!$E$2:$E$7272=$A$3)*(Data!$G$2:$G$7272=$I$4)*(Data!$H$2:$H$7272=M$5)*(Data!$I$2:$I$7272)),SUMPRODUCT((Data!$A$2:$A$7272=$A12)*(Data!$B$2:$B$7272=$A$3)*(Data!$G$2:$G$7272=$I$4)*(Data!$H$2:$H$7272=M$5)*(Data!$I$2:$I$7272)))))</f>
        <v>0</v>
      </c>
      <c r="N12" s="41" cm="1">
        <f t="array" ref="N12">IF($A$3="England",SUMPRODUCT((Data!$A$2:$A$7272=$A12)*(Data!$G$2:$G$7272=$I$4)*(Data!$I$2:$I$7272)),IF(OR($A$3="Non-metropolitan",$A$3="Metropolitan"),SUMPRODUCT((Data!$A$2:$A$7272=$A12)*(Data!$D$2:$D$7272=$A$3)*(Data!$G$2:$G$7272=$I$4)*(Data!$I$2:$I$7272)),IF(OR($A$3="Predominantly Urban",$A$3="Significantly Rural",$A$3="Predominantly Rural"),SUMPRODUCT((Data!$A$2:$A$7272=$A12)*(Data!$E$2:$E$7272=$A$3)*(Data!$G$2:$G$7272=$I$4)*(Data!$I$2:$I$7272)),SUMPRODUCT((Data!$A$2:$A$7272=$A12)*(Data!$B$2:$B$7272=$A$3)*(Data!$G$2:$G$7272=$I$4)*(Data!$I$2:$I$7272)))))</f>
        <v>0</v>
      </c>
      <c r="O12" s="38"/>
      <c r="P12" s="38"/>
    </row>
    <row r="13" spans="1:16" x14ac:dyDescent="0.2">
      <c r="A13" s="60">
        <v>2028</v>
      </c>
      <c r="B13" s="41" cm="1">
        <f t="array" ref="B13">IF($A$3="England",SUMPRODUCT((Data!$A$2:$A$7272=$A13)*(Data!$G$2:$G$7272=$B$4)*(Data!$H$2:$H$7272=B$5)*(Data!$I$2:$I$7272)),IF(OR($A$3="Non-metropolitan",$A$3="Metropolitan"),SUMPRODUCT((Data!$A$2:$A$7272=$A13)*(Data!$D$2:$D$7272=$A$3)*(Data!$G$2:$G$7272=$B$4)*(Data!$H$2:$H$7272=B$5)*(Data!$I$2:$I$7272)),IF(OR($A$3="Predominantly Urban",$A$3="Significantly Rural",$A$3="Predominantly Rural"),SUMPRODUCT((Data!$A$2:$A$7272=$A13)*(Data!$E$2:$E$7272=$A$3)*(Data!$G$2:$G$7272=$B$4)*(Data!$H$2:$H$7272=B$5)*(Data!$I$2:$I$7272)),SUMPRODUCT((Data!$A$2:$A$7272=$A13)*(Data!$B$2:$B$7272=$A$3)*(Data!$G$2:$G$7272=$B$4)*(Data!$H$2:$H$7272=B$5)*(Data!$I$2:$I$7272)))))</f>
        <v>0</v>
      </c>
      <c r="C13" s="41" cm="1">
        <f t="array" ref="C13">IF($A$3="England",SUMPRODUCT((Data!$A$2:$A$7272=$A13)*(Data!$G$2:$G$7272=$B$4)*(Data!$H$2:$H$7272=C$5)*(Data!$I$2:$I$7272)),IF(OR($A$3="Non-metropolitan",$A$3="Metropolitan"),SUMPRODUCT((Data!$A$2:$A$7272=$A13)*(Data!$D$2:$D$7272=$A$3)*(Data!$G$2:$G$7272=$B$4)*(Data!$H$2:$H$7272=C$5)*(Data!$I$2:$I$7272)),IF(OR($A$3="Predominantly Urban",$A$3="Significantly Rural",$A$3="Predominantly Rural"),SUMPRODUCT((Data!$A$2:$A$7272=$A13)*(Data!$E$2:$E$7272=$A$3)*(Data!$G$2:$G$7272=$B$4)*(Data!$H$2:$H$7272=C$5)*(Data!$I$2:$I$7272)),SUMPRODUCT((Data!$A$2:$A$7272=$A13)*(Data!$B$2:$B$7272=$A$3)*(Data!$G$2:$G$7272=$B$4)*(Data!$H$2:$H$7272=C$5)*(Data!$I$2:$I$7272)))))</f>
        <v>0</v>
      </c>
      <c r="D13" s="41" cm="1">
        <f t="array" ref="D13">IF($A$3="England",SUMPRODUCT((Data!$A$2:$A$7272=$A13)*(Data!$G$2:$G$7272=$B$4)*(Data!$H$2:$H$7272=D$5)*(Data!$I$2:$I$7272)),IF(OR($A$3="Non-metropolitan",$A$3="Metropolitan"),SUMPRODUCT((Data!$A$2:$A$7272=$A13)*(Data!$D$2:$D$7272=$A$3)*(Data!$G$2:$G$7272=$B$4)*(Data!$H$2:$H$7272=D$5)*(Data!$I$2:$I$7272)),IF(OR($A$3="Predominantly Urban",$A$3="Significantly Rural",$A$3="Predominantly Rural"),SUMPRODUCT((Data!$A$2:$A$7272=$A13)*(Data!$E$2:$E$7272=$A$3)*(Data!$G$2:$G$7272=$B$4)*(Data!$H$2:$H$7272=D$5)*(Data!$I$2:$I$7272)),SUMPRODUCT((Data!$A$2:$A$7272=$A13)*(Data!$B$2:$B$7272=$A$3)*(Data!$G$2:$G$7272=$B$4)*(Data!$H$2:$H$7272=D$5)*(Data!$I$2:$I$7272)))))</f>
        <v>0</v>
      </c>
      <c r="E13" s="41" cm="1">
        <f t="array" ref="E13">IF($A$3="England",SUMPRODUCT((Data!$A$2:$A$7272=$A13)*(Data!$G$2:$G$7272=$B$4)*(Data!$H$2:$H$7272=E$5)*(Data!$I$2:$I$7272)),IF(OR($A$3="Non-metropolitan",$A$3="Metropolitan"),SUMPRODUCT((Data!$A$2:$A$7272=$A13)*(Data!$D$2:$D$7272=$A$3)*(Data!$G$2:$G$7272=$B$4)*(Data!$H$2:$H$7272=E$5)*(Data!$I$2:$I$7272)),IF(OR($A$3="Predominantly Urban",$A$3="Significantly Rural",$A$3="Predominantly Rural"),SUMPRODUCT((Data!$A$2:$A$7272=$A13)*(Data!$E$2:$E$7272=$A$3)*(Data!$G$2:$G$7272=$B$4)*(Data!$H$2:$H$7272=E$5)*(Data!$I$2:$I$7272)),SUMPRODUCT((Data!$A$2:$A$7272=$A13)*(Data!$B$2:$B$7272=$A$3)*(Data!$G$2:$G$7272=$B$4)*(Data!$H$2:$H$7272=E$5)*(Data!$I$2:$I$7272)))))</f>
        <v>0</v>
      </c>
      <c r="F13" s="41" cm="1">
        <f t="array" ref="F13">IF($A$3="England",SUMPRODUCT((Data!$A$2:$A$7272=$A13)*(Data!$G$2:$G$7272=$B$4)*(Data!$H$2:$H$7272=F$5)*(Data!$I$2:$I$7272)),IF(OR($A$3="Non-metropolitan",$A$3="Metropolitan"),SUMPRODUCT((Data!$A$2:$A$7272=$A13)*(Data!$D$2:$D$7272=$A$3)*(Data!$G$2:$G$7272=$B$4)*(Data!$H$2:$H$7272=F$5)*(Data!$I$2:$I$7272)),IF(OR($A$3="Predominantly Urban",$A$3="Significantly Rural",$A$3="Predominantly Rural"),SUMPRODUCT((Data!$A$2:$A$7272=$A13)*(Data!$E$2:$E$7272=$A$3)*(Data!$G$2:$G$7272=$B$4)*(Data!$H$2:$H$7272=F$5)*(Data!$I$2:$I$7272)),SUMPRODUCT((Data!$A$2:$A$7272=$A13)*(Data!$B$2:$B$7272=$A$3)*(Data!$G$2:$G$7272=$B$4)*(Data!$H$2:$H$7272=F$5)*(Data!$I$2:$I$7272)))))</f>
        <v>0</v>
      </c>
      <c r="G13" s="41" cm="1">
        <f t="array" ref="G13">IF($A$3="England",SUMPRODUCT((Data!$A$2:$A$7272=$A13)*(Data!$G$2:$G$7272=$B$4)*(Data!$I$2:$I$7272)),IF(OR($A$3="Non-metropolitan",$A$3="Metropolitan"),SUMPRODUCT((Data!$A$2:$A$7272=$A13)*(Data!$D$2:$D$7272=$A$3)*(Data!$G$2:$G$7272=$B$4)*(Data!$I$2:$I$7272)),IF(OR($A$3="Predominantly Urban",$A$3="Significantly Rural",$A$3="Predominantly Rural"),SUMPRODUCT((Data!$A$2:$A$7272=$A13)*(Data!$E$2:$E$7272=$A$3)*(Data!$G$2:$G$7272=$B$4)*(Data!$I$2:$I$7272)),SUMPRODUCT((Data!$A$2:$A$7272=$A13)*(Data!$B$2:$B$7272=$A$3)*(Data!$G$2:$G$7272=$B$4)*(Data!$I$2:$I$7272)))))</f>
        <v>0</v>
      </c>
      <c r="H13" s="38"/>
      <c r="I13" s="41" cm="1">
        <f t="array" ref="I13">IF($A$3="England",SUMPRODUCT((Data!$A$2:$A$7272=$A13)*(Data!$G$2:$G$7272=$I$4)*(Data!$H$2:$H$7272=I$5)*(Data!$I$2:$I$7272)),IF(OR($A$3="Non-metropolitan",$A$3="Metropolitan"),SUMPRODUCT((Data!$A$2:$A$7272=$A13)*(Data!$D$2:$D$7272=$A$3)*(Data!$G$2:$G$7272=$I$4)*(Data!$H$2:$H$7272=I$5)*(Data!$I$2:$I$7272)),IF(OR($A$3="Predominantly Urban",$A$3="Significantly Rural",$A$3="Predominantly Rural"),SUMPRODUCT((Data!$A$2:$A$7272=$A13)*(Data!$E$2:$E$7272=$A$3)*(Data!$G$2:$G$7272=$I$4)*(Data!$H$2:$H$7272=I$5)*(Data!$I$2:$I$7272)),SUMPRODUCT((Data!$A$2:$A$7272=$A13)*(Data!$B$2:$B$7272=$A$3)*(Data!$G$2:$G$7272=$I$4)*(Data!$H$2:$H$7272=I$5)*(Data!$I$2:$I$7272)))))</f>
        <v>0</v>
      </c>
      <c r="J13" s="41" cm="1">
        <f t="array" ref="J13">IF($A$3="England",SUMPRODUCT((Data!$A$2:$A$7272=$A13)*(Data!$G$2:$G$7272=$I$4)*(Data!$H$2:$H$7272=J$5)*(Data!$I$2:$I$7272)),IF(OR($A$3="Non-metropolitan",$A$3="Metropolitan"),SUMPRODUCT((Data!$A$2:$A$7272=$A13)*(Data!$D$2:$D$7272=$A$3)*(Data!$G$2:$G$7272=$I$4)*(Data!$H$2:$H$7272=J$5)*(Data!$I$2:$I$7272)),IF(OR($A$3="Predominantly Urban",$A$3="Significantly Rural",$A$3="Predominantly Rural"),SUMPRODUCT((Data!$A$2:$A$7272=$A13)*(Data!$E$2:$E$7272=$A$3)*(Data!$G$2:$G$7272=$I$4)*(Data!$H$2:$H$7272=J$5)*(Data!$I$2:$I$7272)),SUMPRODUCT((Data!$A$2:$A$7272=$A13)*(Data!$B$2:$B$7272=$A$3)*(Data!$G$2:$G$7272=$I$4)*(Data!$H$2:$H$7272=J$5)*(Data!$I$2:$I$7272)))))</f>
        <v>0</v>
      </c>
      <c r="K13" s="41" cm="1">
        <f t="array" ref="K13">IF($A$3="England",SUMPRODUCT((Data!$A$2:$A$7272=$A13)*(Data!$G$2:$G$7272=$I$4)*(Data!$H$2:$H$7272=K$5)*(Data!$I$2:$I$7272)),IF(OR($A$3="Non-metropolitan",$A$3="Metropolitan"),SUMPRODUCT((Data!$A$2:$A$7272=$A13)*(Data!$D$2:$D$7272=$A$3)*(Data!$G$2:$G$7272=$I$4)*(Data!$H$2:$H$7272=K$5)*(Data!$I$2:$I$7272)),IF(OR($A$3="Predominantly Urban",$A$3="Significantly Rural",$A$3="Predominantly Rural"),SUMPRODUCT((Data!$A$2:$A$7272=$A13)*(Data!$E$2:$E$7272=$A$3)*(Data!$G$2:$G$7272=$I$4)*(Data!$H$2:$H$7272=K$5)*(Data!$I$2:$I$7272)),SUMPRODUCT((Data!$A$2:$A$7272=$A13)*(Data!$B$2:$B$7272=$A$3)*(Data!$G$2:$G$7272=$I$4)*(Data!$H$2:$H$7272=K$5)*(Data!$I$2:$I$7272)))))</f>
        <v>0</v>
      </c>
      <c r="L13" s="41" cm="1">
        <f t="array" ref="L13">IF($A$3="England",SUMPRODUCT((Data!$A$2:$A$7272=$A13)*(Data!$G$2:$G$7272=$I$4)*(Data!$H$2:$H$7272=L$5)*(Data!$I$2:$I$7272)),IF(OR($A$3="Non-metropolitan",$A$3="Metropolitan"),SUMPRODUCT((Data!$A$2:$A$7272=$A13)*(Data!$D$2:$D$7272=$A$3)*(Data!$G$2:$G$7272=$I$4)*(Data!$H$2:$H$7272=L$5)*(Data!$I$2:$I$7272)),IF(OR($A$3="Predominantly Urban",$A$3="Significantly Rural",$A$3="Predominantly Rural"),SUMPRODUCT((Data!$A$2:$A$7272=$A13)*(Data!$E$2:$E$7272=$A$3)*(Data!$G$2:$G$7272=$I$4)*(Data!$H$2:$H$7272=L$5)*(Data!$I$2:$I$7272)),SUMPRODUCT((Data!$A$2:$A$7272=$A13)*(Data!$B$2:$B$7272=$A$3)*(Data!$G$2:$G$7272=$I$4)*(Data!$H$2:$H$7272=L$5)*(Data!$I$2:$I$7272)))))</f>
        <v>0</v>
      </c>
      <c r="M13" s="41" cm="1">
        <f t="array" ref="M13">IF($A$3="England",SUMPRODUCT((Data!$A$2:$A$7272=$A13)*(Data!$G$2:$G$7272=$I$4)*(Data!$H$2:$H$7272=M$5)*(Data!$I$2:$I$7272)),IF(OR($A$3="Non-metropolitan",$A$3="Metropolitan"),SUMPRODUCT((Data!$A$2:$A$7272=$A13)*(Data!$D$2:$D$7272=$A$3)*(Data!$G$2:$G$7272=$I$4)*(Data!$H$2:$H$7272=M$5)*(Data!$I$2:$I$7272)),IF(OR($A$3="Predominantly Urban",$A$3="Significantly Rural",$A$3="Predominantly Rural"),SUMPRODUCT((Data!$A$2:$A$7272=$A13)*(Data!$E$2:$E$7272=$A$3)*(Data!$G$2:$G$7272=$I$4)*(Data!$H$2:$H$7272=M$5)*(Data!$I$2:$I$7272)),SUMPRODUCT((Data!$A$2:$A$7272=$A13)*(Data!$B$2:$B$7272=$A$3)*(Data!$G$2:$G$7272=$I$4)*(Data!$H$2:$H$7272=M$5)*(Data!$I$2:$I$7272)))))</f>
        <v>0</v>
      </c>
      <c r="N13" s="41" cm="1">
        <f t="array" ref="N13">IF($A$3="England",SUMPRODUCT((Data!$A$2:$A$7272=$A13)*(Data!$G$2:$G$7272=$I$4)*(Data!$I$2:$I$7272)),IF(OR($A$3="Non-metropolitan",$A$3="Metropolitan"),SUMPRODUCT((Data!$A$2:$A$7272=$A13)*(Data!$D$2:$D$7272=$A$3)*(Data!$G$2:$G$7272=$I$4)*(Data!$I$2:$I$7272)),IF(OR($A$3="Predominantly Urban",$A$3="Significantly Rural",$A$3="Predominantly Rural"),SUMPRODUCT((Data!$A$2:$A$7272=$A13)*(Data!$E$2:$E$7272=$A$3)*(Data!$G$2:$G$7272=$I$4)*(Data!$I$2:$I$7272)),SUMPRODUCT((Data!$A$2:$A$7272=$A13)*(Data!$B$2:$B$7272=$A$3)*(Data!$G$2:$G$7272=$I$4)*(Data!$I$2:$I$7272)))))</f>
        <v>0</v>
      </c>
      <c r="O13" s="38"/>
      <c r="P13" s="38"/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5F4FB1-F864-495B-8838-B0CAC90CA238}">
  <sheetPr codeName="Sheet4"/>
  <dimension ref="A1:AL74"/>
  <sheetViews>
    <sheetView zoomScaleNormal="100" workbookViewId="0"/>
  </sheetViews>
  <sheetFormatPr defaultColWidth="9.42578125" defaultRowHeight="15" x14ac:dyDescent="0.2"/>
  <cols>
    <col min="1" max="1" width="16.5703125" style="64" customWidth="1"/>
    <col min="2" max="7" width="13.7109375" style="64" customWidth="1"/>
    <col min="8" max="8" width="30.7109375" style="64" customWidth="1"/>
    <col min="9" max="13" width="13.7109375" style="64" customWidth="1"/>
    <col min="14" max="14" width="9.42578125" style="64"/>
    <col min="15" max="15" width="11" style="64" customWidth="1"/>
    <col min="16" max="16" width="9.42578125" style="64" hidden="1" customWidth="1"/>
    <col min="17" max="17" width="9.42578125" style="64" customWidth="1"/>
    <col min="18" max="16384" width="9.42578125" style="64"/>
  </cols>
  <sheetData>
    <row r="1" spans="1:38" s="62" customFormat="1" ht="18.75" customHeight="1" x14ac:dyDescent="0.25">
      <c r="A1" s="65" t="s">
        <v>162</v>
      </c>
      <c r="B1" s="65"/>
      <c r="C1" s="65"/>
      <c r="D1" s="66"/>
      <c r="E1" s="66"/>
      <c r="F1" s="67"/>
      <c r="G1" s="67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9"/>
      <c r="AK1" s="69"/>
      <c r="AL1" s="69"/>
    </row>
    <row r="2" spans="1:38" s="34" customFormat="1" ht="30" customHeight="1" x14ac:dyDescent="0.2">
      <c r="A2" s="32" t="s">
        <v>114</v>
      </c>
      <c r="B2" s="30"/>
      <c r="C2" s="30"/>
      <c r="D2" s="70"/>
      <c r="E2" s="70"/>
      <c r="F2" s="70"/>
      <c r="G2" s="70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71"/>
      <c r="AI2" s="71"/>
      <c r="AJ2" s="72"/>
      <c r="AK2" s="72"/>
      <c r="AL2" s="72"/>
    </row>
    <row r="3" spans="1:38" s="34" customFormat="1" ht="15" customHeight="1" x14ac:dyDescent="0.2">
      <c r="A3" s="33" t="s">
        <v>2</v>
      </c>
      <c r="B3" s="31"/>
      <c r="C3" s="31"/>
      <c r="D3" s="70"/>
      <c r="E3" s="70"/>
      <c r="F3" s="70"/>
      <c r="G3" s="70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  <c r="AA3" s="71"/>
      <c r="AB3" s="71"/>
      <c r="AC3" s="71"/>
      <c r="AD3" s="71"/>
      <c r="AE3" s="71"/>
      <c r="AF3" s="71"/>
      <c r="AG3" s="71"/>
      <c r="AH3" s="71"/>
      <c r="AI3" s="71"/>
      <c r="AJ3" s="72"/>
      <c r="AK3" s="72"/>
      <c r="AL3" s="72"/>
    </row>
    <row r="4" spans="1:38" s="63" customFormat="1" ht="29.45" customHeight="1" thickBot="1" x14ac:dyDescent="0.3">
      <c r="A4" s="73"/>
      <c r="B4" s="103" t="s">
        <v>59</v>
      </c>
      <c r="C4" s="103"/>
      <c r="D4" s="103"/>
      <c r="E4" s="103"/>
      <c r="F4" s="103"/>
      <c r="G4" s="103"/>
      <c r="H4" s="103" t="s">
        <v>65</v>
      </c>
      <c r="I4" s="103"/>
      <c r="J4" s="103"/>
      <c r="K4" s="103"/>
      <c r="L4" s="103"/>
      <c r="M4" s="10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4"/>
      <c r="AK4" s="74"/>
      <c r="AL4" s="74"/>
    </row>
    <row r="5" spans="1:38" s="63" customFormat="1" ht="30.75" thickBot="1" x14ac:dyDescent="0.3">
      <c r="A5" s="75" t="s">
        <v>163</v>
      </c>
      <c r="B5" s="76" t="s">
        <v>60</v>
      </c>
      <c r="C5" s="76" t="s">
        <v>61</v>
      </c>
      <c r="D5" s="77" t="s">
        <v>62</v>
      </c>
      <c r="E5" s="77" t="s">
        <v>63</v>
      </c>
      <c r="F5" s="77" t="s">
        <v>64</v>
      </c>
      <c r="G5" s="78" t="s">
        <v>1</v>
      </c>
      <c r="H5" s="77" t="s">
        <v>60</v>
      </c>
      <c r="I5" s="76" t="s">
        <v>61</v>
      </c>
      <c r="J5" s="77" t="s">
        <v>62</v>
      </c>
      <c r="K5" s="77" t="s">
        <v>63</v>
      </c>
      <c r="L5" s="77" t="s">
        <v>64</v>
      </c>
      <c r="M5" s="78" t="s">
        <v>1</v>
      </c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4"/>
      <c r="AK5" s="74"/>
      <c r="AL5" s="74"/>
    </row>
    <row r="6" spans="1:38" s="34" customFormat="1" ht="15" customHeight="1" x14ac:dyDescent="0.25">
      <c r="A6" s="86">
        <v>2021</v>
      </c>
      <c r="B6" s="89">
        <f>FIRE1132_working!B6</f>
        <v>0</v>
      </c>
      <c r="C6" s="89">
        <f>FIRE1132_working!C6</f>
        <v>0</v>
      </c>
      <c r="D6" s="89">
        <f>FIRE1132_working!D6</f>
        <v>345.38</v>
      </c>
      <c r="E6" s="89">
        <f>FIRE1132_working!E6</f>
        <v>581.63</v>
      </c>
      <c r="F6" s="89">
        <f>FIRE1132_working!F6</f>
        <v>984.63400000000001</v>
      </c>
      <c r="G6" s="92">
        <f>FIRE1132_working!G6</f>
        <v>1911.644</v>
      </c>
      <c r="H6" s="89">
        <f>FIRE1132_working!I6</f>
        <v>0</v>
      </c>
      <c r="I6" s="89">
        <f>FIRE1132_working!J6</f>
        <v>0</v>
      </c>
      <c r="J6" s="89">
        <f>FIRE1132_working!K6</f>
        <v>37.300000000000004</v>
      </c>
      <c r="K6" s="89">
        <f>FIRE1132_working!L6</f>
        <v>51.9</v>
      </c>
      <c r="L6" s="89">
        <f>FIRE1132_working!M6</f>
        <v>188.2</v>
      </c>
      <c r="M6" s="92">
        <f>FIRE1132_working!N6</f>
        <v>277.39999999999998</v>
      </c>
      <c r="N6" s="79"/>
      <c r="O6" s="79"/>
      <c r="P6" s="79"/>
      <c r="Q6" s="71"/>
      <c r="R6" s="80"/>
      <c r="S6" s="80"/>
      <c r="T6" s="80"/>
      <c r="U6" s="80"/>
      <c r="V6" s="80"/>
      <c r="W6" s="80"/>
      <c r="X6" s="80"/>
      <c r="Y6" s="80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72"/>
      <c r="AK6" s="72"/>
      <c r="AL6" s="72"/>
    </row>
    <row r="7" spans="1:38" s="34" customFormat="1" ht="15" customHeight="1" x14ac:dyDescent="0.25">
      <c r="A7" s="87">
        <v>2022</v>
      </c>
      <c r="B7" s="90">
        <f>FIRE1132_working!B7</f>
        <v>0</v>
      </c>
      <c r="C7" s="90">
        <f>FIRE1132_working!C7</f>
        <v>2</v>
      </c>
      <c r="D7" s="90">
        <f>FIRE1132_working!D7</f>
        <v>302.971</v>
      </c>
      <c r="E7" s="90">
        <f>FIRE1132_working!E7</f>
        <v>542.39499999999998</v>
      </c>
      <c r="F7" s="90">
        <f>FIRE1132_working!F7</f>
        <v>968.84999999999991</v>
      </c>
      <c r="G7" s="93">
        <f>FIRE1132_working!G7</f>
        <v>1816.2160000000003</v>
      </c>
      <c r="H7" s="90">
        <f>FIRE1132_working!I7</f>
        <v>0</v>
      </c>
      <c r="I7" s="90">
        <f>FIRE1132_working!J7</f>
        <v>0</v>
      </c>
      <c r="J7" s="90">
        <f>FIRE1132_working!K7</f>
        <v>40.700000000000003</v>
      </c>
      <c r="K7" s="90">
        <f>FIRE1132_working!L7</f>
        <v>42.449999999999996</v>
      </c>
      <c r="L7" s="90">
        <f>FIRE1132_working!M7</f>
        <v>179.5</v>
      </c>
      <c r="M7" s="93">
        <f>FIRE1132_working!N7</f>
        <v>262.65000000000003</v>
      </c>
      <c r="N7" s="79"/>
      <c r="O7" s="79"/>
      <c r="P7" s="79"/>
      <c r="Q7" s="71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72"/>
      <c r="AK7" s="72"/>
      <c r="AL7" s="72"/>
    </row>
    <row r="8" spans="1:38" s="34" customFormat="1" ht="15" customHeight="1" x14ac:dyDescent="0.25">
      <c r="A8" s="87">
        <v>2023</v>
      </c>
      <c r="B8" s="90">
        <f>FIRE1132_working!B8</f>
        <v>0</v>
      </c>
      <c r="C8" s="90">
        <f>FIRE1132_working!C8</f>
        <v>0</v>
      </c>
      <c r="D8" s="90">
        <f>FIRE1132_working!D8</f>
        <v>326.41800000000006</v>
      </c>
      <c r="E8" s="90">
        <f>FIRE1132_working!E8</f>
        <v>593.94499999999982</v>
      </c>
      <c r="F8" s="90">
        <f>FIRE1132_working!F8</f>
        <v>1023.365</v>
      </c>
      <c r="G8" s="93">
        <f>FIRE1132_working!G8</f>
        <v>1943.7280000000005</v>
      </c>
      <c r="H8" s="90">
        <f>FIRE1132_working!I8</f>
        <v>0</v>
      </c>
      <c r="I8" s="90">
        <f>FIRE1132_working!J8</f>
        <v>0</v>
      </c>
      <c r="J8" s="90">
        <f>FIRE1132_working!K8</f>
        <v>33.75</v>
      </c>
      <c r="K8" s="90">
        <f>FIRE1132_working!L8</f>
        <v>35.6</v>
      </c>
      <c r="L8" s="90">
        <f>FIRE1132_working!M8</f>
        <v>161.72</v>
      </c>
      <c r="M8" s="93">
        <f>FIRE1132_working!N8</f>
        <v>231.07</v>
      </c>
      <c r="N8" s="79"/>
      <c r="O8" s="79"/>
      <c r="P8" s="79"/>
      <c r="Q8" s="71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72"/>
      <c r="AK8" s="72"/>
      <c r="AL8" s="72"/>
    </row>
    <row r="9" spans="1:38" s="34" customFormat="1" ht="15" customHeight="1" x14ac:dyDescent="0.25">
      <c r="A9" s="87">
        <v>2024</v>
      </c>
      <c r="B9" s="90">
        <f>FIRE1132_working!B9</f>
        <v>0</v>
      </c>
      <c r="C9" s="90">
        <f>FIRE1132_working!C9</f>
        <v>0</v>
      </c>
      <c r="D9" s="90">
        <f>FIRE1132_working!D9</f>
        <v>325.54499999999996</v>
      </c>
      <c r="E9" s="90">
        <f>FIRE1132_working!E9</f>
        <v>583.5100000000001</v>
      </c>
      <c r="F9" s="90">
        <f>FIRE1132_working!F9</f>
        <v>947.88800000000015</v>
      </c>
      <c r="G9" s="93">
        <f>FIRE1132_working!G9</f>
        <v>1856.9430000000004</v>
      </c>
      <c r="H9" s="90">
        <f>FIRE1132_working!I9</f>
        <v>0</v>
      </c>
      <c r="I9" s="90">
        <f>FIRE1132_working!J9</f>
        <v>0</v>
      </c>
      <c r="J9" s="90">
        <f>FIRE1132_working!K9</f>
        <v>28.150000000000002</v>
      </c>
      <c r="K9" s="90">
        <f>FIRE1132_working!L9</f>
        <v>43.5</v>
      </c>
      <c r="L9" s="90">
        <f>FIRE1132_working!M9</f>
        <v>163.19999999999999</v>
      </c>
      <c r="M9" s="93">
        <f>FIRE1132_working!N9</f>
        <v>234.85000000000002</v>
      </c>
      <c r="N9" s="79"/>
      <c r="O9" s="79"/>
      <c r="P9" s="79"/>
      <c r="Q9" s="71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80"/>
      <c r="AI9" s="80"/>
      <c r="AJ9" s="72"/>
      <c r="AK9" s="72"/>
      <c r="AL9" s="72"/>
    </row>
    <row r="10" spans="1:38" s="34" customFormat="1" ht="15" customHeight="1" thickBot="1" x14ac:dyDescent="0.3">
      <c r="A10" s="88">
        <v>2025</v>
      </c>
      <c r="B10" s="91">
        <f>FIRE1132_working!B10</f>
        <v>0</v>
      </c>
      <c r="C10" s="91">
        <f>FIRE1132_working!C10</f>
        <v>0</v>
      </c>
      <c r="D10" s="91">
        <f>FIRE1132_working!D10</f>
        <v>311.33699999999993</v>
      </c>
      <c r="E10" s="91">
        <f>FIRE1132_working!E10</f>
        <v>567.49</v>
      </c>
      <c r="F10" s="91">
        <f>FIRE1132_working!F10</f>
        <v>941.32599999999991</v>
      </c>
      <c r="G10" s="94">
        <f>FIRE1132_working!G10</f>
        <v>1820.1530000000007</v>
      </c>
      <c r="H10" s="91">
        <f>FIRE1132_working!I10</f>
        <v>0</v>
      </c>
      <c r="I10" s="91">
        <f>FIRE1132_working!J10</f>
        <v>0</v>
      </c>
      <c r="J10" s="91">
        <f>FIRE1132_working!K10</f>
        <v>26.344999999999999</v>
      </c>
      <c r="K10" s="91">
        <f>FIRE1132_working!L10</f>
        <v>45</v>
      </c>
      <c r="L10" s="91">
        <f>FIRE1132_working!M10</f>
        <v>164.02500000000001</v>
      </c>
      <c r="M10" s="94">
        <f>FIRE1132_working!N10</f>
        <v>235.36999999999998</v>
      </c>
      <c r="N10" s="79"/>
      <c r="O10" s="79"/>
      <c r="P10" s="79"/>
      <c r="Q10" s="71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72"/>
      <c r="AK10" s="72"/>
      <c r="AL10" s="72"/>
    </row>
    <row r="11" spans="1:38" s="34" customFormat="1" ht="28.7" customHeight="1" x14ac:dyDescent="0.2">
      <c r="A11" s="70" t="s">
        <v>66</v>
      </c>
      <c r="B11" s="70"/>
      <c r="C11" s="70"/>
      <c r="D11" s="70"/>
      <c r="E11" s="70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2"/>
      <c r="AK11" s="72"/>
      <c r="AL11" s="72"/>
    </row>
    <row r="12" spans="1:38" s="34" customFormat="1" ht="15" customHeight="1" x14ac:dyDescent="0.2">
      <c r="A12" s="70" t="s">
        <v>69</v>
      </c>
      <c r="B12" s="70"/>
      <c r="C12" s="70"/>
      <c r="D12" s="70"/>
      <c r="E12" s="70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1"/>
      <c r="R12" s="71"/>
      <c r="S12" s="71"/>
      <c r="T12" s="71"/>
      <c r="U12" s="71"/>
      <c r="V12" s="71"/>
      <c r="W12" s="71"/>
      <c r="X12" s="71"/>
      <c r="Y12" s="71"/>
      <c r="Z12" s="71"/>
      <c r="AA12" s="71"/>
      <c r="AB12" s="71"/>
      <c r="AC12" s="71"/>
      <c r="AD12" s="71"/>
      <c r="AE12" s="71"/>
      <c r="AF12" s="71"/>
      <c r="AG12" s="71"/>
      <c r="AH12" s="71"/>
      <c r="AI12" s="71"/>
      <c r="AJ12" s="72"/>
      <c r="AK12" s="72"/>
      <c r="AL12" s="72"/>
    </row>
    <row r="13" spans="1:38" s="34" customFormat="1" ht="30" customHeight="1" x14ac:dyDescent="0.25">
      <c r="A13" s="37" t="s">
        <v>161</v>
      </c>
      <c r="B13" s="70"/>
      <c r="C13" s="70"/>
      <c r="D13" s="70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81"/>
      <c r="V13" s="81"/>
      <c r="W13" s="81"/>
      <c r="X13" s="70"/>
      <c r="Y13" s="71"/>
      <c r="Z13" s="71"/>
      <c r="AA13" s="71"/>
      <c r="AB13" s="71"/>
      <c r="AC13" s="71"/>
      <c r="AD13" s="71"/>
      <c r="AE13" s="71"/>
      <c r="AF13" s="71"/>
      <c r="AG13" s="71"/>
      <c r="AH13" s="71"/>
      <c r="AI13" s="71"/>
      <c r="AJ13" s="71"/>
      <c r="AK13" s="71"/>
      <c r="AL13" s="71"/>
    </row>
    <row r="14" spans="1:38" s="34" customFormat="1" x14ac:dyDescent="0.2">
      <c r="A14" s="70" t="s">
        <v>44</v>
      </c>
      <c r="B14" s="67"/>
      <c r="C14" s="67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1"/>
      <c r="AG14" s="71"/>
      <c r="AH14" s="71"/>
      <c r="AI14" s="71"/>
      <c r="AJ14" s="72"/>
      <c r="AK14" s="72"/>
      <c r="AL14" s="72"/>
    </row>
    <row r="15" spans="1:38" s="34" customFormat="1" ht="15" customHeight="1" x14ac:dyDescent="0.2">
      <c r="A15" s="45" t="s">
        <v>45</v>
      </c>
      <c r="B15" s="45"/>
      <c r="C15" s="45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2"/>
      <c r="AK15" s="72"/>
      <c r="AL15" s="72"/>
    </row>
    <row r="16" spans="1:38" s="34" customFormat="1" ht="23.25" customHeight="1" x14ac:dyDescent="0.2">
      <c r="A16" s="70" t="s">
        <v>115</v>
      </c>
      <c r="B16" s="67"/>
      <c r="C16" s="67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2"/>
      <c r="AK16" s="72"/>
      <c r="AL16" s="72"/>
    </row>
    <row r="17" spans="1:38" s="34" customFormat="1" ht="29.25" customHeight="1" x14ac:dyDescent="0.2">
      <c r="A17" s="70" t="s">
        <v>116</v>
      </c>
      <c r="B17" s="70"/>
      <c r="C17" s="71"/>
      <c r="D17" s="71"/>
      <c r="E17" s="82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2"/>
      <c r="AK17" s="72"/>
      <c r="AL17" s="72"/>
    </row>
    <row r="18" spans="1:38" s="34" customFormat="1" x14ac:dyDescent="0.2">
      <c r="A18" s="45" t="s">
        <v>117</v>
      </c>
      <c r="B18" s="45"/>
      <c r="C18" s="71"/>
      <c r="D18" s="71"/>
      <c r="E18" s="82"/>
      <c r="F18" s="71"/>
      <c r="G18" s="71"/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2"/>
      <c r="AK18" s="72"/>
      <c r="AL18" s="72"/>
    </row>
    <row r="19" spans="1:38" x14ac:dyDescent="0.2">
      <c r="A19" s="95" t="s">
        <v>58</v>
      </c>
      <c r="B19" s="70"/>
      <c r="C19" s="70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83"/>
      <c r="AK19" s="83"/>
      <c r="AL19" s="83"/>
    </row>
    <row r="20" spans="1:38" x14ac:dyDescent="0.2">
      <c r="A20" s="70"/>
      <c r="B20" s="70"/>
      <c r="C20" s="70"/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83"/>
      <c r="AK20" s="83"/>
      <c r="AL20" s="83"/>
    </row>
    <row r="21" spans="1:38" x14ac:dyDescent="0.2">
      <c r="A21" s="70"/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83"/>
      <c r="AK21" s="83"/>
      <c r="AL21" s="83"/>
    </row>
    <row r="22" spans="1:38" x14ac:dyDescent="0.2">
      <c r="A22" s="70"/>
      <c r="B22" s="84"/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83"/>
      <c r="AK22" s="83"/>
      <c r="AL22" s="83"/>
    </row>
    <row r="23" spans="1:38" x14ac:dyDescent="0.2">
      <c r="A23" s="70"/>
      <c r="B23" s="70"/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83"/>
      <c r="AK23" s="83"/>
      <c r="AL23" s="83"/>
    </row>
    <row r="24" spans="1:38" x14ac:dyDescent="0.2">
      <c r="A24" s="70"/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83"/>
      <c r="AK24" s="83"/>
      <c r="AL24" s="83"/>
    </row>
    <row r="25" spans="1:38" x14ac:dyDescent="0.2">
      <c r="A25" s="70"/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1" t="s">
        <v>2</v>
      </c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83"/>
      <c r="AK25" s="83"/>
      <c r="AL25" s="83"/>
    </row>
    <row r="26" spans="1:38" x14ac:dyDescent="0.2">
      <c r="A26" s="70"/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1" t="s">
        <v>80</v>
      </c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83"/>
      <c r="AK26" s="83"/>
      <c r="AL26" s="83"/>
    </row>
    <row r="27" spans="1:38" x14ac:dyDescent="0.2">
      <c r="A27" s="70"/>
      <c r="B27" s="70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1" t="s">
        <v>86</v>
      </c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83"/>
      <c r="AK27" s="83"/>
      <c r="AL27" s="83"/>
    </row>
    <row r="28" spans="1:38" x14ac:dyDescent="0.2">
      <c r="A28" s="70"/>
      <c r="B28" s="70"/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1" t="s">
        <v>81</v>
      </c>
      <c r="Q28" s="71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83"/>
      <c r="AK28" s="83"/>
      <c r="AL28" s="83"/>
    </row>
    <row r="29" spans="1:38" x14ac:dyDescent="0.2">
      <c r="A29" s="70"/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1" t="s">
        <v>84</v>
      </c>
      <c r="Q29" s="71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83"/>
      <c r="AK29" s="83"/>
      <c r="AL29" s="83"/>
    </row>
    <row r="30" spans="1:38" x14ac:dyDescent="0.2">
      <c r="A30" s="70"/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1" t="s">
        <v>85</v>
      </c>
      <c r="Q30" s="71"/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70"/>
      <c r="AE30" s="70"/>
      <c r="AF30" s="70"/>
      <c r="AG30" s="70"/>
      <c r="AH30" s="70"/>
      <c r="AI30" s="70"/>
      <c r="AJ30" s="83"/>
      <c r="AK30" s="83"/>
      <c r="AL30" s="83"/>
    </row>
    <row r="31" spans="1:38" x14ac:dyDescent="0.2">
      <c r="A31" s="70"/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1" t="s">
        <v>0</v>
      </c>
      <c r="Q31" s="71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83"/>
      <c r="AK31" s="83"/>
      <c r="AL31" s="83"/>
    </row>
    <row r="32" spans="1:38" x14ac:dyDescent="0.2">
      <c r="A32" s="70"/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1" t="s">
        <v>3</v>
      </c>
      <c r="Q32" s="71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70"/>
      <c r="AE32" s="70"/>
      <c r="AF32" s="70"/>
      <c r="AG32" s="70"/>
      <c r="AH32" s="70"/>
      <c r="AI32" s="70"/>
      <c r="AJ32" s="83"/>
      <c r="AK32" s="83"/>
      <c r="AL32" s="83"/>
    </row>
    <row r="33" spans="1:38" x14ac:dyDescent="0.2">
      <c r="A33" s="70"/>
      <c r="B33" s="70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1" t="s">
        <v>4</v>
      </c>
      <c r="Q33" s="71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83"/>
      <c r="AK33" s="83"/>
      <c r="AL33" s="83"/>
    </row>
    <row r="34" spans="1:38" x14ac:dyDescent="0.2">
      <c r="A34" s="70"/>
      <c r="B34" s="70"/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71" t="s">
        <v>5</v>
      </c>
      <c r="Q34" s="71"/>
      <c r="R34" s="70"/>
      <c r="S34" s="70"/>
      <c r="T34" s="70"/>
      <c r="U34" s="70"/>
      <c r="V34" s="70"/>
      <c r="W34" s="70"/>
      <c r="X34" s="70"/>
      <c r="Y34" s="70"/>
      <c r="Z34" s="70"/>
      <c r="AA34" s="70"/>
      <c r="AB34" s="70"/>
      <c r="AC34" s="70"/>
      <c r="AD34" s="70"/>
      <c r="AE34" s="70"/>
      <c r="AF34" s="70"/>
      <c r="AG34" s="70"/>
      <c r="AH34" s="70"/>
      <c r="AI34" s="70"/>
      <c r="AJ34" s="83"/>
      <c r="AK34" s="83"/>
      <c r="AL34" s="83"/>
    </row>
    <row r="35" spans="1:38" x14ac:dyDescent="0.2">
      <c r="A35" s="70"/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1" t="s">
        <v>6</v>
      </c>
      <c r="Q35" s="71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83"/>
      <c r="AK35" s="83"/>
      <c r="AL35" s="83"/>
    </row>
    <row r="36" spans="1:38" x14ac:dyDescent="0.2">
      <c r="A36" s="70"/>
      <c r="B36" s="70"/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1" t="s">
        <v>7</v>
      </c>
      <c r="Q36" s="71"/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0"/>
      <c r="AD36" s="70"/>
      <c r="AE36" s="70"/>
      <c r="AF36" s="70"/>
      <c r="AG36" s="70"/>
      <c r="AH36" s="70"/>
      <c r="AI36" s="70"/>
      <c r="AJ36" s="83"/>
      <c r="AK36" s="83"/>
      <c r="AL36" s="83"/>
    </row>
    <row r="37" spans="1:38" x14ac:dyDescent="0.2">
      <c r="A37" s="70"/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1" t="s">
        <v>8</v>
      </c>
      <c r="Q37" s="71"/>
      <c r="R37" s="70"/>
      <c r="S37" s="70"/>
      <c r="T37" s="70"/>
      <c r="U37" s="70"/>
      <c r="V37" s="70"/>
      <c r="W37" s="70"/>
      <c r="X37" s="70"/>
      <c r="Y37" s="70"/>
      <c r="Z37" s="70"/>
      <c r="AA37" s="70"/>
      <c r="AB37" s="70"/>
      <c r="AC37" s="70"/>
      <c r="AD37" s="70"/>
      <c r="AE37" s="70"/>
      <c r="AF37" s="70"/>
      <c r="AG37" s="70"/>
      <c r="AH37" s="70"/>
      <c r="AI37" s="70"/>
      <c r="AJ37" s="83"/>
      <c r="AK37" s="83"/>
      <c r="AL37" s="83"/>
    </row>
    <row r="38" spans="1:38" x14ac:dyDescent="0.2">
      <c r="A38" s="70"/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1" t="s">
        <v>9</v>
      </c>
      <c r="Q38" s="71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/>
      <c r="AC38" s="70"/>
      <c r="AD38" s="70"/>
      <c r="AE38" s="70"/>
      <c r="AF38" s="70"/>
      <c r="AG38" s="70"/>
      <c r="AH38" s="70"/>
      <c r="AI38" s="70"/>
      <c r="AJ38" s="83"/>
      <c r="AK38" s="83"/>
      <c r="AL38" s="83"/>
    </row>
    <row r="39" spans="1:38" x14ac:dyDescent="0.2">
      <c r="A39" s="70"/>
      <c r="B39" s="70"/>
      <c r="C39" s="70"/>
      <c r="D39" s="70"/>
      <c r="E39" s="70"/>
      <c r="F39" s="70"/>
      <c r="G39" s="70"/>
      <c r="H39" s="70"/>
      <c r="I39" s="70"/>
      <c r="J39" s="70"/>
      <c r="K39" s="70"/>
      <c r="L39" s="70"/>
      <c r="M39" s="70"/>
      <c r="N39" s="70"/>
      <c r="O39" s="70"/>
      <c r="P39" s="71" t="s">
        <v>10</v>
      </c>
      <c r="Q39" s="70"/>
      <c r="R39" s="70"/>
      <c r="S39" s="70"/>
      <c r="T39" s="70"/>
      <c r="U39" s="70"/>
      <c r="V39" s="70"/>
      <c r="W39" s="70"/>
      <c r="X39" s="70"/>
      <c r="Y39" s="70"/>
      <c r="Z39" s="70"/>
      <c r="AA39" s="70"/>
      <c r="AB39" s="70"/>
      <c r="AC39" s="70"/>
      <c r="AD39" s="70"/>
      <c r="AE39" s="70"/>
      <c r="AF39" s="70"/>
      <c r="AG39" s="70"/>
      <c r="AH39" s="70"/>
      <c r="AI39" s="70"/>
      <c r="AJ39" s="83"/>
      <c r="AK39" s="83"/>
      <c r="AL39" s="83"/>
    </row>
    <row r="40" spans="1:38" x14ac:dyDescent="0.2">
      <c r="A40" s="70"/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85" t="s">
        <v>11</v>
      </c>
      <c r="Q40" s="71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70"/>
      <c r="AE40" s="70"/>
      <c r="AF40" s="70"/>
      <c r="AG40" s="70"/>
      <c r="AH40" s="70"/>
      <c r="AI40" s="70"/>
      <c r="AJ40" s="83"/>
      <c r="AK40" s="83"/>
      <c r="AL40" s="83"/>
    </row>
    <row r="41" spans="1:38" x14ac:dyDescent="0.2">
      <c r="A41" s="70"/>
      <c r="B41" s="70"/>
      <c r="C41" s="70"/>
      <c r="D41" s="70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85" t="s">
        <v>12</v>
      </c>
      <c r="Q41" s="71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83"/>
      <c r="AK41" s="83"/>
      <c r="AL41" s="83"/>
    </row>
    <row r="42" spans="1:38" x14ac:dyDescent="0.2">
      <c r="A42" s="70"/>
      <c r="B42" s="70"/>
      <c r="C42" s="70"/>
      <c r="D42" s="70"/>
      <c r="E42" s="70"/>
      <c r="F42" s="70"/>
      <c r="G42" s="70"/>
      <c r="H42" s="70"/>
      <c r="I42" s="70"/>
      <c r="J42" s="70"/>
      <c r="K42" s="70"/>
      <c r="L42" s="70"/>
      <c r="M42" s="70"/>
      <c r="N42" s="70"/>
      <c r="O42" s="70"/>
      <c r="P42" s="71" t="s">
        <v>47</v>
      </c>
      <c r="Q42" s="71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  <c r="AI42" s="70"/>
      <c r="AJ42" s="83"/>
      <c r="AK42" s="83"/>
      <c r="AL42" s="83"/>
    </row>
    <row r="43" spans="1:38" x14ac:dyDescent="0.2">
      <c r="A43" s="70"/>
      <c r="B43" s="70"/>
      <c r="C43" s="70"/>
      <c r="D43" s="70"/>
      <c r="E43" s="70"/>
      <c r="F43" s="70"/>
      <c r="G43" s="70"/>
      <c r="H43" s="70"/>
      <c r="I43" s="70"/>
      <c r="J43" s="70"/>
      <c r="K43" s="70"/>
      <c r="L43" s="70"/>
      <c r="M43" s="70"/>
      <c r="N43" s="70"/>
      <c r="O43" s="70"/>
      <c r="P43" s="71" t="s">
        <v>13</v>
      </c>
      <c r="Q43" s="71"/>
      <c r="R43" s="70"/>
      <c r="S43" s="70"/>
      <c r="T43" s="70"/>
      <c r="U43" s="70"/>
      <c r="V43" s="70"/>
      <c r="W43" s="70"/>
      <c r="X43" s="70"/>
      <c r="Y43" s="70"/>
      <c r="Z43" s="70"/>
      <c r="AA43" s="70"/>
      <c r="AB43" s="70"/>
      <c r="AC43" s="70"/>
      <c r="AD43" s="70"/>
      <c r="AE43" s="70"/>
      <c r="AF43" s="70"/>
      <c r="AG43" s="70"/>
      <c r="AH43" s="70"/>
      <c r="AI43" s="70"/>
      <c r="AJ43" s="83"/>
      <c r="AK43" s="83"/>
      <c r="AL43" s="83"/>
    </row>
    <row r="44" spans="1:38" x14ac:dyDescent="0.2">
      <c r="A44" s="70"/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1" t="s">
        <v>14</v>
      </c>
      <c r="Q44" s="71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0"/>
      <c r="AD44" s="70"/>
      <c r="AE44" s="70"/>
      <c r="AF44" s="70"/>
      <c r="AG44" s="70"/>
      <c r="AH44" s="70"/>
      <c r="AI44" s="70"/>
      <c r="AJ44" s="83"/>
      <c r="AK44" s="83"/>
      <c r="AL44" s="83"/>
    </row>
    <row r="45" spans="1:38" x14ac:dyDescent="0.2">
      <c r="A45" s="70"/>
      <c r="B45" s="70"/>
      <c r="C45" s="70"/>
      <c r="D45" s="70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1" t="s">
        <v>15</v>
      </c>
      <c r="Q45" s="71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0"/>
      <c r="AC45" s="70"/>
      <c r="AD45" s="70"/>
      <c r="AE45" s="70"/>
      <c r="AF45" s="70"/>
      <c r="AG45" s="70"/>
      <c r="AH45" s="70"/>
      <c r="AI45" s="70"/>
      <c r="AJ45" s="83"/>
      <c r="AK45" s="83"/>
      <c r="AL45" s="83"/>
    </row>
    <row r="46" spans="1:38" x14ac:dyDescent="0.2">
      <c r="A46" s="70"/>
      <c r="B46" s="70"/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1" t="s">
        <v>16</v>
      </c>
      <c r="Q46" s="71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  <c r="AG46" s="70"/>
      <c r="AH46" s="70"/>
      <c r="AI46" s="70"/>
      <c r="AJ46" s="83"/>
      <c r="AK46" s="83"/>
      <c r="AL46" s="83"/>
    </row>
    <row r="47" spans="1:38" x14ac:dyDescent="0.2">
      <c r="A47" s="70"/>
      <c r="B47" s="70"/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1" t="s">
        <v>17</v>
      </c>
      <c r="Q47" s="71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70"/>
      <c r="AE47" s="70"/>
      <c r="AF47" s="70"/>
      <c r="AG47" s="70"/>
      <c r="AH47" s="70"/>
      <c r="AI47" s="70"/>
      <c r="AJ47" s="83"/>
      <c r="AK47" s="83"/>
      <c r="AL47" s="83"/>
    </row>
    <row r="48" spans="1:38" x14ac:dyDescent="0.2">
      <c r="A48" s="70"/>
      <c r="B48" s="70"/>
      <c r="C48" s="70"/>
      <c r="D48" s="70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1" t="s">
        <v>18</v>
      </c>
      <c r="Q48" s="71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70"/>
      <c r="AE48" s="70"/>
      <c r="AF48" s="70"/>
      <c r="AG48" s="70"/>
      <c r="AH48" s="70"/>
      <c r="AI48" s="70"/>
      <c r="AJ48" s="83"/>
      <c r="AK48" s="83"/>
      <c r="AL48" s="83"/>
    </row>
    <row r="49" spans="1:38" x14ac:dyDescent="0.2">
      <c r="A49" s="70"/>
      <c r="B49" s="70"/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1" t="s">
        <v>70</v>
      </c>
      <c r="Q49" s="71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  <c r="AG49" s="70"/>
      <c r="AH49" s="70"/>
      <c r="AI49" s="70"/>
      <c r="AJ49" s="83"/>
      <c r="AK49" s="83"/>
      <c r="AL49" s="83"/>
    </row>
    <row r="50" spans="1:38" x14ac:dyDescent="0.2">
      <c r="A50" s="70"/>
      <c r="B50" s="70"/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1" t="s">
        <v>19</v>
      </c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  <c r="AG50" s="70"/>
      <c r="AH50" s="70"/>
      <c r="AI50" s="70"/>
      <c r="AJ50" s="83"/>
      <c r="AK50" s="83"/>
      <c r="AL50" s="83"/>
    </row>
    <row r="51" spans="1:38" x14ac:dyDescent="0.2">
      <c r="A51" s="70"/>
      <c r="B51" s="70"/>
      <c r="C51" s="70"/>
      <c r="D51" s="70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71" t="s">
        <v>20</v>
      </c>
      <c r="Q51" s="71"/>
      <c r="R51" s="70"/>
      <c r="S51" s="70"/>
      <c r="T51" s="70"/>
      <c r="U51" s="70"/>
      <c r="V51" s="70"/>
      <c r="W51" s="70"/>
      <c r="X51" s="70"/>
      <c r="Y51" s="70"/>
      <c r="Z51" s="70"/>
      <c r="AA51" s="70"/>
      <c r="AB51" s="70"/>
      <c r="AC51" s="70"/>
      <c r="AD51" s="70"/>
      <c r="AE51" s="70"/>
      <c r="AF51" s="70"/>
      <c r="AG51" s="70"/>
      <c r="AH51" s="70"/>
      <c r="AI51" s="70"/>
      <c r="AJ51" s="83"/>
      <c r="AK51" s="83"/>
      <c r="AL51" s="83"/>
    </row>
    <row r="52" spans="1:38" x14ac:dyDescent="0.2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1" t="s">
        <v>21</v>
      </c>
      <c r="Q52" s="71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  <c r="AG52" s="70"/>
      <c r="AH52" s="70"/>
      <c r="AI52" s="70"/>
      <c r="AJ52" s="83"/>
      <c r="AK52" s="83"/>
      <c r="AL52" s="83"/>
    </row>
    <row r="53" spans="1:38" x14ac:dyDescent="0.2">
      <c r="A53" s="70"/>
      <c r="B53" s="70"/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1" t="s">
        <v>22</v>
      </c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  <c r="AG53" s="70"/>
      <c r="AH53" s="70"/>
      <c r="AI53" s="70"/>
      <c r="AJ53" s="83"/>
      <c r="AK53" s="83"/>
      <c r="AL53" s="83"/>
    </row>
    <row r="54" spans="1:38" x14ac:dyDescent="0.2">
      <c r="A54" s="70"/>
      <c r="B54" s="70"/>
      <c r="C54" s="70"/>
      <c r="D54" s="70"/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1" t="s">
        <v>23</v>
      </c>
      <c r="Q54" s="71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  <c r="AG54" s="70"/>
      <c r="AH54" s="70"/>
      <c r="AI54" s="70"/>
      <c r="AJ54" s="83"/>
      <c r="AK54" s="83"/>
      <c r="AL54" s="83"/>
    </row>
    <row r="55" spans="1:38" x14ac:dyDescent="0.2">
      <c r="A55" s="70"/>
      <c r="B55" s="70"/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1" t="s">
        <v>24</v>
      </c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70"/>
      <c r="AE55" s="70"/>
      <c r="AF55" s="70"/>
      <c r="AG55" s="70"/>
      <c r="AH55" s="70"/>
      <c r="AI55" s="70"/>
      <c r="AJ55" s="83"/>
      <c r="AK55" s="83"/>
      <c r="AL55" s="83"/>
    </row>
    <row r="56" spans="1:38" x14ac:dyDescent="0.2">
      <c r="A56" s="70"/>
      <c r="B56" s="70"/>
      <c r="C56" s="70"/>
      <c r="D56" s="70"/>
      <c r="E56" s="70"/>
      <c r="F56" s="70"/>
      <c r="G56" s="70"/>
      <c r="H56" s="70"/>
      <c r="I56" s="70"/>
      <c r="J56" s="70"/>
      <c r="K56" s="70"/>
      <c r="L56" s="70"/>
      <c r="M56" s="70"/>
      <c r="N56" s="70"/>
      <c r="O56" s="70"/>
      <c r="P56" s="71" t="s">
        <v>25</v>
      </c>
      <c r="Q56" s="71"/>
      <c r="R56" s="70"/>
      <c r="S56" s="70"/>
      <c r="T56" s="70"/>
      <c r="U56" s="70"/>
      <c r="V56" s="70"/>
      <c r="W56" s="70"/>
      <c r="X56" s="70"/>
      <c r="Y56" s="70"/>
      <c r="Z56" s="70"/>
      <c r="AA56" s="70"/>
      <c r="AB56" s="70"/>
      <c r="AC56" s="70"/>
      <c r="AD56" s="70"/>
      <c r="AE56" s="70"/>
      <c r="AF56" s="70"/>
      <c r="AG56" s="70"/>
      <c r="AH56" s="70"/>
      <c r="AI56" s="70"/>
      <c r="AJ56" s="83"/>
      <c r="AK56" s="83"/>
      <c r="AL56" s="83"/>
    </row>
    <row r="57" spans="1:38" x14ac:dyDescent="0.2">
      <c r="A57" s="70"/>
      <c r="B57" s="70"/>
      <c r="C57" s="70"/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1" t="s">
        <v>26</v>
      </c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0"/>
      <c r="AC57" s="70"/>
      <c r="AD57" s="70"/>
      <c r="AE57" s="70"/>
      <c r="AF57" s="70"/>
      <c r="AG57" s="70"/>
      <c r="AH57" s="70"/>
      <c r="AI57" s="70"/>
      <c r="AJ57" s="83"/>
      <c r="AK57" s="83"/>
      <c r="AL57" s="83"/>
    </row>
    <row r="58" spans="1:38" x14ac:dyDescent="0.2">
      <c r="A58" s="70"/>
      <c r="B58" s="70"/>
      <c r="C58" s="70"/>
      <c r="D58" s="70"/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1" t="s">
        <v>27</v>
      </c>
      <c r="Q58" s="71"/>
      <c r="R58" s="70"/>
      <c r="S58" s="70"/>
      <c r="T58" s="70"/>
      <c r="U58" s="70"/>
      <c r="V58" s="70"/>
      <c r="W58" s="70"/>
      <c r="X58" s="70"/>
      <c r="Y58" s="70"/>
      <c r="Z58" s="70"/>
      <c r="AA58" s="70"/>
      <c r="AB58" s="70"/>
      <c r="AC58" s="70"/>
      <c r="AD58" s="70"/>
      <c r="AE58" s="70"/>
      <c r="AF58" s="70"/>
      <c r="AG58" s="70"/>
      <c r="AH58" s="70"/>
      <c r="AI58" s="70"/>
      <c r="AJ58" s="83"/>
      <c r="AK58" s="83"/>
      <c r="AL58" s="83"/>
    </row>
    <row r="59" spans="1:38" x14ac:dyDescent="0.2">
      <c r="A59" s="70"/>
      <c r="B59" s="70"/>
      <c r="C59" s="70"/>
      <c r="D59" s="70"/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  <c r="P59" s="71" t="s">
        <v>28</v>
      </c>
      <c r="Q59" s="71"/>
      <c r="R59" s="70"/>
      <c r="S59" s="70"/>
      <c r="T59" s="70"/>
      <c r="U59" s="70"/>
      <c r="V59" s="70"/>
      <c r="W59" s="70"/>
      <c r="X59" s="70"/>
      <c r="Y59" s="70"/>
      <c r="Z59" s="70"/>
      <c r="AA59" s="70"/>
      <c r="AB59" s="70"/>
      <c r="AC59" s="70"/>
      <c r="AD59" s="70"/>
      <c r="AE59" s="70"/>
      <c r="AF59" s="70"/>
      <c r="AG59" s="70"/>
      <c r="AH59" s="70"/>
      <c r="AI59" s="70"/>
      <c r="AJ59" s="83"/>
      <c r="AK59" s="83"/>
      <c r="AL59" s="83"/>
    </row>
    <row r="60" spans="1:38" x14ac:dyDescent="0.2">
      <c r="A60" s="70"/>
      <c r="B60" s="70"/>
      <c r="C60" s="70"/>
      <c r="D60" s="70"/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1" t="s">
        <v>29</v>
      </c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0"/>
      <c r="AB60" s="70"/>
      <c r="AC60" s="70"/>
      <c r="AD60" s="70"/>
      <c r="AE60" s="70"/>
      <c r="AF60" s="70"/>
      <c r="AG60" s="70"/>
      <c r="AH60" s="70"/>
      <c r="AI60" s="70"/>
      <c r="AJ60" s="83"/>
      <c r="AK60" s="83"/>
      <c r="AL60" s="83"/>
    </row>
    <row r="61" spans="1:38" x14ac:dyDescent="0.2">
      <c r="A61" s="70"/>
      <c r="B61" s="70"/>
      <c r="C61" s="70"/>
      <c r="D61" s="70"/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1" t="s">
        <v>30</v>
      </c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0"/>
      <c r="AB61" s="70"/>
      <c r="AC61" s="70"/>
      <c r="AD61" s="70"/>
      <c r="AE61" s="70"/>
      <c r="AF61" s="70"/>
      <c r="AG61" s="70"/>
      <c r="AH61" s="70"/>
      <c r="AI61" s="70"/>
      <c r="AJ61" s="83"/>
      <c r="AK61" s="83"/>
      <c r="AL61" s="83"/>
    </row>
    <row r="62" spans="1:38" x14ac:dyDescent="0.2">
      <c r="A62" s="70"/>
      <c r="B62" s="70"/>
      <c r="C62" s="70"/>
      <c r="D62" s="70"/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1" t="s">
        <v>31</v>
      </c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70"/>
      <c r="AE62" s="70"/>
      <c r="AF62" s="70"/>
      <c r="AG62" s="70"/>
      <c r="AH62" s="70"/>
      <c r="AI62" s="70"/>
      <c r="AJ62" s="83"/>
      <c r="AK62" s="83"/>
      <c r="AL62" s="83"/>
    </row>
    <row r="63" spans="1:38" x14ac:dyDescent="0.2">
      <c r="A63" s="70"/>
      <c r="B63" s="70"/>
      <c r="C63" s="70"/>
      <c r="D63" s="70"/>
      <c r="E63" s="70"/>
      <c r="F63" s="70"/>
      <c r="G63" s="70"/>
      <c r="H63" s="70"/>
      <c r="I63" s="70"/>
      <c r="J63" s="70"/>
      <c r="K63" s="70"/>
      <c r="L63" s="70"/>
      <c r="M63" s="70"/>
      <c r="N63" s="70"/>
      <c r="O63" s="70"/>
      <c r="P63" s="71" t="s">
        <v>32</v>
      </c>
      <c r="Q63" s="70"/>
      <c r="R63" s="70"/>
      <c r="S63" s="70"/>
      <c r="T63" s="70"/>
      <c r="U63" s="70"/>
      <c r="V63" s="70"/>
      <c r="W63" s="70"/>
      <c r="X63" s="70"/>
      <c r="Y63" s="70"/>
      <c r="Z63" s="70"/>
      <c r="AA63" s="70"/>
      <c r="AB63" s="70"/>
      <c r="AC63" s="70"/>
      <c r="AD63" s="70"/>
      <c r="AE63" s="70"/>
      <c r="AF63" s="70"/>
      <c r="AG63" s="70"/>
      <c r="AH63" s="70"/>
      <c r="AI63" s="70"/>
      <c r="AJ63" s="83"/>
      <c r="AK63" s="83"/>
      <c r="AL63" s="83"/>
    </row>
    <row r="64" spans="1:38" x14ac:dyDescent="0.2">
      <c r="A64" s="70"/>
      <c r="B64" s="70"/>
      <c r="C64" s="70"/>
      <c r="D64" s="70"/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1" t="s">
        <v>33</v>
      </c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70"/>
      <c r="AE64" s="70"/>
      <c r="AF64" s="70"/>
      <c r="AG64" s="70"/>
      <c r="AH64" s="70"/>
      <c r="AI64" s="70"/>
      <c r="AJ64" s="83"/>
      <c r="AK64" s="83"/>
      <c r="AL64" s="83"/>
    </row>
    <row r="65" spans="1:38" x14ac:dyDescent="0.2">
      <c r="A65" s="70"/>
      <c r="B65" s="70"/>
      <c r="C65" s="70"/>
      <c r="D65" s="70"/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70"/>
      <c r="P65" s="71" t="s">
        <v>34</v>
      </c>
      <c r="Q65" s="70"/>
      <c r="R65" s="70"/>
      <c r="S65" s="70"/>
      <c r="T65" s="70"/>
      <c r="U65" s="70"/>
      <c r="V65" s="70"/>
      <c r="W65" s="70"/>
      <c r="X65" s="70"/>
      <c r="Y65" s="70"/>
      <c r="Z65" s="70"/>
      <c r="AA65" s="70"/>
      <c r="AB65" s="70"/>
      <c r="AC65" s="70"/>
      <c r="AD65" s="70"/>
      <c r="AE65" s="70"/>
      <c r="AF65" s="70"/>
      <c r="AG65" s="70"/>
      <c r="AH65" s="70"/>
      <c r="AI65" s="70"/>
      <c r="AJ65" s="83"/>
      <c r="AK65" s="83"/>
      <c r="AL65" s="83"/>
    </row>
    <row r="66" spans="1:38" x14ac:dyDescent="0.2">
      <c r="A66" s="70"/>
      <c r="B66" s="70"/>
      <c r="C66" s="70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1" t="s">
        <v>35</v>
      </c>
      <c r="Q66" s="70"/>
      <c r="R66" s="70"/>
      <c r="S66" s="70"/>
      <c r="T66" s="70"/>
      <c r="U66" s="70"/>
      <c r="V66" s="70"/>
      <c r="W66" s="70"/>
      <c r="X66" s="70"/>
      <c r="Y66" s="70"/>
      <c r="Z66" s="70"/>
      <c r="AA66" s="70"/>
      <c r="AB66" s="70"/>
      <c r="AC66" s="70"/>
      <c r="AD66" s="70"/>
      <c r="AE66" s="70"/>
      <c r="AF66" s="70"/>
      <c r="AG66" s="70"/>
      <c r="AH66" s="70"/>
      <c r="AI66" s="70"/>
      <c r="AJ66" s="83"/>
      <c r="AK66" s="83"/>
      <c r="AL66" s="83"/>
    </row>
    <row r="67" spans="1:38" x14ac:dyDescent="0.2">
      <c r="A67" s="70"/>
      <c r="B67" s="70"/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70"/>
      <c r="P67" s="71" t="s">
        <v>36</v>
      </c>
      <c r="Q67" s="70"/>
      <c r="R67" s="70"/>
      <c r="S67" s="70"/>
      <c r="T67" s="70"/>
      <c r="U67" s="70"/>
      <c r="V67" s="70"/>
      <c r="W67" s="70"/>
      <c r="X67" s="70"/>
      <c r="Y67" s="70"/>
      <c r="Z67" s="70"/>
      <c r="AA67" s="70"/>
      <c r="AB67" s="70"/>
      <c r="AC67" s="70"/>
      <c r="AD67" s="70"/>
      <c r="AE67" s="70"/>
      <c r="AF67" s="70"/>
      <c r="AG67" s="70"/>
      <c r="AH67" s="70"/>
      <c r="AI67" s="70"/>
      <c r="AJ67" s="83"/>
      <c r="AK67" s="83"/>
      <c r="AL67" s="83"/>
    </row>
    <row r="68" spans="1:38" x14ac:dyDescent="0.2">
      <c r="A68" s="70"/>
      <c r="B68" s="70"/>
      <c r="C68" s="70"/>
      <c r="D68" s="70"/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70"/>
      <c r="P68" s="71" t="s">
        <v>37</v>
      </c>
      <c r="Q68" s="70"/>
      <c r="R68" s="70"/>
      <c r="S68" s="70"/>
      <c r="T68" s="70"/>
      <c r="U68" s="70"/>
      <c r="V68" s="70"/>
      <c r="W68" s="70"/>
      <c r="X68" s="70"/>
      <c r="Y68" s="70"/>
      <c r="Z68" s="70"/>
      <c r="AA68" s="70"/>
      <c r="AB68" s="70"/>
      <c r="AC68" s="70"/>
      <c r="AD68" s="70"/>
      <c r="AE68" s="70"/>
      <c r="AF68" s="70"/>
      <c r="AG68" s="70"/>
      <c r="AH68" s="70"/>
      <c r="AI68" s="70"/>
      <c r="AJ68" s="83"/>
      <c r="AK68" s="83"/>
      <c r="AL68" s="83"/>
    </row>
    <row r="69" spans="1:38" x14ac:dyDescent="0.2">
      <c r="A69" s="70"/>
      <c r="B69" s="70"/>
      <c r="C69" s="70"/>
      <c r="D69" s="70"/>
      <c r="E69" s="70"/>
      <c r="F69" s="70"/>
      <c r="G69" s="70"/>
      <c r="H69" s="70"/>
      <c r="I69" s="70"/>
      <c r="J69" s="70"/>
      <c r="K69" s="70"/>
      <c r="L69" s="70"/>
      <c r="M69" s="70"/>
      <c r="N69" s="70"/>
      <c r="O69" s="70"/>
      <c r="P69" s="71" t="s">
        <v>38</v>
      </c>
      <c r="Q69" s="70"/>
      <c r="R69" s="70"/>
      <c r="S69" s="70"/>
      <c r="T69" s="70"/>
      <c r="U69" s="70"/>
      <c r="V69" s="70"/>
      <c r="W69" s="70"/>
      <c r="X69" s="70"/>
      <c r="Y69" s="70"/>
      <c r="Z69" s="70"/>
      <c r="AA69" s="70"/>
      <c r="AB69" s="70"/>
      <c r="AC69" s="70"/>
      <c r="AD69" s="70"/>
      <c r="AE69" s="70"/>
      <c r="AF69" s="70"/>
      <c r="AG69" s="70"/>
      <c r="AH69" s="70"/>
      <c r="AI69" s="70"/>
      <c r="AJ69" s="83"/>
      <c r="AK69" s="83"/>
      <c r="AL69" s="83"/>
    </row>
    <row r="70" spans="1:38" x14ac:dyDescent="0.2">
      <c r="A70" s="70"/>
      <c r="B70" s="70"/>
      <c r="C70" s="70"/>
      <c r="D70" s="70"/>
      <c r="E70" s="70"/>
      <c r="F70" s="70"/>
      <c r="G70" s="70"/>
      <c r="H70" s="70"/>
      <c r="I70" s="70"/>
      <c r="J70" s="70"/>
      <c r="K70" s="70"/>
      <c r="L70" s="70"/>
      <c r="M70" s="70"/>
      <c r="N70" s="70"/>
      <c r="O70" s="70"/>
      <c r="P70" s="71" t="s">
        <v>39</v>
      </c>
      <c r="Q70" s="70"/>
      <c r="R70" s="70"/>
      <c r="S70" s="70"/>
      <c r="T70" s="70"/>
      <c r="U70" s="70"/>
      <c r="V70" s="70"/>
      <c r="W70" s="70"/>
      <c r="X70" s="70"/>
      <c r="Y70" s="70"/>
      <c r="Z70" s="70"/>
      <c r="AA70" s="70"/>
      <c r="AB70" s="70"/>
      <c r="AC70" s="70"/>
      <c r="AD70" s="70"/>
      <c r="AE70" s="70"/>
      <c r="AF70" s="70"/>
      <c r="AG70" s="70"/>
      <c r="AH70" s="70"/>
      <c r="AI70" s="70"/>
      <c r="AJ70" s="83"/>
      <c r="AK70" s="83"/>
      <c r="AL70" s="83"/>
    </row>
    <row r="71" spans="1:38" x14ac:dyDescent="0.2">
      <c r="A71" s="70"/>
      <c r="B71" s="70"/>
      <c r="C71" s="70"/>
      <c r="D71" s="70"/>
      <c r="E71" s="70"/>
      <c r="F71" s="70"/>
      <c r="G71" s="70"/>
      <c r="H71" s="70"/>
      <c r="I71" s="70"/>
      <c r="J71" s="70"/>
      <c r="K71" s="70"/>
      <c r="L71" s="70"/>
      <c r="M71" s="70"/>
      <c r="N71" s="70"/>
      <c r="O71" s="70"/>
      <c r="P71" s="71" t="s">
        <v>40</v>
      </c>
      <c r="Q71" s="70"/>
      <c r="R71" s="70"/>
      <c r="S71" s="70"/>
      <c r="T71" s="70"/>
      <c r="U71" s="70"/>
      <c r="V71" s="70"/>
      <c r="W71" s="70"/>
      <c r="X71" s="70"/>
      <c r="Y71" s="70"/>
      <c r="Z71" s="70"/>
      <c r="AA71" s="70"/>
      <c r="AB71" s="70"/>
      <c r="AC71" s="70"/>
      <c r="AD71" s="70"/>
      <c r="AE71" s="70"/>
      <c r="AF71" s="70"/>
      <c r="AG71" s="70"/>
      <c r="AH71" s="70"/>
      <c r="AI71" s="70"/>
      <c r="AJ71" s="83"/>
      <c r="AK71" s="83"/>
      <c r="AL71" s="83"/>
    </row>
    <row r="72" spans="1:38" x14ac:dyDescent="0.2">
      <c r="A72" s="70"/>
      <c r="B72" s="70"/>
      <c r="C72" s="70"/>
      <c r="D72" s="70"/>
      <c r="E72" s="70"/>
      <c r="F72" s="70"/>
      <c r="G72" s="70"/>
      <c r="H72" s="70"/>
      <c r="I72" s="70"/>
      <c r="J72" s="70"/>
      <c r="K72" s="70"/>
      <c r="L72" s="70"/>
      <c r="M72" s="70"/>
      <c r="N72" s="70"/>
      <c r="O72" s="70"/>
      <c r="P72" s="71" t="s">
        <v>41</v>
      </c>
      <c r="Q72" s="70"/>
      <c r="R72" s="70"/>
      <c r="S72" s="70"/>
      <c r="T72" s="70"/>
      <c r="U72" s="70"/>
      <c r="V72" s="70"/>
      <c r="W72" s="70"/>
      <c r="X72" s="70"/>
      <c r="Y72" s="70"/>
      <c r="Z72" s="70"/>
      <c r="AA72" s="70"/>
      <c r="AB72" s="70"/>
      <c r="AC72" s="70"/>
      <c r="AD72" s="70"/>
      <c r="AE72" s="70"/>
      <c r="AF72" s="70"/>
      <c r="AG72" s="70"/>
      <c r="AH72" s="70"/>
      <c r="AI72" s="70"/>
      <c r="AJ72" s="83"/>
      <c r="AK72" s="83"/>
      <c r="AL72" s="83"/>
    </row>
    <row r="73" spans="1:38" x14ac:dyDescent="0.2">
      <c r="A73" s="70"/>
      <c r="B73" s="70"/>
      <c r="C73" s="70"/>
      <c r="D73" s="70"/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70"/>
      <c r="P73" s="71" t="s">
        <v>42</v>
      </c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70"/>
      <c r="AC73" s="70"/>
      <c r="AD73" s="70"/>
      <c r="AE73" s="70"/>
      <c r="AF73" s="70"/>
      <c r="AG73" s="70"/>
      <c r="AH73" s="70"/>
      <c r="AI73" s="70"/>
      <c r="AJ73" s="83"/>
      <c r="AK73" s="83"/>
      <c r="AL73" s="83"/>
    </row>
    <row r="74" spans="1:38" x14ac:dyDescent="0.2">
      <c r="A74" s="70"/>
      <c r="B74" s="70"/>
      <c r="C74" s="70"/>
      <c r="D74" s="70"/>
      <c r="E74" s="70"/>
      <c r="F74" s="70"/>
      <c r="G74" s="70"/>
      <c r="H74" s="70"/>
      <c r="I74" s="70"/>
      <c r="J74" s="70"/>
      <c r="K74" s="70"/>
      <c r="L74" s="70"/>
      <c r="M74" s="70"/>
      <c r="N74" s="70"/>
      <c r="O74" s="70"/>
      <c r="P74" s="71" t="s">
        <v>43</v>
      </c>
      <c r="Q74" s="70"/>
      <c r="R74" s="70"/>
      <c r="S74" s="70"/>
      <c r="T74" s="70"/>
      <c r="U74" s="70"/>
      <c r="V74" s="70"/>
      <c r="W74" s="70"/>
      <c r="X74" s="70"/>
      <c r="Y74" s="70"/>
      <c r="Z74" s="70"/>
      <c r="AA74" s="70"/>
      <c r="AB74" s="70"/>
      <c r="AC74" s="70"/>
      <c r="AD74" s="70"/>
      <c r="AE74" s="70"/>
      <c r="AF74" s="70"/>
      <c r="AG74" s="70"/>
      <c r="AH74" s="70"/>
      <c r="AI74" s="70"/>
      <c r="AJ74" s="83"/>
      <c r="AK74" s="83"/>
      <c r="AL74" s="83"/>
    </row>
  </sheetData>
  <mergeCells count="2">
    <mergeCell ref="B4:G4"/>
    <mergeCell ref="H4:M4"/>
  </mergeCells>
  <dataValidations count="1">
    <dataValidation type="list" allowBlank="1" showInputMessage="1" showErrorMessage="1" sqref="A3" xr:uid="{2E42EFBB-770F-4303-B43C-0D1A33D8BCFA}">
      <formula1>$P$25:$P$74</formula1>
    </dataValidation>
  </dataValidations>
  <hyperlinks>
    <hyperlink ref="A15" r:id="rId1" xr:uid="{A5A20F55-D779-460A-B85F-D19FBBADE49D}"/>
    <hyperlink ref="A18" r:id="rId2" xr:uid="{2923A2E6-5C93-4FAB-AD7A-CA006CBD0224}"/>
  </hyperlinks>
  <pageMargins left="0.70866141732283472" right="0.70866141732283472" top="0.74803149606299213" bottom="0.74803149606299213" header="0.31496062992125984" footer="0.31496062992125984"/>
  <pageSetup paperSize="9" orientation="portrait" r:id="rId3"/>
  <headerFooter>
    <oddHeader>&amp;C&amp;"Aptos"&amp;10&amp;K000000 OFFICIAL&amp;1#_x000D_</oddHeader>
    <oddFooter>&amp;C_x000D_&amp;1#&amp;"Aptos"&amp;10&amp;K000000 OFFICIAL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9C3A23-8AA7-4B71-8727-8BD2BFF82F57}">
  <sheetPr codeName="Sheet5"/>
  <dimension ref="A1:J51"/>
  <sheetViews>
    <sheetView zoomScaleNormal="100" workbookViewId="0">
      <pane ySplit="1" topLeftCell="A2" activePane="bottomLeft" state="frozen"/>
      <selection activeCell="A4" sqref="A4:I4"/>
      <selection pane="bottomLeft"/>
    </sheetView>
  </sheetViews>
  <sheetFormatPr defaultColWidth="8.85546875" defaultRowHeight="15" x14ac:dyDescent="0.2"/>
  <cols>
    <col min="1" max="1" width="46.5703125" style="34" customWidth="1"/>
    <col min="2" max="3" width="25.7109375" style="34" customWidth="1"/>
    <col min="4" max="16384" width="8.85546875" style="34"/>
  </cols>
  <sheetData>
    <row r="1" spans="1:10" ht="19.5" thickBot="1" x14ac:dyDescent="0.3">
      <c r="A1" s="96" t="s">
        <v>89</v>
      </c>
      <c r="B1" s="96" t="s">
        <v>164</v>
      </c>
      <c r="C1" s="96" t="s">
        <v>90</v>
      </c>
      <c r="D1" s="72"/>
      <c r="E1" s="72"/>
      <c r="F1" s="72"/>
      <c r="G1" s="72"/>
      <c r="H1" s="72"/>
      <c r="I1" s="72"/>
      <c r="J1" s="72"/>
    </row>
    <row r="2" spans="1:10" x14ac:dyDescent="0.2">
      <c r="A2" s="72" t="s">
        <v>0</v>
      </c>
      <c r="B2" s="72" t="s">
        <v>81</v>
      </c>
      <c r="C2" s="72" t="s">
        <v>80</v>
      </c>
      <c r="D2" s="72"/>
      <c r="E2" s="72"/>
      <c r="F2" s="72"/>
      <c r="G2" s="72"/>
      <c r="H2" s="72"/>
      <c r="I2" s="72"/>
      <c r="J2" s="72"/>
    </row>
    <row r="3" spans="1:10" x14ac:dyDescent="0.2">
      <c r="A3" s="72" t="s">
        <v>3</v>
      </c>
      <c r="B3" s="72" t="s">
        <v>84</v>
      </c>
      <c r="C3" s="72" t="s">
        <v>80</v>
      </c>
      <c r="D3" s="72"/>
      <c r="E3" s="72"/>
      <c r="F3" s="72"/>
      <c r="G3" s="72"/>
      <c r="H3" s="72"/>
      <c r="I3" s="72"/>
      <c r="J3" s="72"/>
    </row>
    <row r="4" spans="1:10" x14ac:dyDescent="0.2">
      <c r="A4" s="72" t="s">
        <v>4</v>
      </c>
      <c r="B4" s="72" t="s">
        <v>81</v>
      </c>
      <c r="C4" s="72" t="s">
        <v>80</v>
      </c>
      <c r="D4" s="72"/>
      <c r="E4" s="72"/>
      <c r="F4" s="72"/>
      <c r="G4" s="72"/>
      <c r="H4" s="72"/>
      <c r="I4" s="72"/>
      <c r="J4" s="72"/>
    </row>
    <row r="5" spans="1:10" x14ac:dyDescent="0.2">
      <c r="A5" s="72" t="s">
        <v>5</v>
      </c>
      <c r="B5" s="72" t="s">
        <v>84</v>
      </c>
      <c r="C5" s="72" t="s">
        <v>80</v>
      </c>
      <c r="D5" s="72"/>
      <c r="E5" s="72"/>
      <c r="F5" s="72"/>
      <c r="G5" s="72"/>
      <c r="H5" s="72"/>
      <c r="I5" s="72"/>
      <c r="J5" s="72"/>
    </row>
    <row r="6" spans="1:10" x14ac:dyDescent="0.2">
      <c r="A6" s="72" t="s">
        <v>6</v>
      </c>
      <c r="B6" s="72" t="s">
        <v>85</v>
      </c>
      <c r="C6" s="72" t="s">
        <v>80</v>
      </c>
      <c r="D6" s="72"/>
      <c r="E6" s="72"/>
      <c r="F6" s="72"/>
      <c r="G6" s="72"/>
      <c r="H6" s="72"/>
      <c r="I6" s="72"/>
      <c r="J6" s="72"/>
    </row>
    <row r="7" spans="1:10" x14ac:dyDescent="0.2">
      <c r="A7" s="72" t="s">
        <v>7</v>
      </c>
      <c r="B7" s="72" t="s">
        <v>84</v>
      </c>
      <c r="C7" s="72" t="s">
        <v>80</v>
      </c>
      <c r="D7" s="72"/>
      <c r="E7" s="72"/>
      <c r="F7" s="72"/>
      <c r="G7" s="72"/>
      <c r="H7" s="72"/>
      <c r="I7" s="72"/>
      <c r="J7" s="72"/>
    </row>
    <row r="8" spans="1:10" x14ac:dyDescent="0.2">
      <c r="A8" s="72" t="s">
        <v>8</v>
      </c>
      <c r="B8" s="72" t="s">
        <v>81</v>
      </c>
      <c r="C8" s="72" t="s">
        <v>80</v>
      </c>
      <c r="D8" s="72"/>
      <c r="E8" s="72"/>
      <c r="F8" s="72"/>
      <c r="G8" s="72"/>
      <c r="H8" s="72"/>
      <c r="I8" s="72"/>
      <c r="J8" s="72"/>
    </row>
    <row r="9" spans="1:10" x14ac:dyDescent="0.2">
      <c r="A9" s="72" t="s">
        <v>9</v>
      </c>
      <c r="B9" s="72" t="s">
        <v>85</v>
      </c>
      <c r="C9" s="72" t="s">
        <v>80</v>
      </c>
      <c r="D9" s="72"/>
      <c r="E9" s="72"/>
      <c r="F9" s="72"/>
      <c r="G9" s="72"/>
      <c r="H9" s="72"/>
      <c r="I9" s="72"/>
      <c r="J9" s="72"/>
    </row>
    <row r="10" spans="1:10" x14ac:dyDescent="0.2">
      <c r="A10" s="72" t="s">
        <v>10</v>
      </c>
      <c r="B10" s="72" t="s">
        <v>85</v>
      </c>
      <c r="C10" s="72" t="s">
        <v>80</v>
      </c>
      <c r="D10" s="72"/>
      <c r="E10" s="72"/>
      <c r="F10" s="72"/>
      <c r="G10" s="72"/>
      <c r="H10" s="72"/>
      <c r="I10" s="72"/>
      <c r="J10" s="72"/>
    </row>
    <row r="11" spans="1:10" x14ac:dyDescent="0.2">
      <c r="A11" s="72" t="s">
        <v>11</v>
      </c>
      <c r="B11" s="72" t="s">
        <v>84</v>
      </c>
      <c r="C11" s="72" t="s">
        <v>80</v>
      </c>
      <c r="D11" s="72"/>
      <c r="E11" s="72"/>
      <c r="F11" s="72"/>
      <c r="G11" s="72"/>
      <c r="H11" s="72"/>
      <c r="I11" s="72"/>
      <c r="J11" s="72"/>
    </row>
    <row r="12" spans="1:10" x14ac:dyDescent="0.2">
      <c r="A12" s="72" t="s">
        <v>12</v>
      </c>
      <c r="B12" s="72" t="s">
        <v>85</v>
      </c>
      <c r="C12" s="72" t="s">
        <v>80</v>
      </c>
      <c r="D12" s="72"/>
      <c r="E12" s="72"/>
      <c r="F12" s="72"/>
      <c r="G12" s="72"/>
      <c r="H12" s="72"/>
      <c r="I12" s="72"/>
      <c r="J12" s="72"/>
    </row>
    <row r="13" spans="1:10" x14ac:dyDescent="0.2">
      <c r="A13" s="72" t="s">
        <v>47</v>
      </c>
      <c r="B13" s="72" t="s">
        <v>84</v>
      </c>
      <c r="C13" s="72" t="s">
        <v>80</v>
      </c>
      <c r="D13" s="72"/>
      <c r="E13" s="72"/>
      <c r="F13" s="72"/>
      <c r="G13" s="72"/>
      <c r="H13" s="72"/>
      <c r="I13" s="72"/>
      <c r="J13" s="72"/>
    </row>
    <row r="14" spans="1:10" x14ac:dyDescent="0.2">
      <c r="A14" s="72" t="s">
        <v>13</v>
      </c>
      <c r="B14" s="72" t="s">
        <v>85</v>
      </c>
      <c r="C14" s="72" t="s">
        <v>80</v>
      </c>
      <c r="D14" s="72"/>
      <c r="E14" s="72"/>
      <c r="F14" s="72"/>
      <c r="G14" s="72"/>
      <c r="H14" s="72"/>
      <c r="I14" s="72"/>
      <c r="J14" s="72"/>
    </row>
    <row r="15" spans="1:10" x14ac:dyDescent="0.2">
      <c r="A15" s="72" t="s">
        <v>14</v>
      </c>
      <c r="B15" s="72" t="s">
        <v>84</v>
      </c>
      <c r="C15" s="72" t="s">
        <v>80</v>
      </c>
      <c r="D15" s="72"/>
      <c r="E15" s="72"/>
      <c r="F15" s="72"/>
      <c r="G15" s="72"/>
      <c r="H15" s="72"/>
      <c r="I15" s="72"/>
      <c r="J15" s="72"/>
    </row>
    <row r="16" spans="1:10" x14ac:dyDescent="0.2">
      <c r="A16" s="72" t="s">
        <v>15</v>
      </c>
      <c r="B16" s="72" t="s">
        <v>84</v>
      </c>
      <c r="C16" s="72" t="s">
        <v>80</v>
      </c>
      <c r="D16" s="72"/>
      <c r="E16" s="72"/>
      <c r="F16" s="72"/>
      <c r="G16" s="72"/>
      <c r="H16" s="72"/>
      <c r="I16" s="72"/>
      <c r="J16" s="72"/>
    </row>
    <row r="17" spans="1:10" x14ac:dyDescent="0.2">
      <c r="A17" s="72" t="s">
        <v>16</v>
      </c>
      <c r="B17" s="72" t="s">
        <v>84</v>
      </c>
      <c r="C17" s="72" t="s">
        <v>80</v>
      </c>
      <c r="D17" s="72"/>
      <c r="E17" s="72"/>
      <c r="F17" s="72"/>
      <c r="G17" s="72"/>
      <c r="H17" s="72"/>
      <c r="I17" s="72"/>
      <c r="J17" s="72"/>
    </row>
    <row r="18" spans="1:10" x14ac:dyDescent="0.2">
      <c r="A18" s="72" t="s">
        <v>17</v>
      </c>
      <c r="B18" s="72" t="s">
        <v>81</v>
      </c>
      <c r="C18" s="72" t="s">
        <v>86</v>
      </c>
      <c r="D18" s="72"/>
      <c r="E18" s="72"/>
      <c r="F18" s="72"/>
      <c r="G18" s="72"/>
      <c r="H18" s="72"/>
      <c r="I18" s="72"/>
      <c r="J18" s="72"/>
    </row>
    <row r="19" spans="1:10" x14ac:dyDescent="0.2">
      <c r="A19" s="72" t="s">
        <v>18</v>
      </c>
      <c r="B19" s="72" t="s">
        <v>81</v>
      </c>
      <c r="C19" s="72" t="s">
        <v>86</v>
      </c>
      <c r="D19" s="72"/>
      <c r="E19" s="72"/>
      <c r="F19" s="72"/>
      <c r="G19" s="72"/>
      <c r="H19" s="72"/>
      <c r="I19" s="72"/>
      <c r="J19" s="72"/>
    </row>
    <row r="20" spans="1:10" x14ac:dyDescent="0.2">
      <c r="A20" s="72" t="s">
        <v>91</v>
      </c>
      <c r="B20" s="72" t="s">
        <v>84</v>
      </c>
      <c r="C20" s="72" t="s">
        <v>80</v>
      </c>
      <c r="D20" s="72"/>
      <c r="E20" s="72"/>
      <c r="F20" s="72"/>
      <c r="G20" s="72"/>
      <c r="H20" s="72"/>
      <c r="I20" s="72"/>
      <c r="J20" s="72"/>
    </row>
    <row r="21" spans="1:10" x14ac:dyDescent="0.2">
      <c r="A21" s="72" t="s">
        <v>19</v>
      </c>
      <c r="B21" s="72" t="s">
        <v>84</v>
      </c>
      <c r="C21" s="72" t="s">
        <v>80</v>
      </c>
      <c r="D21" s="72"/>
      <c r="E21" s="72"/>
      <c r="F21" s="72"/>
      <c r="G21" s="72"/>
      <c r="H21" s="72"/>
      <c r="I21" s="72"/>
      <c r="J21" s="72"/>
    </row>
    <row r="22" spans="1:10" x14ac:dyDescent="0.2">
      <c r="A22" s="72" t="s">
        <v>20</v>
      </c>
      <c r="B22" s="72" t="s">
        <v>81</v>
      </c>
      <c r="C22" s="72" t="s">
        <v>80</v>
      </c>
      <c r="D22" s="72"/>
      <c r="E22" s="72"/>
      <c r="F22" s="72"/>
      <c r="G22" s="72"/>
      <c r="H22" s="72"/>
      <c r="I22" s="72"/>
      <c r="J22" s="72"/>
    </row>
    <row r="23" spans="1:10" x14ac:dyDescent="0.2">
      <c r="A23" s="72" t="s">
        <v>21</v>
      </c>
      <c r="B23" s="72" t="s">
        <v>84</v>
      </c>
      <c r="C23" s="72" t="s">
        <v>80</v>
      </c>
      <c r="D23" s="72"/>
      <c r="E23" s="72"/>
      <c r="F23" s="72"/>
      <c r="G23" s="72"/>
      <c r="H23" s="72"/>
      <c r="I23" s="72"/>
      <c r="J23" s="72"/>
    </row>
    <row r="24" spans="1:10" x14ac:dyDescent="0.2">
      <c r="A24" s="72" t="s">
        <v>46</v>
      </c>
      <c r="B24" s="72" t="s">
        <v>85</v>
      </c>
      <c r="C24" s="72" t="s">
        <v>80</v>
      </c>
      <c r="D24" s="72"/>
      <c r="E24" s="72"/>
      <c r="F24" s="72"/>
      <c r="G24" s="72"/>
      <c r="H24" s="72"/>
      <c r="I24" s="72"/>
      <c r="J24" s="72"/>
    </row>
    <row r="25" spans="1:10" x14ac:dyDescent="0.2">
      <c r="A25" s="72" t="s">
        <v>23</v>
      </c>
      <c r="B25" s="72" t="s">
        <v>84</v>
      </c>
      <c r="C25" s="72" t="s">
        <v>80</v>
      </c>
      <c r="D25" s="72"/>
      <c r="E25" s="72"/>
      <c r="F25" s="72"/>
      <c r="G25" s="72"/>
      <c r="H25" s="72"/>
      <c r="I25" s="72"/>
      <c r="J25" s="72"/>
    </row>
    <row r="26" spans="1:10" x14ac:dyDescent="0.2">
      <c r="A26" s="72" t="s">
        <v>24</v>
      </c>
      <c r="B26" s="72" t="s">
        <v>81</v>
      </c>
      <c r="C26" s="72" t="s">
        <v>80</v>
      </c>
      <c r="D26" s="72"/>
      <c r="E26" s="72"/>
      <c r="F26" s="72"/>
      <c r="G26" s="72"/>
      <c r="H26" s="72"/>
      <c r="I26" s="72"/>
      <c r="J26" s="72"/>
    </row>
    <row r="27" spans="1:10" x14ac:dyDescent="0.2">
      <c r="A27" s="72" t="s">
        <v>25</v>
      </c>
      <c r="B27" s="72" t="s">
        <v>84</v>
      </c>
      <c r="C27" s="72" t="s">
        <v>80</v>
      </c>
      <c r="D27" s="72"/>
      <c r="E27" s="72"/>
      <c r="F27" s="72"/>
      <c r="G27" s="72"/>
      <c r="H27" s="72"/>
      <c r="I27" s="72"/>
      <c r="J27" s="72"/>
    </row>
    <row r="28" spans="1:10" x14ac:dyDescent="0.2">
      <c r="A28" s="72" t="s">
        <v>26</v>
      </c>
      <c r="B28" s="72" t="s">
        <v>85</v>
      </c>
      <c r="C28" s="72" t="s">
        <v>80</v>
      </c>
      <c r="D28" s="72"/>
      <c r="E28" s="72"/>
      <c r="F28" s="72"/>
      <c r="G28" s="72"/>
      <c r="H28" s="72"/>
      <c r="I28" s="72"/>
      <c r="J28" s="72"/>
    </row>
    <row r="29" spans="1:10" x14ac:dyDescent="0.2">
      <c r="A29" s="72" t="s">
        <v>27</v>
      </c>
      <c r="B29" s="72" t="s">
        <v>81</v>
      </c>
      <c r="C29" s="72" t="s">
        <v>86</v>
      </c>
      <c r="D29" s="72"/>
      <c r="E29" s="72"/>
      <c r="F29" s="72"/>
      <c r="G29" s="72"/>
      <c r="H29" s="72"/>
      <c r="I29" s="72"/>
      <c r="J29" s="72"/>
    </row>
    <row r="30" spans="1:10" x14ac:dyDescent="0.2">
      <c r="A30" s="72" t="s">
        <v>28</v>
      </c>
      <c r="B30" s="72" t="s">
        <v>85</v>
      </c>
      <c r="C30" s="72" t="s">
        <v>80</v>
      </c>
      <c r="D30" s="72"/>
      <c r="E30" s="72"/>
      <c r="F30" s="72"/>
      <c r="G30" s="72"/>
      <c r="H30" s="72"/>
      <c r="I30" s="72"/>
      <c r="J30" s="72"/>
    </row>
    <row r="31" spans="1:10" x14ac:dyDescent="0.2">
      <c r="A31" s="72" t="s">
        <v>29</v>
      </c>
      <c r="B31" s="72" t="s">
        <v>85</v>
      </c>
      <c r="C31" s="72" t="s">
        <v>80</v>
      </c>
      <c r="D31" s="72"/>
      <c r="E31" s="72"/>
      <c r="F31" s="72"/>
      <c r="G31" s="72"/>
      <c r="H31" s="72"/>
      <c r="I31" s="72"/>
      <c r="J31" s="72"/>
    </row>
    <row r="32" spans="1:10" x14ac:dyDescent="0.2">
      <c r="A32" s="72" t="s">
        <v>30</v>
      </c>
      <c r="B32" s="72" t="s">
        <v>84</v>
      </c>
      <c r="C32" s="72" t="s">
        <v>80</v>
      </c>
      <c r="D32" s="72"/>
      <c r="E32" s="72"/>
      <c r="F32" s="72"/>
      <c r="G32" s="72"/>
      <c r="H32" s="72"/>
      <c r="I32" s="72"/>
      <c r="J32" s="72"/>
    </row>
    <row r="33" spans="1:10" x14ac:dyDescent="0.2">
      <c r="A33" s="72" t="s">
        <v>31</v>
      </c>
      <c r="B33" s="72" t="s">
        <v>85</v>
      </c>
      <c r="C33" s="72" t="s">
        <v>80</v>
      </c>
      <c r="D33" s="72"/>
      <c r="E33" s="72"/>
      <c r="F33" s="72"/>
      <c r="G33" s="72"/>
      <c r="H33" s="72"/>
      <c r="I33" s="72"/>
      <c r="J33" s="72"/>
    </row>
    <row r="34" spans="1:10" x14ac:dyDescent="0.2">
      <c r="A34" s="72" t="s">
        <v>32</v>
      </c>
      <c r="B34" s="72" t="s">
        <v>81</v>
      </c>
      <c r="C34" s="72" t="s">
        <v>80</v>
      </c>
      <c r="D34" s="72"/>
      <c r="E34" s="72"/>
      <c r="F34" s="72"/>
      <c r="G34" s="97"/>
      <c r="H34" s="97"/>
      <c r="I34" s="72"/>
      <c r="J34" s="72"/>
    </row>
    <row r="35" spans="1:10" x14ac:dyDescent="0.2">
      <c r="A35" s="72" t="s">
        <v>33</v>
      </c>
      <c r="B35" s="72" t="s">
        <v>85</v>
      </c>
      <c r="C35" s="72" t="s">
        <v>80</v>
      </c>
      <c r="D35" s="72"/>
      <c r="E35" s="72"/>
      <c r="F35" s="72"/>
      <c r="G35" s="72"/>
      <c r="H35" s="72"/>
      <c r="I35" s="72"/>
      <c r="J35" s="72"/>
    </row>
    <row r="36" spans="1:10" x14ac:dyDescent="0.2">
      <c r="A36" s="72" t="s">
        <v>34</v>
      </c>
      <c r="B36" s="72" t="s">
        <v>85</v>
      </c>
      <c r="C36" s="72" t="s">
        <v>80</v>
      </c>
      <c r="D36" s="72"/>
      <c r="E36" s="72"/>
      <c r="F36" s="72"/>
      <c r="G36" s="72"/>
      <c r="H36" s="72"/>
      <c r="I36" s="72"/>
      <c r="J36" s="72"/>
    </row>
    <row r="37" spans="1:10" x14ac:dyDescent="0.2">
      <c r="A37" s="72" t="s">
        <v>35</v>
      </c>
      <c r="B37" s="72" t="s">
        <v>81</v>
      </c>
      <c r="C37" s="72" t="s">
        <v>86</v>
      </c>
      <c r="D37" s="72"/>
      <c r="E37" s="72"/>
      <c r="F37" s="72"/>
      <c r="G37" s="72"/>
      <c r="H37" s="72"/>
      <c r="I37" s="72"/>
      <c r="J37" s="72"/>
    </row>
    <row r="38" spans="1:10" x14ac:dyDescent="0.2">
      <c r="A38" s="72" t="s">
        <v>36</v>
      </c>
      <c r="B38" s="72" t="s">
        <v>84</v>
      </c>
      <c r="C38" s="72" t="s">
        <v>80</v>
      </c>
      <c r="D38" s="72"/>
      <c r="E38" s="72"/>
      <c r="F38" s="72"/>
      <c r="G38" s="72"/>
      <c r="H38" s="72"/>
      <c r="I38" s="72"/>
      <c r="J38" s="72"/>
    </row>
    <row r="39" spans="1:10" x14ac:dyDescent="0.2">
      <c r="A39" s="72" t="s">
        <v>37</v>
      </c>
      <c r="B39" s="72" t="s">
        <v>85</v>
      </c>
      <c r="C39" s="72" t="s">
        <v>80</v>
      </c>
      <c r="D39" s="72"/>
      <c r="E39" s="72"/>
      <c r="F39" s="72"/>
      <c r="G39" s="72"/>
      <c r="H39" s="72"/>
      <c r="I39" s="72"/>
      <c r="J39" s="72"/>
    </row>
    <row r="40" spans="1:10" x14ac:dyDescent="0.2">
      <c r="A40" s="72" t="s">
        <v>38</v>
      </c>
      <c r="B40" s="72" t="s">
        <v>81</v>
      </c>
      <c r="C40" s="72" t="s">
        <v>80</v>
      </c>
      <c r="D40" s="72"/>
      <c r="E40" s="72"/>
      <c r="F40" s="72"/>
      <c r="G40" s="72"/>
      <c r="H40" s="72"/>
      <c r="I40" s="72"/>
      <c r="J40" s="72"/>
    </row>
    <row r="41" spans="1:10" x14ac:dyDescent="0.2">
      <c r="A41" s="72" t="s">
        <v>39</v>
      </c>
      <c r="B41" s="72" t="s">
        <v>81</v>
      </c>
      <c r="C41" s="72" t="s">
        <v>86</v>
      </c>
      <c r="D41" s="72"/>
      <c r="E41" s="72"/>
      <c r="F41" s="72"/>
      <c r="G41" s="72"/>
      <c r="H41" s="72"/>
      <c r="I41" s="72"/>
      <c r="J41" s="72"/>
    </row>
    <row r="42" spans="1:10" x14ac:dyDescent="0.2">
      <c r="A42" s="72" t="s">
        <v>40</v>
      </c>
      <c r="B42" s="72" t="s">
        <v>84</v>
      </c>
      <c r="C42" s="72" t="s">
        <v>80</v>
      </c>
      <c r="D42" s="72"/>
      <c r="E42" s="72"/>
      <c r="F42" s="72"/>
      <c r="G42" s="72"/>
      <c r="H42" s="72"/>
      <c r="I42" s="72"/>
      <c r="J42" s="72"/>
    </row>
    <row r="43" spans="1:10" x14ac:dyDescent="0.2">
      <c r="A43" s="72" t="s">
        <v>41</v>
      </c>
      <c r="B43" s="72" t="s">
        <v>81</v>
      </c>
      <c r="C43" s="72" t="s">
        <v>86</v>
      </c>
      <c r="D43" s="72"/>
      <c r="E43" s="72"/>
      <c r="F43" s="72"/>
      <c r="G43" s="72"/>
      <c r="H43" s="72"/>
      <c r="I43" s="72"/>
      <c r="J43" s="72"/>
    </row>
    <row r="44" spans="1:10" x14ac:dyDescent="0.2">
      <c r="A44" s="72" t="s">
        <v>42</v>
      </c>
      <c r="B44" s="72" t="s">
        <v>84</v>
      </c>
      <c r="C44" s="72" t="s">
        <v>80</v>
      </c>
      <c r="D44" s="72"/>
      <c r="E44" s="72"/>
      <c r="F44" s="72"/>
      <c r="G44" s="72"/>
      <c r="H44" s="72"/>
      <c r="I44" s="72"/>
      <c r="J44" s="72"/>
    </row>
    <row r="45" spans="1:10" ht="15.75" thickBot="1" x14ac:dyDescent="0.25">
      <c r="A45" s="98" t="s">
        <v>43</v>
      </c>
      <c r="B45" s="98" t="s">
        <v>81</v>
      </c>
      <c r="C45" s="98" t="s">
        <v>86</v>
      </c>
      <c r="D45" s="72"/>
      <c r="E45" s="72"/>
      <c r="F45" s="72"/>
      <c r="G45" s="72"/>
      <c r="H45" s="72"/>
      <c r="I45" s="72"/>
      <c r="J45" s="72"/>
    </row>
    <row r="46" spans="1:10" s="35" customFormat="1" ht="30" customHeight="1" x14ac:dyDescent="0.2">
      <c r="A46" s="99" t="s">
        <v>92</v>
      </c>
      <c r="B46" s="99"/>
      <c r="C46" s="99"/>
      <c r="D46" s="100"/>
      <c r="E46" s="100"/>
      <c r="F46" s="100"/>
      <c r="G46" s="100"/>
      <c r="H46" s="100"/>
      <c r="I46" s="100"/>
      <c r="J46" s="100"/>
    </row>
    <row r="47" spans="1:10" x14ac:dyDescent="0.2">
      <c r="A47" s="101" t="s">
        <v>93</v>
      </c>
      <c r="B47" s="72"/>
      <c r="C47" s="72"/>
      <c r="D47" s="72"/>
      <c r="E47" s="72"/>
      <c r="F47" s="72"/>
      <c r="G47" s="72"/>
      <c r="H47" s="72"/>
      <c r="I47" s="72"/>
      <c r="J47" s="72"/>
    </row>
    <row r="48" spans="1:10" x14ac:dyDescent="0.2">
      <c r="A48" s="101" t="s">
        <v>94</v>
      </c>
      <c r="B48" s="72"/>
      <c r="C48" s="72"/>
      <c r="D48" s="72"/>
      <c r="E48" s="72"/>
      <c r="F48" s="72"/>
      <c r="G48" s="72"/>
      <c r="H48" s="72"/>
      <c r="I48" s="72"/>
      <c r="J48" s="72"/>
    </row>
    <row r="49" spans="1:10" x14ac:dyDescent="0.2">
      <c r="A49" s="101" t="s">
        <v>95</v>
      </c>
      <c r="B49" s="72"/>
      <c r="C49" s="72"/>
      <c r="D49" s="72"/>
      <c r="E49" s="72"/>
      <c r="F49" s="72"/>
      <c r="G49" s="72"/>
      <c r="H49" s="72"/>
      <c r="I49" s="72"/>
      <c r="J49" s="72"/>
    </row>
    <row r="50" spans="1:10" x14ac:dyDescent="0.2">
      <c r="A50" s="101"/>
      <c r="B50" s="72"/>
      <c r="C50" s="72"/>
      <c r="D50" s="72"/>
      <c r="E50" s="72"/>
      <c r="F50" s="72"/>
      <c r="G50" s="72"/>
      <c r="H50" s="72"/>
      <c r="I50" s="72"/>
      <c r="J50" s="72"/>
    </row>
    <row r="51" spans="1:10" x14ac:dyDescent="0.2">
      <c r="A51" s="102" t="s">
        <v>96</v>
      </c>
      <c r="B51" s="72"/>
      <c r="C51" s="72"/>
      <c r="D51" s="72"/>
      <c r="E51" s="72"/>
      <c r="F51" s="72"/>
      <c r="G51" s="72"/>
      <c r="H51" s="72"/>
      <c r="I51" s="72"/>
      <c r="J51" s="72"/>
    </row>
  </sheetData>
  <hyperlinks>
    <hyperlink ref="A46" r:id="rId1" display="1  Rural Urban classifications of Fire and Rescue Service as defined by Department for Environment, Food and Rural Affairs (DEFRA).. LINK" xr:uid="{2CA2655C-3386-4341-BA49-5A33633A61D8}"/>
  </hyperlinks>
  <pageMargins left="0.7" right="0.7" top="0.75" bottom="0.75" header="0.3" footer="0.3"/>
  <pageSetup paperSize="9" orientation="portrait" r:id="rId2"/>
  <headerFooter>
    <oddHeader>&amp;C&amp;"Aptos"&amp;10&amp;K000000 OFFICIAL&amp;1#_x000D_</oddHeader>
    <oddFooter>&amp;C_x000D_&amp;1#&amp;"Aptos"&amp;10&amp;K000000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OMigrated xmlns="f2aea08d-7fae-41c6-92ff-91df552a059b">false</HOMigrated>
    <lcf76f155ced4ddcb4097134ff3c332f xmlns="f8e9d96c-a07e-4933-9220-38ca5ec96d4e">
      <Terms xmlns="http://schemas.microsoft.com/office/infopath/2007/PartnerControls"/>
    </lcf76f155ced4ddcb4097134ff3c332f>
    <lae2bfa7b6474897ab4a53f76ea236c7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TaxCatchAll xmlns="f2aea08d-7fae-41c6-92ff-91df552a059b">
      <Value>3</Value>
      <Value>2</Value>
      <Value>1</Value>
    </TaxCatchAll>
    <HOworkspaceType xmlns="f2aea08d-7fae-41c6-92ff-91df552a059b">Continuous Teamwork</HOworkspaceType>
    <id2a76e1917c4be6961e12b425f7925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id2a76e1917c4be6961e12b425f79256>
    <ie640504e2964b25856743efbfa846d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ie640504e2964b25856743efbfa846d6>
    <i8d248d2f27048728597da4d9cc9bde9 xmlns="f2aea08d-7fae-41c6-92ff-91df552a059b" xsi:nil="true"/>
    <TaxCatchAllLabel xmlns="f2aea08d-7fae-41c6-92ff-91df552a059b" xsi:nil="true"/>
  </documentManagement>
</p:properties>
</file>

<file path=customXml/item2.xml><?xml version="1.0" encoding="utf-8"?>
<?mso-contentType ?>
<FormTemplates xmlns="http://schemas.microsoft.com/sharepoint/v3/contenttype/form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B49A4B2752467149B314925194543C540100BA87D6D06E82E64EBECCFEC12E2E263E" ma:contentTypeVersion="47" ma:contentTypeDescription="Create a new document." ma:contentTypeScope="" ma:versionID="17469c551943f667eebd6c5c016323a3">
  <xsd:schema xmlns:xsd="http://www.w3.org/2001/XMLSchema" xmlns:xs="http://www.w3.org/2001/XMLSchema" xmlns:p="http://schemas.microsoft.com/office/2006/metadata/properties" xmlns:ns2="f2aea08d-7fae-41c6-92ff-91df552a059b" xmlns:ns3="f8e9d96c-a07e-4933-9220-38ca5ec96d4e" targetNamespace="http://schemas.microsoft.com/office/2006/metadata/properties" ma:root="true" ma:fieldsID="32a73ac0e4c5e085799d35708320c5e8" ns2:_="" ns3:_="">
    <xsd:import namespace="f2aea08d-7fae-41c6-92ff-91df552a059b"/>
    <xsd:import namespace="f8e9d96c-a07e-4933-9220-38ca5ec96d4e"/>
    <xsd:element name="properties">
      <xsd:complexType>
        <xsd:sequence>
          <xsd:element name="documentManagement">
            <xsd:complexType>
              <xsd:all>
                <xsd:element ref="ns2:i8d248d2f27048728597da4d9cc9bde9" minOccurs="0"/>
                <xsd:element ref="ns2:TaxCatchAll" minOccurs="0"/>
                <xsd:element ref="ns2:HOworkspaceType" minOccurs="0"/>
                <xsd:element ref="ns2:HOMigrated" minOccurs="0"/>
                <xsd:element ref="ns2:TaxCatchAllLabel" minOccurs="0"/>
                <xsd:element ref="ns2:ie640504e2964b25856743efbfa846d6" minOccurs="0"/>
                <xsd:element ref="ns2:id2a76e1917c4be6961e12b425f79256" minOccurs="0"/>
                <xsd:element ref="ns2:lae2bfa7b6474897ab4a53f76ea236c7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3:lcf76f155ced4ddcb4097134ff3c332f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aea08d-7fae-41c6-92ff-91df552a059b" elementFormDefault="qualified">
    <xsd:import namespace="http://schemas.microsoft.com/office/2006/documentManagement/types"/>
    <xsd:import namespace="http://schemas.microsoft.com/office/infopath/2007/PartnerControls"/>
    <xsd:element name="i8d248d2f27048728597da4d9cc9bde9" ma:index="8" nillable="true" ma:displayName="Government Security Classification_0" ma:hidden="true" ma:internalName="i8d248d2f27048728597da4d9cc9bde9" ma:readOnly="false">
      <xsd:simpleType>
        <xsd:restriction base="dms:Note"/>
      </xsd:simpleType>
    </xsd:element>
    <xsd:element name="TaxCatchAll" ma:index="9" nillable="true" ma:displayName="Taxonomy Catch All Column" ma:hidden="true" ma:list="{1d06f445-af8f-4fa1-b139-95757d447b16}" ma:internalName="TaxCatchAll" ma:readOnly="false" ma:showField="CatchAllData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HOworkspaceType" ma:index="13" nillable="true" ma:displayName="Workspace Type" ma:default="Continuous Teamwork" ma:internalName="HOworkspaceType" ma:readOnly="false">
      <xsd:simpleType>
        <xsd:restriction base="dms:Text"/>
      </xsd:simpleType>
    </xsd:element>
    <xsd:element name="HOMigrated" ma:index="14" nillable="true" ma:displayName="Migrated" ma:default="0" ma:internalName="HOMigrated" ma:readOnly="false">
      <xsd:simpleType>
        <xsd:restriction base="dms:Boolean"/>
      </xsd:simpleType>
    </xsd:element>
    <xsd:element name="TaxCatchAllLabel" ma:index="15" nillable="true" ma:displayName="Taxonomy Catch All Column1" ma:hidden="true" ma:list="{1d06f445-af8f-4fa1-b139-95757d447b16}" ma:internalName="TaxCatchAllLabel" ma:readOnly="false" ma:showField="CatchAllDataLabel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e640504e2964b25856743efbfa846d6" ma:index="16" ma:taxonomy="true" ma:internalName="ie640504e2964b25856743efbfa846d6" ma:taxonomyFieldName="HOCopyrightLevel" ma:displayName="Copyright level" ma:readOnly="false" ma:default="2;#Crown|69589897-2828-4761-976e-717fd8e631c9" ma:fieldId="{cf401361-b24e-474c-b011-be6eb76c0e76}" ma:sspId="756ca3a0-e5c0-40d7-8522-e7aae8be603d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d2a76e1917c4be6961e12b425f79256" ma:index="17" nillable="true" ma:taxonomy="true" ma:internalName="id2a76e1917c4be6961e12b425f79256" ma:taxonomyFieldName="HOBusinessUnit" ma:displayName="Business unit" ma:readOnly="false" ma:default="1;#Police and Fire Analysis Unit (A)|755c0ad7-1cd3-4e30-b1c3-86b5a4ff9bf7" ma:fieldId="{3b5e598a-f171-4153-9648-acf311d7477b}" ma:sspId="756ca3a0-e5c0-40d7-8522-e7aae8be603d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ae2bfa7b6474897ab4a53f76ea236c7" ma:index="1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756ca3a0-e5c0-40d7-8522-e7aae8be603d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e9d96c-a07e-4933-9220-38ca5ec96d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8" nillable="true" ma:taxonomy="true" ma:internalName="lcf76f155ced4ddcb4097134ff3c332f" ma:taxonomyFieldName="MediaServiceImageTags" ma:displayName="Image Tags" ma:readOnly="false" ma:fieldId="{5cf76f15-5ced-4ddc-b409-7134ff3c332f}" ma:taxonomyMulti="true" ma:sspId="756ca3a0-e5c0-40d7-8522-e7aae8be60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04F7C4C-72C6-45C2-AB48-1E455BF94CCF}">
  <ds:schemaRefs>
    <ds:schemaRef ds:uri="http://purl.org/dc/elements/1.1/"/>
    <ds:schemaRef ds:uri="http://schemas.microsoft.com/office/2006/metadata/properties"/>
    <ds:schemaRef ds:uri="f2aea08d-7fae-41c6-92ff-91df552a059b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f8e9d96c-a07e-4933-9220-38ca5ec96d4e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552512B3-116C-4C9F-AD5C-8BBFE725E5D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F58B5DC-1A07-4A7D-8807-2E0B9E7862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aea08d-7fae-41c6-92ff-91df552a059b"/>
    <ds:schemaRef ds:uri="f8e9d96c-a07e-4933-9220-38ca5ec96d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fbd41ebe-fca6-4f2c-aecb-bf3a17e72416}" enabled="1" method="Privileged" siteId="{bf346810-9c7d-43de-a872-24a2ef3995a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</vt:i4>
      </vt:variant>
    </vt:vector>
  </HeadingPairs>
  <TitlesOfParts>
    <vt:vector size="10" baseType="lpstr">
      <vt:lpstr>config</vt:lpstr>
      <vt:lpstr>Cover_sheet</vt:lpstr>
      <vt:lpstr>Contents</vt:lpstr>
      <vt:lpstr>Data</vt:lpstr>
      <vt:lpstr>FIRE1132_working</vt:lpstr>
      <vt:lpstr>FIRE1132</vt:lpstr>
      <vt:lpstr>FRS geographical categories</vt:lpstr>
      <vt:lpstr>Contents!Print_Area</vt:lpstr>
      <vt:lpstr>FIRE1132!Print_Area</vt:lpstr>
      <vt:lpstr>FIRE1132!Print_Titles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FIRE1132: On-call staff (Full Time Equivalent) in post employed by fire and rescue authorities by contract type, rank and fire and rescue authority</dc:title>
  <dc:creator/>
  <cp:keywords>data tables, on-call staff (Full Time Equivalent) in post employed, fire and rescue authorities, contract type, rank, 2022</cp:keywords>
  <cp:lastModifiedBy/>
  <dcterms:created xsi:type="dcterms:W3CDTF">2022-10-14T13:25:29Z</dcterms:created>
  <dcterms:modified xsi:type="dcterms:W3CDTF">2025-11-28T12:13:30Z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0x010100B49A4B2752467149B314925194543C540100BA87D6D06E82E64EBECCFEC12E2E263E</vt:lpwstr>
  </property>
  <property fmtid="{D5CDD505-2E9C-101B-9397-08002B2CF9AE}" pid="3" name="HOBusinessUnit">
    <vt:i4>1</vt:i4>
  </property>
  <property fmtid="{D5CDD505-2E9C-101B-9397-08002B2CF9AE}" pid="4" name="HOCopyrightLevel">
    <vt:i4>2</vt:i4>
  </property>
  <property fmtid="{D5CDD505-2E9C-101B-9397-08002B2CF9AE}" pid="5" name="HOGovernmentSecurityClassification">
    <vt:i4>3</vt:i4>
  </property>
</Properties>
</file>