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A0A10E54-0F22-48AA-8DDA-C3E80972C9CD}" xr6:coauthVersionLast="47" xr6:coauthVersionMax="47" xr10:uidLastSave="{00000000-0000-0000-0000-000000000000}"/>
  <workbookProtection workbookAlgorithmName="SHA-512" workbookHashValue="Vx+PT2WyW+fp0Z/ZebfLHV+4ndx5QlaJ37JmsXSt/ibe6fE733sXpQJVZKodCaOHWKhedT7HjUsteGUryZVXOA==" workbookSaltValue="ZnCYw0dSrFCA7PXSu8RPaQ==" workbookSpinCount="100000" lockStructure="1"/>
  <bookViews>
    <workbookView xWindow="-120" yWindow="-120" windowWidth="29040" windowHeight="15720" firstSheet="1" activeTab="1" xr2:uid="{00000000-000D-0000-FFFF-FFFF00000000}"/>
  </bookViews>
  <sheets>
    <sheet name="config" sheetId="26" state="hidden" r:id="rId1"/>
    <sheet name="Cover_sheet" sheetId="14" r:id="rId2"/>
    <sheet name="Contents" sheetId="15" r:id="rId3"/>
    <sheet name="Data" sheetId="25" r:id="rId4"/>
    <sheet name="FIRE1115_working" sheetId="22" state="hidden" r:id="rId5"/>
    <sheet name="FIRE1115" sheetId="23" r:id="rId6"/>
    <sheet name="FRS geographical categories" sheetId="24" r:id="rId7"/>
  </sheets>
  <definedNames>
    <definedName name="_xlnm._FilterDatabase" localSheetId="3" hidden="1">Data!$A$1:$I$1232</definedName>
    <definedName name="_xlnm.Print_Area" localSheetId="2">Contents!$A$1:$D$10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4" l="1"/>
  <c r="C7" i="15"/>
  <c r="C6" i="15"/>
  <c r="A2" i="15"/>
  <c r="A10" i="14"/>
  <c r="A8" i="14"/>
  <c r="A5" i="14"/>
  <c r="A3" i="14"/>
  <c r="A3" i="22" l="1"/>
  <c r="F16" i="22" s="1" a="1"/>
  <c r="F16" i="22" s="1"/>
  <c r="F16" i="23" s="1"/>
  <c r="Z6" i="22" l="1" a="1"/>
  <c r="Z6" i="22" s="1"/>
  <c r="Z6" i="23" s="1"/>
  <c r="AB6" i="22" a="1"/>
  <c r="AB6" i="22" s="1"/>
  <c r="AB6" i="23" s="1"/>
  <c r="AD6" i="22" a="1"/>
  <c r="AD6" i="22" s="1"/>
  <c r="AD6" i="23" s="1"/>
  <c r="F6" i="22" a="1"/>
  <c r="F6" i="22" s="1"/>
  <c r="F6" i="23" s="1"/>
  <c r="E7" i="22" a="1"/>
  <c r="E7" i="22" s="1"/>
  <c r="E7" i="23" s="1"/>
  <c r="AE6" i="22" a="1"/>
  <c r="AE6" i="22" s="1"/>
  <c r="AE6" i="23" s="1"/>
  <c r="AL6" i="22" a="1"/>
  <c r="AL6" i="22" s="1"/>
  <c r="AL6" i="23" s="1"/>
  <c r="J6" i="22" a="1"/>
  <c r="J6" i="22" s="1"/>
  <c r="J6" i="23" s="1"/>
  <c r="J7" i="22" a="1"/>
  <c r="J7" i="22" s="1"/>
  <c r="J7" i="23" s="1"/>
  <c r="B6" i="22" a="1"/>
  <c r="B6" i="22" s="1"/>
  <c r="B6" i="23" s="1"/>
  <c r="D6" i="22" a="1"/>
  <c r="D6" i="22" s="1"/>
  <c r="D6" i="23" s="1"/>
  <c r="L6" i="22" a="1"/>
  <c r="L6" i="22" s="1"/>
  <c r="L6" i="23" s="1"/>
  <c r="AH7" i="22" a="1"/>
  <c r="AH7" i="22" s="1"/>
  <c r="AH7" i="23" s="1"/>
  <c r="D8" i="22" a="1"/>
  <c r="D8" i="22" s="1"/>
  <c r="D8" i="23" s="1"/>
  <c r="E6" i="22" a="1"/>
  <c r="E6" i="22" s="1"/>
  <c r="E6" i="23" s="1"/>
  <c r="AC6" i="22" a="1"/>
  <c r="AC6" i="22" s="1"/>
  <c r="AC6" i="23" s="1"/>
  <c r="D7" i="22" a="1"/>
  <c r="D7" i="22" s="1"/>
  <c r="D7" i="23" s="1"/>
  <c r="AD7" i="22" a="1"/>
  <c r="AD7" i="22" s="1"/>
  <c r="AD7" i="23" s="1"/>
  <c r="K6" i="22" a="1"/>
  <c r="K6" i="22" s="1"/>
  <c r="K6" i="23" s="1"/>
  <c r="AH6" i="22" a="1"/>
  <c r="AH6" i="22" s="1"/>
  <c r="AH6" i="23" s="1"/>
  <c r="L7" i="22" a="1"/>
  <c r="L7" i="22" s="1"/>
  <c r="L7" i="23" s="1"/>
  <c r="F8" i="22" a="1"/>
  <c r="F8" i="22" s="1"/>
  <c r="F8" i="23" s="1"/>
  <c r="M7" i="22" a="1"/>
  <c r="M7" i="22" s="1"/>
  <c r="M7" i="23" s="1"/>
  <c r="AC8" i="22" a="1"/>
  <c r="AC8" i="22" s="1"/>
  <c r="AC8" i="23" s="1"/>
  <c r="O6" i="22" a="1"/>
  <c r="O6" i="22" s="1"/>
  <c r="O6" i="23" s="1"/>
  <c r="AM6" i="22" a="1"/>
  <c r="AM6" i="22" s="1"/>
  <c r="AM6" i="23" s="1"/>
  <c r="N7" i="22" a="1"/>
  <c r="N7" i="22" s="1"/>
  <c r="N7" i="23" s="1"/>
  <c r="E9" i="22" a="1"/>
  <c r="E9" i="22" s="1"/>
  <c r="E9" i="23" s="1"/>
  <c r="B7" i="22" a="1"/>
  <c r="B7" i="22" s="1"/>
  <c r="B7" i="23" s="1"/>
  <c r="Z7" i="22" a="1"/>
  <c r="Z7" i="22" s="1"/>
  <c r="Z7" i="23" s="1"/>
  <c r="AC11" i="22" a="1"/>
  <c r="AC11" i="22" s="1"/>
  <c r="AC11" i="23" s="1"/>
  <c r="C7" i="22" a="1"/>
  <c r="C7" i="22" s="1"/>
  <c r="C7" i="23" s="1"/>
  <c r="AC7" i="22" a="1"/>
  <c r="AC7" i="22" s="1"/>
  <c r="AC7" i="23" s="1"/>
  <c r="AM56" i="22" a="1"/>
  <c r="AM56" i="22" s="1"/>
  <c r="AM56" i="23" s="1"/>
  <c r="AC56" i="22" a="1"/>
  <c r="AC56" i="22" s="1"/>
  <c r="AC56" i="23" s="1"/>
  <c r="K56" i="22" a="1"/>
  <c r="K56" i="22" s="1"/>
  <c r="K56" i="23" s="1"/>
  <c r="AM55" i="22" a="1"/>
  <c r="AM55" i="22" s="1"/>
  <c r="AM55" i="23" s="1"/>
  <c r="AC55" i="22" a="1"/>
  <c r="AC55" i="22" s="1"/>
  <c r="AC55" i="23" s="1"/>
  <c r="K55" i="22" a="1"/>
  <c r="K55" i="22" s="1"/>
  <c r="K55" i="23" s="1"/>
  <c r="AM54" i="22" a="1"/>
  <c r="AM54" i="22" s="1"/>
  <c r="AM54" i="23" s="1"/>
  <c r="AC54" i="22" a="1"/>
  <c r="AC54" i="22" s="1"/>
  <c r="AC54" i="23" s="1"/>
  <c r="K54" i="22" a="1"/>
  <c r="K54" i="22" s="1"/>
  <c r="K54" i="23" s="1"/>
  <c r="AM53" i="22" a="1"/>
  <c r="AM53" i="22" s="1"/>
  <c r="AM53" i="23" s="1"/>
  <c r="AC53" i="22" a="1"/>
  <c r="AC53" i="22" s="1"/>
  <c r="AC53" i="23" s="1"/>
  <c r="K53" i="22" a="1"/>
  <c r="K53" i="22" s="1"/>
  <c r="K53" i="23" s="1"/>
  <c r="AM52" i="22" a="1"/>
  <c r="AM52" i="22" s="1"/>
  <c r="AM52" i="23" s="1"/>
  <c r="AC52" i="22" a="1"/>
  <c r="AC52" i="22" s="1"/>
  <c r="AC52" i="23" s="1"/>
  <c r="K52" i="22" a="1"/>
  <c r="K52" i="22" s="1"/>
  <c r="K52" i="23" s="1"/>
  <c r="AM51" i="22" a="1"/>
  <c r="AM51" i="22" s="1"/>
  <c r="AM51" i="23" s="1"/>
  <c r="AC51" i="22" a="1"/>
  <c r="AC51" i="22" s="1"/>
  <c r="AC51" i="23" s="1"/>
  <c r="K51" i="22" a="1"/>
  <c r="K51" i="22" s="1"/>
  <c r="K51" i="23" s="1"/>
  <c r="AM50" i="22" a="1"/>
  <c r="AM50" i="22" s="1"/>
  <c r="AM50" i="23" s="1"/>
  <c r="AC50" i="22" a="1"/>
  <c r="AC50" i="22" s="1"/>
  <c r="AC50" i="23" s="1"/>
  <c r="K50" i="22" a="1"/>
  <c r="K50" i="22" s="1"/>
  <c r="K50" i="23" s="1"/>
  <c r="AM49" i="22" a="1"/>
  <c r="AM49" i="22" s="1"/>
  <c r="AM49" i="23" s="1"/>
  <c r="AC49" i="22" a="1"/>
  <c r="AC49" i="22" s="1"/>
  <c r="AC49" i="23" s="1"/>
  <c r="K49" i="22" a="1"/>
  <c r="K49" i="22" s="1"/>
  <c r="K49" i="23" s="1"/>
  <c r="AM48" i="22" a="1"/>
  <c r="AM48" i="22" s="1"/>
  <c r="AM48" i="23" s="1"/>
  <c r="AC48" i="22" a="1"/>
  <c r="AC48" i="22" s="1"/>
  <c r="AC48" i="23" s="1"/>
  <c r="K48" i="22" a="1"/>
  <c r="K48" i="22" s="1"/>
  <c r="K48" i="23" s="1"/>
  <c r="AM47" i="22" a="1"/>
  <c r="AM47" i="22" s="1"/>
  <c r="AM47" i="23" s="1"/>
  <c r="AC47" i="22" a="1"/>
  <c r="AC47" i="22" s="1"/>
  <c r="AC47" i="23" s="1"/>
  <c r="K47" i="22" a="1"/>
  <c r="K47" i="22" s="1"/>
  <c r="K47" i="23" s="1"/>
  <c r="AM46" i="22" a="1"/>
  <c r="AM46" i="22" s="1"/>
  <c r="AM46" i="23" s="1"/>
  <c r="AC46" i="22" a="1"/>
  <c r="AC46" i="22" s="1"/>
  <c r="AC46" i="23" s="1"/>
  <c r="K46" i="22" a="1"/>
  <c r="K46" i="22" s="1"/>
  <c r="K46" i="23" s="1"/>
  <c r="AM45" i="22" a="1"/>
  <c r="AM45" i="22" s="1"/>
  <c r="AM45" i="23" s="1"/>
  <c r="AC45" i="22" a="1"/>
  <c r="AC45" i="22" s="1"/>
  <c r="AC45" i="23" s="1"/>
  <c r="K45" i="22" a="1"/>
  <c r="K45" i="22" s="1"/>
  <c r="K45" i="23" s="1"/>
  <c r="AM44" i="22" a="1"/>
  <c r="AM44" i="22" s="1"/>
  <c r="AM44" i="23" s="1"/>
  <c r="AC44" i="22" a="1"/>
  <c r="AC44" i="22" s="1"/>
  <c r="AC44" i="23" s="1"/>
  <c r="K44" i="22" a="1"/>
  <c r="K44" i="22" s="1"/>
  <c r="K44" i="23" s="1"/>
  <c r="AM43" i="22" a="1"/>
  <c r="AM43" i="22" s="1"/>
  <c r="AM43" i="23" s="1"/>
  <c r="AC43" i="22" a="1"/>
  <c r="AC43" i="22" s="1"/>
  <c r="AC43" i="23" s="1"/>
  <c r="K43" i="22" a="1"/>
  <c r="K43" i="22" s="1"/>
  <c r="K43" i="23" s="1"/>
  <c r="AM42" i="22" a="1"/>
  <c r="AM42" i="22" s="1"/>
  <c r="AM42" i="23" s="1"/>
  <c r="AC42" i="22" a="1"/>
  <c r="AC42" i="22" s="1"/>
  <c r="AC42" i="23" s="1"/>
  <c r="K42" i="22" a="1"/>
  <c r="K42" i="22" s="1"/>
  <c r="K42" i="23" s="1"/>
  <c r="AM41" i="22" a="1"/>
  <c r="AM41" i="22" s="1"/>
  <c r="AM41" i="23" s="1"/>
  <c r="AC41" i="22" a="1"/>
  <c r="AC41" i="22" s="1"/>
  <c r="AC41" i="23" s="1"/>
  <c r="K41" i="22" a="1"/>
  <c r="K41" i="22" s="1"/>
  <c r="K41" i="23" s="1"/>
  <c r="AM40" i="22" a="1"/>
  <c r="AM40" i="22" s="1"/>
  <c r="AM40" i="23" s="1"/>
  <c r="AC40" i="22" a="1"/>
  <c r="AC40" i="22" s="1"/>
  <c r="AC40" i="23" s="1"/>
  <c r="K40" i="22" a="1"/>
  <c r="K40" i="22" s="1"/>
  <c r="K40" i="23" s="1"/>
  <c r="AM39" i="22" a="1"/>
  <c r="AM39" i="22" s="1"/>
  <c r="AM39" i="23" s="1"/>
  <c r="AC39" i="22" a="1"/>
  <c r="AC39" i="22" s="1"/>
  <c r="AC39" i="23" s="1"/>
  <c r="K39" i="22" a="1"/>
  <c r="K39" i="22" s="1"/>
  <c r="K39" i="23" s="1"/>
  <c r="AM38" i="22" a="1"/>
  <c r="AM38" i="22" s="1"/>
  <c r="AM38" i="23" s="1"/>
  <c r="AC38" i="22" a="1"/>
  <c r="AC38" i="22" s="1"/>
  <c r="AC38" i="23" s="1"/>
  <c r="K38" i="22" a="1"/>
  <c r="K38" i="22" s="1"/>
  <c r="K38" i="23" s="1"/>
  <c r="AM37" i="22" a="1"/>
  <c r="AM37" i="22" s="1"/>
  <c r="AM37" i="23" s="1"/>
  <c r="AC37" i="22" a="1"/>
  <c r="AC37" i="22" s="1"/>
  <c r="AC37" i="23" s="1"/>
  <c r="K37" i="22" a="1"/>
  <c r="K37" i="22" s="1"/>
  <c r="K37" i="23" s="1"/>
  <c r="AM36" i="22" a="1"/>
  <c r="AM36" i="22" s="1"/>
  <c r="AM36" i="23" s="1"/>
  <c r="AL56" i="22" a="1"/>
  <c r="AL56" i="22" s="1"/>
  <c r="AL56" i="23" s="1"/>
  <c r="AB56" i="22" a="1"/>
  <c r="AB56" i="22" s="1"/>
  <c r="AB56" i="23" s="1"/>
  <c r="J56" i="22" a="1"/>
  <c r="J56" i="22" s="1"/>
  <c r="J56" i="23" s="1"/>
  <c r="AL55" i="22" a="1"/>
  <c r="AL55" i="22" s="1"/>
  <c r="AL55" i="23" s="1"/>
  <c r="AB55" i="22" a="1"/>
  <c r="AB55" i="22" s="1"/>
  <c r="AB55" i="23" s="1"/>
  <c r="J55" i="22" a="1"/>
  <c r="J55" i="22" s="1"/>
  <c r="J55" i="23" s="1"/>
  <c r="AL54" i="22" a="1"/>
  <c r="AL54" i="22" s="1"/>
  <c r="AL54" i="23" s="1"/>
  <c r="AB54" i="22" a="1"/>
  <c r="AB54" i="22" s="1"/>
  <c r="AB54" i="23" s="1"/>
  <c r="J54" i="22" a="1"/>
  <c r="J54" i="22" s="1"/>
  <c r="J54" i="23" s="1"/>
  <c r="AL53" i="22" a="1"/>
  <c r="AL53" i="22" s="1"/>
  <c r="AL53" i="23" s="1"/>
  <c r="AB53" i="22" a="1"/>
  <c r="AB53" i="22" s="1"/>
  <c r="AB53" i="23" s="1"/>
  <c r="J53" i="22" a="1"/>
  <c r="J53" i="22" s="1"/>
  <c r="J53" i="23" s="1"/>
  <c r="AL52" i="22" a="1"/>
  <c r="AL52" i="22" s="1"/>
  <c r="AL52" i="23" s="1"/>
  <c r="AB52" i="22" a="1"/>
  <c r="AB52" i="22" s="1"/>
  <c r="AB52" i="23" s="1"/>
  <c r="J52" i="22" a="1"/>
  <c r="J52" i="22" s="1"/>
  <c r="J52" i="23" s="1"/>
  <c r="AL51" i="22" a="1"/>
  <c r="AL51" i="22" s="1"/>
  <c r="AL51" i="23" s="1"/>
  <c r="AB51" i="22" a="1"/>
  <c r="AB51" i="22" s="1"/>
  <c r="AB51" i="23" s="1"/>
  <c r="J51" i="22" a="1"/>
  <c r="J51" i="22" s="1"/>
  <c r="J51" i="23" s="1"/>
  <c r="AL50" i="22" a="1"/>
  <c r="AL50" i="22" s="1"/>
  <c r="AL50" i="23" s="1"/>
  <c r="AB50" i="22" a="1"/>
  <c r="AB50" i="22" s="1"/>
  <c r="AB50" i="23" s="1"/>
  <c r="J50" i="22" a="1"/>
  <c r="J50" i="22" s="1"/>
  <c r="J50" i="23" s="1"/>
  <c r="AL49" i="22" a="1"/>
  <c r="AL49" i="22" s="1"/>
  <c r="AL49" i="23" s="1"/>
  <c r="AB49" i="22" a="1"/>
  <c r="AB49" i="22" s="1"/>
  <c r="AB49" i="23" s="1"/>
  <c r="J49" i="22" a="1"/>
  <c r="J49" i="22" s="1"/>
  <c r="J49" i="23" s="1"/>
  <c r="AL48" i="22" a="1"/>
  <c r="AL48" i="22" s="1"/>
  <c r="AL48" i="23" s="1"/>
  <c r="AB48" i="22" a="1"/>
  <c r="AB48" i="22" s="1"/>
  <c r="AB48" i="23" s="1"/>
  <c r="J48" i="22" a="1"/>
  <c r="J48" i="22" s="1"/>
  <c r="J48" i="23" s="1"/>
  <c r="AL47" i="22" a="1"/>
  <c r="AL47" i="22" s="1"/>
  <c r="AL47" i="23" s="1"/>
  <c r="AB47" i="22" a="1"/>
  <c r="AB47" i="22" s="1"/>
  <c r="AB47" i="23" s="1"/>
  <c r="J47" i="22" a="1"/>
  <c r="J47" i="22" s="1"/>
  <c r="J47" i="23" s="1"/>
  <c r="AL46" i="22" a="1"/>
  <c r="AL46" i="22" s="1"/>
  <c r="AL46" i="23" s="1"/>
  <c r="AB46" i="22" a="1"/>
  <c r="AB46" i="22" s="1"/>
  <c r="AB46" i="23" s="1"/>
  <c r="J46" i="22" a="1"/>
  <c r="J46" i="22" s="1"/>
  <c r="J46" i="23" s="1"/>
  <c r="AL45" i="22" a="1"/>
  <c r="AL45" i="22" s="1"/>
  <c r="AL45" i="23" s="1"/>
  <c r="AB45" i="22" a="1"/>
  <c r="AB45" i="22" s="1"/>
  <c r="AB45" i="23" s="1"/>
  <c r="J45" i="22" a="1"/>
  <c r="J45" i="22" s="1"/>
  <c r="J45" i="23" s="1"/>
  <c r="AL44" i="22" a="1"/>
  <c r="AL44" i="22" s="1"/>
  <c r="AL44" i="23" s="1"/>
  <c r="AB44" i="22" a="1"/>
  <c r="AB44" i="22" s="1"/>
  <c r="AB44" i="23" s="1"/>
  <c r="J44" i="22" a="1"/>
  <c r="J44" i="22" s="1"/>
  <c r="J44" i="23" s="1"/>
  <c r="AL43" i="22" a="1"/>
  <c r="AL43" i="22" s="1"/>
  <c r="AL43" i="23" s="1"/>
  <c r="AB43" i="22" a="1"/>
  <c r="AB43" i="22" s="1"/>
  <c r="AB43" i="23" s="1"/>
  <c r="J43" i="22" a="1"/>
  <c r="J43" i="22" s="1"/>
  <c r="J43" i="23" s="1"/>
  <c r="AL42" i="22" a="1"/>
  <c r="AL42" i="22" s="1"/>
  <c r="AL42" i="23" s="1"/>
  <c r="AB42" i="22" a="1"/>
  <c r="AB42" i="22" s="1"/>
  <c r="AB42" i="23" s="1"/>
  <c r="J42" i="22" a="1"/>
  <c r="J42" i="22" s="1"/>
  <c r="J42" i="23" s="1"/>
  <c r="AL41" i="22" a="1"/>
  <c r="AL41" i="22" s="1"/>
  <c r="AL41" i="23" s="1"/>
  <c r="AB41" i="22" a="1"/>
  <c r="AB41" i="22" s="1"/>
  <c r="AB41" i="23" s="1"/>
  <c r="J41" i="22" a="1"/>
  <c r="J41" i="22" s="1"/>
  <c r="J41" i="23" s="1"/>
  <c r="AL40" i="22" a="1"/>
  <c r="AL40" i="22" s="1"/>
  <c r="AL40" i="23" s="1"/>
  <c r="AB40" i="22" a="1"/>
  <c r="AB40" i="22" s="1"/>
  <c r="AB40" i="23" s="1"/>
  <c r="J40" i="22" a="1"/>
  <c r="J40" i="22" s="1"/>
  <c r="J40" i="23" s="1"/>
  <c r="AL39" i="22" a="1"/>
  <c r="AL39" i="22" s="1"/>
  <c r="AL39" i="23" s="1"/>
  <c r="AK56" i="22" a="1"/>
  <c r="AK56" i="22" s="1"/>
  <c r="AK56" i="23" s="1"/>
  <c r="AA56" i="22" a="1"/>
  <c r="AA56" i="22" s="1"/>
  <c r="AA56" i="23" s="1"/>
  <c r="G56" i="22" a="1"/>
  <c r="G56" i="22" s="1"/>
  <c r="G56" i="23" s="1"/>
  <c r="AK55" i="22" a="1"/>
  <c r="AK55" i="22" s="1"/>
  <c r="AK55" i="23" s="1"/>
  <c r="AA55" i="22" a="1"/>
  <c r="AA55" i="22" s="1"/>
  <c r="AA55" i="23" s="1"/>
  <c r="G55" i="22" a="1"/>
  <c r="G55" i="22" s="1"/>
  <c r="G55" i="23" s="1"/>
  <c r="AK54" i="22" a="1"/>
  <c r="AK54" i="22" s="1"/>
  <c r="AK54" i="23" s="1"/>
  <c r="AA54" i="22" a="1"/>
  <c r="AA54" i="22" s="1"/>
  <c r="AA54" i="23" s="1"/>
  <c r="G54" i="22" a="1"/>
  <c r="G54" i="22" s="1"/>
  <c r="G54" i="23" s="1"/>
  <c r="AK53" i="22" a="1"/>
  <c r="AK53" i="22" s="1"/>
  <c r="AK53" i="23" s="1"/>
  <c r="AA53" i="22" a="1"/>
  <c r="AA53" i="22" s="1"/>
  <c r="AA53" i="23" s="1"/>
  <c r="G53" i="22" a="1"/>
  <c r="G53" i="22" s="1"/>
  <c r="G53" i="23" s="1"/>
  <c r="AK52" i="22" a="1"/>
  <c r="AK52" i="22" s="1"/>
  <c r="AK52" i="23" s="1"/>
  <c r="AA52" i="22" a="1"/>
  <c r="AA52" i="22" s="1"/>
  <c r="AA52" i="23" s="1"/>
  <c r="G52" i="22" a="1"/>
  <c r="G52" i="22" s="1"/>
  <c r="G52" i="23" s="1"/>
  <c r="AK51" i="22" a="1"/>
  <c r="AK51" i="22" s="1"/>
  <c r="AK51" i="23" s="1"/>
  <c r="AA51" i="22" a="1"/>
  <c r="AA51" i="22" s="1"/>
  <c r="AA51" i="23" s="1"/>
  <c r="G51" i="22" a="1"/>
  <c r="G51" i="22" s="1"/>
  <c r="G51" i="23" s="1"/>
  <c r="AK50" i="22" a="1"/>
  <c r="AK50" i="22" s="1"/>
  <c r="AK50" i="23" s="1"/>
  <c r="AA50" i="22" a="1"/>
  <c r="AA50" i="22" s="1"/>
  <c r="AA50" i="23" s="1"/>
  <c r="G50" i="22" a="1"/>
  <c r="G50" i="22" s="1"/>
  <c r="G50" i="23" s="1"/>
  <c r="AK49" i="22" a="1"/>
  <c r="AK49" i="22" s="1"/>
  <c r="AK49" i="23" s="1"/>
  <c r="AA49" i="22" a="1"/>
  <c r="AA49" i="22" s="1"/>
  <c r="AA49" i="23" s="1"/>
  <c r="G49" i="22" a="1"/>
  <c r="G49" i="22" s="1"/>
  <c r="G49" i="23" s="1"/>
  <c r="AK48" i="22" a="1"/>
  <c r="AK48" i="22" s="1"/>
  <c r="AK48" i="23" s="1"/>
  <c r="AA48" i="22" a="1"/>
  <c r="AA48" i="22" s="1"/>
  <c r="AA48" i="23" s="1"/>
  <c r="G48" i="22" a="1"/>
  <c r="G48" i="22" s="1"/>
  <c r="G48" i="23" s="1"/>
  <c r="AK47" i="22" a="1"/>
  <c r="AK47" i="22" s="1"/>
  <c r="AK47" i="23" s="1"/>
  <c r="AA47" i="22" a="1"/>
  <c r="AA47" i="22" s="1"/>
  <c r="AA47" i="23" s="1"/>
  <c r="G47" i="22" a="1"/>
  <c r="G47" i="22" s="1"/>
  <c r="G47" i="23" s="1"/>
  <c r="AK46" i="22" a="1"/>
  <c r="AK46" i="22" s="1"/>
  <c r="AK46" i="23" s="1"/>
  <c r="AA46" i="22" a="1"/>
  <c r="AA46" i="22" s="1"/>
  <c r="AA46" i="23" s="1"/>
  <c r="G46" i="22" a="1"/>
  <c r="G46" i="22" s="1"/>
  <c r="G46" i="23" s="1"/>
  <c r="AK45" i="22" a="1"/>
  <c r="AK45" i="22" s="1"/>
  <c r="AK45" i="23" s="1"/>
  <c r="AA45" i="22" a="1"/>
  <c r="AA45" i="22" s="1"/>
  <c r="AA45" i="23" s="1"/>
  <c r="G45" i="22" a="1"/>
  <c r="G45" i="22" s="1"/>
  <c r="G45" i="23" s="1"/>
  <c r="AK44" i="22" a="1"/>
  <c r="AK44" i="22" s="1"/>
  <c r="AK44" i="23" s="1"/>
  <c r="AA44" i="22" a="1"/>
  <c r="AA44" i="22" s="1"/>
  <c r="AA44" i="23" s="1"/>
  <c r="G44" i="22" a="1"/>
  <c r="G44" i="22" s="1"/>
  <c r="G44" i="23" s="1"/>
  <c r="AK43" i="22" a="1"/>
  <c r="AK43" i="22" s="1"/>
  <c r="AK43" i="23" s="1"/>
  <c r="AA43" i="22" a="1"/>
  <c r="AA43" i="22" s="1"/>
  <c r="AA43" i="23" s="1"/>
  <c r="G43" i="22" a="1"/>
  <c r="G43" i="22" s="1"/>
  <c r="G43" i="23" s="1"/>
  <c r="AK42" i="22" a="1"/>
  <c r="AK42" i="22" s="1"/>
  <c r="AK42" i="23" s="1"/>
  <c r="AA42" i="22" a="1"/>
  <c r="AA42" i="22" s="1"/>
  <c r="AA42" i="23" s="1"/>
  <c r="G42" i="22" a="1"/>
  <c r="G42" i="22" s="1"/>
  <c r="G42" i="23" s="1"/>
  <c r="AK41" i="22" a="1"/>
  <c r="AK41" i="22" s="1"/>
  <c r="AK41" i="23" s="1"/>
  <c r="AA41" i="22" a="1"/>
  <c r="AA41" i="22" s="1"/>
  <c r="AA41" i="23" s="1"/>
  <c r="G41" i="22" a="1"/>
  <c r="G41" i="22" s="1"/>
  <c r="G41" i="23" s="1"/>
  <c r="AK40" i="22" a="1"/>
  <c r="AK40" i="22" s="1"/>
  <c r="AK40" i="23" s="1"/>
  <c r="AA40" i="22" a="1"/>
  <c r="AA40" i="22" s="1"/>
  <c r="AA40" i="23" s="1"/>
  <c r="G40" i="22" a="1"/>
  <c r="G40" i="22" s="1"/>
  <c r="G40" i="23" s="1"/>
  <c r="AK39" i="22" a="1"/>
  <c r="AK39" i="22" s="1"/>
  <c r="AK39" i="23" s="1"/>
  <c r="AA39" i="22" a="1"/>
  <c r="AA39" i="22" s="1"/>
  <c r="AA39" i="23" s="1"/>
  <c r="AJ56" i="22" a="1"/>
  <c r="AJ56" i="22" s="1"/>
  <c r="AJ56" i="23" s="1"/>
  <c r="Z56" i="22" a="1"/>
  <c r="Z56" i="22" s="1"/>
  <c r="Z56" i="23" s="1"/>
  <c r="AI56" i="22" a="1"/>
  <c r="AI56" i="22" s="1"/>
  <c r="AI56" i="23" s="1"/>
  <c r="O56" i="22" a="1"/>
  <c r="O56" i="22" s="1"/>
  <c r="O56" i="23" s="1"/>
  <c r="E56" i="22" a="1"/>
  <c r="E56" i="22" s="1"/>
  <c r="E56" i="23" s="1"/>
  <c r="AI55" i="22" a="1"/>
  <c r="AI55" i="22" s="1"/>
  <c r="AI55" i="23" s="1"/>
  <c r="O55" i="22" a="1"/>
  <c r="O55" i="22" s="1"/>
  <c r="O55" i="23" s="1"/>
  <c r="E55" i="22" a="1"/>
  <c r="E55" i="22" s="1"/>
  <c r="E55" i="23" s="1"/>
  <c r="AI54" i="22" a="1"/>
  <c r="AI54" i="22" s="1"/>
  <c r="AI54" i="23" s="1"/>
  <c r="O54" i="22" a="1"/>
  <c r="O54" i="22" s="1"/>
  <c r="O54" i="23" s="1"/>
  <c r="E54" i="22" a="1"/>
  <c r="E54" i="22" s="1"/>
  <c r="E54" i="23" s="1"/>
  <c r="AI53" i="22" a="1"/>
  <c r="AI53" i="22" s="1"/>
  <c r="AI53" i="23" s="1"/>
  <c r="O53" i="22" a="1"/>
  <c r="O53" i="22" s="1"/>
  <c r="O53" i="23" s="1"/>
  <c r="E53" i="22" a="1"/>
  <c r="E53" i="22" s="1"/>
  <c r="E53" i="23" s="1"/>
  <c r="AI52" i="22" a="1"/>
  <c r="AI52" i="22" s="1"/>
  <c r="AI52" i="23" s="1"/>
  <c r="O52" i="22" a="1"/>
  <c r="O52" i="22" s="1"/>
  <c r="O52" i="23" s="1"/>
  <c r="E52" i="22" a="1"/>
  <c r="E52" i="22" s="1"/>
  <c r="E52" i="23" s="1"/>
  <c r="AI51" i="22" a="1"/>
  <c r="AI51" i="22" s="1"/>
  <c r="AI51" i="23" s="1"/>
  <c r="O51" i="22" a="1"/>
  <c r="O51" i="22" s="1"/>
  <c r="O51" i="23" s="1"/>
  <c r="E51" i="22" a="1"/>
  <c r="E51" i="22" s="1"/>
  <c r="E51" i="23" s="1"/>
  <c r="AI50" i="22" a="1"/>
  <c r="AI50" i="22" s="1"/>
  <c r="AI50" i="23" s="1"/>
  <c r="O50" i="22" a="1"/>
  <c r="O50" i="22" s="1"/>
  <c r="O50" i="23" s="1"/>
  <c r="E50" i="22" a="1"/>
  <c r="E50" i="22" s="1"/>
  <c r="E50" i="23" s="1"/>
  <c r="AI49" i="22" a="1"/>
  <c r="AI49" i="22" s="1"/>
  <c r="AI49" i="23" s="1"/>
  <c r="O49" i="22" a="1"/>
  <c r="O49" i="22" s="1"/>
  <c r="O49" i="23" s="1"/>
  <c r="E49" i="22" a="1"/>
  <c r="E49" i="22" s="1"/>
  <c r="E49" i="23" s="1"/>
  <c r="AI48" i="22" a="1"/>
  <c r="AI48" i="22" s="1"/>
  <c r="AI48" i="23" s="1"/>
  <c r="O48" i="22" a="1"/>
  <c r="O48" i="22" s="1"/>
  <c r="O48" i="23" s="1"/>
  <c r="E48" i="22" a="1"/>
  <c r="E48" i="22" s="1"/>
  <c r="E48" i="23" s="1"/>
  <c r="AI47" i="22" a="1"/>
  <c r="AI47" i="22" s="1"/>
  <c r="AI47" i="23" s="1"/>
  <c r="O47" i="22" a="1"/>
  <c r="O47" i="22" s="1"/>
  <c r="O47" i="23" s="1"/>
  <c r="E47" i="22" a="1"/>
  <c r="E47" i="22" s="1"/>
  <c r="E47" i="23" s="1"/>
  <c r="AI46" i="22" a="1"/>
  <c r="AI46" i="22" s="1"/>
  <c r="AI46" i="23" s="1"/>
  <c r="O46" i="22" a="1"/>
  <c r="O46" i="22" s="1"/>
  <c r="O46" i="23" s="1"/>
  <c r="E46" i="22" a="1"/>
  <c r="E46" i="22" s="1"/>
  <c r="E46" i="23" s="1"/>
  <c r="AI45" i="22" a="1"/>
  <c r="AI45" i="22" s="1"/>
  <c r="AI45" i="23" s="1"/>
  <c r="O45" i="22" a="1"/>
  <c r="O45" i="22" s="1"/>
  <c r="O45" i="23" s="1"/>
  <c r="E45" i="22" a="1"/>
  <c r="E45" i="22" s="1"/>
  <c r="E45" i="23" s="1"/>
  <c r="AI44" i="22" a="1"/>
  <c r="AI44" i="22" s="1"/>
  <c r="AI44" i="23" s="1"/>
  <c r="O44" i="22" a="1"/>
  <c r="O44" i="22" s="1"/>
  <c r="O44" i="23" s="1"/>
  <c r="E44" i="22" a="1"/>
  <c r="E44" i="22" s="1"/>
  <c r="E44" i="23" s="1"/>
  <c r="AI43" i="22" a="1"/>
  <c r="AI43" i="22" s="1"/>
  <c r="AI43" i="23" s="1"/>
  <c r="O43" i="22" a="1"/>
  <c r="O43" i="22" s="1"/>
  <c r="O43" i="23" s="1"/>
  <c r="E43" i="22" a="1"/>
  <c r="E43" i="22" s="1"/>
  <c r="E43" i="23" s="1"/>
  <c r="AI42" i="22" a="1"/>
  <c r="AI42" i="22" s="1"/>
  <c r="AI42" i="23" s="1"/>
  <c r="O42" i="22" a="1"/>
  <c r="O42" i="22" s="1"/>
  <c r="O42" i="23" s="1"/>
  <c r="E42" i="22" a="1"/>
  <c r="E42" i="22" s="1"/>
  <c r="E42" i="23" s="1"/>
  <c r="AI41" i="22" a="1"/>
  <c r="AI41" i="22" s="1"/>
  <c r="AI41" i="23" s="1"/>
  <c r="O41" i="22" a="1"/>
  <c r="O41" i="22" s="1"/>
  <c r="O41" i="23" s="1"/>
  <c r="E41" i="22" a="1"/>
  <c r="E41" i="22" s="1"/>
  <c r="E41" i="23" s="1"/>
  <c r="AI40" i="22" a="1"/>
  <c r="AI40" i="22" s="1"/>
  <c r="AI40" i="23" s="1"/>
  <c r="O40" i="22" a="1"/>
  <c r="O40" i="22" s="1"/>
  <c r="O40" i="23" s="1"/>
  <c r="E40" i="22" a="1"/>
  <c r="E40" i="22" s="1"/>
  <c r="E40" i="23" s="1"/>
  <c r="AI39" i="22" a="1"/>
  <c r="AI39" i="22" s="1"/>
  <c r="AI39" i="23" s="1"/>
  <c r="O39" i="22" a="1"/>
  <c r="O39" i="22" s="1"/>
  <c r="O39" i="23" s="1"/>
  <c r="E39" i="22" a="1"/>
  <c r="E39" i="22" s="1"/>
  <c r="E39" i="23" s="1"/>
  <c r="AI38" i="22" a="1"/>
  <c r="AI38" i="22" s="1"/>
  <c r="AI38" i="23" s="1"/>
  <c r="AH56" i="22" a="1"/>
  <c r="AH56" i="22" s="1"/>
  <c r="AH56" i="23" s="1"/>
  <c r="N56" i="22" a="1"/>
  <c r="N56" i="22" s="1"/>
  <c r="N56" i="23" s="1"/>
  <c r="D56" i="22" a="1"/>
  <c r="D56" i="22" s="1"/>
  <c r="D56" i="23" s="1"/>
  <c r="AH55" i="22" a="1"/>
  <c r="AH55" i="22" s="1"/>
  <c r="AH55" i="23" s="1"/>
  <c r="N55" i="22" a="1"/>
  <c r="N55" i="22" s="1"/>
  <c r="N55" i="23" s="1"/>
  <c r="D55" i="22" a="1"/>
  <c r="D55" i="22" s="1"/>
  <c r="D55" i="23" s="1"/>
  <c r="AH54" i="22" a="1"/>
  <c r="AH54" i="22" s="1"/>
  <c r="AH54" i="23" s="1"/>
  <c r="N54" i="22" a="1"/>
  <c r="N54" i="22" s="1"/>
  <c r="N54" i="23" s="1"/>
  <c r="D54" i="22" a="1"/>
  <c r="D54" i="22" s="1"/>
  <c r="D54" i="23" s="1"/>
  <c r="AH53" i="22" a="1"/>
  <c r="AH53" i="22" s="1"/>
  <c r="AH53" i="23" s="1"/>
  <c r="N53" i="22" a="1"/>
  <c r="N53" i="22" s="1"/>
  <c r="N53" i="23" s="1"/>
  <c r="D53" i="22" a="1"/>
  <c r="D53" i="22" s="1"/>
  <c r="D53" i="23" s="1"/>
  <c r="AH52" i="22" a="1"/>
  <c r="AH52" i="22" s="1"/>
  <c r="AH52" i="23" s="1"/>
  <c r="N52" i="22" a="1"/>
  <c r="N52" i="22" s="1"/>
  <c r="N52" i="23" s="1"/>
  <c r="D52" i="22" a="1"/>
  <c r="D52" i="22" s="1"/>
  <c r="D52" i="23" s="1"/>
  <c r="AH51" i="22" a="1"/>
  <c r="AH51" i="22" s="1"/>
  <c r="AH51" i="23" s="1"/>
  <c r="N51" i="22" a="1"/>
  <c r="N51" i="22" s="1"/>
  <c r="N51" i="23" s="1"/>
  <c r="D51" i="22" a="1"/>
  <c r="D51" i="22" s="1"/>
  <c r="D51" i="23" s="1"/>
  <c r="AH50" i="22" a="1"/>
  <c r="AH50" i="22" s="1"/>
  <c r="AH50" i="23" s="1"/>
  <c r="N50" i="22" a="1"/>
  <c r="N50" i="22" s="1"/>
  <c r="N50" i="23" s="1"/>
  <c r="D50" i="22" a="1"/>
  <c r="D50" i="22" s="1"/>
  <c r="D50" i="23" s="1"/>
  <c r="AH49" i="22" a="1"/>
  <c r="AH49" i="22" s="1"/>
  <c r="AH49" i="23" s="1"/>
  <c r="N49" i="22" a="1"/>
  <c r="N49" i="22" s="1"/>
  <c r="N49" i="23" s="1"/>
  <c r="D49" i="22" a="1"/>
  <c r="D49" i="22" s="1"/>
  <c r="D49" i="23" s="1"/>
  <c r="AH48" i="22" a="1"/>
  <c r="AH48" i="22" s="1"/>
  <c r="AH48" i="23" s="1"/>
  <c r="N48" i="22" a="1"/>
  <c r="N48" i="22" s="1"/>
  <c r="N48" i="23" s="1"/>
  <c r="D48" i="22" a="1"/>
  <c r="D48" i="22" s="1"/>
  <c r="D48" i="23" s="1"/>
  <c r="AH47" i="22" a="1"/>
  <c r="AH47" i="22" s="1"/>
  <c r="AH47" i="23" s="1"/>
  <c r="N47" i="22" a="1"/>
  <c r="N47" i="22" s="1"/>
  <c r="N47" i="23" s="1"/>
  <c r="D47" i="22" a="1"/>
  <c r="D47" i="22" s="1"/>
  <c r="D47" i="23" s="1"/>
  <c r="AH46" i="22" a="1"/>
  <c r="AH46" i="22" s="1"/>
  <c r="AH46" i="23" s="1"/>
  <c r="N46" i="22" a="1"/>
  <c r="N46" i="22" s="1"/>
  <c r="N46" i="23" s="1"/>
  <c r="D46" i="22" a="1"/>
  <c r="D46" i="22" s="1"/>
  <c r="D46" i="23" s="1"/>
  <c r="AH45" i="22" a="1"/>
  <c r="AH45" i="22" s="1"/>
  <c r="AH45" i="23" s="1"/>
  <c r="N45" i="22" a="1"/>
  <c r="N45" i="22" s="1"/>
  <c r="N45" i="23" s="1"/>
  <c r="D45" i="22" a="1"/>
  <c r="D45" i="22" s="1"/>
  <c r="D45" i="23" s="1"/>
  <c r="AH44" i="22" a="1"/>
  <c r="AH44" i="22" s="1"/>
  <c r="AH44" i="23" s="1"/>
  <c r="N44" i="22" a="1"/>
  <c r="N44" i="22" s="1"/>
  <c r="N44" i="23" s="1"/>
  <c r="D44" i="22" a="1"/>
  <c r="D44" i="22" s="1"/>
  <c r="D44" i="23" s="1"/>
  <c r="AH43" i="22" a="1"/>
  <c r="AH43" i="22" s="1"/>
  <c r="AH43" i="23" s="1"/>
  <c r="N43" i="22" a="1"/>
  <c r="N43" i="22" s="1"/>
  <c r="N43" i="23" s="1"/>
  <c r="D43" i="22" a="1"/>
  <c r="D43" i="22" s="1"/>
  <c r="D43" i="23" s="1"/>
  <c r="AH42" i="22" a="1"/>
  <c r="AH42" i="22" s="1"/>
  <c r="AH42" i="23" s="1"/>
  <c r="N42" i="22" a="1"/>
  <c r="N42" i="22" s="1"/>
  <c r="N42" i="23" s="1"/>
  <c r="D42" i="22" a="1"/>
  <c r="D42" i="22" s="1"/>
  <c r="D42" i="23" s="1"/>
  <c r="AH41" i="22" a="1"/>
  <c r="AH41" i="22" s="1"/>
  <c r="AH41" i="23" s="1"/>
  <c r="N41" i="22" a="1"/>
  <c r="N41" i="22" s="1"/>
  <c r="N41" i="23" s="1"/>
  <c r="D41" i="22" a="1"/>
  <c r="D41" i="22" s="1"/>
  <c r="D41" i="23" s="1"/>
  <c r="AH40" i="22" a="1"/>
  <c r="AH40" i="22" s="1"/>
  <c r="AH40" i="23" s="1"/>
  <c r="N40" i="22" a="1"/>
  <c r="N40" i="22" s="1"/>
  <c r="N40" i="23" s="1"/>
  <c r="D40" i="22" a="1"/>
  <c r="D40" i="22" s="1"/>
  <c r="D40" i="23" s="1"/>
  <c r="AH39" i="22" a="1"/>
  <c r="AH39" i="22" s="1"/>
  <c r="AH39" i="23" s="1"/>
  <c r="N39" i="22" a="1"/>
  <c r="N39" i="22" s="1"/>
  <c r="N39" i="23" s="1"/>
  <c r="D39" i="22" a="1"/>
  <c r="D39" i="22" s="1"/>
  <c r="D39" i="23" s="1"/>
  <c r="AH38" i="22" a="1"/>
  <c r="AH38" i="22" s="1"/>
  <c r="AH38" i="23" s="1"/>
  <c r="N38" i="22" a="1"/>
  <c r="N38" i="22" s="1"/>
  <c r="N38" i="23" s="1"/>
  <c r="D38" i="22" a="1"/>
  <c r="D38" i="22" s="1"/>
  <c r="D38" i="23" s="1"/>
  <c r="AH37" i="22" a="1"/>
  <c r="AH37" i="22" s="1"/>
  <c r="AH37" i="23" s="1"/>
  <c r="N37" i="22" a="1"/>
  <c r="N37" i="22" s="1"/>
  <c r="N37" i="23" s="1"/>
  <c r="D37" i="22" a="1"/>
  <c r="D37" i="22" s="1"/>
  <c r="D37" i="23" s="1"/>
  <c r="AH36" i="22" a="1"/>
  <c r="AH36" i="22" s="1"/>
  <c r="AH36" i="23" s="1"/>
  <c r="N36" i="22" a="1"/>
  <c r="N36" i="22" s="1"/>
  <c r="N36" i="23" s="1"/>
  <c r="D36" i="22" a="1"/>
  <c r="D36" i="22" s="1"/>
  <c r="D36" i="23" s="1"/>
  <c r="AH35" i="22" a="1"/>
  <c r="AH35" i="22" s="1"/>
  <c r="AH35" i="23" s="1"/>
  <c r="N35" i="22" a="1"/>
  <c r="N35" i="22" s="1"/>
  <c r="N35" i="23" s="1"/>
  <c r="D35" i="22" a="1"/>
  <c r="D35" i="22" s="1"/>
  <c r="D35" i="23" s="1"/>
  <c r="AH34" i="22" a="1"/>
  <c r="AH34" i="22" s="1"/>
  <c r="AH34" i="23" s="1"/>
  <c r="N34" i="22" a="1"/>
  <c r="N34" i="22" s="1"/>
  <c r="N34" i="23" s="1"/>
  <c r="D34" i="22" a="1"/>
  <c r="D34" i="22" s="1"/>
  <c r="D34" i="23" s="1"/>
  <c r="AH33" i="22" a="1"/>
  <c r="AH33" i="22" s="1"/>
  <c r="AH33" i="23" s="1"/>
  <c r="N33" i="22" a="1"/>
  <c r="N33" i="22" s="1"/>
  <c r="N33" i="23" s="1"/>
  <c r="AE56" i="22" a="1"/>
  <c r="AE56" i="22" s="1"/>
  <c r="AE56" i="23" s="1"/>
  <c r="M56" i="22" a="1"/>
  <c r="M56" i="22" s="1"/>
  <c r="M56" i="23" s="1"/>
  <c r="C56" i="22" a="1"/>
  <c r="C56" i="22" s="1"/>
  <c r="C56" i="23" s="1"/>
  <c r="AE55" i="22" a="1"/>
  <c r="AE55" i="22" s="1"/>
  <c r="AE55" i="23" s="1"/>
  <c r="M55" i="22" a="1"/>
  <c r="M55" i="22" s="1"/>
  <c r="M55" i="23" s="1"/>
  <c r="C55" i="22" a="1"/>
  <c r="C55" i="22" s="1"/>
  <c r="C55" i="23" s="1"/>
  <c r="AE54" i="22" a="1"/>
  <c r="AE54" i="22" s="1"/>
  <c r="AE54" i="23" s="1"/>
  <c r="M54" i="22" a="1"/>
  <c r="M54" i="22" s="1"/>
  <c r="M54" i="23" s="1"/>
  <c r="C54" i="22" a="1"/>
  <c r="C54" i="22" s="1"/>
  <c r="C54" i="23" s="1"/>
  <c r="AE53" i="22" a="1"/>
  <c r="AE53" i="22" s="1"/>
  <c r="AE53" i="23" s="1"/>
  <c r="M53" i="22" a="1"/>
  <c r="M53" i="22" s="1"/>
  <c r="M53" i="23" s="1"/>
  <c r="C53" i="22" a="1"/>
  <c r="C53" i="22" s="1"/>
  <c r="C53" i="23" s="1"/>
  <c r="AE52" i="22" a="1"/>
  <c r="AE52" i="22" s="1"/>
  <c r="AE52" i="23" s="1"/>
  <c r="M52" i="22" a="1"/>
  <c r="M52" i="22" s="1"/>
  <c r="M52" i="23" s="1"/>
  <c r="C52" i="22" a="1"/>
  <c r="C52" i="22" s="1"/>
  <c r="C52" i="23" s="1"/>
  <c r="AE51" i="22" a="1"/>
  <c r="AE51" i="22" s="1"/>
  <c r="AE51" i="23" s="1"/>
  <c r="M51" i="22" a="1"/>
  <c r="M51" i="22" s="1"/>
  <c r="M51" i="23" s="1"/>
  <c r="C51" i="22" a="1"/>
  <c r="C51" i="22" s="1"/>
  <c r="C51" i="23" s="1"/>
  <c r="AE50" i="22" a="1"/>
  <c r="AE50" i="22" s="1"/>
  <c r="AE50" i="23" s="1"/>
  <c r="M50" i="22" a="1"/>
  <c r="M50" i="22" s="1"/>
  <c r="M50" i="23" s="1"/>
  <c r="C50" i="22" a="1"/>
  <c r="C50" i="22" s="1"/>
  <c r="C50" i="23" s="1"/>
  <c r="AE49" i="22" a="1"/>
  <c r="AE49" i="22" s="1"/>
  <c r="AE49" i="23" s="1"/>
  <c r="M49" i="22" a="1"/>
  <c r="M49" i="22" s="1"/>
  <c r="M49" i="23" s="1"/>
  <c r="C49" i="22" a="1"/>
  <c r="C49" i="22" s="1"/>
  <c r="C49" i="23" s="1"/>
  <c r="AE48" i="22" a="1"/>
  <c r="AE48" i="22" s="1"/>
  <c r="AE48" i="23" s="1"/>
  <c r="M48" i="22" a="1"/>
  <c r="M48" i="22" s="1"/>
  <c r="M48" i="23" s="1"/>
  <c r="C48" i="22" a="1"/>
  <c r="C48" i="22" s="1"/>
  <c r="C48" i="23" s="1"/>
  <c r="AE47" i="22" a="1"/>
  <c r="AE47" i="22" s="1"/>
  <c r="AE47" i="23" s="1"/>
  <c r="M47" i="22" a="1"/>
  <c r="M47" i="22" s="1"/>
  <c r="M47" i="23" s="1"/>
  <c r="C47" i="22" a="1"/>
  <c r="C47" i="22" s="1"/>
  <c r="C47" i="23" s="1"/>
  <c r="AE46" i="22" a="1"/>
  <c r="AE46" i="22" s="1"/>
  <c r="AE46" i="23" s="1"/>
  <c r="M46" i="22" a="1"/>
  <c r="M46" i="22" s="1"/>
  <c r="M46" i="23" s="1"/>
  <c r="C46" i="22" a="1"/>
  <c r="C46" i="22" s="1"/>
  <c r="C46" i="23" s="1"/>
  <c r="AE45" i="22" a="1"/>
  <c r="AE45" i="22" s="1"/>
  <c r="AE45" i="23" s="1"/>
  <c r="M45" i="22" a="1"/>
  <c r="M45" i="22" s="1"/>
  <c r="M45" i="23" s="1"/>
  <c r="C45" i="22" a="1"/>
  <c r="C45" i="22" s="1"/>
  <c r="C45" i="23" s="1"/>
  <c r="AE44" i="22" a="1"/>
  <c r="AE44" i="22" s="1"/>
  <c r="AE44" i="23" s="1"/>
  <c r="M44" i="22" a="1"/>
  <c r="M44" i="22" s="1"/>
  <c r="M44" i="23" s="1"/>
  <c r="C44" i="22" a="1"/>
  <c r="C44" i="22" s="1"/>
  <c r="C44" i="23" s="1"/>
  <c r="AE43" i="22" a="1"/>
  <c r="AE43" i="22" s="1"/>
  <c r="AE43" i="23" s="1"/>
  <c r="M43" i="22" a="1"/>
  <c r="M43" i="22" s="1"/>
  <c r="M43" i="23" s="1"/>
  <c r="C43" i="22" a="1"/>
  <c r="C43" i="22" s="1"/>
  <c r="C43" i="23" s="1"/>
  <c r="AE42" i="22" a="1"/>
  <c r="AE42" i="22" s="1"/>
  <c r="AE42" i="23" s="1"/>
  <c r="M42" i="22" a="1"/>
  <c r="M42" i="22" s="1"/>
  <c r="M42" i="23" s="1"/>
  <c r="C42" i="22" a="1"/>
  <c r="C42" i="22" s="1"/>
  <c r="C42" i="23" s="1"/>
  <c r="AE41" i="22" a="1"/>
  <c r="AE41" i="22" s="1"/>
  <c r="AE41" i="23" s="1"/>
  <c r="M41" i="22" a="1"/>
  <c r="M41" i="22" s="1"/>
  <c r="M41" i="23" s="1"/>
  <c r="C41" i="22" a="1"/>
  <c r="C41" i="22" s="1"/>
  <c r="C41" i="23" s="1"/>
  <c r="AE40" i="22" a="1"/>
  <c r="AE40" i="22" s="1"/>
  <c r="AE40" i="23" s="1"/>
  <c r="M40" i="22" a="1"/>
  <c r="M40" i="22" s="1"/>
  <c r="M40" i="23" s="1"/>
  <c r="C40" i="22" a="1"/>
  <c r="C40" i="22" s="1"/>
  <c r="C40" i="23" s="1"/>
  <c r="AE39" i="22" a="1"/>
  <c r="AE39" i="22" s="1"/>
  <c r="AE39" i="23" s="1"/>
  <c r="M39" i="22" a="1"/>
  <c r="M39" i="22" s="1"/>
  <c r="M39" i="23" s="1"/>
  <c r="C39" i="22" a="1"/>
  <c r="C39" i="22" s="1"/>
  <c r="C39" i="23" s="1"/>
  <c r="AE38" i="22" a="1"/>
  <c r="AE38" i="22" s="1"/>
  <c r="AE38" i="23" s="1"/>
  <c r="M38" i="22" a="1"/>
  <c r="M38" i="22" s="1"/>
  <c r="M38" i="23" s="1"/>
  <c r="AD56" i="22" a="1"/>
  <c r="AD56" i="22" s="1"/>
  <c r="AD56" i="23" s="1"/>
  <c r="L56" i="22" a="1"/>
  <c r="L56" i="22" s="1"/>
  <c r="L56" i="23" s="1"/>
  <c r="B56" i="22" a="1"/>
  <c r="B56" i="22" s="1"/>
  <c r="B56" i="23" s="1"/>
  <c r="AD55" i="22" a="1"/>
  <c r="AD55" i="22" s="1"/>
  <c r="AD55" i="23" s="1"/>
  <c r="L55" i="22" a="1"/>
  <c r="L55" i="22" s="1"/>
  <c r="L55" i="23" s="1"/>
  <c r="B55" i="22" a="1"/>
  <c r="B55" i="22" s="1"/>
  <c r="B55" i="23" s="1"/>
  <c r="AD54" i="22" a="1"/>
  <c r="AD54" i="22" s="1"/>
  <c r="AD54" i="23" s="1"/>
  <c r="L54" i="22" a="1"/>
  <c r="L54" i="22" s="1"/>
  <c r="L54" i="23" s="1"/>
  <c r="B54" i="22" a="1"/>
  <c r="B54" i="22" s="1"/>
  <c r="B54" i="23" s="1"/>
  <c r="AD53" i="22" a="1"/>
  <c r="AD53" i="22" s="1"/>
  <c r="AD53" i="23" s="1"/>
  <c r="L53" i="22" a="1"/>
  <c r="L53" i="22" s="1"/>
  <c r="L53" i="23" s="1"/>
  <c r="B53" i="22" a="1"/>
  <c r="B53" i="22" s="1"/>
  <c r="B53" i="23" s="1"/>
  <c r="AD52" i="22" a="1"/>
  <c r="AD52" i="22" s="1"/>
  <c r="AD52" i="23" s="1"/>
  <c r="L52" i="22" a="1"/>
  <c r="L52" i="22" s="1"/>
  <c r="L52" i="23" s="1"/>
  <c r="B52" i="22" a="1"/>
  <c r="B52" i="22" s="1"/>
  <c r="B52" i="23" s="1"/>
  <c r="AD51" i="22" a="1"/>
  <c r="AD51" i="22" s="1"/>
  <c r="AD51" i="23" s="1"/>
  <c r="L51" i="22" a="1"/>
  <c r="L51" i="22" s="1"/>
  <c r="L51" i="23" s="1"/>
  <c r="B51" i="22" a="1"/>
  <c r="B51" i="22" s="1"/>
  <c r="B51" i="23" s="1"/>
  <c r="AD50" i="22" a="1"/>
  <c r="AD50" i="22" s="1"/>
  <c r="AD50" i="23" s="1"/>
  <c r="L50" i="22" a="1"/>
  <c r="L50" i="22" s="1"/>
  <c r="L50" i="23" s="1"/>
  <c r="B50" i="22" a="1"/>
  <c r="B50" i="22" s="1"/>
  <c r="B50" i="23" s="1"/>
  <c r="AD49" i="22" a="1"/>
  <c r="AD49" i="22" s="1"/>
  <c r="AD49" i="23" s="1"/>
  <c r="L49" i="22" a="1"/>
  <c r="L49" i="22" s="1"/>
  <c r="L49" i="23" s="1"/>
  <c r="B49" i="22" a="1"/>
  <c r="B49" i="22" s="1"/>
  <c r="B49" i="23" s="1"/>
  <c r="AD48" i="22" a="1"/>
  <c r="AD48" i="22" s="1"/>
  <c r="AD48" i="23" s="1"/>
  <c r="L48" i="22" a="1"/>
  <c r="L48" i="22" s="1"/>
  <c r="L48" i="23" s="1"/>
  <c r="B48" i="22" a="1"/>
  <c r="B48" i="22" s="1"/>
  <c r="B48" i="23" s="1"/>
  <c r="AD47" i="22" a="1"/>
  <c r="AD47" i="22" s="1"/>
  <c r="AD47" i="23" s="1"/>
  <c r="L47" i="22" a="1"/>
  <c r="L47" i="22" s="1"/>
  <c r="L47" i="23" s="1"/>
  <c r="B47" i="22" a="1"/>
  <c r="B47" i="22" s="1"/>
  <c r="B47" i="23" s="1"/>
  <c r="AD46" i="22" a="1"/>
  <c r="AD46" i="22" s="1"/>
  <c r="AD46" i="23" s="1"/>
  <c r="L46" i="22" a="1"/>
  <c r="L46" i="22" s="1"/>
  <c r="L46" i="23" s="1"/>
  <c r="B46" i="22" a="1"/>
  <c r="B46" i="22" s="1"/>
  <c r="B46" i="23" s="1"/>
  <c r="AD45" i="22" a="1"/>
  <c r="AD45" i="22" s="1"/>
  <c r="AD45" i="23" s="1"/>
  <c r="L45" i="22" a="1"/>
  <c r="L45" i="22" s="1"/>
  <c r="L45" i="23" s="1"/>
  <c r="B45" i="22" a="1"/>
  <c r="B45" i="22" s="1"/>
  <c r="B45" i="23" s="1"/>
  <c r="AD44" i="22" a="1"/>
  <c r="AD44" i="22" s="1"/>
  <c r="AD44" i="23" s="1"/>
  <c r="L44" i="22" a="1"/>
  <c r="L44" i="22" s="1"/>
  <c r="L44" i="23" s="1"/>
  <c r="B44" i="22" a="1"/>
  <c r="B44" i="22" s="1"/>
  <c r="B44" i="23" s="1"/>
  <c r="AD43" i="22" a="1"/>
  <c r="AD43" i="22" s="1"/>
  <c r="AD43" i="23" s="1"/>
  <c r="L43" i="22" a="1"/>
  <c r="L43" i="22" s="1"/>
  <c r="L43" i="23" s="1"/>
  <c r="B43" i="22" a="1"/>
  <c r="B43" i="22" s="1"/>
  <c r="B43" i="23" s="1"/>
  <c r="AD42" i="22" a="1"/>
  <c r="AD42" i="22" s="1"/>
  <c r="AD42" i="23" s="1"/>
  <c r="L42" i="22" a="1"/>
  <c r="L42" i="22" s="1"/>
  <c r="L42" i="23" s="1"/>
  <c r="B42" i="22" a="1"/>
  <c r="B42" i="22" s="1"/>
  <c r="B42" i="23" s="1"/>
  <c r="AD41" i="22" a="1"/>
  <c r="AD41" i="22" s="1"/>
  <c r="AD41" i="23" s="1"/>
  <c r="L41" i="22" a="1"/>
  <c r="L41" i="22" s="1"/>
  <c r="L41" i="23" s="1"/>
  <c r="B41" i="22" a="1"/>
  <c r="B41" i="22" s="1"/>
  <c r="B41" i="23" s="1"/>
  <c r="AD40" i="22" a="1"/>
  <c r="AD40" i="22" s="1"/>
  <c r="AD40" i="23" s="1"/>
  <c r="L40" i="22" a="1"/>
  <c r="L40" i="22" s="1"/>
  <c r="L40" i="23" s="1"/>
  <c r="B40" i="22" a="1"/>
  <c r="B40" i="22" s="1"/>
  <c r="B40" i="23" s="1"/>
  <c r="AD39" i="22" a="1"/>
  <c r="AD39" i="22" s="1"/>
  <c r="AD39" i="23" s="1"/>
  <c r="L39" i="22" a="1"/>
  <c r="L39" i="22" s="1"/>
  <c r="L39" i="23" s="1"/>
  <c r="B39" i="22" a="1"/>
  <c r="B39" i="22" s="1"/>
  <c r="B39" i="23" s="1"/>
  <c r="AD38" i="22" a="1"/>
  <c r="AD38" i="22" s="1"/>
  <c r="AD38" i="23" s="1"/>
  <c r="L38" i="22" a="1"/>
  <c r="L38" i="22" s="1"/>
  <c r="L38" i="23" s="1"/>
  <c r="B38" i="22" a="1"/>
  <c r="B38" i="22" s="1"/>
  <c r="B38" i="23" s="1"/>
  <c r="AD37" i="22" a="1"/>
  <c r="AD37" i="22" s="1"/>
  <c r="AD37" i="23" s="1"/>
  <c r="L37" i="22" a="1"/>
  <c r="L37" i="22" s="1"/>
  <c r="L37" i="23" s="1"/>
  <c r="B37" i="22" a="1"/>
  <c r="B37" i="22" s="1"/>
  <c r="B37" i="23" s="1"/>
  <c r="AD36" i="22" a="1"/>
  <c r="AD36" i="22" s="1"/>
  <c r="AD36" i="23" s="1"/>
  <c r="L36" i="22" a="1"/>
  <c r="L36" i="22" s="1"/>
  <c r="L36" i="23" s="1"/>
  <c r="B36" i="22" a="1"/>
  <c r="B36" i="22" s="1"/>
  <c r="B36" i="23" s="1"/>
  <c r="AD35" i="22" a="1"/>
  <c r="AD35" i="22" s="1"/>
  <c r="AD35" i="23" s="1"/>
  <c r="L35" i="22" a="1"/>
  <c r="L35" i="22" s="1"/>
  <c r="L35" i="23" s="1"/>
  <c r="B35" i="22" a="1"/>
  <c r="B35" i="22" s="1"/>
  <c r="B35" i="23" s="1"/>
  <c r="AD34" i="22" a="1"/>
  <c r="AD34" i="22" s="1"/>
  <c r="AD34" i="23" s="1"/>
  <c r="L34" i="22" a="1"/>
  <c r="L34" i="22" s="1"/>
  <c r="L34" i="23" s="1"/>
  <c r="B34" i="22" a="1"/>
  <c r="B34" i="22" s="1"/>
  <c r="B34" i="23" s="1"/>
  <c r="AD33" i="22" a="1"/>
  <c r="AD33" i="22" s="1"/>
  <c r="AD33" i="23" s="1"/>
  <c r="L33" i="22" a="1"/>
  <c r="L33" i="22" s="1"/>
  <c r="L33" i="23" s="1"/>
  <c r="B33" i="22" a="1"/>
  <c r="B33" i="22" s="1"/>
  <c r="B33" i="23" s="1"/>
  <c r="AD32" i="22" a="1"/>
  <c r="AD32" i="22" s="1"/>
  <c r="AD32" i="23" s="1"/>
  <c r="L32" i="22" a="1"/>
  <c r="L32" i="22" s="1"/>
  <c r="L32" i="23" s="1"/>
  <c r="B32" i="22" a="1"/>
  <c r="B32" i="22" s="1"/>
  <c r="B32" i="23" s="1"/>
  <c r="AD31" i="22" a="1"/>
  <c r="AD31" i="22" s="1"/>
  <c r="AD31" i="23" s="1"/>
  <c r="L31" i="22" a="1"/>
  <c r="L31" i="22" s="1"/>
  <c r="L31" i="23" s="1"/>
  <c r="B31" i="22" a="1"/>
  <c r="B31" i="22" s="1"/>
  <c r="B31" i="23" s="1"/>
  <c r="AD30" i="22" a="1"/>
  <c r="AD30" i="22" s="1"/>
  <c r="AD30" i="23" s="1"/>
  <c r="L30" i="22" a="1"/>
  <c r="L30" i="22" s="1"/>
  <c r="L30" i="23" s="1"/>
  <c r="B30" i="22" a="1"/>
  <c r="B30" i="22" s="1"/>
  <c r="B30" i="23" s="1"/>
  <c r="AD29" i="22" a="1"/>
  <c r="AD29" i="22" s="1"/>
  <c r="AD29" i="23" s="1"/>
  <c r="L29" i="22" a="1"/>
  <c r="L29" i="22" s="1"/>
  <c r="L29" i="23" s="1"/>
  <c r="B29" i="22" a="1"/>
  <c r="B29" i="22" s="1"/>
  <c r="B29" i="23" s="1"/>
  <c r="AD28" i="22" a="1"/>
  <c r="AD28" i="22" s="1"/>
  <c r="AD28" i="23" s="1"/>
  <c r="F56" i="22" a="1"/>
  <c r="F56" i="22" s="1"/>
  <c r="F56" i="23" s="1"/>
  <c r="Z53" i="22" a="1"/>
  <c r="Z53" i="22" s="1"/>
  <c r="Z53" i="23" s="1"/>
  <c r="AJ50" i="22" a="1"/>
  <c r="AJ50" i="22" s="1"/>
  <c r="AJ50" i="23" s="1"/>
  <c r="F48" i="22" a="1"/>
  <c r="F48" i="22" s="1"/>
  <c r="F48" i="23" s="1"/>
  <c r="Z45" i="22" a="1"/>
  <c r="Z45" i="22" s="1"/>
  <c r="Z45" i="23" s="1"/>
  <c r="AJ42" i="22" a="1"/>
  <c r="AJ42" i="22" s="1"/>
  <c r="AJ42" i="23" s="1"/>
  <c r="F40" i="22" a="1"/>
  <c r="F40" i="22" s="1"/>
  <c r="F40" i="23" s="1"/>
  <c r="AK38" i="22" a="1"/>
  <c r="AK38" i="22" s="1"/>
  <c r="AK38" i="23" s="1"/>
  <c r="F38" i="22" a="1"/>
  <c r="F38" i="22" s="1"/>
  <c r="F38" i="23" s="1"/>
  <c r="AB37" i="22" a="1"/>
  <c r="AB37" i="22" s="1"/>
  <c r="AB37" i="23" s="1"/>
  <c r="E37" i="22" a="1"/>
  <c r="E37" i="22" s="1"/>
  <c r="E37" i="23" s="1"/>
  <c r="AB36" i="22" a="1"/>
  <c r="AB36" i="22" s="1"/>
  <c r="AB36" i="23" s="1"/>
  <c r="F36" i="22" a="1"/>
  <c r="F36" i="22" s="1"/>
  <c r="F36" i="23" s="1"/>
  <c r="AE35" i="22" a="1"/>
  <c r="AE35" i="22" s="1"/>
  <c r="AE35" i="23" s="1"/>
  <c r="J35" i="22" a="1"/>
  <c r="J35" i="22" s="1"/>
  <c r="J35" i="23" s="1"/>
  <c r="AJ34" i="22" a="1"/>
  <c r="AJ34" i="22" s="1"/>
  <c r="AJ34" i="23" s="1"/>
  <c r="M34" i="22" a="1"/>
  <c r="M34" i="22" s="1"/>
  <c r="M34" i="23" s="1"/>
  <c r="AL33" i="22" a="1"/>
  <c r="AL33" i="22" s="1"/>
  <c r="AL33" i="23" s="1"/>
  <c r="Z33" i="22" a="1"/>
  <c r="Z33" i="22" s="1"/>
  <c r="Z33" i="23" s="1"/>
  <c r="D33" i="22" a="1"/>
  <c r="D33" i="22" s="1"/>
  <c r="D33" i="23" s="1"/>
  <c r="AE32" i="22" a="1"/>
  <c r="AE32" i="22" s="1"/>
  <c r="AE32" i="23" s="1"/>
  <c r="K32" i="22" a="1"/>
  <c r="K32" i="22" s="1"/>
  <c r="K32" i="23" s="1"/>
  <c r="AL31" i="22" a="1"/>
  <c r="AL31" i="22" s="1"/>
  <c r="AL31" i="23" s="1"/>
  <c r="AA31" i="22" a="1"/>
  <c r="AA31" i="22" s="1"/>
  <c r="AA31" i="23" s="1"/>
  <c r="F31" i="22" a="1"/>
  <c r="F31" i="22" s="1"/>
  <c r="F31" i="23" s="1"/>
  <c r="AI30" i="22" a="1"/>
  <c r="AI30" i="22" s="1"/>
  <c r="AI30" i="23" s="1"/>
  <c r="N30" i="22" a="1"/>
  <c r="N30" i="22" s="1"/>
  <c r="N30" i="23" s="1"/>
  <c r="C30" i="22" a="1"/>
  <c r="C30" i="22" s="1"/>
  <c r="C30" i="23" s="1"/>
  <c r="AC29" i="22" a="1"/>
  <c r="AC29" i="22" s="1"/>
  <c r="AC29" i="23" s="1"/>
  <c r="J29" i="22" a="1"/>
  <c r="J29" i="22" s="1"/>
  <c r="J29" i="23" s="1"/>
  <c r="AK28" i="22" a="1"/>
  <c r="AK28" i="22" s="1"/>
  <c r="AK28" i="23" s="1"/>
  <c r="Z28" i="22" a="1"/>
  <c r="Z28" i="22" s="1"/>
  <c r="Z28" i="23" s="1"/>
  <c r="F28" i="22" a="1"/>
  <c r="F28" i="22" s="1"/>
  <c r="F28" i="23" s="1"/>
  <c r="AJ27" i="22" a="1"/>
  <c r="AJ27" i="22" s="1"/>
  <c r="AJ27" i="23" s="1"/>
  <c r="Z27" i="22" a="1"/>
  <c r="Z27" i="22" s="1"/>
  <c r="Z27" i="23" s="1"/>
  <c r="F27" i="22" a="1"/>
  <c r="F27" i="22" s="1"/>
  <c r="F27" i="23" s="1"/>
  <c r="AJ26" i="22" a="1"/>
  <c r="AJ26" i="22" s="1"/>
  <c r="AJ26" i="23" s="1"/>
  <c r="Z26" i="22" a="1"/>
  <c r="Z26" i="22" s="1"/>
  <c r="Z26" i="23" s="1"/>
  <c r="F26" i="22" a="1"/>
  <c r="F26" i="22" s="1"/>
  <c r="F26" i="23" s="1"/>
  <c r="AJ25" i="22" a="1"/>
  <c r="AJ25" i="22" s="1"/>
  <c r="AJ25" i="23" s="1"/>
  <c r="Z25" i="22" a="1"/>
  <c r="Z25" i="22" s="1"/>
  <c r="Z25" i="23" s="1"/>
  <c r="F25" i="22" a="1"/>
  <c r="F25" i="22" s="1"/>
  <c r="F25" i="23" s="1"/>
  <c r="AJ24" i="22" a="1"/>
  <c r="AJ24" i="22" s="1"/>
  <c r="AJ24" i="23" s="1"/>
  <c r="Z24" i="22" a="1"/>
  <c r="Z24" i="22" s="1"/>
  <c r="Z24" i="23" s="1"/>
  <c r="F24" i="22" a="1"/>
  <c r="F24" i="22" s="1"/>
  <c r="F24" i="23" s="1"/>
  <c r="AJ23" i="22" a="1"/>
  <c r="AJ23" i="22" s="1"/>
  <c r="AJ23" i="23" s="1"/>
  <c r="Z23" i="22" a="1"/>
  <c r="Z23" i="22" s="1"/>
  <c r="Z23" i="23" s="1"/>
  <c r="F23" i="22" a="1"/>
  <c r="F23" i="22" s="1"/>
  <c r="F23" i="23" s="1"/>
  <c r="AJ22" i="22" a="1"/>
  <c r="AJ22" i="22" s="1"/>
  <c r="AJ22" i="23" s="1"/>
  <c r="Z22" i="22" a="1"/>
  <c r="Z22" i="22" s="1"/>
  <c r="Z22" i="23" s="1"/>
  <c r="F22" i="22" a="1"/>
  <c r="F22" i="22" s="1"/>
  <c r="F22" i="23" s="1"/>
  <c r="AJ21" i="22" a="1"/>
  <c r="AJ21" i="22" s="1"/>
  <c r="AJ21" i="23" s="1"/>
  <c r="Z21" i="22" a="1"/>
  <c r="Z21" i="22" s="1"/>
  <c r="Z21" i="23" s="1"/>
  <c r="F21" i="22" a="1"/>
  <c r="F21" i="22" s="1"/>
  <c r="F21" i="23" s="1"/>
  <c r="AJ20" i="22" a="1"/>
  <c r="AJ20" i="22" s="1"/>
  <c r="AJ20" i="23" s="1"/>
  <c r="Z20" i="22" a="1"/>
  <c r="Z20" i="22" s="1"/>
  <c r="Z20" i="23" s="1"/>
  <c r="F20" i="22" a="1"/>
  <c r="F20" i="22" s="1"/>
  <c r="F20" i="23" s="1"/>
  <c r="AJ19" i="22" a="1"/>
  <c r="AJ19" i="22" s="1"/>
  <c r="AJ19" i="23" s="1"/>
  <c r="Z19" i="22" a="1"/>
  <c r="Z19" i="22" s="1"/>
  <c r="Z19" i="23" s="1"/>
  <c r="F19" i="22" a="1"/>
  <c r="F19" i="22" s="1"/>
  <c r="F19" i="23" s="1"/>
  <c r="AJ18" i="22" a="1"/>
  <c r="AJ18" i="22" s="1"/>
  <c r="AJ18" i="23" s="1"/>
  <c r="Z18" i="22" a="1"/>
  <c r="Z18" i="22" s="1"/>
  <c r="Z18" i="23" s="1"/>
  <c r="F18" i="22" a="1"/>
  <c r="F18" i="22" s="1"/>
  <c r="F18" i="23" s="1"/>
  <c r="AJ17" i="22" a="1"/>
  <c r="AJ17" i="22" s="1"/>
  <c r="AJ17" i="23" s="1"/>
  <c r="Z17" i="22" a="1"/>
  <c r="Z17" i="22" s="1"/>
  <c r="Z17" i="23" s="1"/>
  <c r="AJ55" i="22" a="1"/>
  <c r="AJ55" i="22" s="1"/>
  <c r="AJ55" i="23" s="1"/>
  <c r="F53" i="22" a="1"/>
  <c r="F53" i="22" s="1"/>
  <c r="F53" i="23" s="1"/>
  <c r="Z50" i="22" a="1"/>
  <c r="Z50" i="22" s="1"/>
  <c r="Z50" i="23" s="1"/>
  <c r="AJ47" i="22" a="1"/>
  <c r="AJ47" i="22" s="1"/>
  <c r="AJ47" i="23" s="1"/>
  <c r="F45" i="22" a="1"/>
  <c r="F45" i="22" s="1"/>
  <c r="F45" i="23" s="1"/>
  <c r="Z42" i="22" a="1"/>
  <c r="Z42" i="22" s="1"/>
  <c r="Z42" i="23" s="1"/>
  <c r="AJ39" i="22" a="1"/>
  <c r="AJ39" i="22" s="1"/>
  <c r="AJ39" i="23" s="1"/>
  <c r="AJ38" i="22" a="1"/>
  <c r="AJ38" i="22" s="1"/>
  <c r="AJ38" i="23" s="1"/>
  <c r="E38" i="22" a="1"/>
  <c r="E38" i="22" s="1"/>
  <c r="E38" i="23" s="1"/>
  <c r="AA37" i="22" a="1"/>
  <c r="AA37" i="22" s="1"/>
  <c r="AA37" i="23" s="1"/>
  <c r="C37" i="22" a="1"/>
  <c r="C37" i="22" s="1"/>
  <c r="C37" i="23" s="1"/>
  <c r="AA36" i="22" a="1"/>
  <c r="AA36" i="22" s="1"/>
  <c r="AA36" i="23" s="1"/>
  <c r="E36" i="22" a="1"/>
  <c r="E36" i="22" s="1"/>
  <c r="E36" i="23" s="1"/>
  <c r="AC35" i="22" a="1"/>
  <c r="AC35" i="22" s="1"/>
  <c r="AC35" i="23" s="1"/>
  <c r="G35" i="22" a="1"/>
  <c r="G35" i="22" s="1"/>
  <c r="G35" i="23" s="1"/>
  <c r="AI34" i="22" a="1"/>
  <c r="AI34" i="22" s="1"/>
  <c r="AI34" i="23" s="1"/>
  <c r="K34" i="22" a="1"/>
  <c r="K34" i="22" s="1"/>
  <c r="K34" i="23" s="1"/>
  <c r="AK33" i="22" a="1"/>
  <c r="AK33" i="22" s="1"/>
  <c r="AK33" i="23" s="1"/>
  <c r="O33" i="22" a="1"/>
  <c r="O33" i="22" s="1"/>
  <c r="O33" i="23" s="1"/>
  <c r="C33" i="22" a="1"/>
  <c r="C33" i="22" s="1"/>
  <c r="C33" i="23" s="1"/>
  <c r="AC32" i="22" a="1"/>
  <c r="AC32" i="22" s="1"/>
  <c r="AC32" i="23" s="1"/>
  <c r="J32" i="22" a="1"/>
  <c r="J32" i="22" s="1"/>
  <c r="J32" i="23" s="1"/>
  <c r="AK31" i="22" a="1"/>
  <c r="AK31" i="22" s="1"/>
  <c r="AK31" i="23" s="1"/>
  <c r="Z31" i="22" a="1"/>
  <c r="Z31" i="22" s="1"/>
  <c r="Z31" i="23" s="1"/>
  <c r="E31" i="22" a="1"/>
  <c r="E31" i="22" s="1"/>
  <c r="E31" i="23" s="1"/>
  <c r="AH30" i="22" a="1"/>
  <c r="AH30" i="22" s="1"/>
  <c r="AH30" i="23" s="1"/>
  <c r="M30" i="22" a="1"/>
  <c r="M30" i="22" s="1"/>
  <c r="M30" i="23" s="1"/>
  <c r="AM29" i="22" a="1"/>
  <c r="AM29" i="22" s="1"/>
  <c r="AM29" i="23" s="1"/>
  <c r="AB29" i="22" a="1"/>
  <c r="AB29" i="22" s="1"/>
  <c r="AB29" i="23" s="1"/>
  <c r="G29" i="22" a="1"/>
  <c r="G29" i="22" s="1"/>
  <c r="G29" i="23" s="1"/>
  <c r="AJ28" i="22" a="1"/>
  <c r="AJ28" i="22" s="1"/>
  <c r="AJ28" i="23" s="1"/>
  <c r="O28" i="22" a="1"/>
  <c r="O28" i="22" s="1"/>
  <c r="O28" i="23" s="1"/>
  <c r="E28" i="22" a="1"/>
  <c r="E28" i="22" s="1"/>
  <c r="E28" i="23" s="1"/>
  <c r="AI27" i="22" a="1"/>
  <c r="AI27" i="22" s="1"/>
  <c r="AI27" i="23" s="1"/>
  <c r="O27" i="22" a="1"/>
  <c r="O27" i="22" s="1"/>
  <c r="O27" i="23" s="1"/>
  <c r="E27" i="22" a="1"/>
  <c r="E27" i="22" s="1"/>
  <c r="E27" i="23" s="1"/>
  <c r="AI26" i="22" a="1"/>
  <c r="AI26" i="22" s="1"/>
  <c r="AI26" i="23" s="1"/>
  <c r="O26" i="22" a="1"/>
  <c r="O26" i="22" s="1"/>
  <c r="O26" i="23" s="1"/>
  <c r="E26" i="22" a="1"/>
  <c r="E26" i="22" s="1"/>
  <c r="E26" i="23" s="1"/>
  <c r="AI25" i="22" a="1"/>
  <c r="AI25" i="22" s="1"/>
  <c r="AI25" i="23" s="1"/>
  <c r="O25" i="22" a="1"/>
  <c r="O25" i="22" s="1"/>
  <c r="O25" i="23" s="1"/>
  <c r="E25" i="22" a="1"/>
  <c r="E25" i="22" s="1"/>
  <c r="E25" i="23" s="1"/>
  <c r="AI24" i="22" a="1"/>
  <c r="AI24" i="22" s="1"/>
  <c r="AI24" i="23" s="1"/>
  <c r="O24" i="22" a="1"/>
  <c r="O24" i="22" s="1"/>
  <c r="O24" i="23" s="1"/>
  <c r="E24" i="22" a="1"/>
  <c r="E24" i="22" s="1"/>
  <c r="E24" i="23" s="1"/>
  <c r="AI23" i="22" a="1"/>
  <c r="AI23" i="22" s="1"/>
  <c r="AI23" i="23" s="1"/>
  <c r="O23" i="22" a="1"/>
  <c r="O23" i="22" s="1"/>
  <c r="O23" i="23" s="1"/>
  <c r="E23" i="22" a="1"/>
  <c r="E23" i="22" s="1"/>
  <c r="E23" i="23" s="1"/>
  <c r="AI22" i="22" a="1"/>
  <c r="AI22" i="22" s="1"/>
  <c r="AI22" i="23" s="1"/>
  <c r="O22" i="22" a="1"/>
  <c r="O22" i="22" s="1"/>
  <c r="O22" i="23" s="1"/>
  <c r="E22" i="22" a="1"/>
  <c r="E22" i="22" s="1"/>
  <c r="E22" i="23" s="1"/>
  <c r="AI21" i="22" a="1"/>
  <c r="AI21" i="22" s="1"/>
  <c r="AI21" i="23" s="1"/>
  <c r="O21" i="22" a="1"/>
  <c r="O21" i="22" s="1"/>
  <c r="O21" i="23" s="1"/>
  <c r="E21" i="22" a="1"/>
  <c r="E21" i="22" s="1"/>
  <c r="E21" i="23" s="1"/>
  <c r="AI20" i="22" a="1"/>
  <c r="AI20" i="22" s="1"/>
  <c r="AI20" i="23" s="1"/>
  <c r="O20" i="22" a="1"/>
  <c r="O20" i="22" s="1"/>
  <c r="O20" i="23" s="1"/>
  <c r="E20" i="22" a="1"/>
  <c r="E20" i="22" s="1"/>
  <c r="E20" i="23" s="1"/>
  <c r="AI19" i="22" a="1"/>
  <c r="AI19" i="22" s="1"/>
  <c r="AI19" i="23" s="1"/>
  <c r="O19" i="22" a="1"/>
  <c r="O19" i="22" s="1"/>
  <c r="O19" i="23" s="1"/>
  <c r="E19" i="22" a="1"/>
  <c r="E19" i="22" s="1"/>
  <c r="E19" i="23" s="1"/>
  <c r="AI18" i="22" a="1"/>
  <c r="AI18" i="22" s="1"/>
  <c r="AI18" i="23" s="1"/>
  <c r="O18" i="22" a="1"/>
  <c r="O18" i="22" s="1"/>
  <c r="O18" i="23" s="1"/>
  <c r="E18" i="22" a="1"/>
  <c r="E18" i="22" s="1"/>
  <c r="E18" i="23" s="1"/>
  <c r="AI17" i="22" a="1"/>
  <c r="AI17" i="22" s="1"/>
  <c r="AI17" i="23" s="1"/>
  <c r="O17" i="22" a="1"/>
  <c r="O17" i="22" s="1"/>
  <c r="O17" i="23" s="1"/>
  <c r="E17" i="22" a="1"/>
  <c r="E17" i="22" s="1"/>
  <c r="E17" i="23" s="1"/>
  <c r="AI16" i="22" a="1"/>
  <c r="AI16" i="22" s="1"/>
  <c r="AI16" i="23" s="1"/>
  <c r="O16" i="22" a="1"/>
  <c r="O16" i="22" s="1"/>
  <c r="O16" i="23" s="1"/>
  <c r="E16" i="22" a="1"/>
  <c r="E16" i="22" s="1"/>
  <c r="E16" i="23" s="1"/>
  <c r="AI15" i="22" a="1"/>
  <c r="AI15" i="22" s="1"/>
  <c r="AI15" i="23" s="1"/>
  <c r="O15" i="22" a="1"/>
  <c r="O15" i="22" s="1"/>
  <c r="O15" i="23" s="1"/>
  <c r="E15" i="22" a="1"/>
  <c r="E15" i="22" s="1"/>
  <c r="E15" i="23" s="1"/>
  <c r="AI14" i="22" a="1"/>
  <c r="AI14" i="22" s="1"/>
  <c r="AI14" i="23" s="1"/>
  <c r="O14" i="22" a="1"/>
  <c r="O14" i="22" s="1"/>
  <c r="O14" i="23" s="1"/>
  <c r="E14" i="22" a="1"/>
  <c r="E14" i="22" s="1"/>
  <c r="E14" i="23" s="1"/>
  <c r="AI13" i="22" a="1"/>
  <c r="AI13" i="22" s="1"/>
  <c r="AI13" i="23" s="1"/>
  <c r="O13" i="22" a="1"/>
  <c r="O13" i="22" s="1"/>
  <c r="O13" i="23" s="1"/>
  <c r="E13" i="22" a="1"/>
  <c r="E13" i="22" s="1"/>
  <c r="E13" i="23" s="1"/>
  <c r="Z55" i="22" a="1"/>
  <c r="Z55" i="22" s="1"/>
  <c r="Z55" i="23" s="1"/>
  <c r="AJ52" i="22" a="1"/>
  <c r="AJ52" i="22" s="1"/>
  <c r="AJ52" i="23" s="1"/>
  <c r="F50" i="22" a="1"/>
  <c r="F50" i="22" s="1"/>
  <c r="F50" i="23" s="1"/>
  <c r="Z47" i="22" a="1"/>
  <c r="Z47" i="22" s="1"/>
  <c r="Z47" i="23" s="1"/>
  <c r="AJ44" i="22" a="1"/>
  <c r="AJ44" i="22" s="1"/>
  <c r="AJ44" i="23" s="1"/>
  <c r="F42" i="22" a="1"/>
  <c r="F42" i="22" s="1"/>
  <c r="F42" i="23" s="1"/>
  <c r="AB39" i="22" a="1"/>
  <c r="AB39" i="22" s="1"/>
  <c r="AB39" i="23" s="1"/>
  <c r="AB38" i="22" a="1"/>
  <c r="AB38" i="22" s="1"/>
  <c r="AB38" i="23" s="1"/>
  <c r="C38" i="22" a="1"/>
  <c r="C38" i="22" s="1"/>
  <c r="C38" i="23" s="1"/>
  <c r="Z37" i="22" a="1"/>
  <c r="Z37" i="22" s="1"/>
  <c r="Z37" i="23" s="1"/>
  <c r="AL36" i="22" a="1"/>
  <c r="AL36" i="22" s="1"/>
  <c r="AL36" i="23" s="1"/>
  <c r="Z36" i="22" a="1"/>
  <c r="Z36" i="22" s="1"/>
  <c r="Z36" i="23" s="1"/>
  <c r="C36" i="22" a="1"/>
  <c r="C36" i="22" s="1"/>
  <c r="C36" i="23" s="1"/>
  <c r="AB35" i="22" a="1"/>
  <c r="AB35" i="22" s="1"/>
  <c r="AB35" i="23" s="1"/>
  <c r="F35" i="22" a="1"/>
  <c r="F35" i="22" s="1"/>
  <c r="F35" i="23" s="1"/>
  <c r="AE34" i="22" a="1"/>
  <c r="AE34" i="22" s="1"/>
  <c r="AE34" i="23" s="1"/>
  <c r="J34" i="22" a="1"/>
  <c r="J34" i="22" s="1"/>
  <c r="J34" i="23" s="1"/>
  <c r="AJ33" i="22" a="1"/>
  <c r="AJ33" i="22" s="1"/>
  <c r="AJ33" i="23" s="1"/>
  <c r="M33" i="22" a="1"/>
  <c r="M33" i="22" s="1"/>
  <c r="M33" i="23" s="1"/>
  <c r="AM32" i="22" a="1"/>
  <c r="AM32" i="22" s="1"/>
  <c r="AM32" i="23" s="1"/>
  <c r="AB32" i="22" a="1"/>
  <c r="AB32" i="22" s="1"/>
  <c r="AB32" i="23" s="1"/>
  <c r="G32" i="22" a="1"/>
  <c r="G32" i="22" s="1"/>
  <c r="G32" i="23" s="1"/>
  <c r="AJ31" i="22" a="1"/>
  <c r="AJ31" i="22" s="1"/>
  <c r="AJ31" i="23" s="1"/>
  <c r="O31" i="22" a="1"/>
  <c r="O31" i="22" s="1"/>
  <c r="O31" i="23" s="1"/>
  <c r="D31" i="22" a="1"/>
  <c r="D31" i="22" s="1"/>
  <c r="D31" i="23" s="1"/>
  <c r="AE30" i="22" a="1"/>
  <c r="AE30" i="22" s="1"/>
  <c r="AE30" i="23" s="1"/>
  <c r="K30" i="22" a="1"/>
  <c r="K30" i="22" s="1"/>
  <c r="K30" i="23" s="1"/>
  <c r="AL29" i="22" a="1"/>
  <c r="AL29" i="22" s="1"/>
  <c r="AL29" i="23" s="1"/>
  <c r="AA29" i="22" a="1"/>
  <c r="AA29" i="22" s="1"/>
  <c r="AA29" i="23" s="1"/>
  <c r="F29" i="22" a="1"/>
  <c r="F29" i="22" s="1"/>
  <c r="F29" i="23" s="1"/>
  <c r="AI28" i="22" a="1"/>
  <c r="AI28" i="22" s="1"/>
  <c r="AI28" i="23" s="1"/>
  <c r="N28" i="22" a="1"/>
  <c r="N28" i="22" s="1"/>
  <c r="N28" i="23" s="1"/>
  <c r="D28" i="22" a="1"/>
  <c r="D28" i="22" s="1"/>
  <c r="D28" i="23" s="1"/>
  <c r="AH27" i="22" a="1"/>
  <c r="AH27" i="22" s="1"/>
  <c r="AH27" i="23" s="1"/>
  <c r="N27" i="22" a="1"/>
  <c r="N27" i="22" s="1"/>
  <c r="N27" i="23" s="1"/>
  <c r="D27" i="22" a="1"/>
  <c r="D27" i="22" s="1"/>
  <c r="D27" i="23" s="1"/>
  <c r="AH26" i="22" a="1"/>
  <c r="AH26" i="22" s="1"/>
  <c r="AH26" i="23" s="1"/>
  <c r="N26" i="22" a="1"/>
  <c r="N26" i="22" s="1"/>
  <c r="N26" i="23" s="1"/>
  <c r="D26" i="22" a="1"/>
  <c r="D26" i="22" s="1"/>
  <c r="D26" i="23" s="1"/>
  <c r="AH25" i="22" a="1"/>
  <c r="AH25" i="22" s="1"/>
  <c r="AH25" i="23" s="1"/>
  <c r="N25" i="22" a="1"/>
  <c r="N25" i="22" s="1"/>
  <c r="N25" i="23" s="1"/>
  <c r="D25" i="22" a="1"/>
  <c r="D25" i="22" s="1"/>
  <c r="D25" i="23" s="1"/>
  <c r="AH24" i="22" a="1"/>
  <c r="AH24" i="22" s="1"/>
  <c r="AH24" i="23" s="1"/>
  <c r="N24" i="22" a="1"/>
  <c r="N24" i="22" s="1"/>
  <c r="N24" i="23" s="1"/>
  <c r="D24" i="22" a="1"/>
  <c r="D24" i="22" s="1"/>
  <c r="D24" i="23" s="1"/>
  <c r="AH23" i="22" a="1"/>
  <c r="AH23" i="22" s="1"/>
  <c r="AH23" i="23" s="1"/>
  <c r="N23" i="22" a="1"/>
  <c r="N23" i="22" s="1"/>
  <c r="N23" i="23" s="1"/>
  <c r="D23" i="22" a="1"/>
  <c r="D23" i="22" s="1"/>
  <c r="D23" i="23" s="1"/>
  <c r="AH22" i="22" a="1"/>
  <c r="AH22" i="22" s="1"/>
  <c r="AH22" i="23" s="1"/>
  <c r="N22" i="22" a="1"/>
  <c r="N22" i="22" s="1"/>
  <c r="N22" i="23" s="1"/>
  <c r="D22" i="22" a="1"/>
  <c r="D22" i="22" s="1"/>
  <c r="D22" i="23" s="1"/>
  <c r="AH21" i="22" a="1"/>
  <c r="AH21" i="22" s="1"/>
  <c r="AH21" i="23" s="1"/>
  <c r="N21" i="22" a="1"/>
  <c r="N21" i="22" s="1"/>
  <c r="N21" i="23" s="1"/>
  <c r="D21" i="22" a="1"/>
  <c r="D21" i="22" s="1"/>
  <c r="D21" i="23" s="1"/>
  <c r="AH20" i="22" a="1"/>
  <c r="AH20" i="22" s="1"/>
  <c r="AH20" i="23" s="1"/>
  <c r="N20" i="22" a="1"/>
  <c r="N20" i="22" s="1"/>
  <c r="N20" i="23" s="1"/>
  <c r="D20" i="22" a="1"/>
  <c r="D20" i="22" s="1"/>
  <c r="D20" i="23" s="1"/>
  <c r="AH19" i="22" a="1"/>
  <c r="AH19" i="22" s="1"/>
  <c r="AH19" i="23" s="1"/>
  <c r="N19" i="22" a="1"/>
  <c r="N19" i="22" s="1"/>
  <c r="N19" i="23" s="1"/>
  <c r="D19" i="22" a="1"/>
  <c r="D19" i="22" s="1"/>
  <c r="D19" i="23" s="1"/>
  <c r="AH18" i="22" a="1"/>
  <c r="AH18" i="22" s="1"/>
  <c r="AH18" i="23" s="1"/>
  <c r="N18" i="22" a="1"/>
  <c r="N18" i="22" s="1"/>
  <c r="N18" i="23" s="1"/>
  <c r="D18" i="22" a="1"/>
  <c r="D18" i="22" s="1"/>
  <c r="D18" i="23" s="1"/>
  <c r="AH17" i="22" a="1"/>
  <c r="AH17" i="22" s="1"/>
  <c r="AH17" i="23" s="1"/>
  <c r="N17" i="22" a="1"/>
  <c r="N17" i="22" s="1"/>
  <c r="N17" i="23" s="1"/>
  <c r="D17" i="22" a="1"/>
  <c r="D17" i="22" s="1"/>
  <c r="D17" i="23" s="1"/>
  <c r="AH16" i="22" a="1"/>
  <c r="AH16" i="22" s="1"/>
  <c r="AH16" i="23" s="1"/>
  <c r="N16" i="22" a="1"/>
  <c r="N16" i="22" s="1"/>
  <c r="N16" i="23" s="1"/>
  <c r="D16" i="22" a="1"/>
  <c r="D16" i="22" s="1"/>
  <c r="D16" i="23" s="1"/>
  <c r="AH15" i="22" a="1"/>
  <c r="AH15" i="22" s="1"/>
  <c r="AH15" i="23" s="1"/>
  <c r="N15" i="22" a="1"/>
  <c r="N15" i="22" s="1"/>
  <c r="N15" i="23" s="1"/>
  <c r="D15" i="22" a="1"/>
  <c r="D15" i="22" s="1"/>
  <c r="D15" i="23" s="1"/>
  <c r="AH14" i="22" a="1"/>
  <c r="AH14" i="22" s="1"/>
  <c r="AH14" i="23" s="1"/>
  <c r="N14" i="22" a="1"/>
  <c r="N14" i="22" s="1"/>
  <c r="N14" i="23" s="1"/>
  <c r="D14" i="22" a="1"/>
  <c r="D14" i="22" s="1"/>
  <c r="D14" i="23" s="1"/>
  <c r="AH13" i="22" a="1"/>
  <c r="AH13" i="22" s="1"/>
  <c r="AH13" i="23" s="1"/>
  <c r="F55" i="22" a="1"/>
  <c r="F55" i="22" s="1"/>
  <c r="F55" i="23" s="1"/>
  <c r="Z52" i="22" a="1"/>
  <c r="Z52" i="22" s="1"/>
  <c r="Z52" i="23" s="1"/>
  <c r="AJ49" i="22" a="1"/>
  <c r="AJ49" i="22" s="1"/>
  <c r="AJ49" i="23" s="1"/>
  <c r="F47" i="22" a="1"/>
  <c r="F47" i="22" s="1"/>
  <c r="F47" i="23" s="1"/>
  <c r="Z44" i="22" a="1"/>
  <c r="Z44" i="22" s="1"/>
  <c r="Z44" i="23" s="1"/>
  <c r="AJ41" i="22" a="1"/>
  <c r="AJ41" i="22" s="1"/>
  <c r="AJ41" i="23" s="1"/>
  <c r="Z39" i="22" a="1"/>
  <c r="Z39" i="22" s="1"/>
  <c r="Z39" i="23" s="1"/>
  <c r="AA38" i="22" a="1"/>
  <c r="AA38" i="22" s="1"/>
  <c r="AA38" i="23" s="1"/>
  <c r="AL37" i="22" a="1"/>
  <c r="AL37" i="22" s="1"/>
  <c r="AL37" i="23" s="1"/>
  <c r="O37" i="22" a="1"/>
  <c r="O37" i="22" s="1"/>
  <c r="O37" i="23" s="1"/>
  <c r="AK36" i="22" a="1"/>
  <c r="AK36" i="22" s="1"/>
  <c r="AK36" i="23" s="1"/>
  <c r="O36" i="22" a="1"/>
  <c r="O36" i="22" s="1"/>
  <c r="O36" i="23" s="1"/>
  <c r="AM35" i="22" a="1"/>
  <c r="AM35" i="22" s="1"/>
  <c r="AM35" i="23" s="1"/>
  <c r="AA35" i="22" a="1"/>
  <c r="AA35" i="22" s="1"/>
  <c r="AA35" i="23" s="1"/>
  <c r="E35" i="22" a="1"/>
  <c r="E35" i="22" s="1"/>
  <c r="E35" i="23" s="1"/>
  <c r="AC34" i="22" a="1"/>
  <c r="AC34" i="22" s="1"/>
  <c r="AC34" i="23" s="1"/>
  <c r="G34" i="22" a="1"/>
  <c r="G34" i="22" s="1"/>
  <c r="G34" i="23" s="1"/>
  <c r="AI33" i="22" a="1"/>
  <c r="AI33" i="22" s="1"/>
  <c r="AI33" i="23" s="1"/>
  <c r="K33" i="22" a="1"/>
  <c r="K33" i="22" s="1"/>
  <c r="K33" i="23" s="1"/>
  <c r="AL32" i="22" a="1"/>
  <c r="AL32" i="22" s="1"/>
  <c r="AL32" i="23" s="1"/>
  <c r="AA32" i="22" a="1"/>
  <c r="AA32" i="22" s="1"/>
  <c r="AA32" i="23" s="1"/>
  <c r="F32" i="22" a="1"/>
  <c r="F32" i="22" s="1"/>
  <c r="F32" i="23" s="1"/>
  <c r="AI31" i="22" a="1"/>
  <c r="AI31" i="22" s="1"/>
  <c r="AI31" i="23" s="1"/>
  <c r="N31" i="22" a="1"/>
  <c r="N31" i="22" s="1"/>
  <c r="N31" i="23" s="1"/>
  <c r="C31" i="22" a="1"/>
  <c r="C31" i="22" s="1"/>
  <c r="C31" i="23" s="1"/>
  <c r="AC30" i="22" a="1"/>
  <c r="AC30" i="22" s="1"/>
  <c r="AC30" i="23" s="1"/>
  <c r="J30" i="22" a="1"/>
  <c r="J30" i="22" s="1"/>
  <c r="J30" i="23" s="1"/>
  <c r="AK29" i="22" a="1"/>
  <c r="AK29" i="22" s="1"/>
  <c r="AK29" i="23" s="1"/>
  <c r="Z29" i="22" a="1"/>
  <c r="Z29" i="22" s="1"/>
  <c r="Z29" i="23" s="1"/>
  <c r="E29" i="22" a="1"/>
  <c r="E29" i="22" s="1"/>
  <c r="E29" i="23" s="1"/>
  <c r="AH28" i="22" a="1"/>
  <c r="AH28" i="22" s="1"/>
  <c r="AH28" i="23" s="1"/>
  <c r="M28" i="22" a="1"/>
  <c r="M28" i="22" s="1"/>
  <c r="M28" i="23" s="1"/>
  <c r="C28" i="22" a="1"/>
  <c r="C28" i="22" s="1"/>
  <c r="C28" i="23" s="1"/>
  <c r="AE27" i="22" a="1"/>
  <c r="AE27" i="22" s="1"/>
  <c r="AE27" i="23" s="1"/>
  <c r="M27" i="22" a="1"/>
  <c r="M27" i="22" s="1"/>
  <c r="M27" i="23" s="1"/>
  <c r="C27" i="22" a="1"/>
  <c r="C27" i="22" s="1"/>
  <c r="C27" i="23" s="1"/>
  <c r="AE26" i="22" a="1"/>
  <c r="AE26" i="22" s="1"/>
  <c r="AE26" i="23" s="1"/>
  <c r="M26" i="22" a="1"/>
  <c r="M26" i="22" s="1"/>
  <c r="M26" i="23" s="1"/>
  <c r="C26" i="22" a="1"/>
  <c r="C26" i="22" s="1"/>
  <c r="C26" i="23" s="1"/>
  <c r="AE25" i="22" a="1"/>
  <c r="AE25" i="22" s="1"/>
  <c r="AE25" i="23" s="1"/>
  <c r="M25" i="22" a="1"/>
  <c r="M25" i="22" s="1"/>
  <c r="M25" i="23" s="1"/>
  <c r="C25" i="22" a="1"/>
  <c r="C25" i="22" s="1"/>
  <c r="C25" i="23" s="1"/>
  <c r="AE24" i="22" a="1"/>
  <c r="AE24" i="22" s="1"/>
  <c r="AE24" i="23" s="1"/>
  <c r="M24" i="22" a="1"/>
  <c r="M24" i="22" s="1"/>
  <c r="M24" i="23" s="1"/>
  <c r="C24" i="22" a="1"/>
  <c r="C24" i="22" s="1"/>
  <c r="C24" i="23" s="1"/>
  <c r="AE23" i="22" a="1"/>
  <c r="AE23" i="22" s="1"/>
  <c r="AE23" i="23" s="1"/>
  <c r="M23" i="22" a="1"/>
  <c r="M23" i="22" s="1"/>
  <c r="M23" i="23" s="1"/>
  <c r="C23" i="22" a="1"/>
  <c r="C23" i="22" s="1"/>
  <c r="C23" i="23" s="1"/>
  <c r="AE22" i="22" a="1"/>
  <c r="AE22" i="22" s="1"/>
  <c r="AE22" i="23" s="1"/>
  <c r="M22" i="22" a="1"/>
  <c r="M22" i="22" s="1"/>
  <c r="M22" i="23" s="1"/>
  <c r="C22" i="22" a="1"/>
  <c r="C22" i="22" s="1"/>
  <c r="C22" i="23" s="1"/>
  <c r="AE21" i="22" a="1"/>
  <c r="AE21" i="22" s="1"/>
  <c r="AE21" i="23" s="1"/>
  <c r="M21" i="22" a="1"/>
  <c r="M21" i="22" s="1"/>
  <c r="M21" i="23" s="1"/>
  <c r="C21" i="22" a="1"/>
  <c r="C21" i="22" s="1"/>
  <c r="C21" i="23" s="1"/>
  <c r="AE20" i="22" a="1"/>
  <c r="AE20" i="22" s="1"/>
  <c r="AE20" i="23" s="1"/>
  <c r="M20" i="22" a="1"/>
  <c r="M20" i="22" s="1"/>
  <c r="M20" i="23" s="1"/>
  <c r="C20" i="22" a="1"/>
  <c r="C20" i="22" s="1"/>
  <c r="C20" i="23" s="1"/>
  <c r="AE19" i="22" a="1"/>
  <c r="AE19" i="22" s="1"/>
  <c r="AE19" i="23" s="1"/>
  <c r="M19" i="22" a="1"/>
  <c r="M19" i="22" s="1"/>
  <c r="M19" i="23" s="1"/>
  <c r="C19" i="22" a="1"/>
  <c r="C19" i="22" s="1"/>
  <c r="C19" i="23" s="1"/>
  <c r="AE18" i="22" a="1"/>
  <c r="AE18" i="22" s="1"/>
  <c r="AE18" i="23" s="1"/>
  <c r="M18" i="22" a="1"/>
  <c r="M18" i="22" s="1"/>
  <c r="M18" i="23" s="1"/>
  <c r="C18" i="22" a="1"/>
  <c r="C18" i="22" s="1"/>
  <c r="C18" i="23" s="1"/>
  <c r="AE17" i="22" a="1"/>
  <c r="AE17" i="22" s="1"/>
  <c r="AE17" i="23" s="1"/>
  <c r="M17" i="22" a="1"/>
  <c r="M17" i="22" s="1"/>
  <c r="M17" i="23" s="1"/>
  <c r="C17" i="22" a="1"/>
  <c r="C17" i="22" s="1"/>
  <c r="C17" i="23" s="1"/>
  <c r="AE16" i="22" a="1"/>
  <c r="AE16" i="22" s="1"/>
  <c r="AE16" i="23" s="1"/>
  <c r="M16" i="22" a="1"/>
  <c r="M16" i="22" s="1"/>
  <c r="M16" i="23" s="1"/>
  <c r="C16" i="22" a="1"/>
  <c r="C16" i="22" s="1"/>
  <c r="C16" i="23" s="1"/>
  <c r="AE15" i="22" a="1"/>
  <c r="AE15" i="22" s="1"/>
  <c r="AE15" i="23" s="1"/>
  <c r="M15" i="22" a="1"/>
  <c r="M15" i="22" s="1"/>
  <c r="M15" i="23" s="1"/>
  <c r="C15" i="22" a="1"/>
  <c r="C15" i="22" s="1"/>
  <c r="C15" i="23" s="1"/>
  <c r="AE14" i="22" a="1"/>
  <c r="AE14" i="22" s="1"/>
  <c r="AE14" i="23" s="1"/>
  <c r="M14" i="22" a="1"/>
  <c r="M14" i="22" s="1"/>
  <c r="M14" i="23" s="1"/>
  <c r="C14" i="22" a="1"/>
  <c r="C14" i="22" s="1"/>
  <c r="C14" i="23" s="1"/>
  <c r="AE13" i="22" a="1"/>
  <c r="AE13" i="22" s="1"/>
  <c r="AE13" i="23" s="1"/>
  <c r="AJ54" i="22" a="1"/>
  <c r="AJ54" i="22" s="1"/>
  <c r="AJ54" i="23" s="1"/>
  <c r="F52" i="22" a="1"/>
  <c r="F52" i="22" s="1"/>
  <c r="F52" i="23" s="1"/>
  <c r="Z49" i="22" a="1"/>
  <c r="Z49" i="22" s="1"/>
  <c r="Z49" i="23" s="1"/>
  <c r="AJ46" i="22" a="1"/>
  <c r="AJ46" i="22" s="1"/>
  <c r="AJ46" i="23" s="1"/>
  <c r="F44" i="22" a="1"/>
  <c r="F44" i="22" s="1"/>
  <c r="F44" i="23" s="1"/>
  <c r="Z41" i="22" a="1"/>
  <c r="Z41" i="22" s="1"/>
  <c r="Z41" i="23" s="1"/>
  <c r="J39" i="22" a="1"/>
  <c r="J39" i="22" s="1"/>
  <c r="J39" i="23" s="1"/>
  <c r="Z38" i="22" a="1"/>
  <c r="Z38" i="22" s="1"/>
  <c r="Z38" i="23" s="1"/>
  <c r="AK37" i="22" a="1"/>
  <c r="AK37" i="22" s="1"/>
  <c r="AK37" i="23" s="1"/>
  <c r="M37" i="22" a="1"/>
  <c r="M37" i="22" s="1"/>
  <c r="M37" i="23" s="1"/>
  <c r="AJ36" i="22" a="1"/>
  <c r="AJ36" i="22" s="1"/>
  <c r="AJ36" i="23" s="1"/>
  <c r="M36" i="22" a="1"/>
  <c r="M36" i="22" s="1"/>
  <c r="M36" i="23" s="1"/>
  <c r="AL35" i="22" a="1"/>
  <c r="AL35" i="22" s="1"/>
  <c r="AL35" i="23" s="1"/>
  <c r="Z35" i="22" a="1"/>
  <c r="Z35" i="22" s="1"/>
  <c r="Z35" i="23" s="1"/>
  <c r="C35" i="22" a="1"/>
  <c r="C35" i="22" s="1"/>
  <c r="C35" i="23" s="1"/>
  <c r="AB34" i="22" a="1"/>
  <c r="AB34" i="22" s="1"/>
  <c r="AB34" i="23" s="1"/>
  <c r="F34" i="22" a="1"/>
  <c r="F34" i="22" s="1"/>
  <c r="F34" i="23" s="1"/>
  <c r="AE33" i="22" a="1"/>
  <c r="AE33" i="22" s="1"/>
  <c r="AE33" i="23" s="1"/>
  <c r="J33" i="22" a="1"/>
  <c r="J33" i="22" s="1"/>
  <c r="J33" i="23" s="1"/>
  <c r="AK32" i="22" a="1"/>
  <c r="AK32" i="22" s="1"/>
  <c r="AK32" i="23" s="1"/>
  <c r="Z32" i="22" a="1"/>
  <c r="Z32" i="22" s="1"/>
  <c r="Z32" i="23" s="1"/>
  <c r="E32" i="22" a="1"/>
  <c r="E32" i="22" s="1"/>
  <c r="E32" i="23" s="1"/>
  <c r="AH31" i="22" a="1"/>
  <c r="AH31" i="22" s="1"/>
  <c r="AH31" i="23" s="1"/>
  <c r="M31" i="22" a="1"/>
  <c r="M31" i="22" s="1"/>
  <c r="M31" i="23" s="1"/>
  <c r="AM30" i="22" a="1"/>
  <c r="AM30" i="22" s="1"/>
  <c r="AM30" i="23" s="1"/>
  <c r="AB30" i="22" a="1"/>
  <c r="AB30" i="22" s="1"/>
  <c r="AB30" i="23" s="1"/>
  <c r="G30" i="22" a="1"/>
  <c r="G30" i="22" s="1"/>
  <c r="G30" i="23" s="1"/>
  <c r="AJ29" i="22" a="1"/>
  <c r="AJ29" i="22" s="1"/>
  <c r="AJ29" i="23" s="1"/>
  <c r="O29" i="22" a="1"/>
  <c r="O29" i="22" s="1"/>
  <c r="O29" i="23" s="1"/>
  <c r="D29" i="22" a="1"/>
  <c r="D29" i="22" s="1"/>
  <c r="D29" i="23" s="1"/>
  <c r="AE28" i="22" a="1"/>
  <c r="AE28" i="22" s="1"/>
  <c r="AE28" i="23" s="1"/>
  <c r="L28" i="22" a="1"/>
  <c r="L28" i="22" s="1"/>
  <c r="L28" i="23" s="1"/>
  <c r="B28" i="22" a="1"/>
  <c r="B28" i="22" s="1"/>
  <c r="B28" i="23" s="1"/>
  <c r="AD27" i="22" a="1"/>
  <c r="AD27" i="22" s="1"/>
  <c r="AD27" i="23" s="1"/>
  <c r="L27" i="22" a="1"/>
  <c r="L27" i="22" s="1"/>
  <c r="L27" i="23" s="1"/>
  <c r="B27" i="22" a="1"/>
  <c r="B27" i="22" s="1"/>
  <c r="B27" i="23" s="1"/>
  <c r="AD26" i="22" a="1"/>
  <c r="AD26" i="22" s="1"/>
  <c r="AD26" i="23" s="1"/>
  <c r="L26" i="22" a="1"/>
  <c r="L26" i="22" s="1"/>
  <c r="L26" i="23" s="1"/>
  <c r="B26" i="22" a="1"/>
  <c r="B26" i="22" s="1"/>
  <c r="B26" i="23" s="1"/>
  <c r="AD25" i="22" a="1"/>
  <c r="AD25" i="22" s="1"/>
  <c r="AD25" i="23" s="1"/>
  <c r="L25" i="22" a="1"/>
  <c r="L25" i="22" s="1"/>
  <c r="L25" i="23" s="1"/>
  <c r="B25" i="22" a="1"/>
  <c r="B25" i="22" s="1"/>
  <c r="B25" i="23" s="1"/>
  <c r="AD24" i="22" a="1"/>
  <c r="AD24" i="22" s="1"/>
  <c r="AD24" i="23" s="1"/>
  <c r="L24" i="22" a="1"/>
  <c r="L24" i="22" s="1"/>
  <c r="L24" i="23" s="1"/>
  <c r="B24" i="22" a="1"/>
  <c r="B24" i="22" s="1"/>
  <c r="B24" i="23" s="1"/>
  <c r="AD23" i="22" a="1"/>
  <c r="AD23" i="22" s="1"/>
  <c r="AD23" i="23" s="1"/>
  <c r="L23" i="22" a="1"/>
  <c r="L23" i="22" s="1"/>
  <c r="L23" i="23" s="1"/>
  <c r="B23" i="22" a="1"/>
  <c r="B23" i="22" s="1"/>
  <c r="B23" i="23" s="1"/>
  <c r="AD22" i="22" a="1"/>
  <c r="AD22" i="22" s="1"/>
  <c r="AD22" i="23" s="1"/>
  <c r="L22" i="22" a="1"/>
  <c r="L22" i="22" s="1"/>
  <c r="L22" i="23" s="1"/>
  <c r="B22" i="22" a="1"/>
  <c r="B22" i="22" s="1"/>
  <c r="B22" i="23" s="1"/>
  <c r="AD21" i="22" a="1"/>
  <c r="AD21" i="22" s="1"/>
  <c r="AD21" i="23" s="1"/>
  <c r="L21" i="22" a="1"/>
  <c r="L21" i="22" s="1"/>
  <c r="L21" i="23" s="1"/>
  <c r="B21" i="22" a="1"/>
  <c r="B21" i="22" s="1"/>
  <c r="B21" i="23" s="1"/>
  <c r="AD20" i="22" a="1"/>
  <c r="AD20" i="22" s="1"/>
  <c r="AD20" i="23" s="1"/>
  <c r="L20" i="22" a="1"/>
  <c r="L20" i="22" s="1"/>
  <c r="L20" i="23" s="1"/>
  <c r="B20" i="22" a="1"/>
  <c r="B20" i="22" s="1"/>
  <c r="B20" i="23" s="1"/>
  <c r="AD19" i="22" a="1"/>
  <c r="AD19" i="22" s="1"/>
  <c r="AD19" i="23" s="1"/>
  <c r="L19" i="22" a="1"/>
  <c r="L19" i="22" s="1"/>
  <c r="L19" i="23" s="1"/>
  <c r="B19" i="22" a="1"/>
  <c r="B19" i="22" s="1"/>
  <c r="B19" i="23" s="1"/>
  <c r="AD18" i="22" a="1"/>
  <c r="AD18" i="22" s="1"/>
  <c r="AD18" i="23" s="1"/>
  <c r="L18" i="22" a="1"/>
  <c r="L18" i="22" s="1"/>
  <c r="L18" i="23" s="1"/>
  <c r="B18" i="22" a="1"/>
  <c r="B18" i="22" s="1"/>
  <c r="B18" i="23" s="1"/>
  <c r="Z54" i="22" a="1"/>
  <c r="Z54" i="22" s="1"/>
  <c r="Z54" i="23" s="1"/>
  <c r="AJ51" i="22" a="1"/>
  <c r="AJ51" i="22" s="1"/>
  <c r="AJ51" i="23" s="1"/>
  <c r="F49" i="22" a="1"/>
  <c r="F49" i="22" s="1"/>
  <c r="F49" i="23" s="1"/>
  <c r="Z46" i="22" a="1"/>
  <c r="Z46" i="22" s="1"/>
  <c r="Z46" i="23" s="1"/>
  <c r="AJ43" i="22" a="1"/>
  <c r="AJ43" i="22" s="1"/>
  <c r="AJ43" i="23" s="1"/>
  <c r="F41" i="22" a="1"/>
  <c r="F41" i="22" s="1"/>
  <c r="F41" i="23" s="1"/>
  <c r="G39" i="22" a="1"/>
  <c r="G39" i="22" s="1"/>
  <c r="G39" i="23" s="1"/>
  <c r="O38" i="22" a="1"/>
  <c r="O38" i="22" s="1"/>
  <c r="O38" i="23" s="1"/>
  <c r="AJ37" i="22" a="1"/>
  <c r="AJ37" i="22" s="1"/>
  <c r="AJ37" i="23" s="1"/>
  <c r="J37" i="22" a="1"/>
  <c r="J37" i="22" s="1"/>
  <c r="J37" i="23" s="1"/>
  <c r="AI36" i="22" a="1"/>
  <c r="AI36" i="22" s="1"/>
  <c r="AI36" i="23" s="1"/>
  <c r="K36" i="22" a="1"/>
  <c r="K36" i="22" s="1"/>
  <c r="K36" i="23" s="1"/>
  <c r="AK35" i="22" a="1"/>
  <c r="AK35" i="22" s="1"/>
  <c r="AK35" i="23" s="1"/>
  <c r="O35" i="22" a="1"/>
  <c r="O35" i="22" s="1"/>
  <c r="O35" i="23" s="1"/>
  <c r="AM34" i="22" a="1"/>
  <c r="AM34" i="22" s="1"/>
  <c r="AM34" i="23" s="1"/>
  <c r="AA34" i="22" a="1"/>
  <c r="AA34" i="22" s="1"/>
  <c r="AA34" i="23" s="1"/>
  <c r="E34" i="22" a="1"/>
  <c r="E34" i="22" s="1"/>
  <c r="E34" i="23" s="1"/>
  <c r="AC33" i="22" a="1"/>
  <c r="AC33" i="22" s="1"/>
  <c r="AC33" i="23" s="1"/>
  <c r="G33" i="22" a="1"/>
  <c r="G33" i="22" s="1"/>
  <c r="G33" i="23" s="1"/>
  <c r="AJ32" i="22" a="1"/>
  <c r="AJ32" i="22" s="1"/>
  <c r="AJ32" i="23" s="1"/>
  <c r="O32" i="22" a="1"/>
  <c r="O32" i="22" s="1"/>
  <c r="O32" i="23" s="1"/>
  <c r="D32" i="22" a="1"/>
  <c r="D32" i="22" s="1"/>
  <c r="D32" i="23" s="1"/>
  <c r="AE31" i="22" a="1"/>
  <c r="AE31" i="22" s="1"/>
  <c r="AE31" i="23" s="1"/>
  <c r="K31" i="22" a="1"/>
  <c r="K31" i="22" s="1"/>
  <c r="K31" i="23" s="1"/>
  <c r="AL30" i="22" a="1"/>
  <c r="AL30" i="22" s="1"/>
  <c r="AL30" i="23" s="1"/>
  <c r="AA30" i="22" a="1"/>
  <c r="AA30" i="22" s="1"/>
  <c r="AA30" i="23" s="1"/>
  <c r="F30" i="22" a="1"/>
  <c r="F30" i="22" s="1"/>
  <c r="F30" i="23" s="1"/>
  <c r="AI29" i="22" a="1"/>
  <c r="AI29" i="22" s="1"/>
  <c r="AI29" i="23" s="1"/>
  <c r="N29" i="22" a="1"/>
  <c r="N29" i="22" s="1"/>
  <c r="N29" i="23" s="1"/>
  <c r="C29" i="22" a="1"/>
  <c r="C29" i="22" s="1"/>
  <c r="C29" i="23" s="1"/>
  <c r="AC28" i="22" a="1"/>
  <c r="AC28" i="22" s="1"/>
  <c r="AC28" i="23" s="1"/>
  <c r="K28" i="22" a="1"/>
  <c r="K28" i="22" s="1"/>
  <c r="K28" i="23" s="1"/>
  <c r="AM27" i="22" a="1"/>
  <c r="AM27" i="22" s="1"/>
  <c r="AM27" i="23" s="1"/>
  <c r="AC27" i="22" a="1"/>
  <c r="AC27" i="22" s="1"/>
  <c r="AC27" i="23" s="1"/>
  <c r="K27" i="22" a="1"/>
  <c r="K27" i="22" s="1"/>
  <c r="K27" i="23" s="1"/>
  <c r="AM26" i="22" a="1"/>
  <c r="AM26" i="22" s="1"/>
  <c r="AM26" i="23" s="1"/>
  <c r="AC26" i="22" a="1"/>
  <c r="AC26" i="22" s="1"/>
  <c r="AC26" i="23" s="1"/>
  <c r="K26" i="22" a="1"/>
  <c r="K26" i="22" s="1"/>
  <c r="K26" i="23" s="1"/>
  <c r="AM25" i="22" a="1"/>
  <c r="AM25" i="22" s="1"/>
  <c r="AM25" i="23" s="1"/>
  <c r="AC25" i="22" a="1"/>
  <c r="AC25" i="22" s="1"/>
  <c r="AC25" i="23" s="1"/>
  <c r="K25" i="22" a="1"/>
  <c r="K25" i="22" s="1"/>
  <c r="K25" i="23" s="1"/>
  <c r="AM24" i="22" a="1"/>
  <c r="AM24" i="22" s="1"/>
  <c r="AM24" i="23" s="1"/>
  <c r="AC24" i="22" a="1"/>
  <c r="AC24" i="22" s="1"/>
  <c r="AC24" i="23" s="1"/>
  <c r="K24" i="22" a="1"/>
  <c r="K24" i="22" s="1"/>
  <c r="K24" i="23" s="1"/>
  <c r="AM23" i="22" a="1"/>
  <c r="AM23" i="22" s="1"/>
  <c r="AM23" i="23" s="1"/>
  <c r="AC23" i="22" a="1"/>
  <c r="AC23" i="22" s="1"/>
  <c r="AC23" i="23" s="1"/>
  <c r="K23" i="22" a="1"/>
  <c r="K23" i="22" s="1"/>
  <c r="K23" i="23" s="1"/>
  <c r="AM22" i="22" a="1"/>
  <c r="AM22" i="22" s="1"/>
  <c r="AM22" i="23" s="1"/>
  <c r="AC22" i="22" a="1"/>
  <c r="AC22" i="22" s="1"/>
  <c r="AC22" i="23" s="1"/>
  <c r="K22" i="22" a="1"/>
  <c r="K22" i="22" s="1"/>
  <c r="K22" i="23" s="1"/>
  <c r="AM21" i="22" a="1"/>
  <c r="AM21" i="22" s="1"/>
  <c r="AM21" i="23" s="1"/>
  <c r="AC21" i="22" a="1"/>
  <c r="AC21" i="22" s="1"/>
  <c r="AC21" i="23" s="1"/>
  <c r="K21" i="22" a="1"/>
  <c r="K21" i="22" s="1"/>
  <c r="K21" i="23" s="1"/>
  <c r="AM20" i="22" a="1"/>
  <c r="AM20" i="22" s="1"/>
  <c r="AM20" i="23" s="1"/>
  <c r="AC20" i="22" a="1"/>
  <c r="AC20" i="22" s="1"/>
  <c r="AC20" i="23" s="1"/>
  <c r="K20" i="22" a="1"/>
  <c r="K20" i="22" s="1"/>
  <c r="K20" i="23" s="1"/>
  <c r="AM19" i="22" a="1"/>
  <c r="AM19" i="22" s="1"/>
  <c r="AM19" i="23" s="1"/>
  <c r="AC19" i="22" a="1"/>
  <c r="AC19" i="22" s="1"/>
  <c r="AC19" i="23" s="1"/>
  <c r="K19" i="22" a="1"/>
  <c r="K19" i="22" s="1"/>
  <c r="K19" i="23" s="1"/>
  <c r="AM18" i="22" a="1"/>
  <c r="AM18" i="22" s="1"/>
  <c r="AM18" i="23" s="1"/>
  <c r="AC18" i="22" a="1"/>
  <c r="AC18" i="22" s="1"/>
  <c r="AC18" i="23" s="1"/>
  <c r="K18" i="22" a="1"/>
  <c r="K18" i="22" s="1"/>
  <c r="K18" i="23" s="1"/>
  <c r="AM17" i="22" a="1"/>
  <c r="AM17" i="22" s="1"/>
  <c r="AM17" i="23" s="1"/>
  <c r="AC17" i="22" a="1"/>
  <c r="AC17" i="22" s="1"/>
  <c r="AC17" i="23" s="1"/>
  <c r="K17" i="22" a="1"/>
  <c r="K17" i="22" s="1"/>
  <c r="K17" i="23" s="1"/>
  <c r="AM16" i="22" a="1"/>
  <c r="AM16" i="22" s="1"/>
  <c r="AM16" i="23" s="1"/>
  <c r="AC16" i="22" a="1"/>
  <c r="AC16" i="22" s="1"/>
  <c r="AC16" i="23" s="1"/>
  <c r="K16" i="22" a="1"/>
  <c r="K16" i="22" s="1"/>
  <c r="K16" i="23" s="1"/>
  <c r="AM15" i="22" a="1"/>
  <c r="AM15" i="22" s="1"/>
  <c r="AM15" i="23" s="1"/>
  <c r="AC15" i="22" a="1"/>
  <c r="AC15" i="22" s="1"/>
  <c r="AC15" i="23" s="1"/>
  <c r="K15" i="22" a="1"/>
  <c r="K15" i="22" s="1"/>
  <c r="K15" i="23" s="1"/>
  <c r="AM14" i="22" a="1"/>
  <c r="AM14" i="22" s="1"/>
  <c r="AM14" i="23" s="1"/>
  <c r="AC14" i="22" a="1"/>
  <c r="AC14" i="22" s="1"/>
  <c r="AC14" i="23" s="1"/>
  <c r="K14" i="22" a="1"/>
  <c r="K14" i="22" s="1"/>
  <c r="K14" i="23" s="1"/>
  <c r="F54" i="22" a="1"/>
  <c r="F54" i="22" s="1"/>
  <c r="F54" i="23" s="1"/>
  <c r="Z51" i="22" a="1"/>
  <c r="Z51" i="22" s="1"/>
  <c r="Z51" i="23" s="1"/>
  <c r="AJ48" i="22" a="1"/>
  <c r="AJ48" i="22" s="1"/>
  <c r="AJ48" i="23" s="1"/>
  <c r="F46" i="22" a="1"/>
  <c r="F46" i="22" s="1"/>
  <c r="F46" i="23" s="1"/>
  <c r="Z43" i="22" a="1"/>
  <c r="Z43" i="22" s="1"/>
  <c r="Z43" i="23" s="1"/>
  <c r="AJ40" i="22" a="1"/>
  <c r="AJ40" i="22" s="1"/>
  <c r="AJ40" i="23" s="1"/>
  <c r="F39" i="22" a="1"/>
  <c r="F39" i="22" s="1"/>
  <c r="F39" i="23" s="1"/>
  <c r="J38" i="22" a="1"/>
  <c r="J38" i="22" s="1"/>
  <c r="J38" i="23" s="1"/>
  <c r="AI37" i="22" a="1"/>
  <c r="AI37" i="22" s="1"/>
  <c r="AI37" i="23" s="1"/>
  <c r="G37" i="22" a="1"/>
  <c r="G37" i="22" s="1"/>
  <c r="G37" i="23" s="1"/>
  <c r="AE36" i="22" a="1"/>
  <c r="AE36" i="22" s="1"/>
  <c r="AE36" i="23" s="1"/>
  <c r="J36" i="22" a="1"/>
  <c r="J36" i="22" s="1"/>
  <c r="J36" i="23" s="1"/>
  <c r="AJ35" i="22" a="1"/>
  <c r="AJ35" i="22" s="1"/>
  <c r="AJ35" i="23" s="1"/>
  <c r="M35" i="22" a="1"/>
  <c r="M35" i="22" s="1"/>
  <c r="M35" i="23" s="1"/>
  <c r="AL34" i="22" a="1"/>
  <c r="AL34" i="22" s="1"/>
  <c r="AL34" i="23" s="1"/>
  <c r="Z34" i="22" a="1"/>
  <c r="Z34" i="22" s="1"/>
  <c r="Z34" i="23" s="1"/>
  <c r="C34" i="22" a="1"/>
  <c r="C34" i="22" s="1"/>
  <c r="C34" i="23" s="1"/>
  <c r="AB33" i="22" a="1"/>
  <c r="AB33" i="22" s="1"/>
  <c r="AB33" i="23" s="1"/>
  <c r="F33" i="22" a="1"/>
  <c r="F33" i="22" s="1"/>
  <c r="F33" i="23" s="1"/>
  <c r="AI32" i="22" a="1"/>
  <c r="AI32" i="22" s="1"/>
  <c r="AI32" i="23" s="1"/>
  <c r="N32" i="22" a="1"/>
  <c r="N32" i="22" s="1"/>
  <c r="N32" i="23" s="1"/>
  <c r="C32" i="22" a="1"/>
  <c r="C32" i="22" s="1"/>
  <c r="C32" i="23" s="1"/>
  <c r="AJ53" i="22" a="1"/>
  <c r="AJ53" i="22" s="1"/>
  <c r="AJ53" i="23" s="1"/>
  <c r="F51" i="22" a="1"/>
  <c r="F51" i="22" s="1"/>
  <c r="F51" i="23" s="1"/>
  <c r="Z48" i="22" a="1"/>
  <c r="Z48" i="22" s="1"/>
  <c r="Z48" i="23" s="1"/>
  <c r="AJ45" i="22" a="1"/>
  <c r="AJ45" i="22" s="1"/>
  <c r="AJ45" i="23" s="1"/>
  <c r="F43" i="22" a="1"/>
  <c r="F43" i="22" s="1"/>
  <c r="F43" i="23" s="1"/>
  <c r="Z40" i="22" a="1"/>
  <c r="Z40" i="22" s="1"/>
  <c r="Z40" i="23" s="1"/>
  <c r="AL38" i="22" a="1"/>
  <c r="AL38" i="22" s="1"/>
  <c r="AL38" i="23" s="1"/>
  <c r="G38" i="22" a="1"/>
  <c r="G38" i="22" s="1"/>
  <c r="G38" i="23" s="1"/>
  <c r="AE37" i="22" a="1"/>
  <c r="AE37" i="22" s="1"/>
  <c r="AE37" i="23" s="1"/>
  <c r="F37" i="22" a="1"/>
  <c r="F37" i="22" s="1"/>
  <c r="F37" i="23" s="1"/>
  <c r="AC36" i="22" a="1"/>
  <c r="AC36" i="22" s="1"/>
  <c r="AC36" i="23" s="1"/>
  <c r="G36" i="22" a="1"/>
  <c r="G36" i="22" s="1"/>
  <c r="G36" i="23" s="1"/>
  <c r="AI35" i="22" a="1"/>
  <c r="AI35" i="22" s="1"/>
  <c r="AI35" i="23" s="1"/>
  <c r="K35" i="22" a="1"/>
  <c r="K35" i="22" s="1"/>
  <c r="K35" i="23" s="1"/>
  <c r="AK34" i="22" a="1"/>
  <c r="AK34" i="22" s="1"/>
  <c r="AK34" i="23" s="1"/>
  <c r="O34" i="22" a="1"/>
  <c r="O34" i="22" s="1"/>
  <c r="O34" i="23" s="1"/>
  <c r="AM33" i="22" a="1"/>
  <c r="AM33" i="22" s="1"/>
  <c r="AM33" i="23" s="1"/>
  <c r="AA33" i="22" a="1"/>
  <c r="AA33" i="22" s="1"/>
  <c r="AA33" i="23" s="1"/>
  <c r="E33" i="22" a="1"/>
  <c r="E33" i="22" s="1"/>
  <c r="E33" i="23" s="1"/>
  <c r="AH32" i="22" a="1"/>
  <c r="AH32" i="22" s="1"/>
  <c r="AH32" i="23" s="1"/>
  <c r="M32" i="22" a="1"/>
  <c r="M32" i="22" s="1"/>
  <c r="M32" i="23" s="1"/>
  <c r="AM31" i="22" a="1"/>
  <c r="AM31" i="22" s="1"/>
  <c r="AM31" i="23" s="1"/>
  <c r="AB31" i="22" a="1"/>
  <c r="AB31" i="22" s="1"/>
  <c r="AB31" i="23" s="1"/>
  <c r="G31" i="22" a="1"/>
  <c r="G31" i="22" s="1"/>
  <c r="G31" i="23" s="1"/>
  <c r="AJ30" i="22" a="1"/>
  <c r="AJ30" i="22" s="1"/>
  <c r="AJ30" i="23" s="1"/>
  <c r="O30" i="22" a="1"/>
  <c r="O30" i="22" s="1"/>
  <c r="O30" i="23" s="1"/>
  <c r="D30" i="22" a="1"/>
  <c r="D30" i="22" s="1"/>
  <c r="D30" i="23" s="1"/>
  <c r="AE29" i="22" a="1"/>
  <c r="AE29" i="22" s="1"/>
  <c r="AE29" i="23" s="1"/>
  <c r="K29" i="22" a="1"/>
  <c r="K29" i="22" s="1"/>
  <c r="K29" i="23" s="1"/>
  <c r="AL28" i="22" a="1"/>
  <c r="AL28" i="22" s="1"/>
  <c r="AL28" i="23" s="1"/>
  <c r="AA28" i="22" a="1"/>
  <c r="AA28" i="22" s="1"/>
  <c r="AA28" i="23" s="1"/>
  <c r="G28" i="22" a="1"/>
  <c r="G28" i="22" s="1"/>
  <c r="G28" i="23" s="1"/>
  <c r="AK27" i="22" a="1"/>
  <c r="AK27" i="22" s="1"/>
  <c r="AK27" i="23" s="1"/>
  <c r="AA27" i="22" a="1"/>
  <c r="AA27" i="22" s="1"/>
  <c r="AA27" i="23" s="1"/>
  <c r="G27" i="22" a="1"/>
  <c r="G27" i="22" s="1"/>
  <c r="G27" i="23" s="1"/>
  <c r="AK26" i="22" a="1"/>
  <c r="AK26" i="22" s="1"/>
  <c r="AK26" i="23" s="1"/>
  <c r="AA26" i="22" a="1"/>
  <c r="AA26" i="22" s="1"/>
  <c r="AA26" i="23" s="1"/>
  <c r="G26" i="22" a="1"/>
  <c r="G26" i="22" s="1"/>
  <c r="G26" i="23" s="1"/>
  <c r="AK25" i="22" a="1"/>
  <c r="AK25" i="22" s="1"/>
  <c r="AK25" i="23" s="1"/>
  <c r="AA25" i="22" a="1"/>
  <c r="AA25" i="22" s="1"/>
  <c r="AA25" i="23" s="1"/>
  <c r="G25" i="22" a="1"/>
  <c r="G25" i="22" s="1"/>
  <c r="G25" i="23" s="1"/>
  <c r="AK24" i="22" a="1"/>
  <c r="AK24" i="22" s="1"/>
  <c r="AK24" i="23" s="1"/>
  <c r="AA24" i="22" a="1"/>
  <c r="AA24" i="22" s="1"/>
  <c r="AA24" i="23" s="1"/>
  <c r="G24" i="22" a="1"/>
  <c r="G24" i="22" s="1"/>
  <c r="G24" i="23" s="1"/>
  <c r="AK23" i="22" a="1"/>
  <c r="AK23" i="22" s="1"/>
  <c r="AK23" i="23" s="1"/>
  <c r="AA23" i="22" a="1"/>
  <c r="AA23" i="22" s="1"/>
  <c r="AA23" i="23" s="1"/>
  <c r="G23" i="22" a="1"/>
  <c r="G23" i="22" s="1"/>
  <c r="G23" i="23" s="1"/>
  <c r="AK22" i="22" a="1"/>
  <c r="AK22" i="22" s="1"/>
  <c r="AK22" i="23" s="1"/>
  <c r="AA22" i="22" a="1"/>
  <c r="AA22" i="22" s="1"/>
  <c r="AA22" i="23" s="1"/>
  <c r="G22" i="22" a="1"/>
  <c r="G22" i="22" s="1"/>
  <c r="G22" i="23" s="1"/>
  <c r="AK21" i="22" a="1"/>
  <c r="AK21" i="22" s="1"/>
  <c r="AK21" i="23" s="1"/>
  <c r="AA21" i="22" a="1"/>
  <c r="AA21" i="22" s="1"/>
  <c r="AA21" i="23" s="1"/>
  <c r="G21" i="22" a="1"/>
  <c r="G21" i="22" s="1"/>
  <c r="G21" i="23" s="1"/>
  <c r="AK20" i="22" a="1"/>
  <c r="AK20" i="22" s="1"/>
  <c r="AK20" i="23" s="1"/>
  <c r="AA20" i="22" a="1"/>
  <c r="AA20" i="22" s="1"/>
  <c r="AA20" i="23" s="1"/>
  <c r="G20" i="22" a="1"/>
  <c r="G20" i="22" s="1"/>
  <c r="G20" i="23" s="1"/>
  <c r="AK19" i="22" a="1"/>
  <c r="AK19" i="22" s="1"/>
  <c r="AK19" i="23" s="1"/>
  <c r="AA19" i="22" a="1"/>
  <c r="AA19" i="22" s="1"/>
  <c r="AA19" i="23" s="1"/>
  <c r="G19" i="22" a="1"/>
  <c r="G19" i="22" s="1"/>
  <c r="G19" i="23" s="1"/>
  <c r="AK18" i="22" a="1"/>
  <c r="AK18" i="22" s="1"/>
  <c r="AK18" i="23" s="1"/>
  <c r="AA18" i="22" a="1"/>
  <c r="AA18" i="22" s="1"/>
  <c r="AA18" i="23" s="1"/>
  <c r="G18" i="22" a="1"/>
  <c r="G18" i="22" s="1"/>
  <c r="G18" i="23" s="1"/>
  <c r="AK17" i="22" a="1"/>
  <c r="AK17" i="22" s="1"/>
  <c r="AK17" i="23" s="1"/>
  <c r="AA17" i="22" a="1"/>
  <c r="AA17" i="22" s="1"/>
  <c r="AA17" i="23" s="1"/>
  <c r="G17" i="22" a="1"/>
  <c r="G17" i="22" s="1"/>
  <c r="G17" i="23" s="1"/>
  <c r="AK16" i="22" a="1"/>
  <c r="AK16" i="22" s="1"/>
  <c r="AK16" i="23" s="1"/>
  <c r="AA16" i="22" a="1"/>
  <c r="AA16" i="22" s="1"/>
  <c r="AA16" i="23" s="1"/>
  <c r="G16" i="22" a="1"/>
  <c r="G16" i="22" s="1"/>
  <c r="G16" i="23" s="1"/>
  <c r="AK15" i="22" a="1"/>
  <c r="AK15" i="22" s="1"/>
  <c r="AK15" i="23" s="1"/>
  <c r="AA15" i="22" a="1"/>
  <c r="AA15" i="22" s="1"/>
  <c r="AA15" i="23" s="1"/>
  <c r="G15" i="22" a="1"/>
  <c r="G15" i="22" s="1"/>
  <c r="G15" i="23" s="1"/>
  <c r="AK14" i="22" a="1"/>
  <c r="AK14" i="22" s="1"/>
  <c r="AK14" i="23" s="1"/>
  <c r="AA14" i="22" a="1"/>
  <c r="AA14" i="22" s="1"/>
  <c r="AA14" i="23" s="1"/>
  <c r="G14" i="22" a="1"/>
  <c r="G14" i="22" s="1"/>
  <c r="G14" i="23" s="1"/>
  <c r="AK13" i="22" a="1"/>
  <c r="AK13" i="22" s="1"/>
  <c r="AK13" i="23" s="1"/>
  <c r="AA13" i="22" a="1"/>
  <c r="AA13" i="22" s="1"/>
  <c r="AA13" i="23" s="1"/>
  <c r="G13" i="22" a="1"/>
  <c r="G13" i="22" s="1"/>
  <c r="G13" i="23" s="1"/>
  <c r="AK12" i="22" a="1"/>
  <c r="AK12" i="22" s="1"/>
  <c r="AK12" i="23" s="1"/>
  <c r="AA12" i="22" a="1"/>
  <c r="AA12" i="22" s="1"/>
  <c r="AA12" i="23" s="1"/>
  <c r="G12" i="22" a="1"/>
  <c r="G12" i="22" s="1"/>
  <c r="G12" i="23" s="1"/>
  <c r="AK11" i="22" a="1"/>
  <c r="AK11" i="22" s="1"/>
  <c r="AK11" i="23" s="1"/>
  <c r="AA11" i="22" a="1"/>
  <c r="AA11" i="22" s="1"/>
  <c r="AA11" i="23" s="1"/>
  <c r="G11" i="22" a="1"/>
  <c r="G11" i="22" s="1"/>
  <c r="G11" i="23" s="1"/>
  <c r="AK10" i="22" a="1"/>
  <c r="AK10" i="22" s="1"/>
  <c r="AK10" i="23" s="1"/>
  <c r="AA10" i="22" a="1"/>
  <c r="AA10" i="22" s="1"/>
  <c r="AA10" i="23" s="1"/>
  <c r="G10" i="22" a="1"/>
  <c r="G10" i="22" s="1"/>
  <c r="G10" i="23" s="1"/>
  <c r="AK9" i="22" a="1"/>
  <c r="AK9" i="22" s="1"/>
  <c r="AK9" i="23" s="1"/>
  <c r="AA9" i="22" a="1"/>
  <c r="AA9" i="22" s="1"/>
  <c r="AA9" i="23" s="1"/>
  <c r="G9" i="22" a="1"/>
  <c r="G9" i="22" s="1"/>
  <c r="G9" i="23" s="1"/>
  <c r="AK8" i="22" a="1"/>
  <c r="AK8" i="22" s="1"/>
  <c r="AK8" i="23" s="1"/>
  <c r="AA8" i="22" a="1"/>
  <c r="AA8" i="22" s="1"/>
  <c r="AA8" i="23" s="1"/>
  <c r="G8" i="22" a="1"/>
  <c r="G8" i="22" s="1"/>
  <c r="G8" i="23" s="1"/>
  <c r="AK7" i="22" a="1"/>
  <c r="AK7" i="22" s="1"/>
  <c r="AK7" i="23" s="1"/>
  <c r="AA7" i="22" a="1"/>
  <c r="AA7" i="22" s="1"/>
  <c r="AA7" i="23" s="1"/>
  <c r="G7" i="22" a="1"/>
  <c r="G7" i="22" s="1"/>
  <c r="G7" i="23" s="1"/>
  <c r="AK6" i="22" a="1"/>
  <c r="AK6" i="22" s="1"/>
  <c r="AK6" i="23" s="1"/>
  <c r="AA6" i="22" a="1"/>
  <c r="AA6" i="22" s="1"/>
  <c r="AA6" i="23" s="1"/>
  <c r="G6" i="22" a="1"/>
  <c r="G6" i="22" s="1"/>
  <c r="G6" i="23" s="1"/>
  <c r="AC31" i="22" a="1"/>
  <c r="AC31" i="22" s="1"/>
  <c r="AC31" i="23" s="1"/>
  <c r="AB28" i="22" a="1"/>
  <c r="AB28" i="22" s="1"/>
  <c r="AB28" i="23" s="1"/>
  <c r="AL25" i="22" a="1"/>
  <c r="AL25" i="22" s="1"/>
  <c r="AL25" i="23" s="1"/>
  <c r="J23" i="22" a="1"/>
  <c r="J23" i="22" s="1"/>
  <c r="J23" i="23" s="1"/>
  <c r="AB20" i="22" a="1"/>
  <c r="AB20" i="22" s="1"/>
  <c r="AB20" i="23" s="1"/>
  <c r="AL17" i="22" a="1"/>
  <c r="AL17" i="22" s="1"/>
  <c r="AL17" i="23" s="1"/>
  <c r="AJ16" i="22" a="1"/>
  <c r="AJ16" i="22" s="1"/>
  <c r="AJ16" i="23" s="1"/>
  <c r="AL15" i="22" a="1"/>
  <c r="AL15" i="22" s="1"/>
  <c r="AL15" i="23" s="1"/>
  <c r="B15" i="22" a="1"/>
  <c r="B15" i="22" s="1"/>
  <c r="B15" i="23" s="1"/>
  <c r="F14" i="22" a="1"/>
  <c r="F14" i="22" s="1"/>
  <c r="F14" i="23" s="1"/>
  <c r="Z13" i="22" a="1"/>
  <c r="Z13" i="22" s="1"/>
  <c r="Z13" i="23" s="1"/>
  <c r="C13" i="22" a="1"/>
  <c r="C13" i="22" s="1"/>
  <c r="C13" i="23" s="1"/>
  <c r="AD12" i="22" a="1"/>
  <c r="AD12" i="22" s="1"/>
  <c r="AD12" i="23" s="1"/>
  <c r="K12" i="22" a="1"/>
  <c r="K12" i="22" s="1"/>
  <c r="K12" i="23" s="1"/>
  <c r="AL11" i="22" a="1"/>
  <c r="AL11" i="22" s="1"/>
  <c r="AL11" i="23" s="1"/>
  <c r="Z11" i="22" a="1"/>
  <c r="Z11" i="22" s="1"/>
  <c r="Z11" i="23" s="1"/>
  <c r="E11" i="22" a="1"/>
  <c r="E11" i="22" s="1"/>
  <c r="E11" i="23" s="1"/>
  <c r="AH10" i="22" a="1"/>
  <c r="AH10" i="22" s="1"/>
  <c r="AH10" i="23" s="1"/>
  <c r="M10" i="22" a="1"/>
  <c r="M10" i="22" s="1"/>
  <c r="M10" i="23" s="1"/>
  <c r="B10" i="22" a="1"/>
  <c r="B10" i="22" s="1"/>
  <c r="B10" i="23" s="1"/>
  <c r="AC9" i="22" a="1"/>
  <c r="AC9" i="22" s="1"/>
  <c r="AC9" i="23" s="1"/>
  <c r="J9" i="22" a="1"/>
  <c r="J9" i="22" s="1"/>
  <c r="J9" i="23" s="1"/>
  <c r="J31" i="22" a="1"/>
  <c r="J31" i="22" s="1"/>
  <c r="J31" i="23" s="1"/>
  <c r="J28" i="22" a="1"/>
  <c r="J28" i="22" s="1"/>
  <c r="J28" i="23" s="1"/>
  <c r="AB25" i="22" a="1"/>
  <c r="AB25" i="22" s="1"/>
  <c r="AB25" i="23" s="1"/>
  <c r="AL22" i="22" a="1"/>
  <c r="AL22" i="22" s="1"/>
  <c r="AL22" i="23" s="1"/>
  <c r="J20" i="22" a="1"/>
  <c r="J20" i="22" s="1"/>
  <c r="J20" i="23" s="1"/>
  <c r="AD17" i="22" a="1"/>
  <c r="AD17" i="22" s="1"/>
  <c r="AD17" i="23" s="1"/>
  <c r="AD16" i="22" a="1"/>
  <c r="AD16" i="22" s="1"/>
  <c r="AD16" i="23" s="1"/>
  <c r="AJ15" i="22" a="1"/>
  <c r="AJ15" i="22" s="1"/>
  <c r="AJ15" i="23" s="1"/>
  <c r="AL14" i="22" a="1"/>
  <c r="AL14" i="22" s="1"/>
  <c r="AL14" i="23" s="1"/>
  <c r="B14" i="22" a="1"/>
  <c r="B14" i="22" s="1"/>
  <c r="B14" i="23" s="1"/>
  <c r="N13" i="22" a="1"/>
  <c r="N13" i="22" s="1"/>
  <c r="N13" i="23" s="1"/>
  <c r="B13" i="22" a="1"/>
  <c r="B13" i="22" s="1"/>
  <c r="B13" i="23" s="1"/>
  <c r="AC12" i="22" a="1"/>
  <c r="AC12" i="22" s="1"/>
  <c r="AC12" i="23" s="1"/>
  <c r="J12" i="22" a="1"/>
  <c r="J12" i="22" s="1"/>
  <c r="J12" i="23" s="1"/>
  <c r="AJ11" i="22" a="1"/>
  <c r="AJ11" i="22" s="1"/>
  <c r="AJ11" i="23" s="1"/>
  <c r="O11" i="22" a="1"/>
  <c r="O11" i="22" s="1"/>
  <c r="O11" i="23" s="1"/>
  <c r="D11" i="22" a="1"/>
  <c r="D11" i="22" s="1"/>
  <c r="D11" i="23" s="1"/>
  <c r="AE10" i="22" a="1"/>
  <c r="AE10" i="22" s="1"/>
  <c r="AE10" i="23" s="1"/>
  <c r="L10" i="22" a="1"/>
  <c r="L10" i="22" s="1"/>
  <c r="L10" i="23" s="1"/>
  <c r="AM9" i="22" a="1"/>
  <c r="AM9" i="22" s="1"/>
  <c r="AM9" i="23" s="1"/>
  <c r="AB9" i="22" a="1"/>
  <c r="AB9" i="22" s="1"/>
  <c r="AB9" i="23" s="1"/>
  <c r="F9" i="22" a="1"/>
  <c r="F9" i="22" s="1"/>
  <c r="F9" i="23" s="1"/>
  <c r="AK30" i="22" a="1"/>
  <c r="AK30" i="22" s="1"/>
  <c r="AK30" i="23" s="1"/>
  <c r="AL27" i="22" a="1"/>
  <c r="AL27" i="22" s="1"/>
  <c r="AL27" i="23" s="1"/>
  <c r="J25" i="22" a="1"/>
  <c r="J25" i="22" s="1"/>
  <c r="J25" i="23" s="1"/>
  <c r="AB22" i="22" a="1"/>
  <c r="AB22" i="22" s="1"/>
  <c r="AB22" i="23" s="1"/>
  <c r="AL19" i="22" a="1"/>
  <c r="AL19" i="22" s="1"/>
  <c r="AL19" i="23" s="1"/>
  <c r="AB17" i="22" a="1"/>
  <c r="AB17" i="22" s="1"/>
  <c r="AB17" i="23" s="1"/>
  <c r="AB16" i="22" a="1"/>
  <c r="AB16" i="22" s="1"/>
  <c r="AB16" i="23" s="1"/>
  <c r="AD15" i="22" a="1"/>
  <c r="AD15" i="22" s="1"/>
  <c r="AD15" i="23" s="1"/>
  <c r="AJ14" i="22" a="1"/>
  <c r="AJ14" i="22" s="1"/>
  <c r="AJ14" i="23" s="1"/>
  <c r="AM13" i="22" a="1"/>
  <c r="AM13" i="22" s="1"/>
  <c r="AM13" i="23" s="1"/>
  <c r="M13" i="22" a="1"/>
  <c r="M13" i="22" s="1"/>
  <c r="M13" i="23" s="1"/>
  <c r="AM12" i="22" a="1"/>
  <c r="AM12" i="22" s="1"/>
  <c r="AM12" i="23" s="1"/>
  <c r="AB12" i="22" a="1"/>
  <c r="AB12" i="22" s="1"/>
  <c r="AB12" i="23" s="1"/>
  <c r="F12" i="22" a="1"/>
  <c r="F12" i="22" s="1"/>
  <c r="F12" i="23" s="1"/>
  <c r="AI11" i="22" a="1"/>
  <c r="AI11" i="22" s="1"/>
  <c r="AI11" i="23" s="1"/>
  <c r="N11" i="22" a="1"/>
  <c r="N11" i="22" s="1"/>
  <c r="N11" i="23" s="1"/>
  <c r="C11" i="22" a="1"/>
  <c r="C11" i="22" s="1"/>
  <c r="C11" i="23" s="1"/>
  <c r="AD10" i="22" a="1"/>
  <c r="AD10" i="22" s="1"/>
  <c r="AD10" i="23" s="1"/>
  <c r="K10" i="22" a="1"/>
  <c r="K10" i="22" s="1"/>
  <c r="K10" i="23" s="1"/>
  <c r="AL9" i="22" a="1"/>
  <c r="AL9" i="22" s="1"/>
  <c r="AL9" i="23" s="1"/>
  <c r="Z9" i="22" a="1"/>
  <c r="Z9" i="22" s="1"/>
  <c r="Z9" i="23" s="1"/>
  <c r="Z30" i="22" a="1"/>
  <c r="Z30" i="22" s="1"/>
  <c r="Z30" i="23" s="1"/>
  <c r="AB27" i="22" a="1"/>
  <c r="AB27" i="22" s="1"/>
  <c r="AB27" i="23" s="1"/>
  <c r="AL24" i="22" a="1"/>
  <c r="AL24" i="22" s="1"/>
  <c r="AL24" i="23" s="1"/>
  <c r="J22" i="22" a="1"/>
  <c r="J22" i="22" s="1"/>
  <c r="J22" i="23" s="1"/>
  <c r="AB19" i="22" a="1"/>
  <c r="AB19" i="22" s="1"/>
  <c r="AB19" i="23" s="1"/>
  <c r="L17" i="22" a="1"/>
  <c r="L17" i="22" s="1"/>
  <c r="L17" i="23" s="1"/>
  <c r="Z16" i="22" a="1"/>
  <c r="Z16" i="22" s="1"/>
  <c r="Z16" i="23" s="1"/>
  <c r="AB15" i="22" a="1"/>
  <c r="AB15" i="22" s="1"/>
  <c r="AB15" i="23" s="1"/>
  <c r="AD14" i="22" a="1"/>
  <c r="AD14" i="22" s="1"/>
  <c r="AD14" i="23" s="1"/>
  <c r="AL13" i="22" a="1"/>
  <c r="AL13" i="22" s="1"/>
  <c r="AL13" i="23" s="1"/>
  <c r="L13" i="22" a="1"/>
  <c r="L13" i="22" s="1"/>
  <c r="L13" i="23" s="1"/>
  <c r="AL12" i="22" a="1"/>
  <c r="AL12" i="22" s="1"/>
  <c r="AL12" i="23" s="1"/>
  <c r="Z12" i="22" a="1"/>
  <c r="Z12" i="22" s="1"/>
  <c r="Z12" i="23" s="1"/>
  <c r="E12" i="22" a="1"/>
  <c r="E12" i="22" s="1"/>
  <c r="E12" i="23" s="1"/>
  <c r="AH11" i="22" a="1"/>
  <c r="AH11" i="22" s="1"/>
  <c r="AH11" i="23" s="1"/>
  <c r="M11" i="22" a="1"/>
  <c r="M11" i="22" s="1"/>
  <c r="M11" i="23" s="1"/>
  <c r="B11" i="22" a="1"/>
  <c r="B11" i="22" s="1"/>
  <c r="B11" i="23" s="1"/>
  <c r="AC10" i="22" a="1"/>
  <c r="AC10" i="22" s="1"/>
  <c r="AC10" i="23" s="1"/>
  <c r="J10" i="22" a="1"/>
  <c r="J10" i="22" s="1"/>
  <c r="J10" i="23" s="1"/>
  <c r="AJ9" i="22" a="1"/>
  <c r="AJ9" i="22" s="1"/>
  <c r="AJ9" i="23" s="1"/>
  <c r="O9" i="22" a="1"/>
  <c r="O9" i="22" s="1"/>
  <c r="O9" i="23" s="1"/>
  <c r="D9" i="22" a="1"/>
  <c r="D9" i="22" s="1"/>
  <c r="D9" i="23" s="1"/>
  <c r="AE8" i="22" a="1"/>
  <c r="AE8" i="22" s="1"/>
  <c r="AE8" i="23" s="1"/>
  <c r="L8" i="22" a="1"/>
  <c r="L8" i="22" s="1"/>
  <c r="L8" i="23" s="1"/>
  <c r="AM7" i="22" a="1"/>
  <c r="AM7" i="22" s="1"/>
  <c r="AM7" i="23" s="1"/>
  <c r="AB7" i="22" a="1"/>
  <c r="AB7" i="22" s="1"/>
  <c r="AB7" i="23" s="1"/>
  <c r="F7" i="22" a="1"/>
  <c r="F7" i="22" s="1"/>
  <c r="F7" i="23" s="1"/>
  <c r="AI6" i="22" a="1"/>
  <c r="AI6" i="22" s="1"/>
  <c r="AI6" i="23" s="1"/>
  <c r="N6" i="22" a="1"/>
  <c r="N6" i="22" s="1"/>
  <c r="N6" i="23" s="1"/>
  <c r="C6" i="22" a="1"/>
  <c r="C6" i="22" s="1"/>
  <c r="C6" i="23" s="1"/>
  <c r="E30" i="22" a="1"/>
  <c r="E30" i="22" s="1"/>
  <c r="E30" i="23" s="1"/>
  <c r="J27" i="22" a="1"/>
  <c r="J27" i="22" s="1"/>
  <c r="J27" i="23" s="1"/>
  <c r="AB24" i="22" a="1"/>
  <c r="AB24" i="22" s="1"/>
  <c r="AB24" i="23" s="1"/>
  <c r="AL21" i="22" a="1"/>
  <c r="AL21" i="22" s="1"/>
  <c r="AL21" i="23" s="1"/>
  <c r="J19" i="22" a="1"/>
  <c r="J19" i="22" s="1"/>
  <c r="J19" i="23" s="1"/>
  <c r="J17" i="22" a="1"/>
  <c r="J17" i="22" s="1"/>
  <c r="J17" i="23" s="1"/>
  <c r="L16" i="22" a="1"/>
  <c r="L16" i="22" s="1"/>
  <c r="L16" i="23" s="1"/>
  <c r="Z15" i="22" a="1"/>
  <c r="Z15" i="22" s="1"/>
  <c r="Z15" i="23" s="1"/>
  <c r="AB14" i="22" a="1"/>
  <c r="AB14" i="22" s="1"/>
  <c r="AB14" i="23" s="1"/>
  <c r="AJ13" i="22" a="1"/>
  <c r="AJ13" i="22" s="1"/>
  <c r="AJ13" i="23" s="1"/>
  <c r="K13" i="22" a="1"/>
  <c r="K13" i="22" s="1"/>
  <c r="K13" i="23" s="1"/>
  <c r="AJ12" i="22" a="1"/>
  <c r="AJ12" i="22" s="1"/>
  <c r="AJ12" i="23" s="1"/>
  <c r="O12" i="22" a="1"/>
  <c r="O12" i="22" s="1"/>
  <c r="O12" i="23" s="1"/>
  <c r="D12" i="22" a="1"/>
  <c r="D12" i="22" s="1"/>
  <c r="D12" i="23" s="1"/>
  <c r="AE11" i="22" a="1"/>
  <c r="AE11" i="22" s="1"/>
  <c r="AE11" i="23" s="1"/>
  <c r="L11" i="22" a="1"/>
  <c r="L11" i="22" s="1"/>
  <c r="L11" i="23" s="1"/>
  <c r="AM10" i="22" a="1"/>
  <c r="AM10" i="22" s="1"/>
  <c r="AM10" i="23" s="1"/>
  <c r="AB10" i="22" a="1"/>
  <c r="AB10" i="22" s="1"/>
  <c r="AB10" i="23" s="1"/>
  <c r="F10" i="22" a="1"/>
  <c r="F10" i="22" s="1"/>
  <c r="F10" i="23" s="1"/>
  <c r="AI9" i="22" a="1"/>
  <c r="AI9" i="22" s="1"/>
  <c r="AI9" i="23" s="1"/>
  <c r="AH29" i="22" a="1"/>
  <c r="AH29" i="22" s="1"/>
  <c r="AH29" i="23" s="1"/>
  <c r="AL26" i="22" a="1"/>
  <c r="AL26" i="22" s="1"/>
  <c r="AL26" i="23" s="1"/>
  <c r="J24" i="22" a="1"/>
  <c r="J24" i="22" s="1"/>
  <c r="J24" i="23" s="1"/>
  <c r="AB21" i="22" a="1"/>
  <c r="AB21" i="22" s="1"/>
  <c r="AB21" i="23" s="1"/>
  <c r="AL18" i="22" a="1"/>
  <c r="AL18" i="22" s="1"/>
  <c r="AL18" i="23" s="1"/>
  <c r="F17" i="22" a="1"/>
  <c r="F17" i="22" s="1"/>
  <c r="F17" i="23" s="1"/>
  <c r="J16" i="22" a="1"/>
  <c r="J16" i="22" s="1"/>
  <c r="J16" i="23" s="1"/>
  <c r="L15" i="22" a="1"/>
  <c r="L15" i="22" s="1"/>
  <c r="L15" i="23" s="1"/>
  <c r="Z14" i="22" a="1"/>
  <c r="Z14" i="22" s="1"/>
  <c r="Z14" i="23" s="1"/>
  <c r="AD13" i="22" a="1"/>
  <c r="AD13" i="22" s="1"/>
  <c r="AD13" i="23" s="1"/>
  <c r="J13" i="22" a="1"/>
  <c r="J13" i="22" s="1"/>
  <c r="J13" i="23" s="1"/>
  <c r="AI12" i="22" a="1"/>
  <c r="AI12" i="22" s="1"/>
  <c r="AI12" i="23" s="1"/>
  <c r="N12" i="22" a="1"/>
  <c r="N12" i="22" s="1"/>
  <c r="N12" i="23" s="1"/>
  <c r="C12" i="22" a="1"/>
  <c r="C12" i="22" s="1"/>
  <c r="C12" i="23" s="1"/>
  <c r="AD11" i="22" a="1"/>
  <c r="AD11" i="22" s="1"/>
  <c r="AD11" i="23" s="1"/>
  <c r="K11" i="22" a="1"/>
  <c r="K11" i="22" s="1"/>
  <c r="K11" i="23" s="1"/>
  <c r="AL10" i="22" a="1"/>
  <c r="AL10" i="22" s="1"/>
  <c r="AL10" i="23" s="1"/>
  <c r="Z10" i="22" a="1"/>
  <c r="Z10" i="22" s="1"/>
  <c r="Z10" i="23" s="1"/>
  <c r="E10" i="22" a="1"/>
  <c r="E10" i="22" s="1"/>
  <c r="E10" i="23" s="1"/>
  <c r="AH9" i="22" a="1"/>
  <c r="AH9" i="22" s="1"/>
  <c r="AH9" i="23" s="1"/>
  <c r="M9" i="22" a="1"/>
  <c r="M9" i="22" s="1"/>
  <c r="M9" i="23" s="1"/>
  <c r="B9" i="22" a="1"/>
  <c r="B9" i="22" s="1"/>
  <c r="B9" i="23" s="1"/>
  <c r="AM28" i="22" a="1"/>
  <c r="AM28" i="22" s="1"/>
  <c r="AM28" i="23" s="1"/>
  <c r="J26" i="22" a="1"/>
  <c r="J26" i="22" s="1"/>
  <c r="J26" i="23" s="1"/>
  <c r="AB23" i="22" a="1"/>
  <c r="AB23" i="22" s="1"/>
  <c r="AB23" i="23" s="1"/>
  <c r="AL20" i="22" a="1"/>
  <c r="AL20" i="22" s="1"/>
  <c r="AL20" i="23" s="1"/>
  <c r="J18" i="22" a="1"/>
  <c r="J18" i="22" s="1"/>
  <c r="J18" i="23" s="1"/>
  <c r="AL16" i="22" a="1"/>
  <c r="AL16" i="22" s="1"/>
  <c r="AL16" i="23" s="1"/>
  <c r="B16" i="22" a="1"/>
  <c r="B16" i="22" s="1"/>
  <c r="B16" i="23" s="1"/>
  <c r="F15" i="22" a="1"/>
  <c r="F15" i="22" s="1"/>
  <c r="F15" i="23" s="1"/>
  <c r="J14" i="22" a="1"/>
  <c r="J14" i="22" s="1"/>
  <c r="J14" i="23" s="1"/>
  <c r="AB13" i="22" a="1"/>
  <c r="AB13" i="22" s="1"/>
  <c r="AB13" i="23" s="1"/>
  <c r="D13" i="22" a="1"/>
  <c r="D13" i="22" s="1"/>
  <c r="D13" i="23" s="1"/>
  <c r="AE12" i="22" a="1"/>
  <c r="AE12" i="22" s="1"/>
  <c r="AE12" i="23" s="1"/>
  <c r="L12" i="22" a="1"/>
  <c r="L12" i="22" s="1"/>
  <c r="L12" i="23" s="1"/>
  <c r="AM11" i="22" a="1"/>
  <c r="AM11" i="22" s="1"/>
  <c r="AM11" i="23" s="1"/>
  <c r="AB11" i="22" a="1"/>
  <c r="AB11" i="22" s="1"/>
  <c r="AB11" i="23" s="1"/>
  <c r="F11" i="22" a="1"/>
  <c r="F11" i="22" s="1"/>
  <c r="F11" i="23" s="1"/>
  <c r="AI10" i="22" a="1"/>
  <c r="AI10" i="22" s="1"/>
  <c r="AI10" i="23" s="1"/>
  <c r="N10" i="22" a="1"/>
  <c r="N10" i="22" s="1"/>
  <c r="N10" i="23" s="1"/>
  <c r="C10" i="22" a="1"/>
  <c r="C10" i="22" s="1"/>
  <c r="C10" i="23" s="1"/>
  <c r="AD9" i="22" a="1"/>
  <c r="AD9" i="22" s="1"/>
  <c r="AD9" i="23" s="1"/>
  <c r="K9" i="22" a="1"/>
  <c r="K9" i="22" s="1"/>
  <c r="K9" i="23" s="1"/>
  <c r="M6" i="22" a="1"/>
  <c r="M6" i="22" s="1"/>
  <c r="M6" i="23" s="1"/>
  <c r="AJ6" i="22" a="1"/>
  <c r="AJ6" i="22" s="1"/>
  <c r="AJ6" i="23" s="1"/>
  <c r="K7" i="22" a="1"/>
  <c r="K7" i="22" s="1"/>
  <c r="K7" i="23" s="1"/>
  <c r="AE7" i="22" a="1"/>
  <c r="AE7" i="22" s="1"/>
  <c r="AE7" i="23" s="1"/>
  <c r="E8" i="22" a="1"/>
  <c r="E8" i="22" s="1"/>
  <c r="E8" i="23" s="1"/>
  <c r="AB8" i="22" a="1"/>
  <c r="AB8" i="22" s="1"/>
  <c r="AB8" i="23" s="1"/>
  <c r="C9" i="22" a="1"/>
  <c r="C9" i="22" s="1"/>
  <c r="C9" i="23" s="1"/>
  <c r="J11" i="22" a="1"/>
  <c r="J11" i="22" s="1"/>
  <c r="J11" i="23" s="1"/>
  <c r="J15" i="22" a="1"/>
  <c r="J15" i="22" s="1"/>
  <c r="J15" i="23" s="1"/>
  <c r="AI7" i="22" a="1"/>
  <c r="AI7" i="22" s="1"/>
  <c r="AI7" i="23" s="1"/>
  <c r="J8" i="22" a="1"/>
  <c r="J8" i="22" s="1"/>
  <c r="J8" i="23" s="1"/>
  <c r="AD8" i="22" a="1"/>
  <c r="AD8" i="22" s="1"/>
  <c r="AD8" i="23" s="1"/>
  <c r="L9" i="22" a="1"/>
  <c r="L9" i="22" s="1"/>
  <c r="L9" i="23" s="1"/>
  <c r="B12" i="22" a="1"/>
  <c r="B12" i="22" s="1"/>
  <c r="B12" i="23" s="1"/>
  <c r="B17" i="22" a="1"/>
  <c r="B17" i="22" s="1"/>
  <c r="B17" i="23" s="1"/>
  <c r="AJ7" i="22" a="1"/>
  <c r="AJ7" i="22" s="1"/>
  <c r="AJ7" i="23" s="1"/>
  <c r="K8" i="22" a="1"/>
  <c r="K8" i="22" s="1"/>
  <c r="K8" i="23" s="1"/>
  <c r="AH8" i="22" a="1"/>
  <c r="AH8" i="22" s="1"/>
  <c r="AH8" i="23" s="1"/>
  <c r="N9" i="22" a="1"/>
  <c r="N9" i="22" s="1"/>
  <c r="N9" i="23" s="1"/>
  <c r="M12" i="22" a="1"/>
  <c r="M12" i="22" s="1"/>
  <c r="M12" i="23" s="1"/>
  <c r="AB18" i="22" a="1"/>
  <c r="AB18" i="22" s="1"/>
  <c r="AB18" i="23" s="1"/>
  <c r="O7" i="22" a="1"/>
  <c r="O7" i="22" s="1"/>
  <c r="O7" i="23" s="1"/>
  <c r="AL7" i="22" a="1"/>
  <c r="AL7" i="22" s="1"/>
  <c r="AL7" i="23" s="1"/>
  <c r="M8" i="22" a="1"/>
  <c r="M8" i="22" s="1"/>
  <c r="M8" i="23" s="1"/>
  <c r="AI8" i="22" a="1"/>
  <c r="AI8" i="22" s="1"/>
  <c r="AI8" i="23" s="1"/>
  <c r="AE9" i="22" a="1"/>
  <c r="AE9" i="22" s="1"/>
  <c r="AE9" i="23" s="1"/>
  <c r="AH12" i="22" a="1"/>
  <c r="AH12" i="22" s="1"/>
  <c r="AH12" i="23" s="1"/>
  <c r="J21" i="22" a="1"/>
  <c r="J21" i="22" s="1"/>
  <c r="J21" i="23" s="1"/>
  <c r="B8" i="22" a="1"/>
  <c r="B8" i="22" s="1"/>
  <c r="B8" i="23" s="1"/>
  <c r="N8" i="22" a="1"/>
  <c r="N8" i="22" s="1"/>
  <c r="N8" i="23" s="1"/>
  <c r="AJ8" i="22" a="1"/>
  <c r="AJ8" i="22" s="1"/>
  <c r="AJ8" i="23" s="1"/>
  <c r="D10" i="22" a="1"/>
  <c r="D10" i="22" s="1"/>
  <c r="D10" i="23" s="1"/>
  <c r="F13" i="22" a="1"/>
  <c r="F13" i="22" s="1"/>
  <c r="F13" i="23" s="1"/>
  <c r="AL23" i="22" a="1"/>
  <c r="AL23" i="22" s="1"/>
  <c r="AL23" i="23" s="1"/>
  <c r="C8" i="22" a="1"/>
  <c r="C8" i="22" s="1"/>
  <c r="C8" i="23" s="1"/>
  <c r="O8" i="22" a="1"/>
  <c r="O8" i="22" s="1"/>
  <c r="O8" i="23" s="1"/>
  <c r="AL8" i="22" a="1"/>
  <c r="AL8" i="22" s="1"/>
  <c r="AL8" i="23" s="1"/>
  <c r="O10" i="22" a="1"/>
  <c r="O10" i="22" s="1"/>
  <c r="O10" i="23" s="1"/>
  <c r="AC13" i="22" a="1"/>
  <c r="AC13" i="22" s="1"/>
  <c r="AC13" i="23" s="1"/>
  <c r="AB26" i="22" a="1"/>
  <c r="AB26" i="22" s="1"/>
  <c r="AB26" i="23" s="1"/>
  <c r="Z8" i="22" a="1"/>
  <c r="Z8" i="22" s="1"/>
  <c r="Z8" i="23" s="1"/>
  <c r="AM8" i="22" a="1"/>
  <c r="AM8" i="22" s="1"/>
  <c r="AM8" i="23" s="1"/>
  <c r="AJ10" i="22" a="1"/>
  <c r="AJ10" i="22" s="1"/>
  <c r="AJ10" i="23" s="1"/>
  <c r="L14" i="22" a="1"/>
  <c r="L14" i="22" s="1"/>
  <c r="L14" i="23" s="1"/>
  <c r="M29" i="22" a="1"/>
  <c r="M29" i="22" s="1"/>
  <c r="M29" i="23" s="1"/>
  <c r="AF20" i="23"/>
  <c r="P28" i="23"/>
  <c r="AF29" i="23"/>
  <c r="H41" i="23"/>
  <c r="AF49" i="23"/>
  <c r="P54" i="23"/>
  <c r="AF55" i="23"/>
  <c r="AF34" i="23"/>
  <c r="AF36" i="23"/>
  <c r="P41" i="23"/>
  <c r="AF46" i="23"/>
  <c r="AF50" i="23"/>
  <c r="AF56" i="22"/>
  <c r="AF56" i="23" s="1"/>
  <c r="P56" i="22"/>
  <c r="P56" i="23" s="1"/>
  <c r="AF55" i="22"/>
  <c r="P55" i="22"/>
  <c r="P55" i="23" s="1"/>
  <c r="W56" i="22"/>
  <c r="W56" i="23" s="1"/>
  <c r="V56" i="22"/>
  <c r="V56" i="23" s="1"/>
  <c r="U56" i="22"/>
  <c r="U56" i="23" s="1"/>
  <c r="T56" i="22"/>
  <c r="T56" i="23" s="1"/>
  <c r="S56" i="22"/>
  <c r="S56" i="23" s="1"/>
  <c r="W55" i="22"/>
  <c r="W55" i="23" s="1"/>
  <c r="V55" i="22"/>
  <c r="V55" i="23" s="1"/>
  <c r="U55" i="22"/>
  <c r="U55" i="23" s="1"/>
  <c r="T55" i="22"/>
  <c r="T55" i="23" s="1"/>
  <c r="S55" i="22"/>
  <c r="S55" i="23" s="1"/>
  <c r="P54" i="22"/>
  <c r="AF53" i="22"/>
  <c r="AF53" i="23" s="1"/>
  <c r="AF51" i="22"/>
  <c r="AF51" i="23" s="1"/>
  <c r="P51" i="22"/>
  <c r="P51" i="23" s="1"/>
  <c r="AF50" i="22"/>
  <c r="P50" i="22"/>
  <c r="P50" i="23" s="1"/>
  <c r="AF49" i="22"/>
  <c r="P49" i="22"/>
  <c r="P49" i="23" s="1"/>
  <c r="AF48" i="22"/>
  <c r="AF48" i="23" s="1"/>
  <c r="P52" i="22"/>
  <c r="P52" i="23" s="1"/>
  <c r="W51" i="22"/>
  <c r="W51" i="23" s="1"/>
  <c r="V51" i="22"/>
  <c r="V51" i="23" s="1"/>
  <c r="U51" i="22"/>
  <c r="U51" i="23" s="1"/>
  <c r="T51" i="22"/>
  <c r="T51" i="23" s="1"/>
  <c r="S51" i="22"/>
  <c r="S51" i="23" s="1"/>
  <c r="W50" i="22"/>
  <c r="W50" i="23" s="1"/>
  <c r="V50" i="22"/>
  <c r="V50" i="23" s="1"/>
  <c r="U50" i="22"/>
  <c r="U50" i="23" s="1"/>
  <c r="T50" i="22"/>
  <c r="T50" i="23" s="1"/>
  <c r="S50" i="22"/>
  <c r="S50" i="23" s="1"/>
  <c r="W49" i="22"/>
  <c r="W49" i="23" s="1"/>
  <c r="V49" i="22"/>
  <c r="V49" i="23" s="1"/>
  <c r="U49" i="22"/>
  <c r="U49" i="23" s="1"/>
  <c r="T49" i="22"/>
  <c r="T49" i="23" s="1"/>
  <c r="S49" i="22"/>
  <c r="S49" i="23" s="1"/>
  <c r="W48" i="22"/>
  <c r="W48" i="23" s="1"/>
  <c r="V48" i="22"/>
  <c r="V48" i="23" s="1"/>
  <c r="U48" i="22"/>
  <c r="U48" i="23" s="1"/>
  <c r="T48" i="22"/>
  <c r="T48" i="23" s="1"/>
  <c r="P48" i="22"/>
  <c r="P48" i="23" s="1"/>
  <c r="AF42" i="22"/>
  <c r="AF42" i="23" s="1"/>
  <c r="P42" i="22"/>
  <c r="P42" i="23" s="1"/>
  <c r="AF41" i="22"/>
  <c r="AF41" i="23" s="1"/>
  <c r="P41" i="22"/>
  <c r="AF40" i="22"/>
  <c r="AF40" i="23" s="1"/>
  <c r="P40" i="22"/>
  <c r="P40" i="23" s="1"/>
  <c r="AF39" i="22"/>
  <c r="AF39" i="23" s="1"/>
  <c r="P39" i="22"/>
  <c r="P39" i="23" s="1"/>
  <c r="AF38" i="22"/>
  <c r="AF38" i="23" s="1"/>
  <c r="P38" i="22"/>
  <c r="P38" i="23" s="1"/>
  <c r="AF37" i="22"/>
  <c r="AF37" i="23" s="1"/>
  <c r="P37" i="22"/>
  <c r="P37" i="23" s="1"/>
  <c r="AF36" i="22"/>
  <c r="P36" i="22"/>
  <c r="P36" i="23" s="1"/>
  <c r="AF35" i="22"/>
  <c r="AF35" i="23" s="1"/>
  <c r="P35" i="22"/>
  <c r="P35" i="23" s="1"/>
  <c r="AF34" i="22"/>
  <c r="P32" i="22"/>
  <c r="P32" i="23" s="1"/>
  <c r="AF31" i="22"/>
  <c r="AF31" i="23" s="1"/>
  <c r="P31" i="22"/>
  <c r="P31" i="23" s="1"/>
  <c r="P30" i="22"/>
  <c r="P30" i="23" s="1"/>
  <c r="AF29" i="22"/>
  <c r="AF27" i="22"/>
  <c r="AF27" i="23" s="1"/>
  <c r="AF25" i="22"/>
  <c r="AF25" i="23" s="1"/>
  <c r="P25" i="22"/>
  <c r="P25" i="23" s="1"/>
  <c r="P34" i="22"/>
  <c r="P34" i="23" s="1"/>
  <c r="W32" i="22"/>
  <c r="W32" i="23" s="1"/>
  <c r="V32" i="22"/>
  <c r="V32" i="23" s="1"/>
  <c r="U32" i="22"/>
  <c r="U32" i="23" s="1"/>
  <c r="T32" i="22"/>
  <c r="T32" i="23" s="1"/>
  <c r="S32" i="22"/>
  <c r="S32" i="23" s="1"/>
  <c r="W31" i="22"/>
  <c r="W31" i="23" s="1"/>
  <c r="V31" i="22"/>
  <c r="V31" i="23" s="1"/>
  <c r="U31" i="22"/>
  <c r="U31" i="23" s="1"/>
  <c r="T31" i="22"/>
  <c r="T31" i="23" s="1"/>
  <c r="S31" i="22"/>
  <c r="S31" i="23" s="1"/>
  <c r="W30" i="22"/>
  <c r="W30" i="23" s="1"/>
  <c r="V30" i="22"/>
  <c r="V30" i="23" s="1"/>
  <c r="T30" i="22"/>
  <c r="T30" i="23" s="1"/>
  <c r="S30" i="22"/>
  <c r="S30" i="23" s="1"/>
  <c r="W29" i="22"/>
  <c r="W29" i="23" s="1"/>
  <c r="V29" i="22"/>
  <c r="V29" i="23" s="1"/>
  <c r="T29" i="22"/>
  <c r="T29" i="23" s="1"/>
  <c r="S29" i="22"/>
  <c r="S29" i="23" s="1"/>
  <c r="W28" i="22"/>
  <c r="W28" i="23" s="1"/>
  <c r="V28" i="22"/>
  <c r="V28" i="23" s="1"/>
  <c r="U28" i="22"/>
  <c r="U28" i="23" s="1"/>
  <c r="T28" i="22"/>
  <c r="T28" i="23" s="1"/>
  <c r="S28" i="22"/>
  <c r="S28" i="23" s="1"/>
  <c r="W27" i="22"/>
  <c r="W27" i="23" s="1"/>
  <c r="V27" i="22"/>
  <c r="V27" i="23" s="1"/>
  <c r="U27" i="22"/>
  <c r="U27" i="23" s="1"/>
  <c r="T27" i="22"/>
  <c r="T27" i="23" s="1"/>
  <c r="S27" i="22"/>
  <c r="S27" i="23" s="1"/>
  <c r="W26" i="22"/>
  <c r="W26" i="23" s="1"/>
  <c r="V26" i="22"/>
  <c r="V26" i="23" s="1"/>
  <c r="U26" i="22"/>
  <c r="U26" i="23" s="1"/>
  <c r="T26" i="22"/>
  <c r="T26" i="23" s="1"/>
  <c r="S26" i="22"/>
  <c r="S26" i="23" s="1"/>
  <c r="W25" i="22"/>
  <c r="W25" i="23" s="1"/>
  <c r="V25" i="22"/>
  <c r="V25" i="23" s="1"/>
  <c r="U25" i="22"/>
  <c r="U25" i="23" s="1"/>
  <c r="T25" i="22"/>
  <c r="T25" i="23" s="1"/>
  <c r="S25" i="22"/>
  <c r="S25" i="23" s="1"/>
  <c r="W24" i="22"/>
  <c r="W24" i="23" s="1"/>
  <c r="U24" i="22"/>
  <c r="U24" i="23" s="1"/>
  <c r="S24" i="22"/>
  <c r="S24" i="23" s="1"/>
  <c r="V23" i="22"/>
  <c r="V23" i="23" s="1"/>
  <c r="T23" i="22"/>
  <c r="T23" i="23" s="1"/>
  <c r="S6" i="22"/>
  <c r="S6" i="23" s="1"/>
  <c r="T6" i="22"/>
  <c r="V6" i="22"/>
  <c r="W6" i="22"/>
  <c r="W6" i="23" s="1"/>
  <c r="T7" i="22"/>
  <c r="U7" i="22"/>
  <c r="U7" i="23" s="1"/>
  <c r="V7" i="22"/>
  <c r="S11" i="22"/>
  <c r="S11" i="23" s="1"/>
  <c r="U11" i="22"/>
  <c r="U11" i="23" s="1"/>
  <c r="S13" i="22"/>
  <c r="S13" i="23" s="1"/>
  <c r="U13" i="22"/>
  <c r="U13" i="23" s="1"/>
  <c r="W13" i="22"/>
  <c r="W13" i="23" s="1"/>
  <c r="S14" i="22"/>
  <c r="S14" i="23" s="1"/>
  <c r="U14" i="22"/>
  <c r="U14" i="23" s="1"/>
  <c r="V14" i="22"/>
  <c r="W14" i="22"/>
  <c r="W14" i="23" s="1"/>
  <c r="S15" i="22"/>
  <c r="S15" i="23" s="1"/>
  <c r="U15" i="22"/>
  <c r="U15" i="23" s="1"/>
  <c r="W15" i="22"/>
  <c r="W15" i="23" s="1"/>
  <c r="S16" i="22"/>
  <c r="S16" i="23" s="1"/>
  <c r="U16" i="22"/>
  <c r="U16" i="23" s="1"/>
  <c r="V16" i="22"/>
  <c r="S17" i="22"/>
  <c r="S17" i="23" s="1"/>
  <c r="T17" i="22"/>
  <c r="U17" i="22"/>
  <c r="U17" i="23" s="1"/>
  <c r="S18" i="22"/>
  <c r="S18" i="23" s="1"/>
  <c r="T18" i="22"/>
  <c r="U18" i="22"/>
  <c r="U18" i="23" s="1"/>
  <c r="V18" i="22"/>
  <c r="W18" i="22"/>
  <c r="W18" i="23" s="1"/>
  <c r="S19" i="22"/>
  <c r="S19" i="23" s="1"/>
  <c r="T19" i="22"/>
  <c r="U19" i="22"/>
  <c r="U19" i="23" s="1"/>
  <c r="V19" i="22"/>
  <c r="W19" i="22"/>
  <c r="W19" i="23" s="1"/>
  <c r="S20" i="22"/>
  <c r="S20" i="23" s="1"/>
  <c r="T20" i="22"/>
  <c r="U20" i="22"/>
  <c r="U20" i="23" s="1"/>
  <c r="V20" i="22"/>
  <c r="W20" i="22"/>
  <c r="W20" i="23" s="1"/>
  <c r="S21" i="22"/>
  <c r="S21" i="23" s="1"/>
  <c r="T21" i="22"/>
  <c r="U21" i="22"/>
  <c r="U21" i="23" s="1"/>
  <c r="V21" i="22"/>
  <c r="S22" i="22"/>
  <c r="S22" i="23" s="1"/>
  <c r="T22" i="22"/>
  <c r="U22" i="22"/>
  <c r="U22" i="23" s="1"/>
  <c r="V22" i="22"/>
  <c r="W22" i="22"/>
  <c r="W22" i="23" s="1"/>
  <c r="P28" i="22" l="1"/>
  <c r="V12" i="22"/>
  <c r="U30" i="22"/>
  <c r="U30" i="23" s="1"/>
  <c r="U10" i="22"/>
  <c r="U10" i="23" s="1"/>
  <c r="W16" i="22"/>
  <c r="W16" i="23" s="1"/>
  <c r="P27" i="22"/>
  <c r="P27" i="23" s="1"/>
  <c r="P26" i="22"/>
  <c r="P26" i="23" s="1"/>
  <c r="V9" i="22"/>
  <c r="V9" i="23" s="1"/>
  <c r="T16" i="22"/>
  <c r="AR16" i="22" s="1"/>
  <c r="AR16" i="23" s="1"/>
  <c r="AF15" i="23"/>
  <c r="W12" i="22"/>
  <c r="W12" i="23" s="1"/>
  <c r="V10" i="22"/>
  <c r="V10" i="23" s="1"/>
  <c r="AF17" i="23"/>
  <c r="AF24" i="22"/>
  <c r="AF24" i="23" s="1"/>
  <c r="W17" i="22"/>
  <c r="W17" i="23" s="1"/>
  <c r="U12" i="22"/>
  <c r="U12" i="23" s="1"/>
  <c r="T8" i="22"/>
  <c r="AR8" i="22" s="1"/>
  <c r="AR8" i="23" s="1"/>
  <c r="W9" i="22"/>
  <c r="W9" i="23" s="1"/>
  <c r="P7" i="22"/>
  <c r="P7" i="23" s="1"/>
  <c r="V15" i="22"/>
  <c r="AT15" i="22" s="1"/>
  <c r="AT15" i="23" s="1"/>
  <c r="U9" i="22"/>
  <c r="U9" i="23" s="1"/>
  <c r="V17" i="22"/>
  <c r="AT17" i="22" s="1"/>
  <c r="AT17" i="23" s="1"/>
  <c r="T15" i="22"/>
  <c r="AR15" i="22" s="1"/>
  <c r="AR15" i="23" s="1"/>
  <c r="T12" i="22"/>
  <c r="T12" i="23" s="1"/>
  <c r="AF28" i="22"/>
  <c r="AF28" i="23" s="1"/>
  <c r="S12" i="22"/>
  <c r="S12" i="23" s="1"/>
  <c r="W11" i="22"/>
  <c r="W11" i="23" s="1"/>
  <c r="W21" i="22"/>
  <c r="W21" i="23" s="1"/>
  <c r="V11" i="22"/>
  <c r="V11" i="23" s="1"/>
  <c r="S7" i="22"/>
  <c r="S7" i="23" s="1"/>
  <c r="AF30" i="22"/>
  <c r="AF30" i="23" s="1"/>
  <c r="U8" i="22"/>
  <c r="U8" i="23" s="1"/>
  <c r="U6" i="22"/>
  <c r="U6" i="23" s="1"/>
  <c r="T11" i="22"/>
  <c r="T11" i="23" s="1"/>
  <c r="P6" i="22"/>
  <c r="P6" i="23" s="1"/>
  <c r="T9" i="22"/>
  <c r="AR9" i="22" s="1"/>
  <c r="AR9" i="23" s="1"/>
  <c r="S9" i="22"/>
  <c r="S9" i="23" s="1"/>
  <c r="T10" i="22"/>
  <c r="AR10" i="22" s="1"/>
  <c r="AR10" i="23" s="1"/>
  <c r="S8" i="22"/>
  <c r="S8" i="23" s="1"/>
  <c r="T13" i="22"/>
  <c r="AR13" i="22" s="1"/>
  <c r="AR13" i="23" s="1"/>
  <c r="V13" i="22"/>
  <c r="AT13" i="22" s="1"/>
  <c r="AT13" i="23" s="1"/>
  <c r="W8" i="22"/>
  <c r="W8" i="23" s="1"/>
  <c r="V8" i="22"/>
  <c r="V8" i="23" s="1"/>
  <c r="S10" i="22"/>
  <c r="S10" i="23" s="1"/>
  <c r="AF26" i="22"/>
  <c r="AF26" i="23" s="1"/>
  <c r="U29" i="22"/>
  <c r="U29" i="23" s="1"/>
  <c r="T14" i="22"/>
  <c r="T14" i="23" s="1"/>
  <c r="W7" i="22"/>
  <c r="W7" i="23" s="1"/>
  <c r="W10" i="22"/>
  <c r="W10" i="23" s="1"/>
  <c r="P29" i="22"/>
  <c r="P29" i="23" s="1"/>
  <c r="AS7" i="22"/>
  <c r="AS7" i="23" s="1"/>
  <c r="AS11" i="22"/>
  <c r="AS11" i="23" s="1"/>
  <c r="AU6" i="22"/>
  <c r="AU6" i="23" s="1"/>
  <c r="AQ6" i="22"/>
  <c r="AQ6" i="23" s="1"/>
  <c r="AS17" i="22"/>
  <c r="AS17" i="23" s="1"/>
  <c r="AS16" i="22"/>
  <c r="AS16" i="23" s="1"/>
  <c r="AS15" i="22"/>
  <c r="AS15" i="23" s="1"/>
  <c r="AS14" i="22"/>
  <c r="AS14" i="23" s="1"/>
  <c r="AS13" i="22"/>
  <c r="AS13" i="23" s="1"/>
  <c r="AQ14" i="22"/>
  <c r="AQ14" i="23" s="1"/>
  <c r="AU13" i="22"/>
  <c r="AU13" i="23" s="1"/>
  <c r="AQ13" i="22"/>
  <c r="AQ13" i="23" s="1"/>
  <c r="AQ11" i="22"/>
  <c r="AQ11" i="23" s="1"/>
  <c r="AQ16" i="22"/>
  <c r="AQ16" i="23" s="1"/>
  <c r="AU15" i="22"/>
  <c r="AU15" i="23" s="1"/>
  <c r="AQ15" i="22"/>
  <c r="AQ15" i="23" s="1"/>
  <c r="AU14" i="22"/>
  <c r="AU14" i="23" s="1"/>
  <c r="AS22" i="22"/>
  <c r="AS22" i="23" s="1"/>
  <c r="AS21" i="22"/>
  <c r="AS21" i="23" s="1"/>
  <c r="AS20" i="22"/>
  <c r="AS20" i="23" s="1"/>
  <c r="AS19" i="22"/>
  <c r="AS19" i="23" s="1"/>
  <c r="AS18" i="22"/>
  <c r="AS18" i="23" s="1"/>
  <c r="AU22" i="22"/>
  <c r="AU22" i="23" s="1"/>
  <c r="AQ22" i="22"/>
  <c r="AQ22" i="23" s="1"/>
  <c r="AT22" i="22"/>
  <c r="AT22" i="23" s="1"/>
  <c r="V22" i="23"/>
  <c r="AR22" i="22"/>
  <c r="AR22" i="23" s="1"/>
  <c r="T22" i="23"/>
  <c r="AQ21" i="22"/>
  <c r="AQ21" i="23" s="1"/>
  <c r="AT21" i="22"/>
  <c r="AT21" i="23" s="1"/>
  <c r="V21" i="23"/>
  <c r="AR21" i="22"/>
  <c r="AR21" i="23" s="1"/>
  <c r="T21" i="23"/>
  <c r="AU20" i="22"/>
  <c r="AU20" i="23" s="1"/>
  <c r="AQ20" i="22"/>
  <c r="AQ20" i="23" s="1"/>
  <c r="AT20" i="22"/>
  <c r="AT20" i="23" s="1"/>
  <c r="V20" i="23"/>
  <c r="AR20" i="22"/>
  <c r="AR20" i="23" s="1"/>
  <c r="T20" i="23"/>
  <c r="AU19" i="22"/>
  <c r="AU19" i="23" s="1"/>
  <c r="AQ19" i="22"/>
  <c r="AQ19" i="23" s="1"/>
  <c r="AT19" i="22"/>
  <c r="AT19" i="23" s="1"/>
  <c r="V19" i="23"/>
  <c r="AR19" i="22"/>
  <c r="AR19" i="23" s="1"/>
  <c r="T19" i="23"/>
  <c r="AU18" i="22"/>
  <c r="AU18" i="23" s="1"/>
  <c r="AQ18" i="22"/>
  <c r="AQ18" i="23" s="1"/>
  <c r="AT18" i="22"/>
  <c r="AT18" i="23" s="1"/>
  <c r="V18" i="23"/>
  <c r="AR18" i="22"/>
  <c r="AR18" i="23" s="1"/>
  <c r="T18" i="23"/>
  <c r="AQ17" i="22"/>
  <c r="AQ17" i="23" s="1"/>
  <c r="AR17" i="22"/>
  <c r="AR17" i="23" s="1"/>
  <c r="T17" i="23"/>
  <c r="AT16" i="22"/>
  <c r="AT16" i="23" s="1"/>
  <c r="V16" i="23"/>
  <c r="AT14" i="22"/>
  <c r="AT14" i="23" s="1"/>
  <c r="V14" i="23"/>
  <c r="AT12" i="22"/>
  <c r="AT12" i="23" s="1"/>
  <c r="V12" i="23"/>
  <c r="AT9" i="22"/>
  <c r="AT9" i="23" s="1"/>
  <c r="AT7" i="22"/>
  <c r="AT7" i="23" s="1"/>
  <c r="V7" i="23"/>
  <c r="AR7" i="22"/>
  <c r="AR7" i="23" s="1"/>
  <c r="T7" i="23"/>
  <c r="AT6" i="22"/>
  <c r="AT6" i="23" s="1"/>
  <c r="V6" i="23"/>
  <c r="AR6" i="22"/>
  <c r="AR6" i="23" s="1"/>
  <c r="T6" i="23"/>
  <c r="P24" i="22"/>
  <c r="P24" i="23" s="1"/>
  <c r="AN22" i="22"/>
  <c r="AN22" i="23" s="1"/>
  <c r="R22" i="22"/>
  <c r="H22" i="22"/>
  <c r="H22" i="23" s="1"/>
  <c r="AN21" i="22"/>
  <c r="AN21" i="23" s="1"/>
  <c r="R21" i="22"/>
  <c r="H21" i="22"/>
  <c r="H21" i="23" s="1"/>
  <c r="AN20" i="22"/>
  <c r="AN20" i="23" s="1"/>
  <c r="R20" i="22"/>
  <c r="H20" i="22"/>
  <c r="H20" i="23" s="1"/>
  <c r="AN19" i="22"/>
  <c r="AN19" i="23" s="1"/>
  <c r="R19" i="22"/>
  <c r="H19" i="22"/>
  <c r="H19" i="23" s="1"/>
  <c r="AN18" i="22"/>
  <c r="AN18" i="23" s="1"/>
  <c r="R18" i="22"/>
  <c r="H18" i="22"/>
  <c r="H18" i="23" s="1"/>
  <c r="AN17" i="22"/>
  <c r="AN17" i="23" s="1"/>
  <c r="R17" i="22"/>
  <c r="H17" i="22"/>
  <c r="H17" i="23" s="1"/>
  <c r="AN16" i="22"/>
  <c r="AN16" i="23" s="1"/>
  <c r="R16" i="22"/>
  <c r="H16" i="22"/>
  <c r="H16" i="23" s="1"/>
  <c r="AN15" i="22"/>
  <c r="AN15" i="23" s="1"/>
  <c r="R15" i="22"/>
  <c r="H15" i="22"/>
  <c r="H15" i="23" s="1"/>
  <c r="AN14" i="22"/>
  <c r="AN14" i="23" s="1"/>
  <c r="R14" i="22"/>
  <c r="H14" i="22"/>
  <c r="H14" i="23" s="1"/>
  <c r="AN13" i="22"/>
  <c r="AN13" i="23" s="1"/>
  <c r="R13" i="22"/>
  <c r="H13" i="22"/>
  <c r="H13" i="23" s="1"/>
  <c r="AN12" i="22"/>
  <c r="AN12" i="23" s="1"/>
  <c r="R12" i="22"/>
  <c r="H12" i="22"/>
  <c r="H12" i="23" s="1"/>
  <c r="AN11" i="22"/>
  <c r="AN11" i="23" s="1"/>
  <c r="R11" i="22"/>
  <c r="H11" i="22"/>
  <c r="H11" i="23" s="1"/>
  <c r="AN10" i="22"/>
  <c r="AN10" i="23" s="1"/>
  <c r="R10" i="22"/>
  <c r="H10" i="22"/>
  <c r="H10" i="23" s="1"/>
  <c r="AN9" i="22"/>
  <c r="AN9" i="23" s="1"/>
  <c r="R9" i="22"/>
  <c r="H9" i="22"/>
  <c r="H9" i="23" s="1"/>
  <c r="AN8" i="22"/>
  <c r="AN8" i="23" s="1"/>
  <c r="R8" i="22"/>
  <c r="H8" i="22"/>
  <c r="H8" i="23" s="1"/>
  <c r="AN7" i="22"/>
  <c r="AN7" i="23" s="1"/>
  <c r="R7" i="22"/>
  <c r="H7" i="22"/>
  <c r="H7" i="23" s="1"/>
  <c r="AN6" i="22"/>
  <c r="AN6" i="23" s="1"/>
  <c r="R6" i="22"/>
  <c r="H6" i="22"/>
  <c r="H6" i="23" s="1"/>
  <c r="R23" i="22"/>
  <c r="R23" i="23" s="1"/>
  <c r="H23" i="22"/>
  <c r="H23" i="23" s="1"/>
  <c r="AN23" i="22"/>
  <c r="AN23" i="23" s="1"/>
  <c r="AR23" i="22"/>
  <c r="AR23" i="23" s="1"/>
  <c r="AT23" i="22"/>
  <c r="AT23" i="23" s="1"/>
  <c r="R24" i="22"/>
  <c r="R24" i="23" s="1"/>
  <c r="H24" i="22"/>
  <c r="H24" i="23" s="1"/>
  <c r="T24" i="22"/>
  <c r="T24" i="23" s="1"/>
  <c r="V24" i="22"/>
  <c r="V24" i="23" s="1"/>
  <c r="AN24" i="22"/>
  <c r="AN24" i="23" s="1"/>
  <c r="R25" i="22"/>
  <c r="AP25" i="22" s="1"/>
  <c r="AP25" i="23" s="1"/>
  <c r="H25" i="22"/>
  <c r="H25" i="23" s="1"/>
  <c r="AN25" i="22"/>
  <c r="AN25" i="23" s="1"/>
  <c r="AR25" i="22"/>
  <c r="AR25" i="23" s="1"/>
  <c r="AT25" i="22"/>
  <c r="AT25" i="23" s="1"/>
  <c r="R26" i="22"/>
  <c r="AP26" i="22" s="1"/>
  <c r="AP26" i="23" s="1"/>
  <c r="H26" i="22"/>
  <c r="H26" i="23" s="1"/>
  <c r="AN26" i="22"/>
  <c r="AN26" i="23" s="1"/>
  <c r="AR26" i="22"/>
  <c r="AR26" i="23" s="1"/>
  <c r="AT26" i="22"/>
  <c r="AT26" i="23" s="1"/>
  <c r="R27" i="22"/>
  <c r="AP27" i="22" s="1"/>
  <c r="AP27" i="23" s="1"/>
  <c r="H27" i="22"/>
  <c r="H27" i="23" s="1"/>
  <c r="AN27" i="22"/>
  <c r="AN27" i="23" s="1"/>
  <c r="AR27" i="22"/>
  <c r="AR27" i="23" s="1"/>
  <c r="AT27" i="22"/>
  <c r="AT27" i="23" s="1"/>
  <c r="R28" i="22"/>
  <c r="AP28" i="22" s="1"/>
  <c r="AP28" i="23" s="1"/>
  <c r="H28" i="22"/>
  <c r="H28" i="23" s="1"/>
  <c r="AN28" i="22"/>
  <c r="AN28" i="23" s="1"/>
  <c r="AR28" i="22"/>
  <c r="AR28" i="23" s="1"/>
  <c r="AT28" i="22"/>
  <c r="AT28" i="23" s="1"/>
  <c r="R29" i="22"/>
  <c r="AP29" i="22" s="1"/>
  <c r="AP29" i="23" s="1"/>
  <c r="H29" i="22"/>
  <c r="H29" i="23" s="1"/>
  <c r="AN29" i="22"/>
  <c r="AN29" i="23" s="1"/>
  <c r="AR29" i="22"/>
  <c r="AR29" i="23" s="1"/>
  <c r="AT29" i="22"/>
  <c r="AT29" i="23" s="1"/>
  <c r="R30" i="22"/>
  <c r="AP30" i="22" s="1"/>
  <c r="AP30" i="23" s="1"/>
  <c r="H30" i="22"/>
  <c r="H30" i="23" s="1"/>
  <c r="AN30" i="22"/>
  <c r="AN30" i="23" s="1"/>
  <c r="AR30" i="22"/>
  <c r="AR30" i="23" s="1"/>
  <c r="AT30" i="22"/>
  <c r="AT30" i="23" s="1"/>
  <c r="R31" i="22"/>
  <c r="AP31" i="22" s="1"/>
  <c r="AP31" i="23" s="1"/>
  <c r="H31" i="22"/>
  <c r="H31" i="23" s="1"/>
  <c r="AN31" i="22"/>
  <c r="AN31" i="23" s="1"/>
  <c r="AR31" i="22"/>
  <c r="AR31" i="23" s="1"/>
  <c r="AT31" i="22"/>
  <c r="AT31" i="23" s="1"/>
  <c r="R32" i="22"/>
  <c r="H32" i="22"/>
  <c r="H32" i="23" s="1"/>
  <c r="AF32" i="22"/>
  <c r="AF32" i="23" s="1"/>
  <c r="P33" i="22"/>
  <c r="P33" i="23" s="1"/>
  <c r="AN32" i="22"/>
  <c r="AN32" i="23" s="1"/>
  <c r="AR32" i="22"/>
  <c r="AR32" i="23" s="1"/>
  <c r="AT32" i="22"/>
  <c r="AT32" i="23" s="1"/>
  <c r="R33" i="22"/>
  <c r="R33" i="23" s="1"/>
  <c r="H33" i="22"/>
  <c r="H33" i="23" s="1"/>
  <c r="T33" i="22"/>
  <c r="V33" i="22"/>
  <c r="AN33" i="22"/>
  <c r="AN33" i="23" s="1"/>
  <c r="R34" i="22"/>
  <c r="R34" i="23" s="1"/>
  <c r="H34" i="22"/>
  <c r="H34" i="23" s="1"/>
  <c r="T34" i="22"/>
  <c r="V34" i="22"/>
  <c r="V34" i="23" s="1"/>
  <c r="AN34" i="22"/>
  <c r="AN34" i="23" s="1"/>
  <c r="R35" i="22"/>
  <c r="R35" i="23" s="1"/>
  <c r="H35" i="22"/>
  <c r="H35" i="23" s="1"/>
  <c r="T35" i="22"/>
  <c r="V35" i="22"/>
  <c r="AN35" i="22"/>
  <c r="AN35" i="23" s="1"/>
  <c r="R36" i="22"/>
  <c r="R36" i="23" s="1"/>
  <c r="H36" i="22"/>
  <c r="H36" i="23" s="1"/>
  <c r="T36" i="22"/>
  <c r="V36" i="22"/>
  <c r="V36" i="23" s="1"/>
  <c r="AN36" i="22"/>
  <c r="AN36" i="23" s="1"/>
  <c r="R37" i="22"/>
  <c r="R37" i="23" s="1"/>
  <c r="H37" i="22"/>
  <c r="H37" i="23" s="1"/>
  <c r="T37" i="22"/>
  <c r="V37" i="22"/>
  <c r="AN37" i="22"/>
  <c r="AN37" i="23" s="1"/>
  <c r="R38" i="22"/>
  <c r="R38" i="23" s="1"/>
  <c r="H38" i="22"/>
  <c r="H38" i="23" s="1"/>
  <c r="T38" i="22"/>
  <c r="V38" i="22"/>
  <c r="V38" i="23" s="1"/>
  <c r="AN38" i="22"/>
  <c r="AN38" i="23" s="1"/>
  <c r="R39" i="22"/>
  <c r="R39" i="23" s="1"/>
  <c r="H39" i="22"/>
  <c r="H39" i="23" s="1"/>
  <c r="T39" i="22"/>
  <c r="V39" i="22"/>
  <c r="AN39" i="22"/>
  <c r="AN39" i="23" s="1"/>
  <c r="R40" i="22"/>
  <c r="R40" i="23" s="1"/>
  <c r="H40" i="22"/>
  <c r="H40" i="23" s="1"/>
  <c r="T40" i="22"/>
  <c r="V40" i="22"/>
  <c r="V40" i="23" s="1"/>
  <c r="AN40" i="22"/>
  <c r="AN40" i="23" s="1"/>
  <c r="R41" i="22"/>
  <c r="R41" i="23" s="1"/>
  <c r="H41" i="22"/>
  <c r="T41" i="22"/>
  <c r="V41" i="22"/>
  <c r="AN41" i="22"/>
  <c r="AN41" i="23" s="1"/>
  <c r="R42" i="22"/>
  <c r="R42" i="23" s="1"/>
  <c r="H42" i="22"/>
  <c r="H42" i="23" s="1"/>
  <c r="T42" i="22"/>
  <c r="V42" i="22"/>
  <c r="AN42" i="22"/>
  <c r="AN42" i="23" s="1"/>
  <c r="P43" i="22"/>
  <c r="P43" i="23" s="1"/>
  <c r="AF43" i="22"/>
  <c r="AF43" i="23" s="1"/>
  <c r="P44" i="22"/>
  <c r="P44" i="23" s="1"/>
  <c r="AF44" i="22"/>
  <c r="AF44" i="23" s="1"/>
  <c r="P45" i="22"/>
  <c r="P45" i="23" s="1"/>
  <c r="AF45" i="22"/>
  <c r="AF45" i="23" s="1"/>
  <c r="P46" i="22"/>
  <c r="P46" i="23" s="1"/>
  <c r="AF46" i="22"/>
  <c r="P47" i="22"/>
  <c r="P47" i="23" s="1"/>
  <c r="S43" i="22"/>
  <c r="U43" i="22"/>
  <c r="U43" i="23" s="1"/>
  <c r="W43" i="22"/>
  <c r="S44" i="22"/>
  <c r="U44" i="22"/>
  <c r="U44" i="23" s="1"/>
  <c r="W44" i="22"/>
  <c r="S45" i="22"/>
  <c r="U45" i="22"/>
  <c r="U45" i="23" s="1"/>
  <c r="W45" i="22"/>
  <c r="S46" i="22"/>
  <c r="U46" i="22"/>
  <c r="U46" i="23" s="1"/>
  <c r="W46" i="22"/>
  <c r="S47" i="22"/>
  <c r="U47" i="22"/>
  <c r="U47" i="23" s="1"/>
  <c r="W47" i="22"/>
  <c r="S48" i="22"/>
  <c r="AS48" i="22"/>
  <c r="AS48" i="23" s="1"/>
  <c r="AU48" i="22"/>
  <c r="AU48" i="23" s="1"/>
  <c r="AQ49" i="22"/>
  <c r="AQ49" i="23" s="1"/>
  <c r="AS49" i="22"/>
  <c r="AS49" i="23" s="1"/>
  <c r="AU49" i="22"/>
  <c r="AU49" i="23" s="1"/>
  <c r="AQ50" i="22"/>
  <c r="AQ50" i="23" s="1"/>
  <c r="AS50" i="22"/>
  <c r="AS50" i="23" s="1"/>
  <c r="AU50" i="22"/>
  <c r="AU50" i="23" s="1"/>
  <c r="AQ51" i="22"/>
  <c r="AQ51" i="23" s="1"/>
  <c r="AS51" i="22"/>
  <c r="AS51" i="23" s="1"/>
  <c r="AU51" i="22"/>
  <c r="AU51" i="23" s="1"/>
  <c r="AF52" i="22"/>
  <c r="AF52" i="23" s="1"/>
  <c r="R52" i="22"/>
  <c r="R52" i="23" s="1"/>
  <c r="H52" i="22"/>
  <c r="H52" i="23" s="1"/>
  <c r="T52" i="22"/>
  <c r="V52" i="22"/>
  <c r="AN52" i="22"/>
  <c r="AN52" i="23" s="1"/>
  <c r="R53" i="22"/>
  <c r="R53" i="23" s="1"/>
  <c r="H53" i="22"/>
  <c r="H53" i="23" s="1"/>
  <c r="T53" i="22"/>
  <c r="V53" i="22"/>
  <c r="V53" i="23" s="1"/>
  <c r="AN53" i="22"/>
  <c r="AN53" i="23" s="1"/>
  <c r="R54" i="22"/>
  <c r="R54" i="23" s="1"/>
  <c r="H54" i="22"/>
  <c r="H54" i="23" s="1"/>
  <c r="T54" i="22"/>
  <c r="V54" i="22"/>
  <c r="AF54" i="22"/>
  <c r="AF54" i="23" s="1"/>
  <c r="AN54" i="22"/>
  <c r="AN54" i="23" s="1"/>
  <c r="R55" i="22"/>
  <c r="AP55" i="22" s="1"/>
  <c r="AP55" i="23" s="1"/>
  <c r="H55" i="22"/>
  <c r="H55" i="23" s="1"/>
  <c r="AN55" i="22"/>
  <c r="AN55" i="23" s="1"/>
  <c r="AR55" i="22"/>
  <c r="AR55" i="23" s="1"/>
  <c r="AT55" i="22"/>
  <c r="AT55" i="23" s="1"/>
  <c r="R56" i="22"/>
  <c r="AP56" i="22" s="1"/>
  <c r="AP56" i="23" s="1"/>
  <c r="H56" i="22"/>
  <c r="H56" i="23" s="1"/>
  <c r="AN56" i="22"/>
  <c r="AN56" i="23" s="1"/>
  <c r="AR56" i="22"/>
  <c r="AR56" i="23" s="1"/>
  <c r="AT56" i="22"/>
  <c r="AT56" i="23" s="1"/>
  <c r="P23" i="22"/>
  <c r="P23" i="23" s="1"/>
  <c r="AF22" i="22"/>
  <c r="AF22" i="23" s="1"/>
  <c r="P22" i="22"/>
  <c r="P22" i="23" s="1"/>
  <c r="AF21" i="22"/>
  <c r="AF21" i="23" s="1"/>
  <c r="P21" i="22"/>
  <c r="P21" i="23" s="1"/>
  <c r="AF20" i="22"/>
  <c r="P20" i="22"/>
  <c r="P20" i="23" s="1"/>
  <c r="AF19" i="22"/>
  <c r="AF19" i="23" s="1"/>
  <c r="P19" i="22"/>
  <c r="P19" i="23" s="1"/>
  <c r="AF18" i="22"/>
  <c r="AF18" i="23" s="1"/>
  <c r="P18" i="22"/>
  <c r="P18" i="23" s="1"/>
  <c r="AF17" i="22"/>
  <c r="P17" i="22"/>
  <c r="P17" i="23" s="1"/>
  <c r="AF16" i="22"/>
  <c r="AF16" i="23" s="1"/>
  <c r="P16" i="22"/>
  <c r="P16" i="23" s="1"/>
  <c r="AF15" i="22"/>
  <c r="P15" i="22"/>
  <c r="P15" i="23" s="1"/>
  <c r="AF14" i="22"/>
  <c r="AF14" i="23" s="1"/>
  <c r="P14" i="22"/>
  <c r="P14" i="23" s="1"/>
  <c r="AF13" i="22"/>
  <c r="AF13" i="23" s="1"/>
  <c r="P13" i="22"/>
  <c r="P13" i="23" s="1"/>
  <c r="AF12" i="22"/>
  <c r="AF12" i="23" s="1"/>
  <c r="P12" i="22"/>
  <c r="P12" i="23" s="1"/>
  <c r="AF11" i="22"/>
  <c r="AF11" i="23" s="1"/>
  <c r="P11" i="22"/>
  <c r="P11" i="23" s="1"/>
  <c r="AF10" i="22"/>
  <c r="AF10" i="23" s="1"/>
  <c r="P10" i="22"/>
  <c r="P10" i="23" s="1"/>
  <c r="AF9" i="22"/>
  <c r="AF9" i="23" s="1"/>
  <c r="P9" i="22"/>
  <c r="P9" i="23" s="1"/>
  <c r="AF8" i="22"/>
  <c r="AF8" i="23" s="1"/>
  <c r="P8" i="22"/>
  <c r="P8" i="23" s="1"/>
  <c r="AF7" i="22"/>
  <c r="AF7" i="23" s="1"/>
  <c r="S23" i="22"/>
  <c r="U23" i="22"/>
  <c r="W23" i="22"/>
  <c r="AQ24" i="22"/>
  <c r="AQ24" i="23" s="1"/>
  <c r="AS24" i="22"/>
  <c r="AS24" i="23" s="1"/>
  <c r="AU24" i="22"/>
  <c r="AU24" i="23" s="1"/>
  <c r="AQ25" i="22"/>
  <c r="AQ25" i="23" s="1"/>
  <c r="AS25" i="22"/>
  <c r="AS25" i="23" s="1"/>
  <c r="AU25" i="22"/>
  <c r="AU25" i="23" s="1"/>
  <c r="AQ26" i="22"/>
  <c r="AQ26" i="23" s="1"/>
  <c r="AS26" i="22"/>
  <c r="AS26" i="23" s="1"/>
  <c r="AU26" i="22"/>
  <c r="AU26" i="23" s="1"/>
  <c r="AQ27" i="22"/>
  <c r="AQ27" i="23" s="1"/>
  <c r="AS27" i="22"/>
  <c r="AS27" i="23" s="1"/>
  <c r="AU27" i="22"/>
  <c r="AU27" i="23" s="1"/>
  <c r="AQ28" i="22"/>
  <c r="AQ28" i="23" s="1"/>
  <c r="AS28" i="22"/>
  <c r="AS28" i="23" s="1"/>
  <c r="AU28" i="22"/>
  <c r="AU28" i="23" s="1"/>
  <c r="AQ29" i="22"/>
  <c r="AQ29" i="23" s="1"/>
  <c r="AU29" i="22"/>
  <c r="AU29" i="23" s="1"/>
  <c r="AQ30" i="22"/>
  <c r="AQ30" i="23" s="1"/>
  <c r="AU30" i="22"/>
  <c r="AU30" i="23" s="1"/>
  <c r="AQ31" i="22"/>
  <c r="AQ31" i="23" s="1"/>
  <c r="AS31" i="22"/>
  <c r="AS31" i="23" s="1"/>
  <c r="AU31" i="22"/>
  <c r="AU31" i="23" s="1"/>
  <c r="AF33" i="22"/>
  <c r="AF33" i="23" s="1"/>
  <c r="AQ32" i="22"/>
  <c r="AQ32" i="23" s="1"/>
  <c r="AS32" i="22"/>
  <c r="AS32" i="23" s="1"/>
  <c r="AU32" i="22"/>
  <c r="AU32" i="23" s="1"/>
  <c r="S33" i="22"/>
  <c r="U33" i="22"/>
  <c r="W33" i="22"/>
  <c r="S34" i="22"/>
  <c r="U34" i="22"/>
  <c r="W34" i="22"/>
  <c r="S35" i="22"/>
  <c r="U35" i="22"/>
  <c r="W35" i="22"/>
  <c r="W35" i="23" s="1"/>
  <c r="S36" i="22"/>
  <c r="U36" i="22"/>
  <c r="W36" i="22"/>
  <c r="S37" i="22"/>
  <c r="U37" i="22"/>
  <c r="W37" i="22"/>
  <c r="S38" i="22"/>
  <c r="U38" i="22"/>
  <c r="W38" i="22"/>
  <c r="S39" i="22"/>
  <c r="U39" i="22"/>
  <c r="W39" i="22"/>
  <c r="S40" i="22"/>
  <c r="U40" i="22"/>
  <c r="W40" i="22"/>
  <c r="S41" i="22"/>
  <c r="U41" i="22"/>
  <c r="W41" i="22"/>
  <c r="S42" i="22"/>
  <c r="U42" i="22"/>
  <c r="W42" i="22"/>
  <c r="R43" i="22"/>
  <c r="R43" i="23" s="1"/>
  <c r="H43" i="22"/>
  <c r="H43" i="23" s="1"/>
  <c r="T43" i="22"/>
  <c r="V43" i="22"/>
  <c r="AN43" i="22"/>
  <c r="AN43" i="23" s="1"/>
  <c r="R44" i="22"/>
  <c r="R44" i="23" s="1"/>
  <c r="H44" i="22"/>
  <c r="H44" i="23" s="1"/>
  <c r="T44" i="22"/>
  <c r="V44" i="22"/>
  <c r="V44" i="23" s="1"/>
  <c r="AN44" i="22"/>
  <c r="AN44" i="23" s="1"/>
  <c r="R45" i="22"/>
  <c r="R45" i="23" s="1"/>
  <c r="H45" i="22"/>
  <c r="H45" i="23" s="1"/>
  <c r="T45" i="22"/>
  <c r="V45" i="22"/>
  <c r="AN45" i="22"/>
  <c r="AN45" i="23" s="1"/>
  <c r="R46" i="22"/>
  <c r="R46" i="23" s="1"/>
  <c r="H46" i="22"/>
  <c r="H46" i="23" s="1"/>
  <c r="T46" i="22"/>
  <c r="V46" i="22"/>
  <c r="V46" i="23" s="1"/>
  <c r="AN46" i="22"/>
  <c r="AN46" i="23" s="1"/>
  <c r="R47" i="22"/>
  <c r="R47" i="23" s="1"/>
  <c r="H47" i="22"/>
  <c r="H47" i="23" s="1"/>
  <c r="T47" i="22"/>
  <c r="V47" i="22"/>
  <c r="V47" i="23" s="1"/>
  <c r="AF47" i="22"/>
  <c r="AF47" i="23" s="1"/>
  <c r="AN47" i="22"/>
  <c r="AN47" i="23" s="1"/>
  <c r="R48" i="22"/>
  <c r="AP48" i="22" s="1"/>
  <c r="AP48" i="23" s="1"/>
  <c r="H48" i="22"/>
  <c r="H48" i="23" s="1"/>
  <c r="AN48" i="22"/>
  <c r="AN48" i="23" s="1"/>
  <c r="AR48" i="22"/>
  <c r="AR48" i="23" s="1"/>
  <c r="AT48" i="22"/>
  <c r="AT48" i="23" s="1"/>
  <c r="R49" i="22"/>
  <c r="AP49" i="22" s="1"/>
  <c r="AP49" i="23" s="1"/>
  <c r="H49" i="22"/>
  <c r="H49" i="23" s="1"/>
  <c r="AN49" i="22"/>
  <c r="AN49" i="23" s="1"/>
  <c r="AR49" i="22"/>
  <c r="AR49" i="23" s="1"/>
  <c r="AT49" i="22"/>
  <c r="AT49" i="23" s="1"/>
  <c r="R50" i="22"/>
  <c r="AP50" i="22" s="1"/>
  <c r="AP50" i="23" s="1"/>
  <c r="H50" i="22"/>
  <c r="H50" i="23" s="1"/>
  <c r="AN50" i="22"/>
  <c r="AN50" i="23" s="1"/>
  <c r="AR50" i="22"/>
  <c r="AR50" i="23" s="1"/>
  <c r="AT50" i="22"/>
  <c r="AT50" i="23" s="1"/>
  <c r="R51" i="22"/>
  <c r="AP51" i="22" s="1"/>
  <c r="AP51" i="23" s="1"/>
  <c r="H51" i="22"/>
  <c r="H51" i="23" s="1"/>
  <c r="AN51" i="22"/>
  <c r="AN51" i="23" s="1"/>
  <c r="AR51" i="22"/>
  <c r="AR51" i="23" s="1"/>
  <c r="AT51" i="22"/>
  <c r="AT51" i="23" s="1"/>
  <c r="P53" i="22"/>
  <c r="P53" i="23" s="1"/>
  <c r="S52" i="22"/>
  <c r="U52" i="22"/>
  <c r="U52" i="23" s="1"/>
  <c r="W52" i="22"/>
  <c r="S53" i="22"/>
  <c r="U53" i="22"/>
  <c r="U53" i="23" s="1"/>
  <c r="W53" i="22"/>
  <c r="S54" i="22"/>
  <c r="U54" i="22"/>
  <c r="U54" i="23" s="1"/>
  <c r="W54" i="22"/>
  <c r="AQ55" i="22"/>
  <c r="AQ55" i="23" s="1"/>
  <c r="AS55" i="22"/>
  <c r="AS55" i="23" s="1"/>
  <c r="AU55" i="22"/>
  <c r="AU55" i="23" s="1"/>
  <c r="AQ56" i="22"/>
  <c r="AQ56" i="23" s="1"/>
  <c r="AS56" i="22"/>
  <c r="AS56" i="23" s="1"/>
  <c r="AU56" i="22"/>
  <c r="AU56" i="23" s="1"/>
  <c r="AF23" i="22"/>
  <c r="AF23" i="23" s="1"/>
  <c r="AF6" i="22"/>
  <c r="AF6" i="23" s="1"/>
  <c r="AR11" i="22" l="1"/>
  <c r="AR11" i="23" s="1"/>
  <c r="AU17" i="22"/>
  <c r="AU17" i="23" s="1"/>
  <c r="AU16" i="22"/>
  <c r="AU16" i="23" s="1"/>
  <c r="AS30" i="22"/>
  <c r="AS30" i="23" s="1"/>
  <c r="AT10" i="22"/>
  <c r="AT10" i="23" s="1"/>
  <c r="AR12" i="22"/>
  <c r="AR12" i="23" s="1"/>
  <c r="AS10" i="22"/>
  <c r="AS10" i="23" s="1"/>
  <c r="T16" i="23"/>
  <c r="AU12" i="22"/>
  <c r="AU12" i="23" s="1"/>
  <c r="T15" i="23"/>
  <c r="AS9" i="22"/>
  <c r="AS9" i="23" s="1"/>
  <c r="V15" i="23"/>
  <c r="AT11" i="22"/>
  <c r="AT11" i="23" s="1"/>
  <c r="T8" i="23"/>
  <c r="V13" i="23"/>
  <c r="AT8" i="22"/>
  <c r="AT8" i="23" s="1"/>
  <c r="AU11" i="22"/>
  <c r="AU11" i="23" s="1"/>
  <c r="T9" i="23"/>
  <c r="T13" i="23"/>
  <c r="AQ12" i="22"/>
  <c r="AQ12" i="23" s="1"/>
  <c r="AQ7" i="22"/>
  <c r="AQ7" i="23" s="1"/>
  <c r="V17" i="23"/>
  <c r="AU21" i="22"/>
  <c r="AU21" i="23" s="1"/>
  <c r="AU9" i="22"/>
  <c r="AU9" i="23" s="1"/>
  <c r="AS12" i="22"/>
  <c r="AS12" i="23" s="1"/>
  <c r="AT24" i="22"/>
  <c r="AT24" i="23" s="1"/>
  <c r="AS8" i="22"/>
  <c r="AS8" i="23" s="1"/>
  <c r="AS29" i="22"/>
  <c r="AS29" i="23" s="1"/>
  <c r="T10" i="23"/>
  <c r="AQ10" i="22"/>
  <c r="AQ10" i="23" s="1"/>
  <c r="AQ9" i="22"/>
  <c r="AQ9" i="23" s="1"/>
  <c r="AS6" i="22"/>
  <c r="AS6" i="23" s="1"/>
  <c r="AQ8" i="22"/>
  <c r="AQ8" i="23" s="1"/>
  <c r="AU10" i="22"/>
  <c r="AU10" i="23" s="1"/>
  <c r="AS54" i="22"/>
  <c r="AS54" i="23" s="1"/>
  <c r="AS43" i="22"/>
  <c r="AS43" i="23" s="1"/>
  <c r="AU7" i="22"/>
  <c r="AU7" i="23" s="1"/>
  <c r="AU8" i="22"/>
  <c r="AU8" i="23" s="1"/>
  <c r="AT40" i="22"/>
  <c r="AT40" i="23" s="1"/>
  <c r="AP24" i="22"/>
  <c r="AP24" i="23" s="1"/>
  <c r="AP47" i="22"/>
  <c r="AP47" i="23" s="1"/>
  <c r="AS45" i="22"/>
  <c r="AS45" i="23" s="1"/>
  <c r="AS47" i="22"/>
  <c r="AS47" i="23" s="1"/>
  <c r="AT38" i="22"/>
  <c r="AT38" i="23" s="1"/>
  <c r="AS52" i="22"/>
  <c r="AS52" i="23" s="1"/>
  <c r="AR14" i="22"/>
  <c r="AR14" i="23" s="1"/>
  <c r="AT34" i="22"/>
  <c r="AT34" i="23" s="1"/>
  <c r="AS46" i="22"/>
  <c r="AS46" i="23" s="1"/>
  <c r="AS44" i="22"/>
  <c r="AS44" i="23" s="1"/>
  <c r="AS53" i="22"/>
  <c r="AS53" i="23" s="1"/>
  <c r="AT47" i="22"/>
  <c r="AT47" i="23" s="1"/>
  <c r="AT46" i="22"/>
  <c r="AT46" i="23" s="1"/>
  <c r="AT36" i="22"/>
  <c r="AT36" i="23" s="1"/>
  <c r="AR24" i="22"/>
  <c r="AR24" i="23" s="1"/>
  <c r="AT53" i="22"/>
  <c r="AT53" i="23" s="1"/>
  <c r="AT44" i="22"/>
  <c r="AT44" i="23" s="1"/>
  <c r="AQ54" i="22"/>
  <c r="AQ54" i="23" s="1"/>
  <c r="S54" i="23"/>
  <c r="AR45" i="22"/>
  <c r="AR45" i="23" s="1"/>
  <c r="T45" i="23"/>
  <c r="AR44" i="22"/>
  <c r="AR44" i="23" s="1"/>
  <c r="T44" i="23"/>
  <c r="AT43" i="22"/>
  <c r="AT43" i="23" s="1"/>
  <c r="V43" i="23"/>
  <c r="AU42" i="22"/>
  <c r="AU42" i="23" s="1"/>
  <c r="W42" i="23"/>
  <c r="AQ42" i="22"/>
  <c r="AQ42" i="23" s="1"/>
  <c r="S42" i="23"/>
  <c r="AS41" i="22"/>
  <c r="AS41" i="23" s="1"/>
  <c r="U41" i="23"/>
  <c r="AU40" i="22"/>
  <c r="AU40" i="23" s="1"/>
  <c r="W40" i="23"/>
  <c r="AQ40" i="22"/>
  <c r="AQ40" i="23" s="1"/>
  <c r="S40" i="23"/>
  <c r="AS39" i="22"/>
  <c r="AS39" i="23" s="1"/>
  <c r="U39" i="23"/>
  <c r="AU38" i="22"/>
  <c r="AU38" i="23" s="1"/>
  <c r="W38" i="23"/>
  <c r="AQ38" i="22"/>
  <c r="AQ38" i="23" s="1"/>
  <c r="S38" i="23"/>
  <c r="AS37" i="22"/>
  <c r="AS37" i="23" s="1"/>
  <c r="U37" i="23"/>
  <c r="AU36" i="22"/>
  <c r="AU36" i="23" s="1"/>
  <c r="W36" i="23"/>
  <c r="AQ36" i="22"/>
  <c r="AQ36" i="23" s="1"/>
  <c r="S36" i="23"/>
  <c r="AQ35" i="22"/>
  <c r="AQ35" i="23" s="1"/>
  <c r="S35" i="23"/>
  <c r="AS34" i="22"/>
  <c r="AS34" i="23" s="1"/>
  <c r="U34" i="23"/>
  <c r="AU33" i="22"/>
  <c r="AU33" i="23" s="1"/>
  <c r="W33" i="23"/>
  <c r="AQ33" i="22"/>
  <c r="AQ33" i="23" s="1"/>
  <c r="S33" i="23"/>
  <c r="AS23" i="22"/>
  <c r="AS23" i="23" s="1"/>
  <c r="U23" i="23"/>
  <c r="AT54" i="22"/>
  <c r="AT54" i="23" s="1"/>
  <c r="V54" i="23"/>
  <c r="AR52" i="22"/>
  <c r="AR52" i="23" s="1"/>
  <c r="T52" i="23"/>
  <c r="AT42" i="22"/>
  <c r="AT42" i="23" s="1"/>
  <c r="V42" i="23"/>
  <c r="AR41" i="22"/>
  <c r="AR41" i="23" s="1"/>
  <c r="T41" i="23"/>
  <c r="AR40" i="22"/>
  <c r="AR40" i="23" s="1"/>
  <c r="T40" i="23"/>
  <c r="AT39" i="22"/>
  <c r="AT39" i="23" s="1"/>
  <c r="V39" i="23"/>
  <c r="AR37" i="22"/>
  <c r="AR37" i="23" s="1"/>
  <c r="T37" i="23"/>
  <c r="AR36" i="22"/>
  <c r="AR36" i="23" s="1"/>
  <c r="T36" i="23"/>
  <c r="AT35" i="22"/>
  <c r="AT35" i="23" s="1"/>
  <c r="V35" i="23"/>
  <c r="AR33" i="22"/>
  <c r="AR33" i="23" s="1"/>
  <c r="T33" i="23"/>
  <c r="AU54" i="22"/>
  <c r="AU54" i="23" s="1"/>
  <c r="W54" i="23"/>
  <c r="AU53" i="22"/>
  <c r="AU53" i="23" s="1"/>
  <c r="W53" i="23"/>
  <c r="AQ53" i="22"/>
  <c r="AQ53" i="23" s="1"/>
  <c r="S53" i="23"/>
  <c r="AU52" i="22"/>
  <c r="AU52" i="23" s="1"/>
  <c r="W52" i="23"/>
  <c r="AQ52" i="22"/>
  <c r="AQ52" i="23" s="1"/>
  <c r="S52" i="23"/>
  <c r="AR47" i="22"/>
  <c r="AR47" i="23" s="1"/>
  <c r="T47" i="23"/>
  <c r="AR46" i="22"/>
  <c r="AR46" i="23" s="1"/>
  <c r="T46" i="23"/>
  <c r="AT45" i="22"/>
  <c r="AT45" i="23" s="1"/>
  <c r="V45" i="23"/>
  <c r="AR43" i="22"/>
  <c r="AR43" i="23" s="1"/>
  <c r="T43" i="23"/>
  <c r="AS42" i="22"/>
  <c r="AS42" i="23" s="1"/>
  <c r="U42" i="23"/>
  <c r="AU41" i="22"/>
  <c r="AU41" i="23" s="1"/>
  <c r="W41" i="23"/>
  <c r="AQ41" i="22"/>
  <c r="AQ41" i="23" s="1"/>
  <c r="S41" i="23"/>
  <c r="AS40" i="22"/>
  <c r="AS40" i="23" s="1"/>
  <c r="U40" i="23"/>
  <c r="AU39" i="22"/>
  <c r="AU39" i="23" s="1"/>
  <c r="W39" i="23"/>
  <c r="AQ39" i="22"/>
  <c r="AQ39" i="23" s="1"/>
  <c r="S39" i="23"/>
  <c r="AS38" i="22"/>
  <c r="AS38" i="23" s="1"/>
  <c r="U38" i="23"/>
  <c r="AU37" i="22"/>
  <c r="AU37" i="23" s="1"/>
  <c r="W37" i="23"/>
  <c r="AQ37" i="22"/>
  <c r="AQ37" i="23" s="1"/>
  <c r="S37" i="23"/>
  <c r="AS36" i="22"/>
  <c r="AS36" i="23" s="1"/>
  <c r="U36" i="23"/>
  <c r="AU35" i="22"/>
  <c r="AU35" i="23" s="1"/>
  <c r="AS35" i="22"/>
  <c r="AS35" i="23" s="1"/>
  <c r="U35" i="23"/>
  <c r="AU34" i="22"/>
  <c r="AU34" i="23" s="1"/>
  <c r="W34" i="23"/>
  <c r="AQ34" i="22"/>
  <c r="AQ34" i="23" s="1"/>
  <c r="S34" i="23"/>
  <c r="AS33" i="22"/>
  <c r="AS33" i="23" s="1"/>
  <c r="U33" i="23"/>
  <c r="AU23" i="22"/>
  <c r="AU23" i="23" s="1"/>
  <c r="W23" i="23"/>
  <c r="AQ23" i="22"/>
  <c r="AQ23" i="23" s="1"/>
  <c r="S23" i="23"/>
  <c r="AR54" i="22"/>
  <c r="AR54" i="23" s="1"/>
  <c r="T54" i="23"/>
  <c r="AR53" i="22"/>
  <c r="AR53" i="23" s="1"/>
  <c r="T53" i="23"/>
  <c r="AT52" i="22"/>
  <c r="AT52" i="23" s="1"/>
  <c r="V52" i="23"/>
  <c r="AQ48" i="22"/>
  <c r="AQ48" i="23" s="1"/>
  <c r="S48" i="23"/>
  <c r="AU47" i="22"/>
  <c r="AU47" i="23" s="1"/>
  <c r="W47" i="23"/>
  <c r="AQ47" i="22"/>
  <c r="AQ47" i="23" s="1"/>
  <c r="S47" i="23"/>
  <c r="AU46" i="22"/>
  <c r="AU46" i="23" s="1"/>
  <c r="W46" i="23"/>
  <c r="AQ46" i="22"/>
  <c r="AQ46" i="23" s="1"/>
  <c r="S46" i="23"/>
  <c r="AU45" i="22"/>
  <c r="AU45" i="23" s="1"/>
  <c r="W45" i="23"/>
  <c r="AQ45" i="22"/>
  <c r="AQ45" i="23" s="1"/>
  <c r="S45" i="23"/>
  <c r="AU44" i="22"/>
  <c r="AU44" i="23" s="1"/>
  <c r="W44" i="23"/>
  <c r="AQ44" i="22"/>
  <c r="AQ44" i="23" s="1"/>
  <c r="S44" i="23"/>
  <c r="AU43" i="22"/>
  <c r="AU43" i="23" s="1"/>
  <c r="W43" i="23"/>
  <c r="AQ43" i="22"/>
  <c r="AQ43" i="23" s="1"/>
  <c r="S43" i="23"/>
  <c r="AR42" i="22"/>
  <c r="AR42" i="23" s="1"/>
  <c r="T42" i="23"/>
  <c r="AT41" i="22"/>
  <c r="AT41" i="23" s="1"/>
  <c r="V41" i="23"/>
  <c r="AR39" i="22"/>
  <c r="AR39" i="23" s="1"/>
  <c r="T39" i="23"/>
  <c r="AR38" i="22"/>
  <c r="AR38" i="23" s="1"/>
  <c r="T38" i="23"/>
  <c r="AT37" i="22"/>
  <c r="AT37" i="23" s="1"/>
  <c r="V37" i="23"/>
  <c r="AR35" i="22"/>
  <c r="AR35" i="23" s="1"/>
  <c r="T35" i="23"/>
  <c r="AR34" i="22"/>
  <c r="AR34" i="23" s="1"/>
  <c r="T34" i="23"/>
  <c r="AT33" i="22"/>
  <c r="AT33" i="23" s="1"/>
  <c r="V33" i="23"/>
  <c r="X51" i="22"/>
  <c r="R51" i="23"/>
  <c r="X49" i="22"/>
  <c r="R49" i="23"/>
  <c r="X56" i="22"/>
  <c r="R56" i="23"/>
  <c r="X55" i="22"/>
  <c r="R55" i="23"/>
  <c r="X32" i="22"/>
  <c r="R32" i="23"/>
  <c r="X31" i="22"/>
  <c r="R31" i="23"/>
  <c r="X30" i="22"/>
  <c r="R30" i="23"/>
  <c r="X29" i="22"/>
  <c r="R29" i="23"/>
  <c r="X28" i="22"/>
  <c r="R28" i="23"/>
  <c r="X27" i="22"/>
  <c r="R27" i="23"/>
  <c r="X26" i="22"/>
  <c r="R26" i="23"/>
  <c r="X25" i="22"/>
  <c r="R25" i="23"/>
  <c r="X7" i="22"/>
  <c r="R7" i="23"/>
  <c r="X9" i="22"/>
  <c r="R9" i="23"/>
  <c r="X11" i="22"/>
  <c r="R11" i="23"/>
  <c r="X13" i="22"/>
  <c r="R13" i="23"/>
  <c r="X15" i="22"/>
  <c r="R15" i="23"/>
  <c r="X17" i="22"/>
  <c r="R17" i="23"/>
  <c r="X19" i="22"/>
  <c r="R19" i="23"/>
  <c r="X21" i="22"/>
  <c r="R21" i="23"/>
  <c r="X50" i="22"/>
  <c r="R50" i="23"/>
  <c r="X48" i="22"/>
  <c r="R48" i="23"/>
  <c r="X6" i="22"/>
  <c r="R6" i="23"/>
  <c r="X8" i="22"/>
  <c r="R8" i="23"/>
  <c r="X10" i="22"/>
  <c r="R10" i="23"/>
  <c r="X12" i="22"/>
  <c r="R12" i="23"/>
  <c r="X14" i="22"/>
  <c r="R14" i="23"/>
  <c r="X16" i="22"/>
  <c r="R16" i="23"/>
  <c r="X18" i="22"/>
  <c r="R18" i="23"/>
  <c r="X20" i="22"/>
  <c r="R20" i="23"/>
  <c r="X22" i="22"/>
  <c r="R22" i="23"/>
  <c r="X47" i="22"/>
  <c r="X46" i="22"/>
  <c r="X43" i="22"/>
  <c r="X54" i="22"/>
  <c r="X53" i="22"/>
  <c r="X52" i="22"/>
  <c r="X42" i="22"/>
  <c r="X41" i="22"/>
  <c r="X40" i="22"/>
  <c r="X39" i="22"/>
  <c r="X38" i="22"/>
  <c r="X37" i="22"/>
  <c r="X36" i="22"/>
  <c r="X35" i="22"/>
  <c r="X34" i="22"/>
  <c r="X33" i="22"/>
  <c r="AV31" i="22"/>
  <c r="AV31" i="23" s="1"/>
  <c r="AV30" i="22"/>
  <c r="AV29" i="22"/>
  <c r="AV28" i="22"/>
  <c r="AV28" i="23" s="1"/>
  <c r="AV27" i="22"/>
  <c r="AV27" i="23" s="1"/>
  <c r="AV26" i="22"/>
  <c r="AV26" i="23" s="1"/>
  <c r="AV25" i="22"/>
  <c r="AV25" i="23" s="1"/>
  <c r="X24" i="22"/>
  <c r="X24" i="23" s="1"/>
  <c r="X23" i="22"/>
  <c r="X45" i="22"/>
  <c r="X44" i="22"/>
  <c r="AV51" i="22"/>
  <c r="AV51" i="23" s="1"/>
  <c r="AV50" i="22"/>
  <c r="AV50" i="23" s="1"/>
  <c r="AV49" i="22"/>
  <c r="AV49" i="23" s="1"/>
  <c r="AP46" i="22"/>
  <c r="AP45" i="22"/>
  <c r="AP44" i="22"/>
  <c r="AP43" i="22"/>
  <c r="AV56" i="22"/>
  <c r="AV56" i="23" s="1"/>
  <c r="AV55" i="22"/>
  <c r="AV55" i="23" s="1"/>
  <c r="AP54" i="22"/>
  <c r="AP53" i="22"/>
  <c r="AP52" i="22"/>
  <c r="AP42" i="22"/>
  <c r="AP41" i="22"/>
  <c r="AP40" i="22"/>
  <c r="AP39" i="22"/>
  <c r="AP38" i="22"/>
  <c r="AP37" i="22"/>
  <c r="AP36" i="22"/>
  <c r="AP35" i="22"/>
  <c r="AP34" i="22"/>
  <c r="AP33" i="22"/>
  <c r="AP32" i="22"/>
  <c r="AP23" i="22"/>
  <c r="AP6" i="22"/>
  <c r="AP7" i="22"/>
  <c r="AP8" i="22"/>
  <c r="AP9" i="22"/>
  <c r="AP10" i="22"/>
  <c r="AP11" i="22"/>
  <c r="AP12" i="22"/>
  <c r="AP13" i="22"/>
  <c r="AP14" i="22"/>
  <c r="AP15" i="22"/>
  <c r="AP16" i="22"/>
  <c r="AP17" i="22"/>
  <c r="AP18" i="22"/>
  <c r="AP19" i="22"/>
  <c r="AP20" i="22"/>
  <c r="AP21" i="22"/>
  <c r="AP22" i="22"/>
  <c r="AV30" i="23" l="1"/>
  <c r="AV29" i="23"/>
  <c r="X36" i="23"/>
  <c r="X40" i="23"/>
  <c r="AV24" i="22"/>
  <c r="AV24" i="23" s="1"/>
  <c r="AV48" i="22"/>
  <c r="AV48" i="23" s="1"/>
  <c r="X44" i="23"/>
  <c r="AV47" i="22"/>
  <c r="AV47" i="23" s="1"/>
  <c r="X38" i="23"/>
  <c r="X42" i="23"/>
  <c r="X53" i="23"/>
  <c r="X43" i="23"/>
  <c r="X47" i="23"/>
  <c r="X45" i="23"/>
  <c r="X23" i="23"/>
  <c r="X33" i="23"/>
  <c r="X35" i="23"/>
  <c r="X37" i="23"/>
  <c r="X39" i="23"/>
  <c r="X52" i="23"/>
  <c r="X54" i="23"/>
  <c r="X46" i="23"/>
  <c r="X34" i="23"/>
  <c r="X22" i="23"/>
  <c r="X20" i="23"/>
  <c r="X18" i="23"/>
  <c r="X16" i="23"/>
  <c r="X14" i="23"/>
  <c r="X12" i="23"/>
  <c r="X10" i="23"/>
  <c r="X8" i="23"/>
  <c r="X6" i="23"/>
  <c r="X50" i="23"/>
  <c r="X26" i="23"/>
  <c r="X28" i="23"/>
  <c r="X30" i="23"/>
  <c r="X32" i="23"/>
  <c r="X55" i="23"/>
  <c r="X51" i="23"/>
  <c r="X41" i="23"/>
  <c r="AV19" i="22"/>
  <c r="AP19" i="23"/>
  <c r="AV17" i="22"/>
  <c r="AP17" i="23"/>
  <c r="AV13" i="22"/>
  <c r="AP13" i="23"/>
  <c r="AV11" i="22"/>
  <c r="AP11" i="23"/>
  <c r="AV9" i="22"/>
  <c r="AP9" i="23"/>
  <c r="AV23" i="22"/>
  <c r="AP23" i="23"/>
  <c r="AV33" i="22"/>
  <c r="AP33" i="23"/>
  <c r="AV35" i="22"/>
  <c r="AP35" i="23"/>
  <c r="AV39" i="22"/>
  <c r="AP39" i="23"/>
  <c r="AV41" i="22"/>
  <c r="AP41" i="23"/>
  <c r="AV52" i="22"/>
  <c r="AP52" i="23"/>
  <c r="AV54" i="22"/>
  <c r="AP54" i="23"/>
  <c r="AV44" i="22"/>
  <c r="AP44" i="23"/>
  <c r="AV46" i="22"/>
  <c r="AP46" i="23"/>
  <c r="AV22" i="22"/>
  <c r="AP22" i="23"/>
  <c r="AV20" i="22"/>
  <c r="AP20" i="23"/>
  <c r="AV18" i="22"/>
  <c r="AP18" i="23"/>
  <c r="AV16" i="22"/>
  <c r="AP16" i="23"/>
  <c r="AV14" i="22"/>
  <c r="AP14" i="23"/>
  <c r="AV12" i="22"/>
  <c r="AP12" i="23"/>
  <c r="AV10" i="22"/>
  <c r="AP10" i="23"/>
  <c r="AV8" i="22"/>
  <c r="AP8" i="23"/>
  <c r="AV6" i="22"/>
  <c r="AP6" i="23"/>
  <c r="AV32" i="22"/>
  <c r="AP32" i="23"/>
  <c r="AV34" i="22"/>
  <c r="AP34" i="23"/>
  <c r="AV36" i="22"/>
  <c r="AP36" i="23"/>
  <c r="AV38" i="22"/>
  <c r="AP38" i="23"/>
  <c r="AV40" i="22"/>
  <c r="AP40" i="23"/>
  <c r="AV42" i="22"/>
  <c r="AP42" i="23"/>
  <c r="AV53" i="22"/>
  <c r="AP53" i="23"/>
  <c r="AV43" i="22"/>
  <c r="AP43" i="23"/>
  <c r="AV45" i="22"/>
  <c r="AP45" i="23"/>
  <c r="X48" i="23"/>
  <c r="X21" i="23"/>
  <c r="X19" i="23"/>
  <c r="X17" i="23"/>
  <c r="X15" i="23"/>
  <c r="X13" i="23"/>
  <c r="X11" i="23"/>
  <c r="X9" i="23"/>
  <c r="X7" i="23"/>
  <c r="X25" i="23"/>
  <c r="X27" i="23"/>
  <c r="X29" i="23"/>
  <c r="X31" i="23"/>
  <c r="X56" i="23"/>
  <c r="X49" i="23"/>
  <c r="AV21" i="22"/>
  <c r="AP21" i="23"/>
  <c r="AV15" i="22"/>
  <c r="AP15" i="23"/>
  <c r="AV7" i="22"/>
  <c r="AP7" i="23"/>
  <c r="AV37" i="22"/>
  <c r="AP37" i="23"/>
  <c r="AV37" i="23" l="1"/>
  <c r="AV7" i="23"/>
  <c r="AV15" i="23"/>
  <c r="AV21" i="23"/>
  <c r="AV34" i="23"/>
  <c r="AV45" i="23"/>
  <c r="AV43" i="23"/>
  <c r="AV53" i="23"/>
  <c r="AV42" i="23"/>
  <c r="AV40" i="23"/>
  <c r="AV38" i="23"/>
  <c r="AV36" i="23"/>
  <c r="AV32" i="23"/>
  <c r="AV6" i="23"/>
  <c r="AV8" i="23"/>
  <c r="AV10" i="23"/>
  <c r="AV12" i="23"/>
  <c r="AV14" i="23"/>
  <c r="AV16" i="23"/>
  <c r="AV18" i="23"/>
  <c r="AV20" i="23"/>
  <c r="AV22" i="23"/>
  <c r="AV46" i="23"/>
  <c r="AV44" i="23"/>
  <c r="AV54" i="23"/>
  <c r="AV52" i="23"/>
  <c r="AV41" i="23"/>
  <c r="AV39" i="23"/>
  <c r="AV35" i="23"/>
  <c r="AV33" i="23"/>
  <c r="AV23" i="23"/>
  <c r="AV9" i="23"/>
  <c r="AV11" i="23"/>
  <c r="AV13" i="23"/>
  <c r="AV17" i="23"/>
  <c r="AV1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<sst xmlns="http://schemas.openxmlformats.org/spreadsheetml/2006/main" count="10528" uniqueCount="212">
  <si>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</si>
  <si>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</si>
  <si>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</si>
  <si>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</si>
  <si>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</si>
  <si>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</si>
  <si>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</si>
  <si>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</si>
  <si>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</si>
  <si>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</si>
  <si>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</si>
  <si>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Durham</t>
  </si>
  <si>
    <t>East Sussex</t>
  </si>
  <si>
    <t>Essex</t>
  </si>
  <si>
    <t>Gloucestershire</t>
  </si>
  <si>
    <t>Greater London</t>
  </si>
  <si>
    <t>Greater Manchester</t>
  </si>
  <si>
    <t>Hereford and Worcester</t>
  </si>
  <si>
    <t>Hertfordshire</t>
  </si>
  <si>
    <t>Humberside</t>
  </si>
  <si>
    <t>Isles of Scilly</t>
  </si>
  <si>
    <t>Kent</t>
  </si>
  <si>
    <t>Lancashire</t>
  </si>
  <si>
    <t>Leicestershire</t>
  </si>
  <si>
    <t>Lincolnshire</t>
  </si>
  <si>
    <t>Merseyside</t>
  </si>
  <si>
    <t>Norfolk</t>
  </si>
  <si>
    <t>North Yorkshire</t>
  </si>
  <si>
    <t>Northamptonshire</t>
  </si>
  <si>
    <t>Northumberland</t>
  </si>
  <si>
    <t>Nottinghamshire</t>
  </si>
  <si>
    <t>Oxfordshire</t>
  </si>
  <si>
    <t>Shropshire</t>
  </si>
  <si>
    <t>South Yorkshire</t>
  </si>
  <si>
    <t>Staffordshire</t>
  </si>
  <si>
    <t>Suffolk</t>
  </si>
  <si>
    <t>Surrey</t>
  </si>
  <si>
    <t>Tyne and Wear</t>
  </si>
  <si>
    <t>Warwickshire</t>
  </si>
  <si>
    <t>West Midlands</t>
  </si>
  <si>
    <t>West Sussex</t>
  </si>
  <si>
    <t>West Yorkshire</t>
  </si>
  <si>
    <t>Dorset and Wiltshire</t>
  </si>
  <si>
    <t>North West Fire Control</t>
  </si>
  <si>
    <t>Age Not Stated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</si>
  <si>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</si>
  <si>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</si>
  <si>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</si>
  <si>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</si>
  <si>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</si>
  <si>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</si>
  <si>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</si>
  <si>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</si>
  <si>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No</t>
  </si>
  <si>
    <t>Fire Control</t>
  </si>
  <si>
    <t>Support Staff</t>
  </si>
  <si>
    <t>Total Staff</t>
  </si>
  <si>
    <t>16-24</t>
  </si>
  <si>
    <t>25-35</t>
  </si>
  <si>
    <t>36-45</t>
  </si>
  <si>
    <t>46-55</t>
  </si>
  <si>
    <t>56+</t>
  </si>
  <si>
    <t>England</t>
  </si>
  <si>
    <t>Hampshire and Isle of Wight</t>
  </si>
  <si>
    <t>The full set of fire statistics releases, tables and guidance can be found on our landing page, here-</t>
  </si>
  <si>
    <t>https://www.gov.uk/government/collections/fire-statistics</t>
  </si>
  <si>
    <t>Isles Of Scilly</t>
  </si>
  <si>
    <t>Age not stated</t>
  </si>
  <si>
    <t>Non-metropolitan</t>
  </si>
  <si>
    <t>Metropolitan</t>
  </si>
  <si>
    <t>17-24</t>
  </si>
  <si>
    <t>blank</t>
  </si>
  <si>
    <t>Wholetime firefighters</t>
  </si>
  <si>
    <t>End of table</t>
  </si>
  <si>
    <t>General notes</t>
  </si>
  <si>
    <t>Data</t>
  </si>
  <si>
    <t xml:space="preserve">Raw data for the main data table </t>
  </si>
  <si>
    <t>FRS geographical categories</t>
  </si>
  <si>
    <t>Shows the classification of each FRS into the rural/urban and metropolitan/non-metropolitan groups.</t>
  </si>
  <si>
    <t>FRS_NAME</t>
  </si>
  <si>
    <t>E_CODE</t>
  </si>
  <si>
    <t>IS_MET_NON_MET</t>
  </si>
  <si>
    <t>URBAN_RURAL</t>
  </si>
  <si>
    <t>HC_OR_FTE</t>
  </si>
  <si>
    <t>ROLE</t>
  </si>
  <si>
    <t>AGE_CHARACTERISTIC</t>
  </si>
  <si>
    <t>TOTAL_STAFF</t>
  </si>
  <si>
    <t>Predominantly Urban</t>
  </si>
  <si>
    <t>16to24</t>
  </si>
  <si>
    <t>25to35</t>
  </si>
  <si>
    <t>36to45</t>
  </si>
  <si>
    <t>46to55</t>
  </si>
  <si>
    <t>56plus</t>
  </si>
  <si>
    <t>On call firefighters</t>
  </si>
  <si>
    <t>Significantly Rural</t>
  </si>
  <si>
    <t>Predominantly Rural</t>
  </si>
  <si>
    <t>Total firefighters</t>
  </si>
  <si>
    <t>Average Age</t>
  </si>
  <si>
    <t>2022/23</t>
  </si>
  <si>
    <t>2016/17</t>
  </si>
  <si>
    <t>2017/18</t>
  </si>
  <si>
    <t>2018/19</t>
  </si>
  <si>
    <t>2019/20</t>
  </si>
  <si>
    <t>2020/21</t>
  </si>
  <si>
    <t>2021/22</t>
  </si>
  <si>
    <t>1 The total number of employees.</t>
  </si>
  <si>
    <t>2 For a list of FRAs and whether they are considered "Metropolitan", "Non Metropolitan", "Predominantly Rural", "Significantly Rural" or "Predominantly Urban" please see the FRS geographical categories sheet.</t>
  </si>
  <si>
    <t xml:space="preserve">Staff on dual contracts have been recorded more than once e.g. firefighters on both a wholetime and an on-call contract are included in the wholetime firefighter and retained duty system firefighter figures above. 
 </t>
  </si>
  <si>
    <t>"-" refers to data not captured.</t>
  </si>
  <si>
    <t>3 Also referred to as 'Retained Duty System firefighters'.</t>
  </si>
  <si>
    <t>FRS Name</t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</si>
  <si>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</si>
  <si>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</si>
  <si>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</si>
  <si>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</si>
  <si>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</si>
  <si>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</si>
  <si>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North West Fire Control is not an FRS, but employs control staff and should be included to be consistent. The allocations here are based on the 4 FRSs it covers (Cumbria, Lancashire, Greater Manchester and Cheshire).</t>
  </si>
  <si>
    <t>end of table</t>
  </si>
  <si>
    <t>FINANCIAL_YEAR</t>
  </si>
  <si>
    <t>2023/24</t>
  </si>
  <si>
    <t>Table 1115</t>
  </si>
  <si>
    <t>FIRE1115</t>
  </si>
  <si>
    <t>Staff leaving fire authorities (headcount), by fire and rescue authority, age and role</t>
  </si>
  <si>
    <t>5 This figure is indicative. It is calculated using average ages for each age band and therefore should be used with caution.</t>
  </si>
  <si>
    <t>4 These percentages are often based on very small numbers and therefore should be treated with care. It may be advisable to consider the figures in FIRE1103 as a comparison.</t>
  </si>
  <si>
    <t>56 years and over</t>
  </si>
  <si>
    <t>16 to 24</t>
  </si>
  <si>
    <t>25 to 35</t>
  </si>
  <si>
    <t>36 to 45</t>
  </si>
  <si>
    <t>46 to 55</t>
  </si>
  <si>
    <t>The figures in this table are often very small numbers and therefore should be treated with care.</t>
  </si>
  <si>
    <t>Accredited official statistics?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</si>
  <si>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</si>
  <si>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</si>
  <si>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</si>
  <si>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</si>
  <si>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</si>
  <si>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</si>
  <si>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</si>
  <si>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</si>
  <si>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</si>
  <si>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</si>
  <si>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</si>
  <si>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</si>
  <si>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</si>
  <si>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</si>
  <si>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</si>
  <si>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t>Select a financial year from the drop-down list below:</t>
  </si>
  <si>
    <t>Detailed notes can be found in the guidance document.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</si>
  <si>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</si>
  <si>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</si>
  <si>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</si>
  <si>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E31000001</t>
  </si>
  <si>
    <t>HC</t>
  </si>
  <si>
    <t>Support staff</t>
  </si>
  <si>
    <t>E31000002</t>
  </si>
  <si>
    <t>E31000003</t>
  </si>
  <si>
    <t>E31000004</t>
  </si>
  <si>
    <t>E31000005</t>
  </si>
  <si>
    <t>E31000006</t>
  </si>
  <si>
    <t>E31000007</t>
  </si>
  <si>
    <t>E31000008</t>
  </si>
  <si>
    <t>E31000009</t>
  </si>
  <si>
    <t>E31000010</t>
  </si>
  <si>
    <t>E31000011</t>
  </si>
  <si>
    <t>E31000047</t>
  </si>
  <si>
    <t>E31000013</t>
  </si>
  <si>
    <t>E31000014</t>
  </si>
  <si>
    <t>E31000015</t>
  </si>
  <si>
    <t>E31000016</t>
  </si>
  <si>
    <t>E31000046</t>
  </si>
  <si>
    <t>E31000040</t>
  </si>
  <si>
    <t>E31000048</t>
  </si>
  <si>
    <t>E31000018</t>
  </si>
  <si>
    <t>E31000019</t>
  </si>
  <si>
    <t>E31000020</t>
  </si>
  <si>
    <t>E31000039</t>
  </si>
  <si>
    <t>E31000022</t>
  </si>
  <si>
    <t>E31000023</t>
  </si>
  <si>
    <t>E31000024</t>
  </si>
  <si>
    <t>E31000025</t>
  </si>
  <si>
    <t>E31000041</t>
  </si>
  <si>
    <t>E31000026</t>
  </si>
  <si>
    <t>NWFC</t>
  </si>
  <si>
    <t>E31000027</t>
  </si>
  <si>
    <t>E31000028</t>
  </si>
  <si>
    <t>E31000029</t>
  </si>
  <si>
    <t>E31000030</t>
  </si>
  <si>
    <t>E31000031</t>
  </si>
  <si>
    <t>E31000032</t>
  </si>
  <si>
    <t>E31000042</t>
  </si>
  <si>
    <t>E31000033</t>
  </si>
  <si>
    <t>E31000034</t>
  </si>
  <si>
    <t>E31000035</t>
  </si>
  <si>
    <t>E31000043</t>
  </si>
  <si>
    <t>E31000036</t>
  </si>
  <si>
    <t>E31000044</t>
  </si>
  <si>
    <t>E31000037</t>
  </si>
  <si>
    <t>E31000045</t>
  </si>
  <si>
    <t>Fire control</t>
  </si>
  <si>
    <r>
      <t>Year</t>
    </r>
    <r>
      <rPr>
        <vertAlign val="superscript"/>
        <sz val="12"/>
        <color rgb="FF000000"/>
        <rFont val="Arial"/>
        <family val="2"/>
      </rPr>
      <t>2</t>
    </r>
  </si>
  <si>
    <r>
      <t xml:space="preserve">Average Age (calc) </t>
    </r>
    <r>
      <rPr>
        <vertAlign val="superscript"/>
        <sz val="12"/>
        <color rgb="FF000000"/>
        <rFont val="Arial"/>
        <family val="2"/>
      </rPr>
      <t>3</t>
    </r>
  </si>
  <si>
    <r>
      <t>FIRE STATISTICS TABLE 1115: Staff leaving fire authorities (headcount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), by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>, age and role</t>
    </r>
  </si>
  <si>
    <r>
      <t>On call firefighters</t>
    </r>
    <r>
      <rPr>
        <vertAlign val="superscript"/>
        <sz val="12"/>
        <color rgb="FF000000"/>
        <rFont val="Arial"/>
        <family val="2"/>
      </rPr>
      <t>3</t>
    </r>
  </si>
  <si>
    <r>
      <t>Total Staff</t>
    </r>
    <r>
      <rPr>
        <b/>
        <vertAlign val="superscript"/>
        <sz val="12"/>
        <color rgb="FF000000"/>
        <rFont val="Arial"/>
        <family val="2"/>
      </rPr>
      <t>4</t>
    </r>
  </si>
  <si>
    <r>
      <t>FRS</t>
    </r>
    <r>
      <rPr>
        <vertAlign val="superscript"/>
        <sz val="12"/>
        <color rgb="FF000000"/>
        <rFont val="Arial"/>
        <family val="2"/>
      </rPr>
      <t>2</t>
    </r>
  </si>
  <si>
    <r>
      <t>Age Not Stated</t>
    </r>
    <r>
      <rPr>
        <vertAlign val="superscript"/>
        <sz val="12"/>
        <color rgb="FF000000"/>
        <rFont val="Arial"/>
        <family val="2"/>
      </rPr>
      <t>4</t>
    </r>
  </si>
  <si>
    <r>
      <t>Average Age (calc)</t>
    </r>
    <r>
      <rPr>
        <vertAlign val="superscript"/>
        <sz val="12"/>
        <color rgb="FF000000"/>
        <rFont val="Arial"/>
        <family val="2"/>
      </rPr>
      <t>5</t>
    </r>
  </si>
  <si>
    <r>
      <t>Age Not Stated</t>
    </r>
    <r>
      <rPr>
        <b/>
        <vertAlign val="superscript"/>
        <sz val="12"/>
        <color rgb="FF000000"/>
        <rFont val="Arial"/>
        <family val="2"/>
      </rPr>
      <t>4</t>
    </r>
  </si>
  <si>
    <r>
      <t>Average Age (calc)</t>
    </r>
    <r>
      <rPr>
        <b/>
        <vertAlign val="superscript"/>
        <sz val="12"/>
        <color rgb="FF000000"/>
        <rFont val="Arial"/>
        <family val="2"/>
      </rPr>
      <t>5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</si>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</sst>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\-#,##0\ "/>
    <numFmt numFmtId="165" formatCode="0.0%"/>
    <numFmt numFmtId="166" formatCode="0.00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563C1"/>
      <name val="Calibri"/>
      <family val="2"/>
    </font>
    <font>
      <sz val="11"/>
      <color rgb="FF000000"/>
      <name val="Calibri"/>
      <family val="2"/>
    </font>
    <font>
      <sz val="10"/>
      <name val="MS Sans Serif"/>
      <family val="2"/>
    </font>
    <font>
      <sz val="10"/>
      <name val="MS Sans Serif"/>
    </font>
    <font>
      <u/>
      <sz val="10"/>
      <color indexed="12"/>
      <name val="MS Sans Serif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u/>
      <sz val="12"/>
      <color rgb="FF0563C1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0"/>
      <color rgb="FF0000FF"/>
      <name val="Arial"/>
      <family val="2"/>
    </font>
    <font>
      <b/>
      <sz val="18"/>
      <color rgb="FF0000FF"/>
      <name val="Arial"/>
      <family val="2"/>
    </font>
    <font>
      <sz val="18"/>
      <color rgb="FF0000FF"/>
      <name val="Arial"/>
      <family val="2"/>
    </font>
    <font>
      <sz val="12"/>
      <color theme="1"/>
      <name val="Arial"/>
      <family val="2"/>
    </font>
    <font>
      <sz val="12"/>
      <color rgb="FFFFFFFF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sz val="14"/>
      <color rgb="FF000000"/>
      <name val="Arial"/>
      <family val="2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21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5" fillId="0" borderId="0"/>
    <xf numFmtId="164" fontId="4" fillId="0" borderId="0" applyFont="0" applyFill="0" applyBorder="0" applyProtection="0">
      <alignment horizontal="right"/>
    </xf>
    <xf numFmtId="0" fontId="6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7" fillId="0" borderId="0" applyNumberFormat="0" applyBorder="0" applyProtection="0"/>
    <xf numFmtId="0" fontId="2" fillId="0" borderId="0" applyNumberFormat="0" applyFill="0" applyBorder="0" applyAlignment="0" applyProtection="0"/>
    <xf numFmtId="0" fontId="3" fillId="0" borderId="0" applyNumberFormat="0" applyFont="0" applyBorder="0" applyProtection="0"/>
    <xf numFmtId="0" fontId="1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" fillId="0" borderId="0" applyNumberFormat="0" applyBorder="0" applyProtection="0"/>
    <xf numFmtId="0" fontId="3" fillId="0" borderId="0"/>
    <xf numFmtId="0" fontId="3" fillId="0" borderId="0" applyNumberFormat="0" applyFont="0" applyBorder="0" applyProtection="0"/>
    <xf numFmtId="0" fontId="10" fillId="0" borderId="0" applyNumberFormat="0" applyFill="0" applyBorder="0" applyAlignment="0" applyProtection="0"/>
    <xf numFmtId="0" fontId="8" fillId="0" borderId="0" applyNumberFormat="0" applyBorder="0" applyProtection="0"/>
    <xf numFmtId="0" fontId="2" fillId="0" borderId="0" applyNumberFormat="0" applyFill="0" applyBorder="0" applyAlignment="0" applyProtection="0"/>
    <xf numFmtId="0" fontId="1" fillId="0" borderId="0"/>
    <xf numFmtId="0" fontId="13" fillId="0" borderId="0" applyNumberFormat="0" applyFill="0" applyBorder="0" applyAlignment="0" applyProtection="0"/>
  </cellStyleXfs>
  <cellXfs count="111">
    <xf numFmtId="0" fontId="0" fillId="0" borderId="0" xfId="0"/>
    <xf numFmtId="0" fontId="7" fillId="3" borderId="0" xfId="17" applyFont="1" applyFill="1"/>
    <xf numFmtId="0" fontId="7" fillId="3" borderId="0" xfId="17" applyFont="1" applyFill="1" applyAlignment="1">
      <alignment horizontal="left"/>
    </xf>
    <xf numFmtId="0" fontId="7" fillId="3" borderId="0" xfId="13" applyFont="1" applyFill="1"/>
    <xf numFmtId="0" fontId="7" fillId="3" borderId="0" xfId="13" applyFont="1" applyFill="1" applyAlignment="1">
      <alignment horizontal="left"/>
    </xf>
    <xf numFmtId="0" fontId="7" fillId="3" borderId="0" xfId="15" applyFont="1" applyFill="1" applyAlignment="1">
      <alignment horizontal="left" vertical="center" wrapText="1"/>
    </xf>
    <xf numFmtId="1" fontId="7" fillId="3" borderId="0" xfId="15" applyNumberFormat="1" applyFont="1" applyFill="1" applyAlignment="1">
      <alignment horizontal="left" vertical="center"/>
    </xf>
    <xf numFmtId="0" fontId="7" fillId="3" borderId="0" xfId="14" applyFont="1" applyFill="1"/>
    <xf numFmtId="0" fontId="18" fillId="2" borderId="0" xfId="0" applyFont="1" applyFill="1"/>
    <xf numFmtId="0" fontId="7" fillId="3" borderId="0" xfId="14" applyFont="1" applyFill="1" applyAlignment="1">
      <alignment wrapText="1"/>
    </xf>
    <xf numFmtId="0" fontId="7" fillId="3" borderId="0" xfId="14" applyFont="1" applyFill="1" applyAlignment="1">
      <alignment horizontal="left"/>
    </xf>
    <xf numFmtId="0" fontId="18" fillId="3" borderId="0" xfId="0" applyFont="1" applyFill="1"/>
    <xf numFmtId="0" fontId="21" fillId="2" borderId="0" xfId="0" applyFont="1" applyFill="1"/>
    <xf numFmtId="0" fontId="12" fillId="4" borderId="0" xfId="17" applyFont="1" applyFill="1" applyAlignment="1">
      <alignment horizontal="left" wrapText="1"/>
    </xf>
    <xf numFmtId="0" fontId="18" fillId="3" borderId="0" xfId="0" applyFont="1" applyFill="1" applyAlignment="1">
      <alignment horizontal="left" vertical="center" wrapText="1"/>
    </xf>
    <xf numFmtId="0" fontId="7" fillId="5" borderId="0" xfId="3" applyFont="1" applyFill="1"/>
    <xf numFmtId="0" fontId="12" fillId="7" borderId="0" xfId="3" applyFont="1" applyFill="1" applyAlignment="1">
      <alignment vertical="center"/>
    </xf>
    <xf numFmtId="0" fontId="20" fillId="4" borderId="0" xfId="0" applyFont="1" applyFill="1" applyAlignment="1">
      <alignment vertical="center"/>
    </xf>
    <xf numFmtId="3" fontId="22" fillId="5" borderId="0" xfId="0" applyNumberFormat="1" applyFont="1" applyFill="1"/>
    <xf numFmtId="3" fontId="20" fillId="5" borderId="0" xfId="0" applyNumberFormat="1" applyFont="1" applyFill="1"/>
    <xf numFmtId="0" fontId="7" fillId="4" borderId="0" xfId="0" applyFont="1" applyFill="1"/>
    <xf numFmtId="0" fontId="20" fillId="4" borderId="3" xfId="0" applyFont="1" applyFill="1" applyBorder="1" applyAlignment="1">
      <alignment horizontal="left" vertical="center" wrapText="1"/>
    </xf>
    <xf numFmtId="3" fontId="22" fillId="5" borderId="4" xfId="0" applyNumberFormat="1" applyFont="1" applyFill="1" applyBorder="1"/>
    <xf numFmtId="3" fontId="20" fillId="5" borderId="3" xfId="0" applyNumberFormat="1" applyFont="1" applyFill="1" applyBorder="1"/>
    <xf numFmtId="0" fontId="8" fillId="4" borderId="0" xfId="8" applyFont="1" applyFill="1"/>
    <xf numFmtId="0" fontId="17" fillId="4" borderId="0" xfId="13" applyFont="1" applyFill="1" applyAlignment="1">
      <alignment vertical="center"/>
    </xf>
    <xf numFmtId="0" fontId="24" fillId="4" borderId="0" xfId="8" applyFont="1" applyFill="1"/>
    <xf numFmtId="0" fontId="16" fillId="0" borderId="0" xfId="13" applyFont="1" applyAlignment="1">
      <alignment vertical="center"/>
    </xf>
    <xf numFmtId="0" fontId="15" fillId="0" borderId="0" xfId="8" applyFont="1"/>
    <xf numFmtId="0" fontId="7" fillId="4" borderId="0" xfId="8" applyFill="1"/>
    <xf numFmtId="49" fontId="8" fillId="4" borderId="0" xfId="8" applyNumberFormat="1" applyFont="1" applyFill="1"/>
    <xf numFmtId="0" fontId="14" fillId="3" borderId="0" xfId="20" applyFont="1" applyFill="1" applyAlignment="1"/>
    <xf numFmtId="0" fontId="14" fillId="3" borderId="0" xfId="20" applyFont="1" applyFill="1"/>
    <xf numFmtId="0" fontId="11" fillId="4" borderId="0" xfId="16" applyFont="1" applyFill="1" applyAlignment="1"/>
    <xf numFmtId="0" fontId="14" fillId="0" borderId="0" xfId="20" applyFont="1" applyFill="1" applyAlignment="1"/>
    <xf numFmtId="0" fontId="7" fillId="4" borderId="0" xfId="10" applyFont="1" applyFill="1"/>
    <xf numFmtId="0" fontId="9" fillId="4" borderId="0" xfId="18" applyFont="1" applyFill="1" applyAlignment="1"/>
    <xf numFmtId="0" fontId="14" fillId="4" borderId="0" xfId="20" applyFont="1" applyFill="1" applyAlignment="1" applyProtection="1"/>
    <xf numFmtId="0" fontId="7" fillId="4" borderId="0" xfId="3" applyFont="1" applyFill="1"/>
    <xf numFmtId="0" fontId="7" fillId="7" borderId="0" xfId="3" applyFont="1" applyFill="1" applyAlignment="1">
      <alignment horizontal="center" vertical="center"/>
    </xf>
    <xf numFmtId="0" fontId="23" fillId="2" borderId="0" xfId="0" applyFont="1" applyFill="1"/>
    <xf numFmtId="0" fontId="23" fillId="2" borderId="0" xfId="0" applyFont="1" applyFill="1" applyAlignment="1">
      <alignment horizontal="left"/>
    </xf>
    <xf numFmtId="0" fontId="23" fillId="0" borderId="0" xfId="0" applyFont="1"/>
    <xf numFmtId="0" fontId="18" fillId="0" borderId="0" xfId="0" applyFont="1"/>
    <xf numFmtId="0" fontId="7" fillId="0" borderId="0" xfId="0" applyFont="1"/>
    <xf numFmtId="49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12" fillId="3" borderId="0" xfId="13" applyFont="1" applyFill="1"/>
    <xf numFmtId="0" fontId="25" fillId="3" borderId="0" xfId="11" applyFont="1" applyFill="1" applyAlignment="1"/>
    <xf numFmtId="0" fontId="12" fillId="3" borderId="0" xfId="17" applyFont="1" applyFill="1" applyAlignment="1">
      <alignment wrapText="1"/>
    </xf>
    <xf numFmtId="0" fontId="25" fillId="3" borderId="0" xfId="2" applyFont="1" applyFill="1" applyAlignment="1"/>
    <xf numFmtId="0" fontId="7" fillId="2" borderId="0" xfId="19" applyFont="1" applyFill="1"/>
    <xf numFmtId="0" fontId="25" fillId="3" borderId="0" xfId="12" applyFont="1" applyFill="1" applyAlignment="1"/>
    <xf numFmtId="0" fontId="25" fillId="3" borderId="0" xfId="16" applyFont="1" applyFill="1" applyAlignment="1"/>
    <xf numFmtId="0" fontId="7" fillId="2" borderId="0" xfId="0" applyFont="1" applyFill="1"/>
    <xf numFmtId="3" fontId="7" fillId="0" borderId="0" xfId="0" applyNumberFormat="1" applyFont="1"/>
    <xf numFmtId="0" fontId="12" fillId="5" borderId="0" xfId="3" applyFont="1" applyFill="1" applyAlignment="1">
      <alignment vertical="center"/>
    </xf>
    <xf numFmtId="0" fontId="18" fillId="0" borderId="0" xfId="0" applyFont="1" applyAlignment="1">
      <alignment horizontal="right" vertical="center" wrapText="1"/>
    </xf>
    <xf numFmtId="0" fontId="7" fillId="5" borderId="0" xfId="0" applyFont="1" applyFill="1"/>
    <xf numFmtId="0" fontId="7" fillId="5" borderId="0" xfId="3" applyFont="1" applyFill="1" applyAlignment="1">
      <alignment vertical="center"/>
    </xf>
    <xf numFmtId="0" fontId="12" fillId="5" borderId="0" xfId="0" applyFont="1" applyFill="1"/>
    <xf numFmtId="0" fontId="7" fillId="5" borderId="0" xfId="0" applyFont="1" applyFill="1" applyAlignment="1">
      <alignment horizontal="left" vertical="center" wrapText="1"/>
    </xf>
    <xf numFmtId="0" fontId="7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right" vertical="center" wrapText="1"/>
    </xf>
    <xf numFmtId="3" fontId="7" fillId="5" borderId="0" xfId="0" applyNumberFormat="1" applyFont="1" applyFill="1" applyAlignment="1">
      <alignment horizontal="right"/>
    </xf>
    <xf numFmtId="1" fontId="12" fillId="5" borderId="0" xfId="1" applyNumberFormat="1" applyFont="1" applyFill="1" applyBorder="1" applyAlignment="1">
      <alignment horizontal="right"/>
    </xf>
    <xf numFmtId="3" fontId="7" fillId="5" borderId="0" xfId="0" applyNumberFormat="1" applyFont="1" applyFill="1"/>
    <xf numFmtId="165" fontId="7" fillId="5" borderId="0" xfId="1" applyNumberFormat="1" applyFont="1" applyFill="1" applyBorder="1" applyAlignment="1">
      <alignment horizontal="right"/>
    </xf>
    <xf numFmtId="166" fontId="7" fillId="5" borderId="0" xfId="1" applyNumberFormat="1" applyFont="1" applyFill="1" applyBorder="1"/>
    <xf numFmtId="0" fontId="7" fillId="5" borderId="0" xfId="0" applyFont="1" applyFill="1" applyAlignment="1">
      <alignment wrapText="1"/>
    </xf>
    <xf numFmtId="0" fontId="25" fillId="5" borderId="0" xfId="2" applyFont="1" applyFill="1" applyBorder="1"/>
    <xf numFmtId="0" fontId="7" fillId="5" borderId="0" xfId="0" applyFont="1" applyFill="1" applyAlignment="1">
      <alignment horizontal="right"/>
    </xf>
    <xf numFmtId="1" fontId="12" fillId="5" borderId="0" xfId="0" applyNumberFormat="1" applyFont="1" applyFill="1"/>
    <xf numFmtId="3" fontId="12" fillId="5" borderId="0" xfId="1" applyNumberFormat="1" applyFont="1" applyFill="1" applyBorder="1" applyAlignment="1">
      <alignment horizontal="right"/>
    </xf>
    <xf numFmtId="3" fontId="7" fillId="5" borderId="0" xfId="0" applyNumberFormat="1" applyFont="1" applyFill="1" applyAlignment="1">
      <alignment horizontal="center" vertical="center" wrapText="1"/>
    </xf>
    <xf numFmtId="0" fontId="12" fillId="6" borderId="0" xfId="0" applyFont="1" applyFill="1"/>
    <xf numFmtId="0" fontId="7" fillId="4" borderId="3" xfId="0" applyFont="1" applyFill="1" applyBorder="1" applyAlignment="1">
      <alignment vertical="center"/>
    </xf>
    <xf numFmtId="0" fontId="12" fillId="4" borderId="3" xfId="0" applyFont="1" applyFill="1" applyBorder="1" applyAlignment="1">
      <alignment vertical="center"/>
    </xf>
    <xf numFmtId="0" fontId="7" fillId="4" borderId="3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/>
    </xf>
    <xf numFmtId="3" fontId="12" fillId="5" borderId="4" xfId="0" applyNumberFormat="1" applyFont="1" applyFill="1" applyBorder="1" applyAlignment="1">
      <alignment horizontal="right"/>
    </xf>
    <xf numFmtId="0" fontId="12" fillId="4" borderId="0" xfId="0" applyFont="1" applyFill="1"/>
    <xf numFmtId="3" fontId="12" fillId="4" borderId="0" xfId="0" applyNumberFormat="1" applyFont="1" applyFill="1"/>
    <xf numFmtId="3" fontId="12" fillId="5" borderId="0" xfId="0" applyNumberFormat="1" applyFont="1" applyFill="1" applyAlignment="1">
      <alignment horizontal="right"/>
    </xf>
    <xf numFmtId="3" fontId="7" fillId="4" borderId="0" xfId="0" applyNumberFormat="1" applyFont="1" applyFill="1"/>
    <xf numFmtId="10" fontId="7" fillId="4" borderId="0" xfId="0" applyNumberFormat="1" applyFont="1" applyFill="1"/>
    <xf numFmtId="165" fontId="7" fillId="4" borderId="0" xfId="1" applyNumberFormat="1" applyFont="1" applyFill="1"/>
    <xf numFmtId="0" fontId="7" fillId="5" borderId="3" xfId="0" applyFont="1" applyFill="1" applyBorder="1"/>
    <xf numFmtId="3" fontId="7" fillId="5" borderId="3" xfId="0" applyNumberFormat="1" applyFont="1" applyFill="1" applyBorder="1" applyAlignment="1">
      <alignment horizontal="right"/>
    </xf>
    <xf numFmtId="3" fontId="12" fillId="5" borderId="3" xfId="0" applyNumberFormat="1" applyFont="1" applyFill="1" applyBorder="1" applyAlignment="1">
      <alignment horizontal="right"/>
    </xf>
    <xf numFmtId="166" fontId="7" fillId="4" borderId="0" xfId="1" applyNumberFormat="1" applyFont="1" applyFill="1"/>
    <xf numFmtId="0" fontId="25" fillId="5" borderId="0" xfId="11" applyFont="1" applyFill="1" applyAlignment="1"/>
    <xf numFmtId="0" fontId="7" fillId="4" borderId="0" xfId="0" applyFont="1" applyFill="1" applyAlignment="1">
      <alignment horizontal="left"/>
    </xf>
    <xf numFmtId="0" fontId="7" fillId="4" borderId="0" xfId="0" applyFont="1" applyFill="1" applyAlignment="1">
      <alignment wrapText="1"/>
    </xf>
    <xf numFmtId="0" fontId="7" fillId="4" borderId="0" xfId="0" applyFont="1" applyFill="1" applyAlignment="1">
      <alignment vertical="top"/>
    </xf>
    <xf numFmtId="0" fontId="25" fillId="5" borderId="0" xfId="6" applyFont="1" applyFill="1" applyAlignment="1">
      <alignment vertical="center"/>
    </xf>
    <xf numFmtId="0" fontId="7" fillId="5" borderId="0" xfId="2" applyFont="1" applyFill="1" applyAlignment="1">
      <alignment vertical="center"/>
    </xf>
    <xf numFmtId="0" fontId="25" fillId="4" borderId="0" xfId="2" applyFont="1" applyFill="1" applyAlignment="1"/>
    <xf numFmtId="0" fontId="25" fillId="4" borderId="0" xfId="6" applyFont="1" applyFill="1" applyAlignment="1"/>
    <xf numFmtId="0" fontId="25" fillId="5" borderId="0" xfId="2" applyFont="1" applyFill="1" applyAlignment="1"/>
    <xf numFmtId="0" fontId="19" fillId="4" borderId="0" xfId="0" applyFont="1" applyFill="1"/>
    <xf numFmtId="0" fontId="12" fillId="2" borderId="1" xfId="0" applyFont="1" applyFill="1" applyBorder="1"/>
    <xf numFmtId="0" fontId="7" fillId="2" borderId="0" xfId="0" applyFont="1" applyFill="1" applyAlignment="1">
      <alignment vertical="top"/>
    </xf>
    <xf numFmtId="0" fontId="7" fillId="2" borderId="2" xfId="0" applyFont="1" applyFill="1" applyBorder="1"/>
    <xf numFmtId="0" fontId="25" fillId="2" borderId="0" xfId="20" applyFont="1" applyFill="1" applyAlignment="1"/>
    <xf numFmtId="0" fontId="25" fillId="2" borderId="0" xfId="2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19" fillId="2" borderId="0" xfId="0" applyFont="1" applyFill="1"/>
  </cellXfs>
  <cellStyles count="21">
    <cellStyle name="Comma 2" xfId="5" xr:uid="{00000000-0005-0000-0000-000000000000}"/>
    <cellStyle name="Hyperlink" xfId="2" xr:uid="{00000000-0005-0000-0000-000001000000}"/>
    <cellStyle name="Hyperlink 2" xfId="6" xr:uid="{00000000-0005-0000-0000-000002000000}"/>
    <cellStyle name="Hyperlink 2 2" xfId="11" xr:uid="{DF6D02D3-0818-4E40-9BF0-74BC8CE041F7}"/>
    <cellStyle name="Hyperlink 2 2 2" xfId="16" xr:uid="{5CA2B7C9-7B90-4801-88E0-C7B07A6C1C15}"/>
    <cellStyle name="Hyperlink 2 2 3" xfId="20" xr:uid="{D9616030-8684-4B3B-A0AD-2CAC1C7D7CA0}"/>
    <cellStyle name="Hyperlink 2 3" xfId="12" xr:uid="{CDBAC7D9-DB48-4567-89AD-2536648E01CF}"/>
    <cellStyle name="Hyperlink 3" xfId="9" xr:uid="{07334291-3D3A-48F6-8CB6-44711DD0F195}"/>
    <cellStyle name="Hyperlink 3 2" xfId="18" xr:uid="{93CCAA79-D1BD-4057-B19E-62A11168731A}"/>
    <cellStyle name="Normal" xfId="0" builtinId="0"/>
    <cellStyle name="Normal 2" xfId="3" xr:uid="{00000000-0005-0000-0000-000004000000}"/>
    <cellStyle name="Normal 2 2 2 2" xfId="13" xr:uid="{EA7C8DBF-8D7E-4F21-B58F-23FB37F4D278}"/>
    <cellStyle name="Normal 2 3" xfId="17" xr:uid="{2AF13E20-B3F5-4C71-B6CF-24D3F61DEC93}"/>
    <cellStyle name="Normal 2 4" xfId="15" xr:uid="{162D68CD-6FAE-4AF6-8795-00A9D5A685F5}"/>
    <cellStyle name="Normal 3" xfId="4" xr:uid="{00000000-0005-0000-0000-000005000000}"/>
    <cellStyle name="Normal 5 2" xfId="14" xr:uid="{5C6D2805-6E96-43AF-8011-E8469B3AA5F1}"/>
    <cellStyle name="Normal 6" xfId="19" xr:uid="{BF4BA13D-9090-4577-A465-310A7475E030}"/>
    <cellStyle name="Normal 6 2" xfId="8" xr:uid="{F8835C32-CB39-487C-BE19-348BBF59D6DE}"/>
    <cellStyle name="Normal 7 2" xfId="10" xr:uid="{3D89D603-6673-4E1E-A823-0374D100599B}"/>
    <cellStyle name="Percent" xfId="1" builtinId="5"/>
    <cellStyle name="Percent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1825205</xdr:colOff>
      <xdr:row>0</xdr:row>
      <xdr:rowOff>998220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B05B78-D931-4086-87DD-8713373EA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25205" cy="998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1028006</xdr:colOff>
      <xdr:row>0</xdr:row>
      <xdr:rowOff>0</xdr:rowOff>
    </xdr:from>
    <xdr:to>
      <xdr:col>3</xdr:col>
      <xdr:colOff>901853</xdr:colOff>
      <xdr:row>3</xdr:row>
      <xdr:rowOff>167640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1C437E-23FA-CC65-7D72-157783872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40686" y="0"/>
          <a:ext cx="1588347" cy="868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2" Type="http://schemas.openxmlformats.org/officeDocument/2006/relationships/hyperlink" Target="https://www.gov.uk/government/publications/fire-statistics-guidance/fire-statistics-definitions" TargetMode="External"/><Relationship Id="rId1" Type="http://schemas.openxmlformats.org/officeDocument/2006/relationships/hyperlink" Target="https://www.gov.uk/government/collections/fire-statistics" TargetMode="External"/><Relationship Id="rId4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1DD43-3696-4DB7-A74B-3C41FD3E5ADE}">
  <sheetPr codeName="Sheet7">
    <tabColor rgb="FFFF0000"/>
  </sheetPr>
  <dimension ref="A1:B6"/>
  <sheetViews>
    <sheetView zoomScaleNormal="100" workbookViewId="0">
      <selection sqref="A1:XFD1048576"/>
    </sheetView>
  </sheetViews>
  <sheetFormatPr defaultColWidth="9.140625" defaultRowHeight="15" x14ac:dyDescent="0.2"/>
  <cols>
    <col min="1" max="1" width="20.140625" style="43" bestFit="1" customWidth="1"/>
    <col min="2" max="2" width="16.42578125" style="43" bestFit="1" customWidth="1"/>
    <col min="3" max="16384" width="9.140625" style="43"/>
  </cols>
  <sheetData>
    <row r="1" spans="1:2" x14ac:dyDescent="0.2">
      <c r="A1" s="44" t="s">
        <v>133</v>
      </c>
      <c r="B1" s="45" t="s">
        <v>140</v>
      </c>
    </row>
    <row r="2" spans="1:2" x14ac:dyDescent="0.2">
      <c r="A2" s="44" t="s">
        <v>134</v>
      </c>
      <c r="B2" s="46" t="s">
        <v>141</v>
      </c>
    </row>
    <row r="3" spans="1:2" x14ac:dyDescent="0.2">
      <c r="A3" s="44" t="s">
        <v>135</v>
      </c>
      <c r="B3" s="46" t="s">
        <v>142</v>
      </c>
    </row>
    <row r="4" spans="1:2" x14ac:dyDescent="0.2">
      <c r="A4" s="44" t="s">
        <v>136</v>
      </c>
      <c r="B4" s="46" t="s">
        <v>143</v>
      </c>
    </row>
    <row r="5" spans="1:2" x14ac:dyDescent="0.2">
      <c r="A5" s="44" t="s">
        <v>137</v>
      </c>
      <c r="B5" s="47">
        <v>2025</v>
      </c>
    </row>
    <row r="6" spans="1:2" x14ac:dyDescent="0.2">
      <c r="A6" s="44" t="s">
        <v>144</v>
      </c>
      <c r="B6" s="46" t="s">
        <v>138</v>
      </c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D152D-FDEA-4E56-AAFC-DDD55A49332C}">
  <sheetPr codeName="Sheet1"/>
  <dimension ref="A1:K14"/>
  <sheetViews>
    <sheetView tabSelected="1" workbookViewId="0"/>
  </sheetViews>
  <sheetFormatPr defaultRowHeight="12.75" x14ac:dyDescent="0.2"/>
  <cols>
    <col min="1" max="1" width="78" style="24" customWidth="1"/>
    <col min="2" max="255" width="9.42578125" style="24" customWidth="1"/>
    <col min="256" max="256" width="2.85546875" style="24" customWidth="1"/>
    <col min="257" max="257" width="74" style="24" bestFit="1" customWidth="1"/>
    <col min="258" max="511" width="9.42578125" style="24" customWidth="1"/>
    <col min="512" max="512" width="2.85546875" style="24" customWidth="1"/>
    <col min="513" max="513" width="74" style="24" bestFit="1" customWidth="1"/>
    <col min="514" max="767" width="9.42578125" style="24" customWidth="1"/>
    <col min="768" max="768" width="2.85546875" style="24" customWidth="1"/>
    <col min="769" max="769" width="74" style="24" bestFit="1" customWidth="1"/>
    <col min="770" max="1023" width="9.42578125" style="24" customWidth="1"/>
    <col min="1024" max="1024" width="2.85546875" style="24" customWidth="1"/>
    <col min="1025" max="1025" width="74" style="24" bestFit="1" customWidth="1"/>
    <col min="1026" max="1279" width="9.42578125" style="24" customWidth="1"/>
    <col min="1280" max="1280" width="2.85546875" style="24" customWidth="1"/>
    <col min="1281" max="1281" width="74" style="24" bestFit="1" customWidth="1"/>
    <col min="1282" max="1535" width="9.42578125" style="24" customWidth="1"/>
    <col min="1536" max="1536" width="2.85546875" style="24" customWidth="1"/>
    <col min="1537" max="1537" width="74" style="24" bestFit="1" customWidth="1"/>
    <col min="1538" max="1791" width="9.42578125" style="24" customWidth="1"/>
    <col min="1792" max="1792" width="2.85546875" style="24" customWidth="1"/>
    <col min="1793" max="1793" width="74" style="24" bestFit="1" customWidth="1"/>
    <col min="1794" max="2047" width="9.42578125" style="24" customWidth="1"/>
    <col min="2048" max="2048" width="2.85546875" style="24" customWidth="1"/>
    <col min="2049" max="2049" width="74" style="24" bestFit="1" customWidth="1"/>
    <col min="2050" max="2303" width="9.42578125" style="24" customWidth="1"/>
    <col min="2304" max="2304" width="2.85546875" style="24" customWidth="1"/>
    <col min="2305" max="2305" width="74" style="24" bestFit="1" customWidth="1"/>
    <col min="2306" max="2559" width="9.42578125" style="24" customWidth="1"/>
    <col min="2560" max="2560" width="2.85546875" style="24" customWidth="1"/>
    <col min="2561" max="2561" width="74" style="24" bestFit="1" customWidth="1"/>
    <col min="2562" max="2815" width="9.42578125" style="24" customWidth="1"/>
    <col min="2816" max="2816" width="2.85546875" style="24" customWidth="1"/>
    <col min="2817" max="2817" width="74" style="24" bestFit="1" customWidth="1"/>
    <col min="2818" max="3071" width="9.42578125" style="24" customWidth="1"/>
    <col min="3072" max="3072" width="2.85546875" style="24" customWidth="1"/>
    <col min="3073" max="3073" width="74" style="24" bestFit="1" customWidth="1"/>
    <col min="3074" max="3327" width="9.42578125" style="24" customWidth="1"/>
    <col min="3328" max="3328" width="2.85546875" style="24" customWidth="1"/>
    <col min="3329" max="3329" width="74" style="24" bestFit="1" customWidth="1"/>
    <col min="3330" max="3583" width="9.42578125" style="24" customWidth="1"/>
    <col min="3584" max="3584" width="2.85546875" style="24" customWidth="1"/>
    <col min="3585" max="3585" width="74" style="24" bestFit="1" customWidth="1"/>
    <col min="3586" max="3839" width="9.42578125" style="24" customWidth="1"/>
    <col min="3840" max="3840" width="2.85546875" style="24" customWidth="1"/>
    <col min="3841" max="3841" width="74" style="24" bestFit="1" customWidth="1"/>
    <col min="3842" max="4095" width="9.42578125" style="24" customWidth="1"/>
    <col min="4096" max="4096" width="2.85546875" style="24" customWidth="1"/>
    <col min="4097" max="4097" width="74" style="24" bestFit="1" customWidth="1"/>
    <col min="4098" max="4351" width="9.42578125" style="24" customWidth="1"/>
    <col min="4352" max="4352" width="2.85546875" style="24" customWidth="1"/>
    <col min="4353" max="4353" width="74" style="24" bestFit="1" customWidth="1"/>
    <col min="4354" max="4607" width="9.42578125" style="24" customWidth="1"/>
    <col min="4608" max="4608" width="2.85546875" style="24" customWidth="1"/>
    <col min="4609" max="4609" width="74" style="24" bestFit="1" customWidth="1"/>
    <col min="4610" max="4863" width="9.42578125" style="24" customWidth="1"/>
    <col min="4864" max="4864" width="2.85546875" style="24" customWidth="1"/>
    <col min="4865" max="4865" width="74" style="24" bestFit="1" customWidth="1"/>
    <col min="4866" max="5119" width="9.42578125" style="24" customWidth="1"/>
    <col min="5120" max="5120" width="2.85546875" style="24" customWidth="1"/>
    <col min="5121" max="5121" width="74" style="24" bestFit="1" customWidth="1"/>
    <col min="5122" max="5375" width="9.42578125" style="24" customWidth="1"/>
    <col min="5376" max="5376" width="2.85546875" style="24" customWidth="1"/>
    <col min="5377" max="5377" width="74" style="24" bestFit="1" customWidth="1"/>
    <col min="5378" max="5631" width="9.42578125" style="24" customWidth="1"/>
    <col min="5632" max="5632" width="2.85546875" style="24" customWidth="1"/>
    <col min="5633" max="5633" width="74" style="24" bestFit="1" customWidth="1"/>
    <col min="5634" max="5887" width="9.42578125" style="24" customWidth="1"/>
    <col min="5888" max="5888" width="2.85546875" style="24" customWidth="1"/>
    <col min="5889" max="5889" width="74" style="24" bestFit="1" customWidth="1"/>
    <col min="5890" max="6143" width="9.42578125" style="24" customWidth="1"/>
    <col min="6144" max="6144" width="2.85546875" style="24" customWidth="1"/>
    <col min="6145" max="6145" width="74" style="24" bestFit="1" customWidth="1"/>
    <col min="6146" max="6399" width="9.42578125" style="24" customWidth="1"/>
    <col min="6400" max="6400" width="2.85546875" style="24" customWidth="1"/>
    <col min="6401" max="6401" width="74" style="24" bestFit="1" customWidth="1"/>
    <col min="6402" max="6655" width="9.42578125" style="24" customWidth="1"/>
    <col min="6656" max="6656" width="2.85546875" style="24" customWidth="1"/>
    <col min="6657" max="6657" width="74" style="24" bestFit="1" customWidth="1"/>
    <col min="6658" max="6911" width="9.42578125" style="24" customWidth="1"/>
    <col min="6912" max="6912" width="2.85546875" style="24" customWidth="1"/>
    <col min="6913" max="6913" width="74" style="24" bestFit="1" customWidth="1"/>
    <col min="6914" max="7167" width="9.42578125" style="24" customWidth="1"/>
    <col min="7168" max="7168" width="2.85546875" style="24" customWidth="1"/>
    <col min="7169" max="7169" width="74" style="24" bestFit="1" customWidth="1"/>
    <col min="7170" max="7423" width="9.42578125" style="24" customWidth="1"/>
    <col min="7424" max="7424" width="2.85546875" style="24" customWidth="1"/>
    <col min="7425" max="7425" width="74" style="24" bestFit="1" customWidth="1"/>
    <col min="7426" max="7679" width="9.42578125" style="24" customWidth="1"/>
    <col min="7680" max="7680" width="2.85546875" style="24" customWidth="1"/>
    <col min="7681" max="7681" width="74" style="24" bestFit="1" customWidth="1"/>
    <col min="7682" max="7935" width="9.42578125" style="24" customWidth="1"/>
    <col min="7936" max="7936" width="2.85546875" style="24" customWidth="1"/>
    <col min="7937" max="7937" width="74" style="24" bestFit="1" customWidth="1"/>
    <col min="7938" max="8191" width="9.42578125" style="24" customWidth="1"/>
    <col min="8192" max="8192" width="2.85546875" style="24" customWidth="1"/>
    <col min="8193" max="8193" width="74" style="24" bestFit="1" customWidth="1"/>
    <col min="8194" max="8447" width="9.42578125" style="24" customWidth="1"/>
    <col min="8448" max="8448" width="2.85546875" style="24" customWidth="1"/>
    <col min="8449" max="8449" width="74" style="24" bestFit="1" customWidth="1"/>
    <col min="8450" max="8703" width="9.42578125" style="24" customWidth="1"/>
    <col min="8704" max="8704" width="2.85546875" style="24" customWidth="1"/>
    <col min="8705" max="8705" width="74" style="24" bestFit="1" customWidth="1"/>
    <col min="8706" max="8959" width="9.42578125" style="24" customWidth="1"/>
    <col min="8960" max="8960" width="2.85546875" style="24" customWidth="1"/>
    <col min="8961" max="8961" width="74" style="24" bestFit="1" customWidth="1"/>
    <col min="8962" max="9215" width="9.42578125" style="24" customWidth="1"/>
    <col min="9216" max="9216" width="2.85546875" style="24" customWidth="1"/>
    <col min="9217" max="9217" width="74" style="24" bestFit="1" customWidth="1"/>
    <col min="9218" max="9471" width="9.42578125" style="24" customWidth="1"/>
    <col min="9472" max="9472" width="2.85546875" style="24" customWidth="1"/>
    <col min="9473" max="9473" width="74" style="24" bestFit="1" customWidth="1"/>
    <col min="9474" max="9727" width="9.42578125" style="24" customWidth="1"/>
    <col min="9728" max="9728" width="2.85546875" style="24" customWidth="1"/>
    <col min="9729" max="9729" width="74" style="24" bestFit="1" customWidth="1"/>
    <col min="9730" max="9983" width="9.42578125" style="24" customWidth="1"/>
    <col min="9984" max="9984" width="2.85546875" style="24" customWidth="1"/>
    <col min="9985" max="9985" width="74" style="24" bestFit="1" customWidth="1"/>
    <col min="9986" max="10239" width="9.42578125" style="24" customWidth="1"/>
    <col min="10240" max="10240" width="2.85546875" style="24" customWidth="1"/>
    <col min="10241" max="10241" width="74" style="24" bestFit="1" customWidth="1"/>
    <col min="10242" max="10495" width="9.42578125" style="24" customWidth="1"/>
    <col min="10496" max="10496" width="2.85546875" style="24" customWidth="1"/>
    <col min="10497" max="10497" width="74" style="24" bestFit="1" customWidth="1"/>
    <col min="10498" max="10751" width="9.42578125" style="24" customWidth="1"/>
    <col min="10752" max="10752" width="2.85546875" style="24" customWidth="1"/>
    <col min="10753" max="10753" width="74" style="24" bestFit="1" customWidth="1"/>
    <col min="10754" max="11007" width="9.42578125" style="24" customWidth="1"/>
    <col min="11008" max="11008" width="2.85546875" style="24" customWidth="1"/>
    <col min="11009" max="11009" width="74" style="24" bestFit="1" customWidth="1"/>
    <col min="11010" max="11263" width="9.42578125" style="24" customWidth="1"/>
    <col min="11264" max="11264" width="2.85546875" style="24" customWidth="1"/>
    <col min="11265" max="11265" width="74" style="24" bestFit="1" customWidth="1"/>
    <col min="11266" max="11519" width="9.42578125" style="24" customWidth="1"/>
    <col min="11520" max="11520" width="2.85546875" style="24" customWidth="1"/>
    <col min="11521" max="11521" width="74" style="24" bestFit="1" customWidth="1"/>
    <col min="11522" max="11775" width="9.42578125" style="24" customWidth="1"/>
    <col min="11776" max="11776" width="2.85546875" style="24" customWidth="1"/>
    <col min="11777" max="11777" width="74" style="24" bestFit="1" customWidth="1"/>
    <col min="11778" max="12031" width="9.42578125" style="24" customWidth="1"/>
    <col min="12032" max="12032" width="2.85546875" style="24" customWidth="1"/>
    <col min="12033" max="12033" width="74" style="24" bestFit="1" customWidth="1"/>
    <col min="12034" max="12287" width="9.42578125" style="24" customWidth="1"/>
    <col min="12288" max="12288" width="2.85546875" style="24" customWidth="1"/>
    <col min="12289" max="12289" width="74" style="24" bestFit="1" customWidth="1"/>
    <col min="12290" max="12543" width="9.42578125" style="24" customWidth="1"/>
    <col min="12544" max="12544" width="2.85546875" style="24" customWidth="1"/>
    <col min="12545" max="12545" width="74" style="24" bestFit="1" customWidth="1"/>
    <col min="12546" max="12799" width="9.42578125" style="24" customWidth="1"/>
    <col min="12800" max="12800" width="2.85546875" style="24" customWidth="1"/>
    <col min="12801" max="12801" width="74" style="24" bestFit="1" customWidth="1"/>
    <col min="12802" max="13055" width="9.42578125" style="24" customWidth="1"/>
    <col min="13056" max="13056" width="2.85546875" style="24" customWidth="1"/>
    <col min="13057" max="13057" width="74" style="24" bestFit="1" customWidth="1"/>
    <col min="13058" max="13311" width="9.42578125" style="24" customWidth="1"/>
    <col min="13312" max="13312" width="2.85546875" style="24" customWidth="1"/>
    <col min="13313" max="13313" width="74" style="24" bestFit="1" customWidth="1"/>
    <col min="13314" max="13567" width="9.42578125" style="24" customWidth="1"/>
    <col min="13568" max="13568" width="2.85546875" style="24" customWidth="1"/>
    <col min="13569" max="13569" width="74" style="24" bestFit="1" customWidth="1"/>
    <col min="13570" max="13823" width="9.42578125" style="24" customWidth="1"/>
    <col min="13824" max="13824" width="2.85546875" style="24" customWidth="1"/>
    <col min="13825" max="13825" width="74" style="24" bestFit="1" customWidth="1"/>
    <col min="13826" max="14079" width="9.42578125" style="24" customWidth="1"/>
    <col min="14080" max="14080" width="2.85546875" style="24" customWidth="1"/>
    <col min="14081" max="14081" width="74" style="24" bestFit="1" customWidth="1"/>
    <col min="14082" max="14335" width="9.42578125" style="24" customWidth="1"/>
    <col min="14336" max="14336" width="2.85546875" style="24" customWidth="1"/>
    <col min="14337" max="14337" width="74" style="24" bestFit="1" customWidth="1"/>
    <col min="14338" max="14591" width="9.42578125" style="24" customWidth="1"/>
    <col min="14592" max="14592" width="2.85546875" style="24" customWidth="1"/>
    <col min="14593" max="14593" width="74" style="24" bestFit="1" customWidth="1"/>
    <col min="14594" max="14847" width="9.42578125" style="24" customWidth="1"/>
    <col min="14848" max="14848" width="2.85546875" style="24" customWidth="1"/>
    <col min="14849" max="14849" width="74" style="24" bestFit="1" customWidth="1"/>
    <col min="14850" max="15103" width="9.42578125" style="24" customWidth="1"/>
    <col min="15104" max="15104" width="2.85546875" style="24" customWidth="1"/>
    <col min="15105" max="15105" width="74" style="24" bestFit="1" customWidth="1"/>
    <col min="15106" max="15359" width="9.42578125" style="24" customWidth="1"/>
    <col min="15360" max="15360" width="2.85546875" style="24" customWidth="1"/>
    <col min="15361" max="15361" width="74" style="24" bestFit="1" customWidth="1"/>
    <col min="15362" max="15615" width="9.42578125" style="24" customWidth="1"/>
    <col min="15616" max="15616" width="2.85546875" style="24" customWidth="1"/>
    <col min="15617" max="15617" width="74" style="24" bestFit="1" customWidth="1"/>
    <col min="15618" max="15871" width="9.42578125" style="24" customWidth="1"/>
    <col min="15872" max="15872" width="2.85546875" style="24" customWidth="1"/>
    <col min="15873" max="15873" width="74" style="24" bestFit="1" customWidth="1"/>
    <col min="15874" max="16127" width="9.42578125" style="24" customWidth="1"/>
    <col min="16128" max="16128" width="2.85546875" style="24" customWidth="1"/>
    <col min="16129" max="16129" width="74" style="24" bestFit="1" customWidth="1"/>
    <col min="16130" max="16384" width="9.42578125" style="24" customWidth="1"/>
  </cols>
  <sheetData>
    <row r="1" spans="1:11" ht="84" customHeight="1" x14ac:dyDescent="0.2"/>
    <row r="2" spans="1:11" ht="23.25" x14ac:dyDescent="0.2">
      <c r="A2" s="25" t="s">
        <v>45</v>
      </c>
    </row>
    <row r="3" spans="1:11" ht="23.25" x14ac:dyDescent="0.2">
      <c r="A3" s="25" t="str">
        <f>_xlfn.CONCAT("England, year ending March ",config!B5)</f>
        <v>England, year ending March 2025</v>
      </c>
    </row>
    <row r="4" spans="1:11" ht="45" customHeight="1" x14ac:dyDescent="0.25">
      <c r="A4" s="26" t="s">
        <v>121</v>
      </c>
      <c r="C4" s="27"/>
      <c r="K4" s="28"/>
    </row>
    <row r="5" spans="1:11" ht="32.25" customHeight="1" x14ac:dyDescent="0.2">
      <c r="A5" s="29" t="str">
        <f>_xlfn.CONCAT("Responsible Statistician: ",config!B3)</f>
        <v>Responsible Statistician: Paul Gaught-Allen</v>
      </c>
      <c r="B5" s="29"/>
      <c r="E5" s="30"/>
    </row>
    <row r="6" spans="1:11" ht="15" x14ac:dyDescent="0.2">
      <c r="A6" s="31" t="s">
        <v>145</v>
      </c>
      <c r="B6" s="29"/>
    </row>
    <row r="7" spans="1:11" ht="15" x14ac:dyDescent="0.2">
      <c r="A7" s="32" t="s">
        <v>139</v>
      </c>
      <c r="B7" s="33"/>
    </row>
    <row r="8" spans="1:11" ht="28.5" customHeight="1" x14ac:dyDescent="0.2">
      <c r="A8" s="34" t="str">
        <f>_xlfn.CONCAT("Published: ",config!B1)</f>
        <v>Published: 4 December 2025</v>
      </c>
      <c r="B8" s="35"/>
    </row>
    <row r="9" spans="1:11" ht="15" x14ac:dyDescent="0.2">
      <c r="A9" s="36" t="str">
        <f>_xlfn.CONCAT("Next update: ",config!B2)</f>
        <v>Next update: Autumn 2026</v>
      </c>
      <c r="B9" s="35"/>
    </row>
    <row r="10" spans="1:11" ht="30" customHeight="1" x14ac:dyDescent="0.2">
      <c r="A10" s="29" t="str">
        <f>_xlfn.CONCAT("Crown copyright © ",config!B5)</f>
        <v>Crown copyright © 2025</v>
      </c>
    </row>
    <row r="11" spans="1:11" ht="15" x14ac:dyDescent="0.2">
      <c r="A11" s="36" t="s">
        <v>46</v>
      </c>
    </row>
    <row r="12" spans="1:11" ht="26.25" customHeight="1" x14ac:dyDescent="0.2">
      <c r="A12" s="29" t="s">
        <v>47</v>
      </c>
    </row>
    <row r="13" spans="1:11" ht="15" x14ac:dyDescent="0.2">
      <c r="A13" s="29" t="s">
        <v>146</v>
      </c>
    </row>
    <row r="14" spans="1:11" ht="15" x14ac:dyDescent="0.2">
      <c r="A14" s="37" t="s">
        <v>147</v>
      </c>
    </row>
  </sheetData>
  <hyperlinks>
    <hyperlink ref="A11" location="Contents!A1" display="Contents" xr:uid="{EF9D4C9A-62CB-42B0-8049-C92B20522581}"/>
    <hyperlink ref="A8" r:id="rId1" display="Published: 21 October 2021" xr:uid="{222B49D4-9DE4-4BC4-BD2D-D3F78C2F6DE8}"/>
    <hyperlink ref="A7" r:id="rId2" xr:uid="{752A0A9C-8BD5-4401-8C7A-85C4BC8CEFDB}"/>
    <hyperlink ref="A6" r:id="rId3" xr:uid="{C9A3561E-0F7F-4869-9349-9F45542C6F35}"/>
    <hyperlink ref="A14" r:id="rId4" display="Please email us at firestatistics@communities.gov.uk" xr:uid="{27B738C1-2A8F-452C-933F-73AD843D050D}"/>
    <hyperlink ref="A9" r:id="rId5" display="https://www.gov.uk/search/research-and-statistics?keywords=fire&amp;content_store_document_type=upcoming_statistics&amp;order=release-date-oldest" xr:uid="{0F4A3DA1-C631-445C-A845-CB231A16F258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BE623-EF8C-467F-90E8-3D2A971C7CCF}">
  <sheetPr codeName="Sheet2"/>
  <dimension ref="A1:D27"/>
  <sheetViews>
    <sheetView zoomScaleNormal="100" workbookViewId="0"/>
  </sheetViews>
  <sheetFormatPr defaultColWidth="9.42578125" defaultRowHeight="15" x14ac:dyDescent="0.2"/>
  <cols>
    <col min="1" max="1" width="39.7109375" style="7" customWidth="1"/>
    <col min="2" max="2" width="106.28515625" style="9" customWidth="1"/>
    <col min="3" max="3" width="25" style="7" customWidth="1"/>
    <col min="4" max="4" width="16.28515625" style="7" customWidth="1"/>
    <col min="5" max="5" width="9.42578125" style="7" customWidth="1"/>
    <col min="6" max="16384" width="9.42578125" style="7"/>
  </cols>
  <sheetData>
    <row r="1" spans="1:4" s="1" customFormat="1" ht="15.6" customHeight="1" x14ac:dyDescent="0.25">
      <c r="A1" s="48" t="s">
        <v>45</v>
      </c>
      <c r="C1" s="2"/>
      <c r="D1" s="2"/>
    </row>
    <row r="2" spans="1:4" s="1" customFormat="1" ht="21.6" customHeight="1" x14ac:dyDescent="0.25">
      <c r="A2" s="48" t="str">
        <f>_xlfn.CONCAT("Publication Date: ",config!B1)</f>
        <v>Publication Date: 4 December 2025</v>
      </c>
      <c r="C2" s="2"/>
      <c r="D2" s="2"/>
    </row>
    <row r="3" spans="1:4" s="3" customFormat="1" ht="18" customHeight="1" x14ac:dyDescent="0.2">
      <c r="A3" s="3" t="s">
        <v>48</v>
      </c>
      <c r="C3" s="4"/>
      <c r="D3" s="4"/>
    </row>
    <row r="4" spans="1:4" s="3" customFormat="1" ht="18" customHeight="1" x14ac:dyDescent="0.2">
      <c r="A4" s="49" t="s">
        <v>49</v>
      </c>
      <c r="C4" s="4"/>
      <c r="D4" s="4"/>
    </row>
    <row r="5" spans="1:4" ht="47.25" x14ac:dyDescent="0.25">
      <c r="A5" s="50" t="s">
        <v>50</v>
      </c>
      <c r="B5" s="50" t="s">
        <v>51</v>
      </c>
      <c r="C5" s="50" t="s">
        <v>52</v>
      </c>
      <c r="D5" s="13" t="s">
        <v>132</v>
      </c>
    </row>
    <row r="6" spans="1:4" ht="18" customHeight="1" x14ac:dyDescent="0.2">
      <c r="A6" s="51" t="s">
        <v>75</v>
      </c>
      <c r="B6" s="5" t="s">
        <v>76</v>
      </c>
      <c r="C6" s="52" t="str">
        <f>_xlfn.CONCAT("2023/24 to ",config!$B$6)</f>
        <v>2023/24 to 2024/25</v>
      </c>
      <c r="D6" s="6" t="s">
        <v>53</v>
      </c>
    </row>
    <row r="7" spans="1:4" ht="18" customHeight="1" x14ac:dyDescent="0.2">
      <c r="A7" s="51" t="s">
        <v>122</v>
      </c>
      <c r="B7" s="5" t="s">
        <v>123</v>
      </c>
      <c r="C7" s="52" t="str">
        <f>_xlfn.CONCAT("2023/24 to ",config!$B$6)</f>
        <v>2023/24 to 2024/25</v>
      </c>
      <c r="D7" s="6" t="s">
        <v>53</v>
      </c>
    </row>
    <row r="8" spans="1:4" ht="18" customHeight="1" x14ac:dyDescent="0.2">
      <c r="A8" s="53" t="s">
        <v>77</v>
      </c>
      <c r="B8" s="5" t="s">
        <v>78</v>
      </c>
      <c r="C8" s="5"/>
      <c r="D8" s="6"/>
    </row>
    <row r="9" spans="1:4" ht="14.1" customHeight="1" x14ac:dyDescent="0.2">
      <c r="A9" s="54"/>
      <c r="B9" s="5"/>
      <c r="C9" s="55"/>
      <c r="D9" s="6"/>
    </row>
    <row r="10" spans="1:4" ht="12.75" customHeight="1" x14ac:dyDescent="0.2">
      <c r="A10" s="54"/>
      <c r="B10" s="5"/>
      <c r="C10" s="55"/>
      <c r="D10" s="6"/>
    </row>
    <row r="11" spans="1:4" ht="14.1" customHeight="1" x14ac:dyDescent="0.2">
      <c r="A11" s="54"/>
      <c r="B11" s="5"/>
      <c r="C11" s="55"/>
      <c r="D11" s="6"/>
    </row>
    <row r="12" spans="1:4" x14ac:dyDescent="0.2">
      <c r="C12" s="10"/>
    </row>
    <row r="13" spans="1:4" x14ac:dyDescent="0.2">
      <c r="C13" s="10"/>
    </row>
    <row r="14" spans="1:4" x14ac:dyDescent="0.2">
      <c r="C14" s="10"/>
    </row>
    <row r="15" spans="1:4" x14ac:dyDescent="0.2">
      <c r="C15" s="10"/>
    </row>
    <row r="16" spans="1:4" x14ac:dyDescent="0.2">
      <c r="C16" s="10"/>
    </row>
    <row r="17" spans="3:3" x14ac:dyDescent="0.2">
      <c r="C17" s="10"/>
    </row>
    <row r="18" spans="3:3" x14ac:dyDescent="0.2">
      <c r="C18" s="10"/>
    </row>
    <row r="19" spans="3:3" x14ac:dyDescent="0.2">
      <c r="C19" s="10"/>
    </row>
    <row r="20" spans="3:3" x14ac:dyDescent="0.2">
      <c r="C20" s="10"/>
    </row>
    <row r="21" spans="3:3" x14ac:dyDescent="0.2">
      <c r="C21" s="10"/>
    </row>
    <row r="22" spans="3:3" x14ac:dyDescent="0.2">
      <c r="C22" s="10"/>
    </row>
    <row r="23" spans="3:3" x14ac:dyDescent="0.2">
      <c r="C23" s="10"/>
    </row>
    <row r="24" spans="3:3" x14ac:dyDescent="0.2">
      <c r="C24" s="10"/>
    </row>
    <row r="25" spans="3:3" x14ac:dyDescent="0.2">
      <c r="C25" s="10"/>
    </row>
    <row r="26" spans="3:3" x14ac:dyDescent="0.2">
      <c r="C26" s="10"/>
    </row>
    <row r="27" spans="3:3" x14ac:dyDescent="0.2">
      <c r="C27" s="10"/>
    </row>
  </sheetData>
  <hyperlinks>
    <hyperlink ref="A4" location="Cover_sheet!A1" display="Cover sheet" xr:uid="{2774902B-33A6-4A1D-B284-0EBC6BBA4E26}"/>
    <hyperlink ref="A7" location="FIRE1115!A1" display="FIRE1115" xr:uid="{CE05E738-BD9D-4482-ABC4-DA3A16E081AC}"/>
    <hyperlink ref="A6" location="Data!A1" display="Data" xr:uid="{EE585771-65A8-46CF-9853-1FE5125BB091}"/>
    <hyperlink ref="A8" location="'FRS geographical categories'!A1" display="FRS geographical categories" xr:uid="{A9B983C8-1422-4F43-9CB5-DA5AC18EA96B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F6972-088B-4772-983B-3AA7ECE18AE5}">
  <sheetPr codeName="Sheet3"/>
  <dimension ref="A1:I1232"/>
  <sheetViews>
    <sheetView zoomScaleNormal="100" workbookViewId="0"/>
  </sheetViews>
  <sheetFormatPr defaultColWidth="9.28515625" defaultRowHeight="15" x14ac:dyDescent="0.2"/>
  <cols>
    <col min="1" max="6" width="9.28515625" style="42"/>
    <col min="7" max="7" width="22.5703125" style="42" bestFit="1" customWidth="1"/>
    <col min="8" max="16384" width="9.28515625" style="42"/>
  </cols>
  <sheetData>
    <row r="1" spans="1:9" x14ac:dyDescent="0.2">
      <c r="A1" s="44" t="s">
        <v>119</v>
      </c>
      <c r="B1" s="44" t="s">
        <v>79</v>
      </c>
      <c r="C1" s="44" t="s">
        <v>80</v>
      </c>
      <c r="D1" s="44" t="s">
        <v>81</v>
      </c>
      <c r="E1" s="44" t="s">
        <v>82</v>
      </c>
      <c r="F1" s="44" t="s">
        <v>83</v>
      </c>
      <c r="G1" s="44" t="s">
        <v>84</v>
      </c>
      <c r="H1" s="44" t="s">
        <v>85</v>
      </c>
      <c r="I1" s="44" t="s">
        <v>86</v>
      </c>
    </row>
    <row r="2" spans="1:9" x14ac:dyDescent="0.2">
      <c r="A2" s="44" t="s">
        <v>120</v>
      </c>
      <c r="B2" s="44" t="s">
        <v>0</v>
      </c>
      <c r="C2" s="44" t="s">
        <v>153</v>
      </c>
      <c r="D2" s="44" t="s">
        <v>68</v>
      </c>
      <c r="E2" s="44" t="s">
        <v>87</v>
      </c>
      <c r="F2" s="44" t="s">
        <v>154</v>
      </c>
      <c r="G2" s="44" t="s">
        <v>93</v>
      </c>
      <c r="H2" s="44" t="s">
        <v>88</v>
      </c>
      <c r="I2" s="56">
        <v>1</v>
      </c>
    </row>
    <row r="3" spans="1:9" x14ac:dyDescent="0.2">
      <c r="A3" s="44" t="s">
        <v>120</v>
      </c>
      <c r="B3" s="44" t="s">
        <v>0</v>
      </c>
      <c r="C3" s="44" t="s">
        <v>153</v>
      </c>
      <c r="D3" s="44" t="s">
        <v>68</v>
      </c>
      <c r="E3" s="44" t="s">
        <v>87</v>
      </c>
      <c r="F3" s="44" t="s">
        <v>154</v>
      </c>
      <c r="G3" s="44" t="s">
        <v>93</v>
      </c>
      <c r="H3" s="44" t="s">
        <v>89</v>
      </c>
      <c r="I3" s="56">
        <v>8</v>
      </c>
    </row>
    <row r="4" spans="1:9" x14ac:dyDescent="0.2">
      <c r="A4" s="44" t="s">
        <v>120</v>
      </c>
      <c r="B4" s="44" t="s">
        <v>0</v>
      </c>
      <c r="C4" s="44" t="s">
        <v>153</v>
      </c>
      <c r="D4" s="44" t="s">
        <v>68</v>
      </c>
      <c r="E4" s="44" t="s">
        <v>87</v>
      </c>
      <c r="F4" s="44" t="s">
        <v>154</v>
      </c>
      <c r="G4" s="44" t="s">
        <v>93</v>
      </c>
      <c r="H4" s="44" t="s">
        <v>90</v>
      </c>
      <c r="I4" s="56">
        <v>4</v>
      </c>
    </row>
    <row r="5" spans="1:9" x14ac:dyDescent="0.2">
      <c r="A5" s="44" t="s">
        <v>120</v>
      </c>
      <c r="B5" s="44" t="s">
        <v>0</v>
      </c>
      <c r="C5" s="44" t="s">
        <v>153</v>
      </c>
      <c r="D5" s="44" t="s">
        <v>68</v>
      </c>
      <c r="E5" s="44" t="s">
        <v>87</v>
      </c>
      <c r="F5" s="44" t="s">
        <v>154</v>
      </c>
      <c r="G5" s="44" t="s">
        <v>93</v>
      </c>
      <c r="H5" s="44" t="s">
        <v>91</v>
      </c>
      <c r="I5" s="56">
        <v>5</v>
      </c>
    </row>
    <row r="6" spans="1:9" x14ac:dyDescent="0.2">
      <c r="A6" s="44" t="s">
        <v>120</v>
      </c>
      <c r="B6" s="44" t="s">
        <v>0</v>
      </c>
      <c r="C6" s="44" t="s">
        <v>153</v>
      </c>
      <c r="D6" s="44" t="s">
        <v>68</v>
      </c>
      <c r="E6" s="44" t="s">
        <v>87</v>
      </c>
      <c r="F6" s="44" t="s">
        <v>154</v>
      </c>
      <c r="G6" s="44" t="s">
        <v>93</v>
      </c>
      <c r="H6" s="44" t="s">
        <v>92</v>
      </c>
      <c r="I6" s="56">
        <v>2</v>
      </c>
    </row>
    <row r="7" spans="1:9" x14ac:dyDescent="0.2">
      <c r="A7" s="44" t="s">
        <v>120</v>
      </c>
      <c r="B7" s="44" t="s">
        <v>0</v>
      </c>
      <c r="C7" s="44" t="s">
        <v>153</v>
      </c>
      <c r="D7" s="44" t="s">
        <v>68</v>
      </c>
      <c r="E7" s="44" t="s">
        <v>87</v>
      </c>
      <c r="F7" s="44" t="s">
        <v>154</v>
      </c>
      <c r="G7" s="44" t="s">
        <v>155</v>
      </c>
      <c r="H7" s="44" t="s">
        <v>88</v>
      </c>
      <c r="I7" s="56">
        <v>2</v>
      </c>
    </row>
    <row r="8" spans="1:9" x14ac:dyDescent="0.2">
      <c r="A8" s="44" t="s">
        <v>120</v>
      </c>
      <c r="B8" s="44" t="s">
        <v>0</v>
      </c>
      <c r="C8" s="44" t="s">
        <v>153</v>
      </c>
      <c r="D8" s="44" t="s">
        <v>68</v>
      </c>
      <c r="E8" s="44" t="s">
        <v>87</v>
      </c>
      <c r="F8" s="44" t="s">
        <v>154</v>
      </c>
      <c r="G8" s="44" t="s">
        <v>155</v>
      </c>
      <c r="H8" s="44" t="s">
        <v>89</v>
      </c>
      <c r="I8" s="56">
        <v>4</v>
      </c>
    </row>
    <row r="9" spans="1:9" x14ac:dyDescent="0.2">
      <c r="A9" s="44" t="s">
        <v>120</v>
      </c>
      <c r="B9" s="44" t="s">
        <v>0</v>
      </c>
      <c r="C9" s="44" t="s">
        <v>153</v>
      </c>
      <c r="D9" s="44" t="s">
        <v>68</v>
      </c>
      <c r="E9" s="44" t="s">
        <v>87</v>
      </c>
      <c r="F9" s="44" t="s">
        <v>154</v>
      </c>
      <c r="G9" s="44" t="s">
        <v>155</v>
      </c>
      <c r="H9" s="44" t="s">
        <v>90</v>
      </c>
      <c r="I9" s="56">
        <v>6</v>
      </c>
    </row>
    <row r="10" spans="1:9" x14ac:dyDescent="0.2">
      <c r="A10" s="44" t="s">
        <v>120</v>
      </c>
      <c r="B10" s="44" t="s">
        <v>0</v>
      </c>
      <c r="C10" s="44" t="s">
        <v>153</v>
      </c>
      <c r="D10" s="44" t="s">
        <v>68</v>
      </c>
      <c r="E10" s="44" t="s">
        <v>87</v>
      </c>
      <c r="F10" s="44" t="s">
        <v>154</v>
      </c>
      <c r="G10" s="44" t="s">
        <v>155</v>
      </c>
      <c r="H10" s="44" t="s">
        <v>91</v>
      </c>
      <c r="I10" s="56">
        <v>2</v>
      </c>
    </row>
    <row r="11" spans="1:9" x14ac:dyDescent="0.2">
      <c r="A11" s="44" t="s">
        <v>120</v>
      </c>
      <c r="B11" s="44" t="s">
        <v>0</v>
      </c>
      <c r="C11" s="44" t="s">
        <v>153</v>
      </c>
      <c r="D11" s="44" t="s">
        <v>68</v>
      </c>
      <c r="E11" s="44" t="s">
        <v>87</v>
      </c>
      <c r="F11" s="44" t="s">
        <v>154</v>
      </c>
      <c r="G11" s="44" t="s">
        <v>155</v>
      </c>
      <c r="H11" s="44" t="s">
        <v>92</v>
      </c>
      <c r="I11" s="56">
        <v>10</v>
      </c>
    </row>
    <row r="12" spans="1:9" x14ac:dyDescent="0.2">
      <c r="A12" s="44" t="s">
        <v>120</v>
      </c>
      <c r="B12" s="44" t="s">
        <v>0</v>
      </c>
      <c r="C12" s="44" t="s">
        <v>153</v>
      </c>
      <c r="D12" s="44" t="s">
        <v>68</v>
      </c>
      <c r="E12" s="44" t="s">
        <v>87</v>
      </c>
      <c r="F12" s="44" t="s">
        <v>154</v>
      </c>
      <c r="G12" s="44" t="s">
        <v>72</v>
      </c>
      <c r="H12" s="44" t="s">
        <v>89</v>
      </c>
      <c r="I12" s="56">
        <v>2</v>
      </c>
    </row>
    <row r="13" spans="1:9" x14ac:dyDescent="0.2">
      <c r="A13" s="44" t="s">
        <v>120</v>
      </c>
      <c r="B13" s="44" t="s">
        <v>0</v>
      </c>
      <c r="C13" s="44" t="s">
        <v>153</v>
      </c>
      <c r="D13" s="44" t="s">
        <v>68</v>
      </c>
      <c r="E13" s="44" t="s">
        <v>87</v>
      </c>
      <c r="F13" s="44" t="s">
        <v>154</v>
      </c>
      <c r="G13" s="44" t="s">
        <v>72</v>
      </c>
      <c r="H13" s="44" t="s">
        <v>90</v>
      </c>
      <c r="I13" s="56">
        <v>2</v>
      </c>
    </row>
    <row r="14" spans="1:9" x14ac:dyDescent="0.2">
      <c r="A14" s="44" t="s">
        <v>120</v>
      </c>
      <c r="B14" s="44" t="s">
        <v>0</v>
      </c>
      <c r="C14" s="44" t="s">
        <v>153</v>
      </c>
      <c r="D14" s="44" t="s">
        <v>68</v>
      </c>
      <c r="E14" s="44" t="s">
        <v>87</v>
      </c>
      <c r="F14" s="44" t="s">
        <v>154</v>
      </c>
      <c r="G14" s="44" t="s">
        <v>72</v>
      </c>
      <c r="H14" s="44" t="s">
        <v>91</v>
      </c>
      <c r="I14" s="56">
        <v>17</v>
      </c>
    </row>
    <row r="15" spans="1:9" x14ac:dyDescent="0.2">
      <c r="A15" s="44" t="s">
        <v>120</v>
      </c>
      <c r="B15" s="44" t="s">
        <v>0</v>
      </c>
      <c r="C15" s="44" t="s">
        <v>153</v>
      </c>
      <c r="D15" s="44" t="s">
        <v>68</v>
      </c>
      <c r="E15" s="44" t="s">
        <v>87</v>
      </c>
      <c r="F15" s="44" t="s">
        <v>154</v>
      </c>
      <c r="G15" s="44" t="s">
        <v>72</v>
      </c>
      <c r="H15" s="44" t="s">
        <v>92</v>
      </c>
      <c r="I15" s="56">
        <v>10</v>
      </c>
    </row>
    <row r="16" spans="1:9" x14ac:dyDescent="0.2">
      <c r="A16" s="44" t="s">
        <v>120</v>
      </c>
      <c r="B16" s="44" t="s">
        <v>1</v>
      </c>
      <c r="C16" s="44" t="s">
        <v>156</v>
      </c>
      <c r="D16" s="44" t="s">
        <v>68</v>
      </c>
      <c r="E16" s="44" t="s">
        <v>94</v>
      </c>
      <c r="F16" s="44" t="s">
        <v>154</v>
      </c>
      <c r="G16" s="44" t="s">
        <v>200</v>
      </c>
      <c r="H16" s="44" t="s">
        <v>89</v>
      </c>
      <c r="I16" s="56">
        <v>1</v>
      </c>
    </row>
    <row r="17" spans="1:9" x14ac:dyDescent="0.2">
      <c r="A17" s="44" t="s">
        <v>120</v>
      </c>
      <c r="B17" s="44" t="s">
        <v>1</v>
      </c>
      <c r="C17" s="44" t="s">
        <v>156</v>
      </c>
      <c r="D17" s="44" t="s">
        <v>68</v>
      </c>
      <c r="E17" s="44" t="s">
        <v>94</v>
      </c>
      <c r="F17" s="44" t="s">
        <v>154</v>
      </c>
      <c r="G17" s="44" t="s">
        <v>200</v>
      </c>
      <c r="H17" s="44" t="s">
        <v>90</v>
      </c>
      <c r="I17" s="56">
        <v>2</v>
      </c>
    </row>
    <row r="18" spans="1:9" x14ac:dyDescent="0.2">
      <c r="A18" s="44" t="s">
        <v>120</v>
      </c>
      <c r="B18" s="44" t="s">
        <v>1</v>
      </c>
      <c r="C18" s="44" t="s">
        <v>156</v>
      </c>
      <c r="D18" s="44" t="s">
        <v>68</v>
      </c>
      <c r="E18" s="44" t="s">
        <v>94</v>
      </c>
      <c r="F18" s="44" t="s">
        <v>154</v>
      </c>
      <c r="G18" s="44" t="s">
        <v>200</v>
      </c>
      <c r="H18" s="44" t="s">
        <v>91</v>
      </c>
      <c r="I18" s="56">
        <v>1</v>
      </c>
    </row>
    <row r="19" spans="1:9" x14ac:dyDescent="0.2">
      <c r="A19" s="44" t="s">
        <v>120</v>
      </c>
      <c r="B19" s="44" t="s">
        <v>1</v>
      </c>
      <c r="C19" s="44" t="s">
        <v>156</v>
      </c>
      <c r="D19" s="44" t="s">
        <v>68</v>
      </c>
      <c r="E19" s="44" t="s">
        <v>94</v>
      </c>
      <c r="F19" s="44" t="s">
        <v>154</v>
      </c>
      <c r="G19" s="44" t="s">
        <v>200</v>
      </c>
      <c r="H19" s="44" t="s">
        <v>92</v>
      </c>
      <c r="I19" s="56">
        <v>1</v>
      </c>
    </row>
    <row r="20" spans="1:9" x14ac:dyDescent="0.2">
      <c r="A20" s="44" t="s">
        <v>120</v>
      </c>
      <c r="B20" s="44" t="s">
        <v>1</v>
      </c>
      <c r="C20" s="44" t="s">
        <v>156</v>
      </c>
      <c r="D20" s="44" t="s">
        <v>68</v>
      </c>
      <c r="E20" s="44" t="s">
        <v>94</v>
      </c>
      <c r="F20" s="44" t="s">
        <v>154</v>
      </c>
      <c r="G20" s="44" t="s">
        <v>93</v>
      </c>
      <c r="H20" s="44" t="s">
        <v>88</v>
      </c>
      <c r="I20" s="56">
        <v>3</v>
      </c>
    </row>
    <row r="21" spans="1:9" x14ac:dyDescent="0.2">
      <c r="A21" s="44" t="s">
        <v>120</v>
      </c>
      <c r="B21" s="44" t="s">
        <v>1</v>
      </c>
      <c r="C21" s="44" t="s">
        <v>156</v>
      </c>
      <c r="D21" s="44" t="s">
        <v>68</v>
      </c>
      <c r="E21" s="44" t="s">
        <v>94</v>
      </c>
      <c r="F21" s="44" t="s">
        <v>154</v>
      </c>
      <c r="G21" s="44" t="s">
        <v>93</v>
      </c>
      <c r="H21" s="44" t="s">
        <v>89</v>
      </c>
      <c r="I21" s="56">
        <v>2</v>
      </c>
    </row>
    <row r="22" spans="1:9" x14ac:dyDescent="0.2">
      <c r="A22" s="44" t="s">
        <v>120</v>
      </c>
      <c r="B22" s="44" t="s">
        <v>1</v>
      </c>
      <c r="C22" s="44" t="s">
        <v>156</v>
      </c>
      <c r="D22" s="44" t="s">
        <v>68</v>
      </c>
      <c r="E22" s="44" t="s">
        <v>94</v>
      </c>
      <c r="F22" s="44" t="s">
        <v>154</v>
      </c>
      <c r="G22" s="44" t="s">
        <v>93</v>
      </c>
      <c r="H22" s="44" t="s">
        <v>90</v>
      </c>
      <c r="I22" s="56">
        <v>6</v>
      </c>
    </row>
    <row r="23" spans="1:9" x14ac:dyDescent="0.2">
      <c r="A23" s="44" t="s">
        <v>120</v>
      </c>
      <c r="B23" s="44" t="s">
        <v>1</v>
      </c>
      <c r="C23" s="44" t="s">
        <v>156</v>
      </c>
      <c r="D23" s="44" t="s">
        <v>68</v>
      </c>
      <c r="E23" s="44" t="s">
        <v>94</v>
      </c>
      <c r="F23" s="44" t="s">
        <v>154</v>
      </c>
      <c r="G23" s="44" t="s">
        <v>93</v>
      </c>
      <c r="H23" s="44" t="s">
        <v>91</v>
      </c>
      <c r="I23" s="56">
        <v>3</v>
      </c>
    </row>
    <row r="24" spans="1:9" x14ac:dyDescent="0.2">
      <c r="A24" s="44" t="s">
        <v>120</v>
      </c>
      <c r="B24" s="44" t="s">
        <v>1</v>
      </c>
      <c r="C24" s="44" t="s">
        <v>156</v>
      </c>
      <c r="D24" s="44" t="s">
        <v>68</v>
      </c>
      <c r="E24" s="44" t="s">
        <v>94</v>
      </c>
      <c r="F24" s="44" t="s">
        <v>154</v>
      </c>
      <c r="G24" s="44" t="s">
        <v>93</v>
      </c>
      <c r="H24" s="44" t="s">
        <v>92</v>
      </c>
      <c r="I24" s="56">
        <v>4</v>
      </c>
    </row>
    <row r="25" spans="1:9" x14ac:dyDescent="0.2">
      <c r="A25" s="44" t="s">
        <v>120</v>
      </c>
      <c r="B25" s="44" t="s">
        <v>1</v>
      </c>
      <c r="C25" s="44" t="s">
        <v>156</v>
      </c>
      <c r="D25" s="44" t="s">
        <v>68</v>
      </c>
      <c r="E25" s="44" t="s">
        <v>94</v>
      </c>
      <c r="F25" s="44" t="s">
        <v>154</v>
      </c>
      <c r="G25" s="44" t="s">
        <v>155</v>
      </c>
      <c r="H25" s="44" t="s">
        <v>88</v>
      </c>
      <c r="I25" s="56">
        <v>1</v>
      </c>
    </row>
    <row r="26" spans="1:9" x14ac:dyDescent="0.2">
      <c r="A26" s="44" t="s">
        <v>120</v>
      </c>
      <c r="B26" s="44" t="s">
        <v>1</v>
      </c>
      <c r="C26" s="44" t="s">
        <v>156</v>
      </c>
      <c r="D26" s="44" t="s">
        <v>68</v>
      </c>
      <c r="E26" s="44" t="s">
        <v>94</v>
      </c>
      <c r="F26" s="44" t="s">
        <v>154</v>
      </c>
      <c r="G26" s="44" t="s">
        <v>155</v>
      </c>
      <c r="H26" s="44" t="s">
        <v>89</v>
      </c>
      <c r="I26" s="56">
        <v>4</v>
      </c>
    </row>
    <row r="27" spans="1:9" x14ac:dyDescent="0.2">
      <c r="A27" s="44" t="s">
        <v>120</v>
      </c>
      <c r="B27" s="44" t="s">
        <v>1</v>
      </c>
      <c r="C27" s="44" t="s">
        <v>156</v>
      </c>
      <c r="D27" s="44" t="s">
        <v>68</v>
      </c>
      <c r="E27" s="44" t="s">
        <v>94</v>
      </c>
      <c r="F27" s="44" t="s">
        <v>154</v>
      </c>
      <c r="G27" s="44" t="s">
        <v>155</v>
      </c>
      <c r="H27" s="44" t="s">
        <v>90</v>
      </c>
      <c r="I27" s="56">
        <v>4</v>
      </c>
    </row>
    <row r="28" spans="1:9" x14ac:dyDescent="0.2">
      <c r="A28" s="44" t="s">
        <v>120</v>
      </c>
      <c r="B28" s="44" t="s">
        <v>1</v>
      </c>
      <c r="C28" s="44" t="s">
        <v>156</v>
      </c>
      <c r="D28" s="44" t="s">
        <v>68</v>
      </c>
      <c r="E28" s="44" t="s">
        <v>94</v>
      </c>
      <c r="F28" s="44" t="s">
        <v>154</v>
      </c>
      <c r="G28" s="44" t="s">
        <v>155</v>
      </c>
      <c r="H28" s="44" t="s">
        <v>91</v>
      </c>
      <c r="I28" s="56">
        <v>5</v>
      </c>
    </row>
    <row r="29" spans="1:9" x14ac:dyDescent="0.2">
      <c r="A29" s="44" t="s">
        <v>120</v>
      </c>
      <c r="B29" s="44" t="s">
        <v>1</v>
      </c>
      <c r="C29" s="44" t="s">
        <v>156</v>
      </c>
      <c r="D29" s="44" t="s">
        <v>68</v>
      </c>
      <c r="E29" s="44" t="s">
        <v>94</v>
      </c>
      <c r="F29" s="44" t="s">
        <v>154</v>
      </c>
      <c r="G29" s="44" t="s">
        <v>155</v>
      </c>
      <c r="H29" s="44" t="s">
        <v>92</v>
      </c>
      <c r="I29" s="56">
        <v>9</v>
      </c>
    </row>
    <row r="30" spans="1:9" x14ac:dyDescent="0.2">
      <c r="A30" s="44" t="s">
        <v>120</v>
      </c>
      <c r="B30" s="44" t="s">
        <v>1</v>
      </c>
      <c r="C30" s="44" t="s">
        <v>156</v>
      </c>
      <c r="D30" s="44" t="s">
        <v>68</v>
      </c>
      <c r="E30" s="44" t="s">
        <v>94</v>
      </c>
      <c r="F30" s="44" t="s">
        <v>154</v>
      </c>
      <c r="G30" s="44" t="s">
        <v>72</v>
      </c>
      <c r="H30" s="44" t="s">
        <v>89</v>
      </c>
      <c r="I30" s="56">
        <v>3</v>
      </c>
    </row>
    <row r="31" spans="1:9" x14ac:dyDescent="0.2">
      <c r="A31" s="44" t="s">
        <v>120</v>
      </c>
      <c r="B31" s="44" t="s">
        <v>1</v>
      </c>
      <c r="C31" s="44" t="s">
        <v>156</v>
      </c>
      <c r="D31" s="44" t="s">
        <v>68</v>
      </c>
      <c r="E31" s="44" t="s">
        <v>94</v>
      </c>
      <c r="F31" s="44" t="s">
        <v>154</v>
      </c>
      <c r="G31" s="44" t="s">
        <v>72</v>
      </c>
      <c r="H31" s="44" t="s">
        <v>90</v>
      </c>
      <c r="I31" s="56">
        <v>5</v>
      </c>
    </row>
    <row r="32" spans="1:9" x14ac:dyDescent="0.2">
      <c r="A32" s="44" t="s">
        <v>120</v>
      </c>
      <c r="B32" s="44" t="s">
        <v>1</v>
      </c>
      <c r="C32" s="44" t="s">
        <v>156</v>
      </c>
      <c r="D32" s="44" t="s">
        <v>68</v>
      </c>
      <c r="E32" s="44" t="s">
        <v>94</v>
      </c>
      <c r="F32" s="44" t="s">
        <v>154</v>
      </c>
      <c r="G32" s="44" t="s">
        <v>72</v>
      </c>
      <c r="H32" s="44" t="s">
        <v>91</v>
      </c>
      <c r="I32" s="56">
        <v>8</v>
      </c>
    </row>
    <row r="33" spans="1:9" x14ac:dyDescent="0.2">
      <c r="A33" s="44" t="s">
        <v>120</v>
      </c>
      <c r="B33" s="44" t="s">
        <v>1</v>
      </c>
      <c r="C33" s="44" t="s">
        <v>156</v>
      </c>
      <c r="D33" s="44" t="s">
        <v>68</v>
      </c>
      <c r="E33" s="44" t="s">
        <v>94</v>
      </c>
      <c r="F33" s="44" t="s">
        <v>154</v>
      </c>
      <c r="G33" s="44" t="s">
        <v>72</v>
      </c>
      <c r="H33" s="44" t="s">
        <v>92</v>
      </c>
      <c r="I33" s="56">
        <v>3</v>
      </c>
    </row>
    <row r="34" spans="1:9" x14ac:dyDescent="0.2">
      <c r="A34" s="44" t="s">
        <v>120</v>
      </c>
      <c r="B34" s="44" t="s">
        <v>2</v>
      </c>
      <c r="C34" s="44" t="s">
        <v>157</v>
      </c>
      <c r="D34" s="44" t="s">
        <v>68</v>
      </c>
      <c r="E34" s="44" t="s">
        <v>87</v>
      </c>
      <c r="F34" s="44" t="s">
        <v>154</v>
      </c>
      <c r="G34" s="44" t="s">
        <v>200</v>
      </c>
      <c r="H34" s="44" t="s">
        <v>89</v>
      </c>
      <c r="I34" s="56">
        <v>4</v>
      </c>
    </row>
    <row r="35" spans="1:9" x14ac:dyDescent="0.2">
      <c r="A35" s="44" t="s">
        <v>120</v>
      </c>
      <c r="B35" s="44" t="s">
        <v>2</v>
      </c>
      <c r="C35" s="44" t="s">
        <v>157</v>
      </c>
      <c r="D35" s="44" t="s">
        <v>68</v>
      </c>
      <c r="E35" s="44" t="s">
        <v>87</v>
      </c>
      <c r="F35" s="44" t="s">
        <v>154</v>
      </c>
      <c r="G35" s="44" t="s">
        <v>200</v>
      </c>
      <c r="H35" s="44" t="s">
        <v>92</v>
      </c>
      <c r="I35" s="56">
        <v>1</v>
      </c>
    </row>
    <row r="36" spans="1:9" x14ac:dyDescent="0.2">
      <c r="A36" s="44" t="s">
        <v>120</v>
      </c>
      <c r="B36" s="44" t="s">
        <v>2</v>
      </c>
      <c r="C36" s="44" t="s">
        <v>157</v>
      </c>
      <c r="D36" s="44" t="s">
        <v>68</v>
      </c>
      <c r="E36" s="44" t="s">
        <v>87</v>
      </c>
      <c r="F36" s="44" t="s">
        <v>154</v>
      </c>
      <c r="G36" s="44" t="s">
        <v>93</v>
      </c>
      <c r="H36" s="44" t="s">
        <v>88</v>
      </c>
      <c r="I36" s="56">
        <v>1</v>
      </c>
    </row>
    <row r="37" spans="1:9" x14ac:dyDescent="0.2">
      <c r="A37" s="44" t="s">
        <v>120</v>
      </c>
      <c r="B37" s="44" t="s">
        <v>2</v>
      </c>
      <c r="C37" s="44" t="s">
        <v>157</v>
      </c>
      <c r="D37" s="44" t="s">
        <v>68</v>
      </c>
      <c r="E37" s="44" t="s">
        <v>87</v>
      </c>
      <c r="F37" s="44" t="s">
        <v>154</v>
      </c>
      <c r="G37" s="44" t="s">
        <v>93</v>
      </c>
      <c r="H37" s="44" t="s">
        <v>89</v>
      </c>
      <c r="I37" s="56">
        <v>6</v>
      </c>
    </row>
    <row r="38" spans="1:9" x14ac:dyDescent="0.2">
      <c r="A38" s="44" t="s">
        <v>120</v>
      </c>
      <c r="B38" s="44" t="s">
        <v>2</v>
      </c>
      <c r="C38" s="44" t="s">
        <v>157</v>
      </c>
      <c r="D38" s="44" t="s">
        <v>68</v>
      </c>
      <c r="E38" s="44" t="s">
        <v>87</v>
      </c>
      <c r="F38" s="44" t="s">
        <v>154</v>
      </c>
      <c r="G38" s="44" t="s">
        <v>93</v>
      </c>
      <c r="H38" s="44" t="s">
        <v>90</v>
      </c>
      <c r="I38" s="56">
        <v>4</v>
      </c>
    </row>
    <row r="39" spans="1:9" x14ac:dyDescent="0.2">
      <c r="A39" s="44" t="s">
        <v>120</v>
      </c>
      <c r="B39" s="44" t="s">
        <v>2</v>
      </c>
      <c r="C39" s="44" t="s">
        <v>157</v>
      </c>
      <c r="D39" s="44" t="s">
        <v>68</v>
      </c>
      <c r="E39" s="44" t="s">
        <v>87</v>
      </c>
      <c r="F39" s="44" t="s">
        <v>154</v>
      </c>
      <c r="G39" s="44" t="s">
        <v>155</v>
      </c>
      <c r="H39" s="44" t="s">
        <v>88</v>
      </c>
      <c r="I39" s="56">
        <v>10</v>
      </c>
    </row>
    <row r="40" spans="1:9" x14ac:dyDescent="0.2">
      <c r="A40" s="44" t="s">
        <v>120</v>
      </c>
      <c r="B40" s="44" t="s">
        <v>2</v>
      </c>
      <c r="C40" s="44" t="s">
        <v>157</v>
      </c>
      <c r="D40" s="44" t="s">
        <v>68</v>
      </c>
      <c r="E40" s="44" t="s">
        <v>87</v>
      </c>
      <c r="F40" s="44" t="s">
        <v>154</v>
      </c>
      <c r="G40" s="44" t="s">
        <v>155</v>
      </c>
      <c r="H40" s="44" t="s">
        <v>89</v>
      </c>
      <c r="I40" s="56">
        <v>3</v>
      </c>
    </row>
    <row r="41" spans="1:9" x14ac:dyDescent="0.2">
      <c r="A41" s="44" t="s">
        <v>120</v>
      </c>
      <c r="B41" s="44" t="s">
        <v>2</v>
      </c>
      <c r="C41" s="44" t="s">
        <v>157</v>
      </c>
      <c r="D41" s="44" t="s">
        <v>68</v>
      </c>
      <c r="E41" s="44" t="s">
        <v>87</v>
      </c>
      <c r="F41" s="44" t="s">
        <v>154</v>
      </c>
      <c r="G41" s="44" t="s">
        <v>155</v>
      </c>
      <c r="H41" s="44" t="s">
        <v>90</v>
      </c>
      <c r="I41" s="56">
        <v>6</v>
      </c>
    </row>
    <row r="42" spans="1:9" x14ac:dyDescent="0.2">
      <c r="A42" s="44" t="s">
        <v>120</v>
      </c>
      <c r="B42" s="44" t="s">
        <v>2</v>
      </c>
      <c r="C42" s="44" t="s">
        <v>157</v>
      </c>
      <c r="D42" s="44" t="s">
        <v>68</v>
      </c>
      <c r="E42" s="44" t="s">
        <v>87</v>
      </c>
      <c r="F42" s="44" t="s">
        <v>154</v>
      </c>
      <c r="G42" s="44" t="s">
        <v>155</v>
      </c>
      <c r="H42" s="44" t="s">
        <v>91</v>
      </c>
      <c r="I42" s="56">
        <v>4</v>
      </c>
    </row>
    <row r="43" spans="1:9" x14ac:dyDescent="0.2">
      <c r="A43" s="44" t="s">
        <v>120</v>
      </c>
      <c r="B43" s="44" t="s">
        <v>2</v>
      </c>
      <c r="C43" s="44" t="s">
        <v>157</v>
      </c>
      <c r="D43" s="44" t="s">
        <v>68</v>
      </c>
      <c r="E43" s="44" t="s">
        <v>87</v>
      </c>
      <c r="F43" s="44" t="s">
        <v>154</v>
      </c>
      <c r="G43" s="44" t="s">
        <v>155</v>
      </c>
      <c r="H43" s="44" t="s">
        <v>92</v>
      </c>
      <c r="I43" s="56">
        <v>5</v>
      </c>
    </row>
    <row r="44" spans="1:9" x14ac:dyDescent="0.2">
      <c r="A44" s="44" t="s">
        <v>120</v>
      </c>
      <c r="B44" s="44" t="s">
        <v>2</v>
      </c>
      <c r="C44" s="44" t="s">
        <v>157</v>
      </c>
      <c r="D44" s="44" t="s">
        <v>68</v>
      </c>
      <c r="E44" s="44" t="s">
        <v>87</v>
      </c>
      <c r="F44" s="44" t="s">
        <v>154</v>
      </c>
      <c r="G44" s="44" t="s">
        <v>72</v>
      </c>
      <c r="H44" s="44" t="s">
        <v>89</v>
      </c>
      <c r="I44" s="56">
        <v>9</v>
      </c>
    </row>
    <row r="45" spans="1:9" x14ac:dyDescent="0.2">
      <c r="A45" s="44" t="s">
        <v>120</v>
      </c>
      <c r="B45" s="44" t="s">
        <v>2</v>
      </c>
      <c r="C45" s="44" t="s">
        <v>157</v>
      </c>
      <c r="D45" s="44" t="s">
        <v>68</v>
      </c>
      <c r="E45" s="44" t="s">
        <v>87</v>
      </c>
      <c r="F45" s="44" t="s">
        <v>154</v>
      </c>
      <c r="G45" s="44" t="s">
        <v>72</v>
      </c>
      <c r="H45" s="44" t="s">
        <v>90</v>
      </c>
      <c r="I45" s="56">
        <v>10</v>
      </c>
    </row>
    <row r="46" spans="1:9" x14ac:dyDescent="0.2">
      <c r="A46" s="44" t="s">
        <v>120</v>
      </c>
      <c r="B46" s="44" t="s">
        <v>2</v>
      </c>
      <c r="C46" s="44" t="s">
        <v>157</v>
      </c>
      <c r="D46" s="44" t="s">
        <v>68</v>
      </c>
      <c r="E46" s="44" t="s">
        <v>87</v>
      </c>
      <c r="F46" s="44" t="s">
        <v>154</v>
      </c>
      <c r="G46" s="44" t="s">
        <v>72</v>
      </c>
      <c r="H46" s="44" t="s">
        <v>91</v>
      </c>
      <c r="I46" s="56">
        <v>12</v>
      </c>
    </row>
    <row r="47" spans="1:9" x14ac:dyDescent="0.2">
      <c r="A47" s="44" t="s">
        <v>120</v>
      </c>
      <c r="B47" s="44" t="s">
        <v>2</v>
      </c>
      <c r="C47" s="44" t="s">
        <v>157</v>
      </c>
      <c r="D47" s="44" t="s">
        <v>68</v>
      </c>
      <c r="E47" s="44" t="s">
        <v>87</v>
      </c>
      <c r="F47" s="44" t="s">
        <v>154</v>
      </c>
      <c r="G47" s="44" t="s">
        <v>72</v>
      </c>
      <c r="H47" s="44" t="s">
        <v>92</v>
      </c>
      <c r="I47" s="56">
        <v>3</v>
      </c>
    </row>
    <row r="48" spans="1:9" x14ac:dyDescent="0.2">
      <c r="A48" s="44" t="s">
        <v>120</v>
      </c>
      <c r="B48" s="44" t="s">
        <v>3</v>
      </c>
      <c r="C48" s="44" t="s">
        <v>158</v>
      </c>
      <c r="D48" s="44" t="s">
        <v>68</v>
      </c>
      <c r="E48" s="44" t="s">
        <v>94</v>
      </c>
      <c r="F48" s="44" t="s">
        <v>154</v>
      </c>
      <c r="G48" s="44" t="s">
        <v>93</v>
      </c>
      <c r="H48" s="44" t="s">
        <v>88</v>
      </c>
      <c r="I48" s="56">
        <v>3</v>
      </c>
    </row>
    <row r="49" spans="1:9" x14ac:dyDescent="0.2">
      <c r="A49" s="44" t="s">
        <v>120</v>
      </c>
      <c r="B49" s="44" t="s">
        <v>3</v>
      </c>
      <c r="C49" s="44" t="s">
        <v>158</v>
      </c>
      <c r="D49" s="44" t="s">
        <v>68</v>
      </c>
      <c r="E49" s="44" t="s">
        <v>94</v>
      </c>
      <c r="F49" s="44" t="s">
        <v>154</v>
      </c>
      <c r="G49" s="44" t="s">
        <v>93</v>
      </c>
      <c r="H49" s="44" t="s">
        <v>89</v>
      </c>
      <c r="I49" s="56">
        <v>8</v>
      </c>
    </row>
    <row r="50" spans="1:9" x14ac:dyDescent="0.2">
      <c r="A50" s="44" t="s">
        <v>120</v>
      </c>
      <c r="B50" s="44" t="s">
        <v>3</v>
      </c>
      <c r="C50" s="44" t="s">
        <v>158</v>
      </c>
      <c r="D50" s="44" t="s">
        <v>68</v>
      </c>
      <c r="E50" s="44" t="s">
        <v>94</v>
      </c>
      <c r="F50" s="44" t="s">
        <v>154</v>
      </c>
      <c r="G50" s="44" t="s">
        <v>93</v>
      </c>
      <c r="H50" s="44" t="s">
        <v>90</v>
      </c>
      <c r="I50" s="56">
        <v>5</v>
      </c>
    </row>
    <row r="51" spans="1:9" x14ac:dyDescent="0.2">
      <c r="A51" s="44" t="s">
        <v>120</v>
      </c>
      <c r="B51" s="44" t="s">
        <v>3</v>
      </c>
      <c r="C51" s="44" t="s">
        <v>158</v>
      </c>
      <c r="D51" s="44" t="s">
        <v>68</v>
      </c>
      <c r="E51" s="44" t="s">
        <v>94</v>
      </c>
      <c r="F51" s="44" t="s">
        <v>154</v>
      </c>
      <c r="G51" s="44" t="s">
        <v>93</v>
      </c>
      <c r="H51" s="44" t="s">
        <v>91</v>
      </c>
      <c r="I51" s="56">
        <v>1</v>
      </c>
    </row>
    <row r="52" spans="1:9" x14ac:dyDescent="0.2">
      <c r="A52" s="44" t="s">
        <v>120</v>
      </c>
      <c r="B52" s="44" t="s">
        <v>3</v>
      </c>
      <c r="C52" s="44" t="s">
        <v>158</v>
      </c>
      <c r="D52" s="44" t="s">
        <v>68</v>
      </c>
      <c r="E52" s="44" t="s">
        <v>94</v>
      </c>
      <c r="F52" s="44" t="s">
        <v>154</v>
      </c>
      <c r="G52" s="44" t="s">
        <v>93</v>
      </c>
      <c r="H52" s="44" t="s">
        <v>92</v>
      </c>
      <c r="I52" s="56">
        <v>3</v>
      </c>
    </row>
    <row r="53" spans="1:9" x14ac:dyDescent="0.2">
      <c r="A53" s="44" t="s">
        <v>120</v>
      </c>
      <c r="B53" s="44" t="s">
        <v>3</v>
      </c>
      <c r="C53" s="44" t="s">
        <v>158</v>
      </c>
      <c r="D53" s="44" t="s">
        <v>68</v>
      </c>
      <c r="E53" s="44" t="s">
        <v>94</v>
      </c>
      <c r="F53" s="44" t="s">
        <v>154</v>
      </c>
      <c r="G53" s="44" t="s">
        <v>155</v>
      </c>
      <c r="H53" s="44" t="s">
        <v>88</v>
      </c>
      <c r="I53" s="56">
        <v>4</v>
      </c>
    </row>
    <row r="54" spans="1:9" x14ac:dyDescent="0.2">
      <c r="A54" s="44" t="s">
        <v>120</v>
      </c>
      <c r="B54" s="44" t="s">
        <v>3</v>
      </c>
      <c r="C54" s="44" t="s">
        <v>158</v>
      </c>
      <c r="D54" s="44" t="s">
        <v>68</v>
      </c>
      <c r="E54" s="44" t="s">
        <v>94</v>
      </c>
      <c r="F54" s="44" t="s">
        <v>154</v>
      </c>
      <c r="G54" s="44" t="s">
        <v>155</v>
      </c>
      <c r="H54" s="44" t="s">
        <v>89</v>
      </c>
      <c r="I54" s="56">
        <v>6</v>
      </c>
    </row>
    <row r="55" spans="1:9" x14ac:dyDescent="0.2">
      <c r="A55" s="44" t="s">
        <v>120</v>
      </c>
      <c r="B55" s="44" t="s">
        <v>3</v>
      </c>
      <c r="C55" s="44" t="s">
        <v>158</v>
      </c>
      <c r="D55" s="44" t="s">
        <v>68</v>
      </c>
      <c r="E55" s="44" t="s">
        <v>94</v>
      </c>
      <c r="F55" s="44" t="s">
        <v>154</v>
      </c>
      <c r="G55" s="44" t="s">
        <v>155</v>
      </c>
      <c r="H55" s="44" t="s">
        <v>90</v>
      </c>
      <c r="I55" s="56">
        <v>3</v>
      </c>
    </row>
    <row r="56" spans="1:9" x14ac:dyDescent="0.2">
      <c r="A56" s="44" t="s">
        <v>120</v>
      </c>
      <c r="B56" s="44" t="s">
        <v>3</v>
      </c>
      <c r="C56" s="44" t="s">
        <v>158</v>
      </c>
      <c r="D56" s="44" t="s">
        <v>68</v>
      </c>
      <c r="E56" s="44" t="s">
        <v>94</v>
      </c>
      <c r="F56" s="44" t="s">
        <v>154</v>
      </c>
      <c r="G56" s="44" t="s">
        <v>155</v>
      </c>
      <c r="H56" s="44" t="s">
        <v>91</v>
      </c>
      <c r="I56" s="56">
        <v>1</v>
      </c>
    </row>
    <row r="57" spans="1:9" x14ac:dyDescent="0.2">
      <c r="A57" s="44" t="s">
        <v>120</v>
      </c>
      <c r="B57" s="44" t="s">
        <v>3</v>
      </c>
      <c r="C57" s="44" t="s">
        <v>158</v>
      </c>
      <c r="D57" s="44" t="s">
        <v>68</v>
      </c>
      <c r="E57" s="44" t="s">
        <v>94</v>
      </c>
      <c r="F57" s="44" t="s">
        <v>154</v>
      </c>
      <c r="G57" s="44" t="s">
        <v>155</v>
      </c>
      <c r="H57" s="44" t="s">
        <v>92</v>
      </c>
      <c r="I57" s="56">
        <v>5</v>
      </c>
    </row>
    <row r="58" spans="1:9" x14ac:dyDescent="0.2">
      <c r="A58" s="44" t="s">
        <v>120</v>
      </c>
      <c r="B58" s="44" t="s">
        <v>3</v>
      </c>
      <c r="C58" s="44" t="s">
        <v>158</v>
      </c>
      <c r="D58" s="44" t="s">
        <v>68</v>
      </c>
      <c r="E58" s="44" t="s">
        <v>94</v>
      </c>
      <c r="F58" s="44" t="s">
        <v>154</v>
      </c>
      <c r="G58" s="44" t="s">
        <v>72</v>
      </c>
      <c r="H58" s="44" t="s">
        <v>88</v>
      </c>
      <c r="I58" s="56">
        <v>1</v>
      </c>
    </row>
    <row r="59" spans="1:9" x14ac:dyDescent="0.2">
      <c r="A59" s="44" t="s">
        <v>120</v>
      </c>
      <c r="B59" s="44" t="s">
        <v>3</v>
      </c>
      <c r="C59" s="44" t="s">
        <v>158</v>
      </c>
      <c r="D59" s="44" t="s">
        <v>68</v>
      </c>
      <c r="E59" s="44" t="s">
        <v>94</v>
      </c>
      <c r="F59" s="44" t="s">
        <v>154</v>
      </c>
      <c r="G59" s="44" t="s">
        <v>72</v>
      </c>
      <c r="H59" s="44" t="s">
        <v>89</v>
      </c>
      <c r="I59" s="56">
        <v>7</v>
      </c>
    </row>
    <row r="60" spans="1:9" x14ac:dyDescent="0.2">
      <c r="A60" s="44" t="s">
        <v>120</v>
      </c>
      <c r="B60" s="44" t="s">
        <v>3</v>
      </c>
      <c r="C60" s="44" t="s">
        <v>158</v>
      </c>
      <c r="D60" s="44" t="s">
        <v>68</v>
      </c>
      <c r="E60" s="44" t="s">
        <v>94</v>
      </c>
      <c r="F60" s="44" t="s">
        <v>154</v>
      </c>
      <c r="G60" s="44" t="s">
        <v>72</v>
      </c>
      <c r="H60" s="44" t="s">
        <v>90</v>
      </c>
      <c r="I60" s="56">
        <v>2</v>
      </c>
    </row>
    <row r="61" spans="1:9" x14ac:dyDescent="0.2">
      <c r="A61" s="44" t="s">
        <v>120</v>
      </c>
      <c r="B61" s="44" t="s">
        <v>3</v>
      </c>
      <c r="C61" s="44" t="s">
        <v>158</v>
      </c>
      <c r="D61" s="44" t="s">
        <v>68</v>
      </c>
      <c r="E61" s="44" t="s">
        <v>94</v>
      </c>
      <c r="F61" s="44" t="s">
        <v>154</v>
      </c>
      <c r="G61" s="44" t="s">
        <v>72</v>
      </c>
      <c r="H61" s="44" t="s">
        <v>91</v>
      </c>
      <c r="I61" s="56">
        <v>6</v>
      </c>
    </row>
    <row r="62" spans="1:9" x14ac:dyDescent="0.2">
      <c r="A62" s="44" t="s">
        <v>120</v>
      </c>
      <c r="B62" s="44" t="s">
        <v>3</v>
      </c>
      <c r="C62" s="44" t="s">
        <v>158</v>
      </c>
      <c r="D62" s="44" t="s">
        <v>68</v>
      </c>
      <c r="E62" s="44" t="s">
        <v>94</v>
      </c>
      <c r="F62" s="44" t="s">
        <v>154</v>
      </c>
      <c r="G62" s="44" t="s">
        <v>72</v>
      </c>
      <c r="H62" s="44" t="s">
        <v>92</v>
      </c>
      <c r="I62" s="56">
        <v>3</v>
      </c>
    </row>
    <row r="63" spans="1:9" x14ac:dyDescent="0.2">
      <c r="A63" s="44" t="s">
        <v>120</v>
      </c>
      <c r="B63" s="44" t="s">
        <v>4</v>
      </c>
      <c r="C63" s="44" t="s">
        <v>159</v>
      </c>
      <c r="D63" s="44" t="s">
        <v>68</v>
      </c>
      <c r="E63" s="44" t="s">
        <v>95</v>
      </c>
      <c r="F63" s="44" t="s">
        <v>154</v>
      </c>
      <c r="G63" s="44" t="s">
        <v>200</v>
      </c>
      <c r="H63" s="44" t="s">
        <v>89</v>
      </c>
      <c r="I63" s="56">
        <v>2</v>
      </c>
    </row>
    <row r="64" spans="1:9" x14ac:dyDescent="0.2">
      <c r="A64" s="44" t="s">
        <v>120</v>
      </c>
      <c r="B64" s="44" t="s">
        <v>4</v>
      </c>
      <c r="C64" s="44" t="s">
        <v>159</v>
      </c>
      <c r="D64" s="44" t="s">
        <v>68</v>
      </c>
      <c r="E64" s="44" t="s">
        <v>95</v>
      </c>
      <c r="F64" s="44" t="s">
        <v>154</v>
      </c>
      <c r="G64" s="44" t="s">
        <v>200</v>
      </c>
      <c r="H64" s="44" t="s">
        <v>90</v>
      </c>
      <c r="I64" s="56">
        <v>1</v>
      </c>
    </row>
    <row r="65" spans="1:9" x14ac:dyDescent="0.2">
      <c r="A65" s="44" t="s">
        <v>120</v>
      </c>
      <c r="B65" s="44" t="s">
        <v>4</v>
      </c>
      <c r="C65" s="44" t="s">
        <v>159</v>
      </c>
      <c r="D65" s="44" t="s">
        <v>68</v>
      </c>
      <c r="E65" s="44" t="s">
        <v>95</v>
      </c>
      <c r="F65" s="44" t="s">
        <v>154</v>
      </c>
      <c r="G65" s="44" t="s">
        <v>200</v>
      </c>
      <c r="H65" s="44" t="s">
        <v>91</v>
      </c>
      <c r="I65" s="56">
        <v>2</v>
      </c>
    </row>
    <row r="66" spans="1:9" x14ac:dyDescent="0.2">
      <c r="A66" s="44" t="s">
        <v>120</v>
      </c>
      <c r="B66" s="44" t="s">
        <v>4</v>
      </c>
      <c r="C66" s="44" t="s">
        <v>159</v>
      </c>
      <c r="D66" s="44" t="s">
        <v>68</v>
      </c>
      <c r="E66" s="44" t="s">
        <v>95</v>
      </c>
      <c r="F66" s="44" t="s">
        <v>154</v>
      </c>
      <c r="G66" s="44" t="s">
        <v>200</v>
      </c>
      <c r="H66" s="44" t="s">
        <v>92</v>
      </c>
      <c r="I66" s="56">
        <v>2</v>
      </c>
    </row>
    <row r="67" spans="1:9" x14ac:dyDescent="0.2">
      <c r="A67" s="44" t="s">
        <v>120</v>
      </c>
      <c r="B67" s="44" t="s">
        <v>4</v>
      </c>
      <c r="C67" s="44" t="s">
        <v>159</v>
      </c>
      <c r="D67" s="44" t="s">
        <v>68</v>
      </c>
      <c r="E67" s="44" t="s">
        <v>95</v>
      </c>
      <c r="F67" s="44" t="s">
        <v>154</v>
      </c>
      <c r="G67" s="44" t="s">
        <v>93</v>
      </c>
      <c r="H67" s="44" t="s">
        <v>88</v>
      </c>
      <c r="I67" s="56">
        <v>4</v>
      </c>
    </row>
    <row r="68" spans="1:9" x14ac:dyDescent="0.2">
      <c r="A68" s="44" t="s">
        <v>120</v>
      </c>
      <c r="B68" s="44" t="s">
        <v>4</v>
      </c>
      <c r="C68" s="44" t="s">
        <v>159</v>
      </c>
      <c r="D68" s="44" t="s">
        <v>68</v>
      </c>
      <c r="E68" s="44" t="s">
        <v>95</v>
      </c>
      <c r="F68" s="44" t="s">
        <v>154</v>
      </c>
      <c r="G68" s="44" t="s">
        <v>93</v>
      </c>
      <c r="H68" s="44" t="s">
        <v>89</v>
      </c>
      <c r="I68" s="56">
        <v>13</v>
      </c>
    </row>
    <row r="69" spans="1:9" x14ac:dyDescent="0.2">
      <c r="A69" s="44" t="s">
        <v>120</v>
      </c>
      <c r="B69" s="44" t="s">
        <v>4</v>
      </c>
      <c r="C69" s="44" t="s">
        <v>159</v>
      </c>
      <c r="D69" s="44" t="s">
        <v>68</v>
      </c>
      <c r="E69" s="44" t="s">
        <v>95</v>
      </c>
      <c r="F69" s="44" t="s">
        <v>154</v>
      </c>
      <c r="G69" s="44" t="s">
        <v>93</v>
      </c>
      <c r="H69" s="44" t="s">
        <v>90</v>
      </c>
      <c r="I69" s="56">
        <v>6</v>
      </c>
    </row>
    <row r="70" spans="1:9" x14ac:dyDescent="0.2">
      <c r="A70" s="44" t="s">
        <v>120</v>
      </c>
      <c r="B70" s="44" t="s">
        <v>4</v>
      </c>
      <c r="C70" s="44" t="s">
        <v>159</v>
      </c>
      <c r="D70" s="44" t="s">
        <v>68</v>
      </c>
      <c r="E70" s="44" t="s">
        <v>95</v>
      </c>
      <c r="F70" s="44" t="s">
        <v>154</v>
      </c>
      <c r="G70" s="44" t="s">
        <v>93</v>
      </c>
      <c r="H70" s="44" t="s">
        <v>91</v>
      </c>
      <c r="I70" s="56">
        <v>7</v>
      </c>
    </row>
    <row r="71" spans="1:9" x14ac:dyDescent="0.2">
      <c r="A71" s="44" t="s">
        <v>120</v>
      </c>
      <c r="B71" s="44" t="s">
        <v>4</v>
      </c>
      <c r="C71" s="44" t="s">
        <v>159</v>
      </c>
      <c r="D71" s="44" t="s">
        <v>68</v>
      </c>
      <c r="E71" s="44" t="s">
        <v>95</v>
      </c>
      <c r="F71" s="44" t="s">
        <v>154</v>
      </c>
      <c r="G71" s="44" t="s">
        <v>93</v>
      </c>
      <c r="H71" s="44" t="s">
        <v>92</v>
      </c>
      <c r="I71" s="56">
        <v>8</v>
      </c>
    </row>
    <row r="72" spans="1:9" x14ac:dyDescent="0.2">
      <c r="A72" s="44" t="s">
        <v>120</v>
      </c>
      <c r="B72" s="44" t="s">
        <v>4</v>
      </c>
      <c r="C72" s="44" t="s">
        <v>159</v>
      </c>
      <c r="D72" s="44" t="s">
        <v>68</v>
      </c>
      <c r="E72" s="44" t="s">
        <v>95</v>
      </c>
      <c r="F72" s="44" t="s">
        <v>154</v>
      </c>
      <c r="G72" s="44" t="s">
        <v>155</v>
      </c>
      <c r="H72" s="44" t="s">
        <v>88</v>
      </c>
      <c r="I72" s="56">
        <v>2</v>
      </c>
    </row>
    <row r="73" spans="1:9" x14ac:dyDescent="0.2">
      <c r="A73" s="44" t="s">
        <v>120</v>
      </c>
      <c r="B73" s="44" t="s">
        <v>4</v>
      </c>
      <c r="C73" s="44" t="s">
        <v>159</v>
      </c>
      <c r="D73" s="44" t="s">
        <v>68</v>
      </c>
      <c r="E73" s="44" t="s">
        <v>95</v>
      </c>
      <c r="F73" s="44" t="s">
        <v>154</v>
      </c>
      <c r="G73" s="44" t="s">
        <v>155</v>
      </c>
      <c r="H73" s="44" t="s">
        <v>89</v>
      </c>
      <c r="I73" s="56">
        <v>4</v>
      </c>
    </row>
    <row r="74" spans="1:9" x14ac:dyDescent="0.2">
      <c r="A74" s="44" t="s">
        <v>120</v>
      </c>
      <c r="B74" s="44" t="s">
        <v>4</v>
      </c>
      <c r="C74" s="44" t="s">
        <v>159</v>
      </c>
      <c r="D74" s="44" t="s">
        <v>68</v>
      </c>
      <c r="E74" s="44" t="s">
        <v>95</v>
      </c>
      <c r="F74" s="44" t="s">
        <v>154</v>
      </c>
      <c r="G74" s="44" t="s">
        <v>155</v>
      </c>
      <c r="H74" s="44" t="s">
        <v>90</v>
      </c>
      <c r="I74" s="56">
        <v>3</v>
      </c>
    </row>
    <row r="75" spans="1:9" x14ac:dyDescent="0.2">
      <c r="A75" s="44" t="s">
        <v>120</v>
      </c>
      <c r="B75" s="44" t="s">
        <v>4</v>
      </c>
      <c r="C75" s="44" t="s">
        <v>159</v>
      </c>
      <c r="D75" s="44" t="s">
        <v>68</v>
      </c>
      <c r="E75" s="44" t="s">
        <v>95</v>
      </c>
      <c r="F75" s="44" t="s">
        <v>154</v>
      </c>
      <c r="G75" s="44" t="s">
        <v>155</v>
      </c>
      <c r="H75" s="44" t="s">
        <v>91</v>
      </c>
      <c r="I75" s="56">
        <v>4</v>
      </c>
    </row>
    <row r="76" spans="1:9" x14ac:dyDescent="0.2">
      <c r="A76" s="44" t="s">
        <v>120</v>
      </c>
      <c r="B76" s="44" t="s">
        <v>4</v>
      </c>
      <c r="C76" s="44" t="s">
        <v>159</v>
      </c>
      <c r="D76" s="44" t="s">
        <v>68</v>
      </c>
      <c r="E76" s="44" t="s">
        <v>95</v>
      </c>
      <c r="F76" s="44" t="s">
        <v>154</v>
      </c>
      <c r="G76" s="44" t="s">
        <v>155</v>
      </c>
      <c r="H76" s="44" t="s">
        <v>92</v>
      </c>
      <c r="I76" s="56">
        <v>6</v>
      </c>
    </row>
    <row r="77" spans="1:9" x14ac:dyDescent="0.2">
      <c r="A77" s="44" t="s">
        <v>120</v>
      </c>
      <c r="B77" s="44" t="s">
        <v>4</v>
      </c>
      <c r="C77" s="44" t="s">
        <v>159</v>
      </c>
      <c r="D77" s="44" t="s">
        <v>68</v>
      </c>
      <c r="E77" s="44" t="s">
        <v>95</v>
      </c>
      <c r="F77" s="44" t="s">
        <v>154</v>
      </c>
      <c r="G77" s="44" t="s">
        <v>72</v>
      </c>
      <c r="H77" s="44" t="s">
        <v>89</v>
      </c>
      <c r="I77" s="56">
        <v>1</v>
      </c>
    </row>
    <row r="78" spans="1:9" x14ac:dyDescent="0.2">
      <c r="A78" s="44" t="s">
        <v>120</v>
      </c>
      <c r="B78" s="44" t="s">
        <v>4</v>
      </c>
      <c r="C78" s="44" t="s">
        <v>159</v>
      </c>
      <c r="D78" s="44" t="s">
        <v>68</v>
      </c>
      <c r="E78" s="44" t="s">
        <v>95</v>
      </c>
      <c r="F78" s="44" t="s">
        <v>154</v>
      </c>
      <c r="G78" s="44" t="s">
        <v>72</v>
      </c>
      <c r="H78" s="44" t="s">
        <v>90</v>
      </c>
      <c r="I78" s="56">
        <v>3</v>
      </c>
    </row>
    <row r="79" spans="1:9" x14ac:dyDescent="0.2">
      <c r="A79" s="44" t="s">
        <v>120</v>
      </c>
      <c r="B79" s="44" t="s">
        <v>4</v>
      </c>
      <c r="C79" s="44" t="s">
        <v>159</v>
      </c>
      <c r="D79" s="44" t="s">
        <v>68</v>
      </c>
      <c r="E79" s="44" t="s">
        <v>95</v>
      </c>
      <c r="F79" s="44" t="s">
        <v>154</v>
      </c>
      <c r="G79" s="44" t="s">
        <v>72</v>
      </c>
      <c r="H79" s="44" t="s">
        <v>91</v>
      </c>
      <c r="I79" s="56">
        <v>4</v>
      </c>
    </row>
    <row r="80" spans="1:9" x14ac:dyDescent="0.2">
      <c r="A80" s="44" t="s">
        <v>120</v>
      </c>
      <c r="B80" s="44" t="s">
        <v>4</v>
      </c>
      <c r="C80" s="44" t="s">
        <v>159</v>
      </c>
      <c r="D80" s="44" t="s">
        <v>68</v>
      </c>
      <c r="E80" s="44" t="s">
        <v>95</v>
      </c>
      <c r="F80" s="44" t="s">
        <v>154</v>
      </c>
      <c r="G80" s="44" t="s">
        <v>72</v>
      </c>
      <c r="H80" s="44" t="s">
        <v>92</v>
      </c>
      <c r="I80" s="56">
        <v>3</v>
      </c>
    </row>
    <row r="81" spans="1:9" x14ac:dyDescent="0.2">
      <c r="A81" s="44" t="s">
        <v>120</v>
      </c>
      <c r="B81" s="44" t="s">
        <v>5</v>
      </c>
      <c r="C81" s="44" t="s">
        <v>160</v>
      </c>
      <c r="D81" s="44" t="s">
        <v>68</v>
      </c>
      <c r="E81" s="44" t="s">
        <v>94</v>
      </c>
      <c r="F81" s="44" t="s">
        <v>154</v>
      </c>
      <c r="G81" s="44" t="s">
        <v>93</v>
      </c>
      <c r="H81" s="44" t="s">
        <v>88</v>
      </c>
      <c r="I81" s="56">
        <v>1</v>
      </c>
    </row>
    <row r="82" spans="1:9" x14ac:dyDescent="0.2">
      <c r="A82" s="44" t="s">
        <v>120</v>
      </c>
      <c r="B82" s="44" t="s">
        <v>5</v>
      </c>
      <c r="C82" s="44" t="s">
        <v>160</v>
      </c>
      <c r="D82" s="44" t="s">
        <v>68</v>
      </c>
      <c r="E82" s="44" t="s">
        <v>94</v>
      </c>
      <c r="F82" s="44" t="s">
        <v>154</v>
      </c>
      <c r="G82" s="44" t="s">
        <v>93</v>
      </c>
      <c r="H82" s="44" t="s">
        <v>89</v>
      </c>
      <c r="I82" s="56">
        <v>19</v>
      </c>
    </row>
    <row r="83" spans="1:9" x14ac:dyDescent="0.2">
      <c r="A83" s="44" t="s">
        <v>120</v>
      </c>
      <c r="B83" s="44" t="s">
        <v>5</v>
      </c>
      <c r="C83" s="44" t="s">
        <v>160</v>
      </c>
      <c r="D83" s="44" t="s">
        <v>68</v>
      </c>
      <c r="E83" s="44" t="s">
        <v>94</v>
      </c>
      <c r="F83" s="44" t="s">
        <v>154</v>
      </c>
      <c r="G83" s="44" t="s">
        <v>93</v>
      </c>
      <c r="H83" s="44" t="s">
        <v>90</v>
      </c>
      <c r="I83" s="56">
        <v>11</v>
      </c>
    </row>
    <row r="84" spans="1:9" x14ac:dyDescent="0.2">
      <c r="A84" s="44" t="s">
        <v>120</v>
      </c>
      <c r="B84" s="44" t="s">
        <v>5</v>
      </c>
      <c r="C84" s="44" t="s">
        <v>160</v>
      </c>
      <c r="D84" s="44" t="s">
        <v>68</v>
      </c>
      <c r="E84" s="44" t="s">
        <v>94</v>
      </c>
      <c r="F84" s="44" t="s">
        <v>154</v>
      </c>
      <c r="G84" s="44" t="s">
        <v>93</v>
      </c>
      <c r="H84" s="44" t="s">
        <v>91</v>
      </c>
      <c r="I84" s="56">
        <v>2</v>
      </c>
    </row>
    <row r="85" spans="1:9" x14ac:dyDescent="0.2">
      <c r="A85" s="44" t="s">
        <v>120</v>
      </c>
      <c r="B85" s="44" t="s">
        <v>5</v>
      </c>
      <c r="C85" s="44" t="s">
        <v>160</v>
      </c>
      <c r="D85" s="44" t="s">
        <v>68</v>
      </c>
      <c r="E85" s="44" t="s">
        <v>94</v>
      </c>
      <c r="F85" s="44" t="s">
        <v>154</v>
      </c>
      <c r="G85" s="44" t="s">
        <v>93</v>
      </c>
      <c r="H85" s="44" t="s">
        <v>92</v>
      </c>
      <c r="I85" s="56">
        <v>4</v>
      </c>
    </row>
    <row r="86" spans="1:9" x14ac:dyDescent="0.2">
      <c r="A86" s="44" t="s">
        <v>120</v>
      </c>
      <c r="B86" s="44" t="s">
        <v>5</v>
      </c>
      <c r="C86" s="44" t="s">
        <v>160</v>
      </c>
      <c r="D86" s="44" t="s">
        <v>68</v>
      </c>
      <c r="E86" s="44" t="s">
        <v>94</v>
      </c>
      <c r="F86" s="44" t="s">
        <v>154</v>
      </c>
      <c r="G86" s="44" t="s">
        <v>155</v>
      </c>
      <c r="H86" s="44" t="s">
        <v>89</v>
      </c>
      <c r="I86" s="56">
        <v>11</v>
      </c>
    </row>
    <row r="87" spans="1:9" x14ac:dyDescent="0.2">
      <c r="A87" s="44" t="s">
        <v>120</v>
      </c>
      <c r="B87" s="44" t="s">
        <v>5</v>
      </c>
      <c r="C87" s="44" t="s">
        <v>160</v>
      </c>
      <c r="D87" s="44" t="s">
        <v>68</v>
      </c>
      <c r="E87" s="44" t="s">
        <v>94</v>
      </c>
      <c r="F87" s="44" t="s">
        <v>154</v>
      </c>
      <c r="G87" s="44" t="s">
        <v>155</v>
      </c>
      <c r="H87" s="44" t="s">
        <v>90</v>
      </c>
      <c r="I87" s="56">
        <v>3</v>
      </c>
    </row>
    <row r="88" spans="1:9" x14ac:dyDescent="0.2">
      <c r="A88" s="44" t="s">
        <v>120</v>
      </c>
      <c r="B88" s="44" t="s">
        <v>5</v>
      </c>
      <c r="C88" s="44" t="s">
        <v>160</v>
      </c>
      <c r="D88" s="44" t="s">
        <v>68</v>
      </c>
      <c r="E88" s="44" t="s">
        <v>94</v>
      </c>
      <c r="F88" s="44" t="s">
        <v>154</v>
      </c>
      <c r="G88" s="44" t="s">
        <v>155</v>
      </c>
      <c r="H88" s="44" t="s">
        <v>91</v>
      </c>
      <c r="I88" s="56">
        <v>2</v>
      </c>
    </row>
    <row r="89" spans="1:9" x14ac:dyDescent="0.2">
      <c r="A89" s="44" t="s">
        <v>120</v>
      </c>
      <c r="B89" s="44" t="s">
        <v>5</v>
      </c>
      <c r="C89" s="44" t="s">
        <v>160</v>
      </c>
      <c r="D89" s="44" t="s">
        <v>68</v>
      </c>
      <c r="E89" s="44" t="s">
        <v>94</v>
      </c>
      <c r="F89" s="44" t="s">
        <v>154</v>
      </c>
      <c r="G89" s="44" t="s">
        <v>155</v>
      </c>
      <c r="H89" s="44" t="s">
        <v>92</v>
      </c>
      <c r="I89" s="56">
        <v>5</v>
      </c>
    </row>
    <row r="90" spans="1:9" x14ac:dyDescent="0.2">
      <c r="A90" s="44" t="s">
        <v>120</v>
      </c>
      <c r="B90" s="44" t="s">
        <v>5</v>
      </c>
      <c r="C90" s="44" t="s">
        <v>160</v>
      </c>
      <c r="D90" s="44" t="s">
        <v>68</v>
      </c>
      <c r="E90" s="44" t="s">
        <v>94</v>
      </c>
      <c r="F90" s="44" t="s">
        <v>154</v>
      </c>
      <c r="G90" s="44" t="s">
        <v>72</v>
      </c>
      <c r="H90" s="44" t="s">
        <v>89</v>
      </c>
      <c r="I90" s="56">
        <v>2</v>
      </c>
    </row>
    <row r="91" spans="1:9" x14ac:dyDescent="0.2">
      <c r="A91" s="44" t="s">
        <v>120</v>
      </c>
      <c r="B91" s="44" t="s">
        <v>5</v>
      </c>
      <c r="C91" s="44" t="s">
        <v>160</v>
      </c>
      <c r="D91" s="44" t="s">
        <v>68</v>
      </c>
      <c r="E91" s="44" t="s">
        <v>94</v>
      </c>
      <c r="F91" s="44" t="s">
        <v>154</v>
      </c>
      <c r="G91" s="44" t="s">
        <v>72</v>
      </c>
      <c r="H91" s="44" t="s">
        <v>90</v>
      </c>
      <c r="I91" s="56">
        <v>2</v>
      </c>
    </row>
    <row r="92" spans="1:9" x14ac:dyDescent="0.2">
      <c r="A92" s="44" t="s">
        <v>120</v>
      </c>
      <c r="B92" s="44" t="s">
        <v>5</v>
      </c>
      <c r="C92" s="44" t="s">
        <v>160</v>
      </c>
      <c r="D92" s="44" t="s">
        <v>68</v>
      </c>
      <c r="E92" s="44" t="s">
        <v>94</v>
      </c>
      <c r="F92" s="44" t="s">
        <v>154</v>
      </c>
      <c r="G92" s="44" t="s">
        <v>72</v>
      </c>
      <c r="H92" s="44" t="s">
        <v>91</v>
      </c>
      <c r="I92" s="56">
        <v>17</v>
      </c>
    </row>
    <row r="93" spans="1:9" x14ac:dyDescent="0.2">
      <c r="A93" s="44" t="s">
        <v>120</v>
      </c>
      <c r="B93" s="44" t="s">
        <v>5</v>
      </c>
      <c r="C93" s="44" t="s">
        <v>160</v>
      </c>
      <c r="D93" s="44" t="s">
        <v>68</v>
      </c>
      <c r="E93" s="44" t="s">
        <v>94</v>
      </c>
      <c r="F93" s="44" t="s">
        <v>154</v>
      </c>
      <c r="G93" s="44" t="s">
        <v>72</v>
      </c>
      <c r="H93" s="44" t="s">
        <v>92</v>
      </c>
      <c r="I93" s="56">
        <v>4</v>
      </c>
    </row>
    <row r="94" spans="1:9" x14ac:dyDescent="0.2">
      <c r="A94" s="44" t="s">
        <v>120</v>
      </c>
      <c r="B94" s="44" t="s">
        <v>6</v>
      </c>
      <c r="C94" s="44" t="s">
        <v>161</v>
      </c>
      <c r="D94" s="44" t="s">
        <v>68</v>
      </c>
      <c r="E94" s="44" t="s">
        <v>87</v>
      </c>
      <c r="F94" s="44" t="s">
        <v>154</v>
      </c>
      <c r="G94" s="44" t="s">
        <v>200</v>
      </c>
      <c r="H94" s="44" t="s">
        <v>90</v>
      </c>
      <c r="I94" s="56">
        <v>1</v>
      </c>
    </row>
    <row r="95" spans="1:9" x14ac:dyDescent="0.2">
      <c r="A95" s="44" t="s">
        <v>120</v>
      </c>
      <c r="B95" s="44" t="s">
        <v>6</v>
      </c>
      <c r="C95" s="44" t="s">
        <v>161</v>
      </c>
      <c r="D95" s="44" t="s">
        <v>68</v>
      </c>
      <c r="E95" s="44" t="s">
        <v>87</v>
      </c>
      <c r="F95" s="44" t="s">
        <v>154</v>
      </c>
      <c r="G95" s="44" t="s">
        <v>200</v>
      </c>
      <c r="H95" s="44" t="s">
        <v>92</v>
      </c>
      <c r="I95" s="56">
        <v>5</v>
      </c>
    </row>
    <row r="96" spans="1:9" x14ac:dyDescent="0.2">
      <c r="A96" s="44" t="s">
        <v>120</v>
      </c>
      <c r="B96" s="44" t="s">
        <v>6</v>
      </c>
      <c r="C96" s="44" t="s">
        <v>161</v>
      </c>
      <c r="D96" s="44" t="s">
        <v>68</v>
      </c>
      <c r="E96" s="44" t="s">
        <v>87</v>
      </c>
      <c r="F96" s="44" t="s">
        <v>154</v>
      </c>
      <c r="G96" s="44" t="s">
        <v>93</v>
      </c>
      <c r="H96" s="44" t="s">
        <v>89</v>
      </c>
      <c r="I96" s="56">
        <v>5</v>
      </c>
    </row>
    <row r="97" spans="1:9" x14ac:dyDescent="0.2">
      <c r="A97" s="44" t="s">
        <v>120</v>
      </c>
      <c r="B97" s="44" t="s">
        <v>6</v>
      </c>
      <c r="C97" s="44" t="s">
        <v>161</v>
      </c>
      <c r="D97" s="44" t="s">
        <v>68</v>
      </c>
      <c r="E97" s="44" t="s">
        <v>87</v>
      </c>
      <c r="F97" s="44" t="s">
        <v>154</v>
      </c>
      <c r="G97" s="44" t="s">
        <v>93</v>
      </c>
      <c r="H97" s="44" t="s">
        <v>90</v>
      </c>
      <c r="I97" s="56">
        <v>3</v>
      </c>
    </row>
    <row r="98" spans="1:9" x14ac:dyDescent="0.2">
      <c r="A98" s="44" t="s">
        <v>120</v>
      </c>
      <c r="B98" s="44" t="s">
        <v>6</v>
      </c>
      <c r="C98" s="44" t="s">
        <v>161</v>
      </c>
      <c r="D98" s="44" t="s">
        <v>68</v>
      </c>
      <c r="E98" s="44" t="s">
        <v>87</v>
      </c>
      <c r="F98" s="44" t="s">
        <v>154</v>
      </c>
      <c r="G98" s="44" t="s">
        <v>93</v>
      </c>
      <c r="H98" s="44" t="s">
        <v>91</v>
      </c>
      <c r="I98" s="56">
        <v>4</v>
      </c>
    </row>
    <row r="99" spans="1:9" x14ac:dyDescent="0.2">
      <c r="A99" s="44" t="s">
        <v>120</v>
      </c>
      <c r="B99" s="44" t="s">
        <v>6</v>
      </c>
      <c r="C99" s="44" t="s">
        <v>161</v>
      </c>
      <c r="D99" s="44" t="s">
        <v>68</v>
      </c>
      <c r="E99" s="44" t="s">
        <v>87</v>
      </c>
      <c r="F99" s="44" t="s">
        <v>154</v>
      </c>
      <c r="G99" s="44" t="s">
        <v>93</v>
      </c>
      <c r="H99" s="44" t="s">
        <v>92</v>
      </c>
      <c r="I99" s="56">
        <v>1</v>
      </c>
    </row>
    <row r="100" spans="1:9" x14ac:dyDescent="0.2">
      <c r="A100" s="44" t="s">
        <v>120</v>
      </c>
      <c r="B100" s="44" t="s">
        <v>6</v>
      </c>
      <c r="C100" s="44" t="s">
        <v>161</v>
      </c>
      <c r="D100" s="44" t="s">
        <v>68</v>
      </c>
      <c r="E100" s="44" t="s">
        <v>87</v>
      </c>
      <c r="F100" s="44" t="s">
        <v>154</v>
      </c>
      <c r="G100" s="44" t="s">
        <v>155</v>
      </c>
      <c r="H100" s="44" t="s">
        <v>89</v>
      </c>
      <c r="I100" s="56">
        <v>3</v>
      </c>
    </row>
    <row r="101" spans="1:9" x14ac:dyDescent="0.2">
      <c r="A101" s="44" t="s">
        <v>120</v>
      </c>
      <c r="B101" s="44" t="s">
        <v>6</v>
      </c>
      <c r="C101" s="44" t="s">
        <v>161</v>
      </c>
      <c r="D101" s="44" t="s">
        <v>68</v>
      </c>
      <c r="E101" s="44" t="s">
        <v>87</v>
      </c>
      <c r="F101" s="44" t="s">
        <v>154</v>
      </c>
      <c r="G101" s="44" t="s">
        <v>155</v>
      </c>
      <c r="H101" s="44" t="s">
        <v>90</v>
      </c>
      <c r="I101" s="56">
        <v>3</v>
      </c>
    </row>
    <row r="102" spans="1:9" x14ac:dyDescent="0.2">
      <c r="A102" s="44" t="s">
        <v>120</v>
      </c>
      <c r="B102" s="44" t="s">
        <v>6</v>
      </c>
      <c r="C102" s="44" t="s">
        <v>161</v>
      </c>
      <c r="D102" s="44" t="s">
        <v>68</v>
      </c>
      <c r="E102" s="44" t="s">
        <v>87</v>
      </c>
      <c r="F102" s="44" t="s">
        <v>154</v>
      </c>
      <c r="G102" s="44" t="s">
        <v>155</v>
      </c>
      <c r="H102" s="44" t="s">
        <v>91</v>
      </c>
      <c r="I102" s="56">
        <v>4</v>
      </c>
    </row>
    <row r="103" spans="1:9" x14ac:dyDescent="0.2">
      <c r="A103" s="44" t="s">
        <v>120</v>
      </c>
      <c r="B103" s="44" t="s">
        <v>6</v>
      </c>
      <c r="C103" s="44" t="s">
        <v>161</v>
      </c>
      <c r="D103" s="44" t="s">
        <v>68</v>
      </c>
      <c r="E103" s="44" t="s">
        <v>87</v>
      </c>
      <c r="F103" s="44" t="s">
        <v>154</v>
      </c>
      <c r="G103" s="44" t="s">
        <v>155</v>
      </c>
      <c r="H103" s="44" t="s">
        <v>92</v>
      </c>
      <c r="I103" s="56">
        <v>5</v>
      </c>
    </row>
    <row r="104" spans="1:9" x14ac:dyDescent="0.2">
      <c r="A104" s="44" t="s">
        <v>120</v>
      </c>
      <c r="B104" s="44" t="s">
        <v>6</v>
      </c>
      <c r="C104" s="44" t="s">
        <v>161</v>
      </c>
      <c r="D104" s="44" t="s">
        <v>68</v>
      </c>
      <c r="E104" s="44" t="s">
        <v>87</v>
      </c>
      <c r="F104" s="44" t="s">
        <v>154</v>
      </c>
      <c r="G104" s="44" t="s">
        <v>72</v>
      </c>
      <c r="H104" s="44" t="s">
        <v>89</v>
      </c>
      <c r="I104" s="56">
        <v>2</v>
      </c>
    </row>
    <row r="105" spans="1:9" x14ac:dyDescent="0.2">
      <c r="A105" s="44" t="s">
        <v>120</v>
      </c>
      <c r="B105" s="44" t="s">
        <v>6</v>
      </c>
      <c r="C105" s="44" t="s">
        <v>161</v>
      </c>
      <c r="D105" s="44" t="s">
        <v>68</v>
      </c>
      <c r="E105" s="44" t="s">
        <v>87</v>
      </c>
      <c r="F105" s="44" t="s">
        <v>154</v>
      </c>
      <c r="G105" s="44" t="s">
        <v>72</v>
      </c>
      <c r="H105" s="44" t="s">
        <v>90</v>
      </c>
      <c r="I105" s="56">
        <v>5</v>
      </c>
    </row>
    <row r="106" spans="1:9" x14ac:dyDescent="0.2">
      <c r="A106" s="44" t="s">
        <v>120</v>
      </c>
      <c r="B106" s="44" t="s">
        <v>6</v>
      </c>
      <c r="C106" s="44" t="s">
        <v>161</v>
      </c>
      <c r="D106" s="44" t="s">
        <v>68</v>
      </c>
      <c r="E106" s="44" t="s">
        <v>87</v>
      </c>
      <c r="F106" s="44" t="s">
        <v>154</v>
      </c>
      <c r="G106" s="44" t="s">
        <v>72</v>
      </c>
      <c r="H106" s="44" t="s">
        <v>91</v>
      </c>
      <c r="I106" s="56">
        <v>7</v>
      </c>
    </row>
    <row r="107" spans="1:9" x14ac:dyDescent="0.2">
      <c r="A107" s="44" t="s">
        <v>120</v>
      </c>
      <c r="B107" s="44" t="s">
        <v>6</v>
      </c>
      <c r="C107" s="44" t="s">
        <v>161</v>
      </c>
      <c r="D107" s="44" t="s">
        <v>68</v>
      </c>
      <c r="E107" s="44" t="s">
        <v>87</v>
      </c>
      <c r="F107" s="44" t="s">
        <v>154</v>
      </c>
      <c r="G107" s="44" t="s">
        <v>72</v>
      </c>
      <c r="H107" s="44" t="s">
        <v>92</v>
      </c>
      <c r="I107" s="56">
        <v>1</v>
      </c>
    </row>
    <row r="108" spans="1:9" x14ac:dyDescent="0.2">
      <c r="A108" s="44" t="s">
        <v>120</v>
      </c>
      <c r="B108" s="44" t="s">
        <v>7</v>
      </c>
      <c r="C108" s="44" t="s">
        <v>162</v>
      </c>
      <c r="D108" s="44" t="s">
        <v>68</v>
      </c>
      <c r="E108" s="44" t="s">
        <v>95</v>
      </c>
      <c r="F108" s="44" t="s">
        <v>154</v>
      </c>
      <c r="G108" s="44" t="s">
        <v>93</v>
      </c>
      <c r="H108" s="44" t="s">
        <v>88</v>
      </c>
      <c r="I108" s="56">
        <v>1</v>
      </c>
    </row>
    <row r="109" spans="1:9" x14ac:dyDescent="0.2">
      <c r="A109" s="44" t="s">
        <v>120</v>
      </c>
      <c r="B109" s="44" t="s">
        <v>7</v>
      </c>
      <c r="C109" s="44" t="s">
        <v>162</v>
      </c>
      <c r="D109" s="44" t="s">
        <v>68</v>
      </c>
      <c r="E109" s="44" t="s">
        <v>95</v>
      </c>
      <c r="F109" s="44" t="s">
        <v>154</v>
      </c>
      <c r="G109" s="44" t="s">
        <v>93</v>
      </c>
      <c r="H109" s="44" t="s">
        <v>89</v>
      </c>
      <c r="I109" s="56">
        <v>12</v>
      </c>
    </row>
    <row r="110" spans="1:9" x14ac:dyDescent="0.2">
      <c r="A110" s="44" t="s">
        <v>120</v>
      </c>
      <c r="B110" s="44" t="s">
        <v>7</v>
      </c>
      <c r="C110" s="44" t="s">
        <v>162</v>
      </c>
      <c r="D110" s="44" t="s">
        <v>68</v>
      </c>
      <c r="E110" s="44" t="s">
        <v>95</v>
      </c>
      <c r="F110" s="44" t="s">
        <v>154</v>
      </c>
      <c r="G110" s="44" t="s">
        <v>93</v>
      </c>
      <c r="H110" s="44" t="s">
        <v>90</v>
      </c>
      <c r="I110" s="56">
        <v>7</v>
      </c>
    </row>
    <row r="111" spans="1:9" x14ac:dyDescent="0.2">
      <c r="A111" s="44" t="s">
        <v>120</v>
      </c>
      <c r="B111" s="44" t="s">
        <v>7</v>
      </c>
      <c r="C111" s="44" t="s">
        <v>162</v>
      </c>
      <c r="D111" s="44" t="s">
        <v>68</v>
      </c>
      <c r="E111" s="44" t="s">
        <v>95</v>
      </c>
      <c r="F111" s="44" t="s">
        <v>154</v>
      </c>
      <c r="G111" s="44" t="s">
        <v>93</v>
      </c>
      <c r="H111" s="44" t="s">
        <v>91</v>
      </c>
      <c r="I111" s="56">
        <v>9</v>
      </c>
    </row>
    <row r="112" spans="1:9" x14ac:dyDescent="0.2">
      <c r="A112" s="44" t="s">
        <v>120</v>
      </c>
      <c r="B112" s="44" t="s">
        <v>7</v>
      </c>
      <c r="C112" s="44" t="s">
        <v>162</v>
      </c>
      <c r="D112" s="44" t="s">
        <v>68</v>
      </c>
      <c r="E112" s="44" t="s">
        <v>95</v>
      </c>
      <c r="F112" s="44" t="s">
        <v>154</v>
      </c>
      <c r="G112" s="44" t="s">
        <v>93</v>
      </c>
      <c r="H112" s="44" t="s">
        <v>92</v>
      </c>
      <c r="I112" s="56">
        <v>13</v>
      </c>
    </row>
    <row r="113" spans="1:9" x14ac:dyDescent="0.2">
      <c r="A113" s="44" t="s">
        <v>120</v>
      </c>
      <c r="B113" s="44" t="s">
        <v>7</v>
      </c>
      <c r="C113" s="44" t="s">
        <v>162</v>
      </c>
      <c r="D113" s="44" t="s">
        <v>68</v>
      </c>
      <c r="E113" s="44" t="s">
        <v>95</v>
      </c>
      <c r="F113" s="44" t="s">
        <v>154</v>
      </c>
      <c r="G113" s="44" t="s">
        <v>155</v>
      </c>
      <c r="H113" s="44" t="s">
        <v>89</v>
      </c>
      <c r="I113" s="56">
        <v>2</v>
      </c>
    </row>
    <row r="114" spans="1:9" x14ac:dyDescent="0.2">
      <c r="A114" s="44" t="s">
        <v>120</v>
      </c>
      <c r="B114" s="44" t="s">
        <v>7</v>
      </c>
      <c r="C114" s="44" t="s">
        <v>162</v>
      </c>
      <c r="D114" s="44" t="s">
        <v>68</v>
      </c>
      <c r="E114" s="44" t="s">
        <v>95</v>
      </c>
      <c r="F114" s="44" t="s">
        <v>154</v>
      </c>
      <c r="G114" s="44" t="s">
        <v>155</v>
      </c>
      <c r="H114" s="44" t="s">
        <v>90</v>
      </c>
      <c r="I114" s="56">
        <v>1</v>
      </c>
    </row>
    <row r="115" spans="1:9" x14ac:dyDescent="0.2">
      <c r="A115" s="44" t="s">
        <v>120</v>
      </c>
      <c r="B115" s="44" t="s">
        <v>7</v>
      </c>
      <c r="C115" s="44" t="s">
        <v>162</v>
      </c>
      <c r="D115" s="44" t="s">
        <v>68</v>
      </c>
      <c r="E115" s="44" t="s">
        <v>95</v>
      </c>
      <c r="F115" s="44" t="s">
        <v>154</v>
      </c>
      <c r="G115" s="44" t="s">
        <v>155</v>
      </c>
      <c r="H115" s="44" t="s">
        <v>92</v>
      </c>
      <c r="I115" s="56">
        <v>1</v>
      </c>
    </row>
    <row r="116" spans="1:9" x14ac:dyDescent="0.2">
      <c r="A116" s="44" t="s">
        <v>120</v>
      </c>
      <c r="B116" s="44" t="s">
        <v>7</v>
      </c>
      <c r="C116" s="44" t="s">
        <v>162</v>
      </c>
      <c r="D116" s="44" t="s">
        <v>68</v>
      </c>
      <c r="E116" s="44" t="s">
        <v>95</v>
      </c>
      <c r="F116" s="44" t="s">
        <v>154</v>
      </c>
      <c r="G116" s="44" t="s">
        <v>72</v>
      </c>
      <c r="H116" s="44" t="s">
        <v>89</v>
      </c>
      <c r="I116" s="56">
        <v>1</v>
      </c>
    </row>
    <row r="117" spans="1:9" x14ac:dyDescent="0.2">
      <c r="A117" s="44" t="s">
        <v>120</v>
      </c>
      <c r="B117" s="44" t="s">
        <v>7</v>
      </c>
      <c r="C117" s="44" t="s">
        <v>162</v>
      </c>
      <c r="D117" s="44" t="s">
        <v>68</v>
      </c>
      <c r="E117" s="44" t="s">
        <v>95</v>
      </c>
      <c r="F117" s="44" t="s">
        <v>154</v>
      </c>
      <c r="G117" s="44" t="s">
        <v>72</v>
      </c>
      <c r="H117" s="44" t="s">
        <v>91</v>
      </c>
      <c r="I117" s="56">
        <v>11</v>
      </c>
    </row>
    <row r="118" spans="1:9" x14ac:dyDescent="0.2">
      <c r="A118" s="44" t="s">
        <v>120</v>
      </c>
      <c r="B118" s="44" t="s">
        <v>8</v>
      </c>
      <c r="C118" s="44" t="s">
        <v>163</v>
      </c>
      <c r="D118" s="44" t="s">
        <v>68</v>
      </c>
      <c r="E118" s="44" t="s">
        <v>95</v>
      </c>
      <c r="F118" s="44" t="s">
        <v>154</v>
      </c>
      <c r="G118" s="44" t="s">
        <v>93</v>
      </c>
      <c r="H118" s="44" t="s">
        <v>89</v>
      </c>
      <c r="I118" s="56">
        <v>9</v>
      </c>
    </row>
    <row r="119" spans="1:9" x14ac:dyDescent="0.2">
      <c r="A119" s="44" t="s">
        <v>120</v>
      </c>
      <c r="B119" s="44" t="s">
        <v>8</v>
      </c>
      <c r="C119" s="44" t="s">
        <v>163</v>
      </c>
      <c r="D119" s="44" t="s">
        <v>68</v>
      </c>
      <c r="E119" s="44" t="s">
        <v>95</v>
      </c>
      <c r="F119" s="44" t="s">
        <v>154</v>
      </c>
      <c r="G119" s="44" t="s">
        <v>93</v>
      </c>
      <c r="H119" s="44" t="s">
        <v>90</v>
      </c>
      <c r="I119" s="56">
        <v>10</v>
      </c>
    </row>
    <row r="120" spans="1:9" x14ac:dyDescent="0.2">
      <c r="A120" s="44" t="s">
        <v>120</v>
      </c>
      <c r="B120" s="44" t="s">
        <v>8</v>
      </c>
      <c r="C120" s="44" t="s">
        <v>163</v>
      </c>
      <c r="D120" s="44" t="s">
        <v>68</v>
      </c>
      <c r="E120" s="44" t="s">
        <v>95</v>
      </c>
      <c r="F120" s="44" t="s">
        <v>154</v>
      </c>
      <c r="G120" s="44" t="s">
        <v>93</v>
      </c>
      <c r="H120" s="44" t="s">
        <v>91</v>
      </c>
      <c r="I120" s="56">
        <v>9</v>
      </c>
    </row>
    <row r="121" spans="1:9" x14ac:dyDescent="0.2">
      <c r="A121" s="44" t="s">
        <v>120</v>
      </c>
      <c r="B121" s="44" t="s">
        <v>8</v>
      </c>
      <c r="C121" s="44" t="s">
        <v>163</v>
      </c>
      <c r="D121" s="44" t="s">
        <v>68</v>
      </c>
      <c r="E121" s="44" t="s">
        <v>95</v>
      </c>
      <c r="F121" s="44" t="s">
        <v>154</v>
      </c>
      <c r="G121" s="44" t="s">
        <v>93</v>
      </c>
      <c r="H121" s="44" t="s">
        <v>92</v>
      </c>
      <c r="I121" s="56">
        <v>8</v>
      </c>
    </row>
    <row r="122" spans="1:9" x14ac:dyDescent="0.2">
      <c r="A122" s="44" t="s">
        <v>120</v>
      </c>
      <c r="B122" s="44" t="s">
        <v>8</v>
      </c>
      <c r="C122" s="44" t="s">
        <v>163</v>
      </c>
      <c r="D122" s="44" t="s">
        <v>68</v>
      </c>
      <c r="E122" s="44" t="s">
        <v>95</v>
      </c>
      <c r="F122" s="44" t="s">
        <v>154</v>
      </c>
      <c r="G122" s="44" t="s">
        <v>155</v>
      </c>
      <c r="H122" s="44" t="s">
        <v>90</v>
      </c>
      <c r="I122" s="56">
        <v>3</v>
      </c>
    </row>
    <row r="123" spans="1:9" x14ac:dyDescent="0.2">
      <c r="A123" s="44" t="s">
        <v>120</v>
      </c>
      <c r="B123" s="44" t="s">
        <v>8</v>
      </c>
      <c r="C123" s="44" t="s">
        <v>163</v>
      </c>
      <c r="D123" s="44" t="s">
        <v>68</v>
      </c>
      <c r="E123" s="44" t="s">
        <v>95</v>
      </c>
      <c r="F123" s="44" t="s">
        <v>154</v>
      </c>
      <c r="G123" s="44" t="s">
        <v>155</v>
      </c>
      <c r="H123" s="44" t="s">
        <v>91</v>
      </c>
      <c r="I123" s="56">
        <v>2</v>
      </c>
    </row>
    <row r="124" spans="1:9" x14ac:dyDescent="0.2">
      <c r="A124" s="44" t="s">
        <v>120</v>
      </c>
      <c r="B124" s="44" t="s">
        <v>8</v>
      </c>
      <c r="C124" s="44" t="s">
        <v>163</v>
      </c>
      <c r="D124" s="44" t="s">
        <v>68</v>
      </c>
      <c r="E124" s="44" t="s">
        <v>95</v>
      </c>
      <c r="F124" s="44" t="s">
        <v>154</v>
      </c>
      <c r="G124" s="44" t="s">
        <v>155</v>
      </c>
      <c r="H124" s="44" t="s">
        <v>92</v>
      </c>
      <c r="I124" s="56">
        <v>3</v>
      </c>
    </row>
    <row r="125" spans="1:9" x14ac:dyDescent="0.2">
      <c r="A125" s="44" t="s">
        <v>120</v>
      </c>
      <c r="B125" s="44" t="s">
        <v>8</v>
      </c>
      <c r="C125" s="44" t="s">
        <v>163</v>
      </c>
      <c r="D125" s="44" t="s">
        <v>68</v>
      </c>
      <c r="E125" s="44" t="s">
        <v>95</v>
      </c>
      <c r="F125" s="44" t="s">
        <v>154</v>
      </c>
      <c r="G125" s="44" t="s">
        <v>72</v>
      </c>
      <c r="H125" s="44" t="s">
        <v>88</v>
      </c>
      <c r="I125" s="56">
        <v>1</v>
      </c>
    </row>
    <row r="126" spans="1:9" x14ac:dyDescent="0.2">
      <c r="A126" s="44" t="s">
        <v>120</v>
      </c>
      <c r="B126" s="44" t="s">
        <v>8</v>
      </c>
      <c r="C126" s="44" t="s">
        <v>163</v>
      </c>
      <c r="D126" s="44" t="s">
        <v>68</v>
      </c>
      <c r="E126" s="44" t="s">
        <v>95</v>
      </c>
      <c r="F126" s="44" t="s">
        <v>154</v>
      </c>
      <c r="G126" s="44" t="s">
        <v>72</v>
      </c>
      <c r="H126" s="44" t="s">
        <v>89</v>
      </c>
      <c r="I126" s="56">
        <v>1</v>
      </c>
    </row>
    <row r="127" spans="1:9" x14ac:dyDescent="0.2">
      <c r="A127" s="44" t="s">
        <v>120</v>
      </c>
      <c r="B127" s="44" t="s">
        <v>8</v>
      </c>
      <c r="C127" s="44" t="s">
        <v>163</v>
      </c>
      <c r="D127" s="44" t="s">
        <v>68</v>
      </c>
      <c r="E127" s="44" t="s">
        <v>95</v>
      </c>
      <c r="F127" s="44" t="s">
        <v>154</v>
      </c>
      <c r="G127" s="44" t="s">
        <v>72</v>
      </c>
      <c r="H127" s="44" t="s">
        <v>90</v>
      </c>
      <c r="I127" s="56">
        <v>3</v>
      </c>
    </row>
    <row r="128" spans="1:9" x14ac:dyDescent="0.2">
      <c r="A128" s="44" t="s">
        <v>120</v>
      </c>
      <c r="B128" s="44" t="s">
        <v>8</v>
      </c>
      <c r="C128" s="44" t="s">
        <v>163</v>
      </c>
      <c r="D128" s="44" t="s">
        <v>68</v>
      </c>
      <c r="E128" s="44" t="s">
        <v>95</v>
      </c>
      <c r="F128" s="44" t="s">
        <v>154</v>
      </c>
      <c r="G128" s="44" t="s">
        <v>72</v>
      </c>
      <c r="H128" s="44" t="s">
        <v>91</v>
      </c>
      <c r="I128" s="56">
        <v>10</v>
      </c>
    </row>
    <row r="129" spans="1:9" x14ac:dyDescent="0.2">
      <c r="A129" s="44" t="s">
        <v>120</v>
      </c>
      <c r="B129" s="44" t="s">
        <v>9</v>
      </c>
      <c r="C129" s="44" t="s">
        <v>164</v>
      </c>
      <c r="D129" s="44" t="s">
        <v>68</v>
      </c>
      <c r="E129" s="44" t="s">
        <v>94</v>
      </c>
      <c r="F129" s="44" t="s">
        <v>154</v>
      </c>
      <c r="G129" s="44" t="s">
        <v>200</v>
      </c>
      <c r="H129" s="44" t="s">
        <v>88</v>
      </c>
      <c r="I129" s="56">
        <v>1</v>
      </c>
    </row>
    <row r="130" spans="1:9" x14ac:dyDescent="0.2">
      <c r="A130" s="44" t="s">
        <v>120</v>
      </c>
      <c r="B130" s="44" t="s">
        <v>9</v>
      </c>
      <c r="C130" s="44" t="s">
        <v>164</v>
      </c>
      <c r="D130" s="44" t="s">
        <v>68</v>
      </c>
      <c r="E130" s="44" t="s">
        <v>94</v>
      </c>
      <c r="F130" s="44" t="s">
        <v>154</v>
      </c>
      <c r="G130" s="44" t="s">
        <v>200</v>
      </c>
      <c r="H130" s="44" t="s">
        <v>89</v>
      </c>
      <c r="I130" s="56">
        <v>1</v>
      </c>
    </row>
    <row r="131" spans="1:9" x14ac:dyDescent="0.2">
      <c r="A131" s="44" t="s">
        <v>120</v>
      </c>
      <c r="B131" s="44" t="s">
        <v>9</v>
      </c>
      <c r="C131" s="44" t="s">
        <v>164</v>
      </c>
      <c r="D131" s="44" t="s">
        <v>68</v>
      </c>
      <c r="E131" s="44" t="s">
        <v>94</v>
      </c>
      <c r="F131" s="44" t="s">
        <v>154</v>
      </c>
      <c r="G131" s="44" t="s">
        <v>200</v>
      </c>
      <c r="H131" s="44" t="s">
        <v>90</v>
      </c>
      <c r="I131" s="56">
        <v>1</v>
      </c>
    </row>
    <row r="132" spans="1:9" x14ac:dyDescent="0.2">
      <c r="A132" s="44" t="s">
        <v>120</v>
      </c>
      <c r="B132" s="44" t="s">
        <v>9</v>
      </c>
      <c r="C132" s="44" t="s">
        <v>164</v>
      </c>
      <c r="D132" s="44" t="s">
        <v>68</v>
      </c>
      <c r="E132" s="44" t="s">
        <v>94</v>
      </c>
      <c r="F132" s="44" t="s">
        <v>154</v>
      </c>
      <c r="G132" s="44" t="s">
        <v>93</v>
      </c>
      <c r="H132" s="44" t="s">
        <v>88</v>
      </c>
      <c r="I132" s="56">
        <v>3</v>
      </c>
    </row>
    <row r="133" spans="1:9" x14ac:dyDescent="0.2">
      <c r="A133" s="44" t="s">
        <v>120</v>
      </c>
      <c r="B133" s="44" t="s">
        <v>9</v>
      </c>
      <c r="C133" s="44" t="s">
        <v>164</v>
      </c>
      <c r="D133" s="44" t="s">
        <v>68</v>
      </c>
      <c r="E133" s="44" t="s">
        <v>94</v>
      </c>
      <c r="F133" s="44" t="s">
        <v>154</v>
      </c>
      <c r="G133" s="44" t="s">
        <v>93</v>
      </c>
      <c r="H133" s="44" t="s">
        <v>89</v>
      </c>
      <c r="I133" s="56">
        <v>16</v>
      </c>
    </row>
    <row r="134" spans="1:9" x14ac:dyDescent="0.2">
      <c r="A134" s="44" t="s">
        <v>120</v>
      </c>
      <c r="B134" s="44" t="s">
        <v>9</v>
      </c>
      <c r="C134" s="44" t="s">
        <v>164</v>
      </c>
      <c r="D134" s="44" t="s">
        <v>68</v>
      </c>
      <c r="E134" s="44" t="s">
        <v>94</v>
      </c>
      <c r="F134" s="44" t="s">
        <v>154</v>
      </c>
      <c r="G134" s="44" t="s">
        <v>93</v>
      </c>
      <c r="H134" s="44" t="s">
        <v>90</v>
      </c>
      <c r="I134" s="56">
        <v>9</v>
      </c>
    </row>
    <row r="135" spans="1:9" x14ac:dyDescent="0.2">
      <c r="A135" s="44" t="s">
        <v>120</v>
      </c>
      <c r="B135" s="44" t="s">
        <v>9</v>
      </c>
      <c r="C135" s="44" t="s">
        <v>164</v>
      </c>
      <c r="D135" s="44" t="s">
        <v>68</v>
      </c>
      <c r="E135" s="44" t="s">
        <v>94</v>
      </c>
      <c r="F135" s="44" t="s">
        <v>154</v>
      </c>
      <c r="G135" s="44" t="s">
        <v>93</v>
      </c>
      <c r="H135" s="44" t="s">
        <v>91</v>
      </c>
      <c r="I135" s="56">
        <v>9</v>
      </c>
    </row>
    <row r="136" spans="1:9" x14ac:dyDescent="0.2">
      <c r="A136" s="44" t="s">
        <v>120</v>
      </c>
      <c r="B136" s="44" t="s">
        <v>9</v>
      </c>
      <c r="C136" s="44" t="s">
        <v>164</v>
      </c>
      <c r="D136" s="44" t="s">
        <v>68</v>
      </c>
      <c r="E136" s="44" t="s">
        <v>94</v>
      </c>
      <c r="F136" s="44" t="s">
        <v>154</v>
      </c>
      <c r="G136" s="44" t="s">
        <v>93</v>
      </c>
      <c r="H136" s="44" t="s">
        <v>92</v>
      </c>
      <c r="I136" s="56">
        <v>3</v>
      </c>
    </row>
    <row r="137" spans="1:9" x14ac:dyDescent="0.2">
      <c r="A137" s="44" t="s">
        <v>120</v>
      </c>
      <c r="B137" s="44" t="s">
        <v>9</v>
      </c>
      <c r="C137" s="44" t="s">
        <v>164</v>
      </c>
      <c r="D137" s="44" t="s">
        <v>68</v>
      </c>
      <c r="E137" s="44" t="s">
        <v>94</v>
      </c>
      <c r="F137" s="44" t="s">
        <v>154</v>
      </c>
      <c r="G137" s="44" t="s">
        <v>155</v>
      </c>
      <c r="H137" s="44" t="s">
        <v>88</v>
      </c>
      <c r="I137" s="56">
        <v>2</v>
      </c>
    </row>
    <row r="138" spans="1:9" x14ac:dyDescent="0.2">
      <c r="A138" s="44" t="s">
        <v>120</v>
      </c>
      <c r="B138" s="44" t="s">
        <v>9</v>
      </c>
      <c r="C138" s="44" t="s">
        <v>164</v>
      </c>
      <c r="D138" s="44" t="s">
        <v>68</v>
      </c>
      <c r="E138" s="44" t="s">
        <v>94</v>
      </c>
      <c r="F138" s="44" t="s">
        <v>154</v>
      </c>
      <c r="G138" s="44" t="s">
        <v>155</v>
      </c>
      <c r="H138" s="44" t="s">
        <v>89</v>
      </c>
      <c r="I138" s="56">
        <v>5</v>
      </c>
    </row>
    <row r="139" spans="1:9" x14ac:dyDescent="0.2">
      <c r="A139" s="44" t="s">
        <v>120</v>
      </c>
      <c r="B139" s="44" t="s">
        <v>9</v>
      </c>
      <c r="C139" s="44" t="s">
        <v>164</v>
      </c>
      <c r="D139" s="44" t="s">
        <v>68</v>
      </c>
      <c r="E139" s="44" t="s">
        <v>94</v>
      </c>
      <c r="F139" s="44" t="s">
        <v>154</v>
      </c>
      <c r="G139" s="44" t="s">
        <v>155</v>
      </c>
      <c r="H139" s="44" t="s">
        <v>90</v>
      </c>
      <c r="I139" s="56">
        <v>3</v>
      </c>
    </row>
    <row r="140" spans="1:9" x14ac:dyDescent="0.2">
      <c r="A140" s="44" t="s">
        <v>120</v>
      </c>
      <c r="B140" s="44" t="s">
        <v>9</v>
      </c>
      <c r="C140" s="44" t="s">
        <v>164</v>
      </c>
      <c r="D140" s="44" t="s">
        <v>68</v>
      </c>
      <c r="E140" s="44" t="s">
        <v>94</v>
      </c>
      <c r="F140" s="44" t="s">
        <v>154</v>
      </c>
      <c r="G140" s="44" t="s">
        <v>155</v>
      </c>
      <c r="H140" s="44" t="s">
        <v>91</v>
      </c>
      <c r="I140" s="56">
        <v>5</v>
      </c>
    </row>
    <row r="141" spans="1:9" x14ac:dyDescent="0.2">
      <c r="A141" s="44" t="s">
        <v>120</v>
      </c>
      <c r="B141" s="44" t="s">
        <v>9</v>
      </c>
      <c r="C141" s="44" t="s">
        <v>164</v>
      </c>
      <c r="D141" s="44" t="s">
        <v>68</v>
      </c>
      <c r="E141" s="44" t="s">
        <v>94</v>
      </c>
      <c r="F141" s="44" t="s">
        <v>154</v>
      </c>
      <c r="G141" s="44" t="s">
        <v>155</v>
      </c>
      <c r="H141" s="44" t="s">
        <v>92</v>
      </c>
      <c r="I141" s="56">
        <v>5</v>
      </c>
    </row>
    <row r="142" spans="1:9" x14ac:dyDescent="0.2">
      <c r="A142" s="44" t="s">
        <v>120</v>
      </c>
      <c r="B142" s="44" t="s">
        <v>9</v>
      </c>
      <c r="C142" s="44" t="s">
        <v>164</v>
      </c>
      <c r="D142" s="44" t="s">
        <v>68</v>
      </c>
      <c r="E142" s="44" t="s">
        <v>94</v>
      </c>
      <c r="F142" s="44" t="s">
        <v>154</v>
      </c>
      <c r="G142" s="44" t="s">
        <v>72</v>
      </c>
      <c r="H142" s="44" t="s">
        <v>88</v>
      </c>
      <c r="I142" s="56">
        <v>2</v>
      </c>
    </row>
    <row r="143" spans="1:9" x14ac:dyDescent="0.2">
      <c r="A143" s="44" t="s">
        <v>120</v>
      </c>
      <c r="B143" s="44" t="s">
        <v>9</v>
      </c>
      <c r="C143" s="44" t="s">
        <v>164</v>
      </c>
      <c r="D143" s="44" t="s">
        <v>68</v>
      </c>
      <c r="E143" s="44" t="s">
        <v>94</v>
      </c>
      <c r="F143" s="44" t="s">
        <v>154</v>
      </c>
      <c r="G143" s="44" t="s">
        <v>72</v>
      </c>
      <c r="H143" s="44" t="s">
        <v>89</v>
      </c>
      <c r="I143" s="56">
        <v>2</v>
      </c>
    </row>
    <row r="144" spans="1:9" x14ac:dyDescent="0.2">
      <c r="A144" s="44" t="s">
        <v>120</v>
      </c>
      <c r="B144" s="44" t="s">
        <v>9</v>
      </c>
      <c r="C144" s="44" t="s">
        <v>164</v>
      </c>
      <c r="D144" s="44" t="s">
        <v>68</v>
      </c>
      <c r="E144" s="44" t="s">
        <v>94</v>
      </c>
      <c r="F144" s="44" t="s">
        <v>154</v>
      </c>
      <c r="G144" s="44" t="s">
        <v>72</v>
      </c>
      <c r="H144" s="44" t="s">
        <v>90</v>
      </c>
      <c r="I144" s="56">
        <v>4</v>
      </c>
    </row>
    <row r="145" spans="1:9" x14ac:dyDescent="0.2">
      <c r="A145" s="44" t="s">
        <v>120</v>
      </c>
      <c r="B145" s="44" t="s">
        <v>9</v>
      </c>
      <c r="C145" s="44" t="s">
        <v>164</v>
      </c>
      <c r="D145" s="44" t="s">
        <v>68</v>
      </c>
      <c r="E145" s="44" t="s">
        <v>94</v>
      </c>
      <c r="F145" s="44" t="s">
        <v>154</v>
      </c>
      <c r="G145" s="44" t="s">
        <v>72</v>
      </c>
      <c r="H145" s="44" t="s">
        <v>91</v>
      </c>
      <c r="I145" s="56">
        <v>12</v>
      </c>
    </row>
    <row r="146" spans="1:9" x14ac:dyDescent="0.2">
      <c r="A146" s="44" t="s">
        <v>120</v>
      </c>
      <c r="B146" s="44" t="s">
        <v>9</v>
      </c>
      <c r="C146" s="44" t="s">
        <v>164</v>
      </c>
      <c r="D146" s="44" t="s">
        <v>68</v>
      </c>
      <c r="E146" s="44" t="s">
        <v>94</v>
      </c>
      <c r="F146" s="44" t="s">
        <v>154</v>
      </c>
      <c r="G146" s="44" t="s">
        <v>72</v>
      </c>
      <c r="H146" s="44" t="s">
        <v>92</v>
      </c>
      <c r="I146" s="56">
        <v>2</v>
      </c>
    </row>
    <row r="147" spans="1:9" x14ac:dyDescent="0.2">
      <c r="A147" s="44" t="s">
        <v>120</v>
      </c>
      <c r="B147" s="44" t="s">
        <v>10</v>
      </c>
      <c r="C147" s="44" t="s">
        <v>165</v>
      </c>
      <c r="D147" s="44" t="s">
        <v>68</v>
      </c>
      <c r="E147" s="44" t="s">
        <v>95</v>
      </c>
      <c r="F147" s="44" t="s">
        <v>154</v>
      </c>
      <c r="G147" s="44" t="s">
        <v>200</v>
      </c>
      <c r="H147" s="44" t="s">
        <v>90</v>
      </c>
      <c r="I147" s="56">
        <v>1</v>
      </c>
    </row>
    <row r="148" spans="1:9" x14ac:dyDescent="0.2">
      <c r="A148" s="44" t="s">
        <v>120</v>
      </c>
      <c r="B148" s="44" t="s">
        <v>10</v>
      </c>
      <c r="C148" s="44" t="s">
        <v>165</v>
      </c>
      <c r="D148" s="44" t="s">
        <v>68</v>
      </c>
      <c r="E148" s="44" t="s">
        <v>95</v>
      </c>
      <c r="F148" s="44" t="s">
        <v>154</v>
      </c>
      <c r="G148" s="44" t="s">
        <v>93</v>
      </c>
      <c r="H148" s="44" t="s">
        <v>88</v>
      </c>
      <c r="I148" s="56">
        <v>4</v>
      </c>
    </row>
    <row r="149" spans="1:9" x14ac:dyDescent="0.2">
      <c r="A149" s="44" t="s">
        <v>120</v>
      </c>
      <c r="B149" s="44" t="s">
        <v>10</v>
      </c>
      <c r="C149" s="44" t="s">
        <v>165</v>
      </c>
      <c r="D149" s="44" t="s">
        <v>68</v>
      </c>
      <c r="E149" s="44" t="s">
        <v>95</v>
      </c>
      <c r="F149" s="44" t="s">
        <v>154</v>
      </c>
      <c r="G149" s="44" t="s">
        <v>93</v>
      </c>
      <c r="H149" s="44" t="s">
        <v>89</v>
      </c>
      <c r="I149" s="56">
        <v>19</v>
      </c>
    </row>
    <row r="150" spans="1:9" x14ac:dyDescent="0.2">
      <c r="A150" s="44" t="s">
        <v>120</v>
      </c>
      <c r="B150" s="44" t="s">
        <v>10</v>
      </c>
      <c r="C150" s="44" t="s">
        <v>165</v>
      </c>
      <c r="D150" s="44" t="s">
        <v>68</v>
      </c>
      <c r="E150" s="44" t="s">
        <v>95</v>
      </c>
      <c r="F150" s="44" t="s">
        <v>154</v>
      </c>
      <c r="G150" s="44" t="s">
        <v>93</v>
      </c>
      <c r="H150" s="44" t="s">
        <v>90</v>
      </c>
      <c r="I150" s="56">
        <v>22</v>
      </c>
    </row>
    <row r="151" spans="1:9" x14ac:dyDescent="0.2">
      <c r="A151" s="44" t="s">
        <v>120</v>
      </c>
      <c r="B151" s="44" t="s">
        <v>10</v>
      </c>
      <c r="C151" s="44" t="s">
        <v>165</v>
      </c>
      <c r="D151" s="44" t="s">
        <v>68</v>
      </c>
      <c r="E151" s="44" t="s">
        <v>95</v>
      </c>
      <c r="F151" s="44" t="s">
        <v>154</v>
      </c>
      <c r="G151" s="44" t="s">
        <v>93</v>
      </c>
      <c r="H151" s="44" t="s">
        <v>91</v>
      </c>
      <c r="I151" s="56">
        <v>21</v>
      </c>
    </row>
    <row r="152" spans="1:9" x14ac:dyDescent="0.2">
      <c r="A152" s="44" t="s">
        <v>120</v>
      </c>
      <c r="B152" s="44" t="s">
        <v>10</v>
      </c>
      <c r="C152" s="44" t="s">
        <v>165</v>
      </c>
      <c r="D152" s="44" t="s">
        <v>68</v>
      </c>
      <c r="E152" s="44" t="s">
        <v>95</v>
      </c>
      <c r="F152" s="44" t="s">
        <v>154</v>
      </c>
      <c r="G152" s="44" t="s">
        <v>93</v>
      </c>
      <c r="H152" s="44" t="s">
        <v>92</v>
      </c>
      <c r="I152" s="56">
        <v>21</v>
      </c>
    </row>
    <row r="153" spans="1:9" x14ac:dyDescent="0.2">
      <c r="A153" s="44" t="s">
        <v>120</v>
      </c>
      <c r="B153" s="44" t="s">
        <v>10</v>
      </c>
      <c r="C153" s="44" t="s">
        <v>165</v>
      </c>
      <c r="D153" s="44" t="s">
        <v>68</v>
      </c>
      <c r="E153" s="44" t="s">
        <v>95</v>
      </c>
      <c r="F153" s="44" t="s">
        <v>154</v>
      </c>
      <c r="G153" s="44" t="s">
        <v>155</v>
      </c>
      <c r="H153" s="44" t="s">
        <v>88</v>
      </c>
      <c r="I153" s="56">
        <v>2</v>
      </c>
    </row>
    <row r="154" spans="1:9" x14ac:dyDescent="0.2">
      <c r="A154" s="44" t="s">
        <v>120</v>
      </c>
      <c r="B154" s="44" t="s">
        <v>10</v>
      </c>
      <c r="C154" s="44" t="s">
        <v>165</v>
      </c>
      <c r="D154" s="44" t="s">
        <v>68</v>
      </c>
      <c r="E154" s="44" t="s">
        <v>95</v>
      </c>
      <c r="F154" s="44" t="s">
        <v>154</v>
      </c>
      <c r="G154" s="44" t="s">
        <v>155</v>
      </c>
      <c r="H154" s="44" t="s">
        <v>89</v>
      </c>
      <c r="I154" s="56">
        <v>6</v>
      </c>
    </row>
    <row r="155" spans="1:9" x14ac:dyDescent="0.2">
      <c r="A155" s="44" t="s">
        <v>120</v>
      </c>
      <c r="B155" s="44" t="s">
        <v>10</v>
      </c>
      <c r="C155" s="44" t="s">
        <v>165</v>
      </c>
      <c r="D155" s="44" t="s">
        <v>68</v>
      </c>
      <c r="E155" s="44" t="s">
        <v>95</v>
      </c>
      <c r="F155" s="44" t="s">
        <v>154</v>
      </c>
      <c r="G155" s="44" t="s">
        <v>155</v>
      </c>
      <c r="H155" s="44" t="s">
        <v>90</v>
      </c>
      <c r="I155" s="56">
        <v>5</v>
      </c>
    </row>
    <row r="156" spans="1:9" x14ac:dyDescent="0.2">
      <c r="A156" s="44" t="s">
        <v>120</v>
      </c>
      <c r="B156" s="44" t="s">
        <v>10</v>
      </c>
      <c r="C156" s="44" t="s">
        <v>165</v>
      </c>
      <c r="D156" s="44" t="s">
        <v>68</v>
      </c>
      <c r="E156" s="44" t="s">
        <v>95</v>
      </c>
      <c r="F156" s="44" t="s">
        <v>154</v>
      </c>
      <c r="G156" s="44" t="s">
        <v>155</v>
      </c>
      <c r="H156" s="44" t="s">
        <v>91</v>
      </c>
      <c r="I156" s="56">
        <v>10</v>
      </c>
    </row>
    <row r="157" spans="1:9" x14ac:dyDescent="0.2">
      <c r="A157" s="44" t="s">
        <v>120</v>
      </c>
      <c r="B157" s="44" t="s">
        <v>10</v>
      </c>
      <c r="C157" s="44" t="s">
        <v>165</v>
      </c>
      <c r="D157" s="44" t="s">
        <v>68</v>
      </c>
      <c r="E157" s="44" t="s">
        <v>95</v>
      </c>
      <c r="F157" s="44" t="s">
        <v>154</v>
      </c>
      <c r="G157" s="44" t="s">
        <v>155</v>
      </c>
      <c r="H157" s="44" t="s">
        <v>92</v>
      </c>
      <c r="I157" s="56">
        <v>16</v>
      </c>
    </row>
    <row r="158" spans="1:9" x14ac:dyDescent="0.2">
      <c r="A158" s="44" t="s">
        <v>120</v>
      </c>
      <c r="B158" s="44" t="s">
        <v>10</v>
      </c>
      <c r="C158" s="44" t="s">
        <v>165</v>
      </c>
      <c r="D158" s="44" t="s">
        <v>68</v>
      </c>
      <c r="E158" s="44" t="s">
        <v>95</v>
      </c>
      <c r="F158" s="44" t="s">
        <v>154</v>
      </c>
      <c r="G158" s="44" t="s">
        <v>72</v>
      </c>
      <c r="H158" s="44" t="s">
        <v>89</v>
      </c>
      <c r="I158" s="56">
        <v>2</v>
      </c>
    </row>
    <row r="159" spans="1:9" x14ac:dyDescent="0.2">
      <c r="A159" s="44" t="s">
        <v>120</v>
      </c>
      <c r="B159" s="44" t="s">
        <v>10</v>
      </c>
      <c r="C159" s="44" t="s">
        <v>165</v>
      </c>
      <c r="D159" s="44" t="s">
        <v>68</v>
      </c>
      <c r="E159" s="44" t="s">
        <v>95</v>
      </c>
      <c r="F159" s="44" t="s">
        <v>154</v>
      </c>
      <c r="G159" s="44" t="s">
        <v>72</v>
      </c>
      <c r="H159" s="44" t="s">
        <v>90</v>
      </c>
      <c r="I159" s="56">
        <v>1</v>
      </c>
    </row>
    <row r="160" spans="1:9" x14ac:dyDescent="0.2">
      <c r="A160" s="44" t="s">
        <v>120</v>
      </c>
      <c r="B160" s="44" t="s">
        <v>10</v>
      </c>
      <c r="C160" s="44" t="s">
        <v>165</v>
      </c>
      <c r="D160" s="44" t="s">
        <v>68</v>
      </c>
      <c r="E160" s="44" t="s">
        <v>95</v>
      </c>
      <c r="F160" s="44" t="s">
        <v>154</v>
      </c>
      <c r="G160" s="44" t="s">
        <v>72</v>
      </c>
      <c r="H160" s="44" t="s">
        <v>91</v>
      </c>
      <c r="I160" s="56">
        <v>28</v>
      </c>
    </row>
    <row r="161" spans="1:9" x14ac:dyDescent="0.2">
      <c r="A161" s="44" t="s">
        <v>120</v>
      </c>
      <c r="B161" s="44" t="s">
        <v>10</v>
      </c>
      <c r="C161" s="44" t="s">
        <v>165</v>
      </c>
      <c r="D161" s="44" t="s">
        <v>68</v>
      </c>
      <c r="E161" s="44" t="s">
        <v>95</v>
      </c>
      <c r="F161" s="44" t="s">
        <v>154</v>
      </c>
      <c r="G161" s="44" t="s">
        <v>72</v>
      </c>
      <c r="H161" s="44" t="s">
        <v>92</v>
      </c>
      <c r="I161" s="56">
        <v>13</v>
      </c>
    </row>
    <row r="162" spans="1:9" x14ac:dyDescent="0.2">
      <c r="A162" s="44" t="s">
        <v>120</v>
      </c>
      <c r="B162" s="44" t="s">
        <v>42</v>
      </c>
      <c r="C162" s="44" t="s">
        <v>166</v>
      </c>
      <c r="D162" s="44" t="s">
        <v>68</v>
      </c>
      <c r="E162" s="44" t="s">
        <v>94</v>
      </c>
      <c r="F162" s="44" t="s">
        <v>154</v>
      </c>
      <c r="G162" s="44" t="s">
        <v>200</v>
      </c>
      <c r="H162" s="44" t="s">
        <v>89</v>
      </c>
      <c r="I162" s="56">
        <v>1</v>
      </c>
    </row>
    <row r="163" spans="1:9" x14ac:dyDescent="0.2">
      <c r="A163" s="44" t="s">
        <v>120</v>
      </c>
      <c r="B163" s="44" t="s">
        <v>42</v>
      </c>
      <c r="C163" s="44" t="s">
        <v>166</v>
      </c>
      <c r="D163" s="44" t="s">
        <v>68</v>
      </c>
      <c r="E163" s="44" t="s">
        <v>94</v>
      </c>
      <c r="F163" s="44" t="s">
        <v>154</v>
      </c>
      <c r="G163" s="44" t="s">
        <v>200</v>
      </c>
      <c r="H163" s="44" t="s">
        <v>91</v>
      </c>
      <c r="I163" s="56">
        <v>2</v>
      </c>
    </row>
    <row r="164" spans="1:9" x14ac:dyDescent="0.2">
      <c r="A164" s="44" t="s">
        <v>120</v>
      </c>
      <c r="B164" s="44" t="s">
        <v>42</v>
      </c>
      <c r="C164" s="44" t="s">
        <v>166</v>
      </c>
      <c r="D164" s="44" t="s">
        <v>68</v>
      </c>
      <c r="E164" s="44" t="s">
        <v>94</v>
      </c>
      <c r="F164" s="44" t="s">
        <v>154</v>
      </c>
      <c r="G164" s="44" t="s">
        <v>93</v>
      </c>
      <c r="H164" s="44" t="s">
        <v>88</v>
      </c>
      <c r="I164" s="56">
        <v>5</v>
      </c>
    </row>
    <row r="165" spans="1:9" x14ac:dyDescent="0.2">
      <c r="A165" s="44" t="s">
        <v>120</v>
      </c>
      <c r="B165" s="44" t="s">
        <v>42</v>
      </c>
      <c r="C165" s="44" t="s">
        <v>166</v>
      </c>
      <c r="D165" s="44" t="s">
        <v>68</v>
      </c>
      <c r="E165" s="44" t="s">
        <v>94</v>
      </c>
      <c r="F165" s="44" t="s">
        <v>154</v>
      </c>
      <c r="G165" s="44" t="s">
        <v>93</v>
      </c>
      <c r="H165" s="44" t="s">
        <v>89</v>
      </c>
      <c r="I165" s="56">
        <v>24</v>
      </c>
    </row>
    <row r="166" spans="1:9" x14ac:dyDescent="0.2">
      <c r="A166" s="44" t="s">
        <v>120</v>
      </c>
      <c r="B166" s="44" t="s">
        <v>42</v>
      </c>
      <c r="C166" s="44" t="s">
        <v>166</v>
      </c>
      <c r="D166" s="44" t="s">
        <v>68</v>
      </c>
      <c r="E166" s="44" t="s">
        <v>94</v>
      </c>
      <c r="F166" s="44" t="s">
        <v>154</v>
      </c>
      <c r="G166" s="44" t="s">
        <v>93</v>
      </c>
      <c r="H166" s="44" t="s">
        <v>90</v>
      </c>
      <c r="I166" s="56">
        <v>22</v>
      </c>
    </row>
    <row r="167" spans="1:9" x14ac:dyDescent="0.2">
      <c r="A167" s="44" t="s">
        <v>120</v>
      </c>
      <c r="B167" s="44" t="s">
        <v>42</v>
      </c>
      <c r="C167" s="44" t="s">
        <v>166</v>
      </c>
      <c r="D167" s="44" t="s">
        <v>68</v>
      </c>
      <c r="E167" s="44" t="s">
        <v>94</v>
      </c>
      <c r="F167" s="44" t="s">
        <v>154</v>
      </c>
      <c r="G167" s="44" t="s">
        <v>93</v>
      </c>
      <c r="H167" s="44" t="s">
        <v>91</v>
      </c>
      <c r="I167" s="56">
        <v>17</v>
      </c>
    </row>
    <row r="168" spans="1:9" x14ac:dyDescent="0.2">
      <c r="A168" s="44" t="s">
        <v>120</v>
      </c>
      <c r="B168" s="44" t="s">
        <v>42</v>
      </c>
      <c r="C168" s="44" t="s">
        <v>166</v>
      </c>
      <c r="D168" s="44" t="s">
        <v>68</v>
      </c>
      <c r="E168" s="44" t="s">
        <v>94</v>
      </c>
      <c r="F168" s="44" t="s">
        <v>154</v>
      </c>
      <c r="G168" s="44" t="s">
        <v>93</v>
      </c>
      <c r="H168" s="44" t="s">
        <v>92</v>
      </c>
      <c r="I168" s="56">
        <v>13</v>
      </c>
    </row>
    <row r="169" spans="1:9" x14ac:dyDescent="0.2">
      <c r="A169" s="44" t="s">
        <v>120</v>
      </c>
      <c r="B169" s="44" t="s">
        <v>42</v>
      </c>
      <c r="C169" s="44" t="s">
        <v>166</v>
      </c>
      <c r="D169" s="44" t="s">
        <v>68</v>
      </c>
      <c r="E169" s="44" t="s">
        <v>94</v>
      </c>
      <c r="F169" s="44" t="s">
        <v>154</v>
      </c>
      <c r="G169" s="44" t="s">
        <v>155</v>
      </c>
      <c r="H169" s="44" t="s">
        <v>88</v>
      </c>
      <c r="I169" s="56">
        <v>3</v>
      </c>
    </row>
    <row r="170" spans="1:9" x14ac:dyDescent="0.2">
      <c r="A170" s="44" t="s">
        <v>120</v>
      </c>
      <c r="B170" s="44" t="s">
        <v>42</v>
      </c>
      <c r="C170" s="44" t="s">
        <v>166</v>
      </c>
      <c r="D170" s="44" t="s">
        <v>68</v>
      </c>
      <c r="E170" s="44" t="s">
        <v>94</v>
      </c>
      <c r="F170" s="44" t="s">
        <v>154</v>
      </c>
      <c r="G170" s="44" t="s">
        <v>155</v>
      </c>
      <c r="H170" s="44" t="s">
        <v>89</v>
      </c>
      <c r="I170" s="56">
        <v>5</v>
      </c>
    </row>
    <row r="171" spans="1:9" x14ac:dyDescent="0.2">
      <c r="A171" s="44" t="s">
        <v>120</v>
      </c>
      <c r="B171" s="44" t="s">
        <v>42</v>
      </c>
      <c r="C171" s="44" t="s">
        <v>166</v>
      </c>
      <c r="D171" s="44" t="s">
        <v>68</v>
      </c>
      <c r="E171" s="44" t="s">
        <v>94</v>
      </c>
      <c r="F171" s="44" t="s">
        <v>154</v>
      </c>
      <c r="G171" s="44" t="s">
        <v>155</v>
      </c>
      <c r="H171" s="44" t="s">
        <v>90</v>
      </c>
      <c r="I171" s="56">
        <v>15</v>
      </c>
    </row>
    <row r="172" spans="1:9" x14ac:dyDescent="0.2">
      <c r="A172" s="44" t="s">
        <v>120</v>
      </c>
      <c r="B172" s="44" t="s">
        <v>42</v>
      </c>
      <c r="C172" s="44" t="s">
        <v>166</v>
      </c>
      <c r="D172" s="44" t="s">
        <v>68</v>
      </c>
      <c r="E172" s="44" t="s">
        <v>94</v>
      </c>
      <c r="F172" s="44" t="s">
        <v>154</v>
      </c>
      <c r="G172" s="44" t="s">
        <v>155</v>
      </c>
      <c r="H172" s="44" t="s">
        <v>91</v>
      </c>
      <c r="I172" s="56">
        <v>7</v>
      </c>
    </row>
    <row r="173" spans="1:9" x14ac:dyDescent="0.2">
      <c r="A173" s="44" t="s">
        <v>120</v>
      </c>
      <c r="B173" s="44" t="s">
        <v>42</v>
      </c>
      <c r="C173" s="44" t="s">
        <v>166</v>
      </c>
      <c r="D173" s="44" t="s">
        <v>68</v>
      </c>
      <c r="E173" s="44" t="s">
        <v>94</v>
      </c>
      <c r="F173" s="44" t="s">
        <v>154</v>
      </c>
      <c r="G173" s="44" t="s">
        <v>155</v>
      </c>
      <c r="H173" s="44" t="s">
        <v>92</v>
      </c>
      <c r="I173" s="56">
        <v>17</v>
      </c>
    </row>
    <row r="174" spans="1:9" x14ac:dyDescent="0.2">
      <c r="A174" s="44" t="s">
        <v>120</v>
      </c>
      <c r="B174" s="44" t="s">
        <v>42</v>
      </c>
      <c r="C174" s="44" t="s">
        <v>166</v>
      </c>
      <c r="D174" s="44" t="s">
        <v>68</v>
      </c>
      <c r="E174" s="44" t="s">
        <v>94</v>
      </c>
      <c r="F174" s="44" t="s">
        <v>154</v>
      </c>
      <c r="G174" s="44" t="s">
        <v>72</v>
      </c>
      <c r="H174" s="44" t="s">
        <v>88</v>
      </c>
      <c r="I174" s="56">
        <v>2</v>
      </c>
    </row>
    <row r="175" spans="1:9" x14ac:dyDescent="0.2">
      <c r="A175" s="44" t="s">
        <v>120</v>
      </c>
      <c r="B175" s="44" t="s">
        <v>42</v>
      </c>
      <c r="C175" s="44" t="s">
        <v>166</v>
      </c>
      <c r="D175" s="44" t="s">
        <v>68</v>
      </c>
      <c r="E175" s="44" t="s">
        <v>94</v>
      </c>
      <c r="F175" s="44" t="s">
        <v>154</v>
      </c>
      <c r="G175" s="44" t="s">
        <v>72</v>
      </c>
      <c r="H175" s="44" t="s">
        <v>89</v>
      </c>
      <c r="I175" s="56">
        <v>1</v>
      </c>
    </row>
    <row r="176" spans="1:9" x14ac:dyDescent="0.2">
      <c r="A176" s="44" t="s">
        <v>120</v>
      </c>
      <c r="B176" s="44" t="s">
        <v>42</v>
      </c>
      <c r="C176" s="44" t="s">
        <v>166</v>
      </c>
      <c r="D176" s="44" t="s">
        <v>68</v>
      </c>
      <c r="E176" s="44" t="s">
        <v>94</v>
      </c>
      <c r="F176" s="44" t="s">
        <v>154</v>
      </c>
      <c r="G176" s="44" t="s">
        <v>72</v>
      </c>
      <c r="H176" s="44" t="s">
        <v>90</v>
      </c>
      <c r="I176" s="56">
        <v>11</v>
      </c>
    </row>
    <row r="177" spans="1:9" x14ac:dyDescent="0.2">
      <c r="A177" s="44" t="s">
        <v>120</v>
      </c>
      <c r="B177" s="44" t="s">
        <v>42</v>
      </c>
      <c r="C177" s="44" t="s">
        <v>166</v>
      </c>
      <c r="D177" s="44" t="s">
        <v>68</v>
      </c>
      <c r="E177" s="44" t="s">
        <v>94</v>
      </c>
      <c r="F177" s="44" t="s">
        <v>154</v>
      </c>
      <c r="G177" s="44" t="s">
        <v>72</v>
      </c>
      <c r="H177" s="44" t="s">
        <v>91</v>
      </c>
      <c r="I177" s="56">
        <v>25</v>
      </c>
    </row>
    <row r="178" spans="1:9" x14ac:dyDescent="0.2">
      <c r="A178" s="44" t="s">
        <v>120</v>
      </c>
      <c r="B178" s="44" t="s">
        <v>42</v>
      </c>
      <c r="C178" s="44" t="s">
        <v>166</v>
      </c>
      <c r="D178" s="44" t="s">
        <v>68</v>
      </c>
      <c r="E178" s="44" t="s">
        <v>94</v>
      </c>
      <c r="F178" s="44" t="s">
        <v>154</v>
      </c>
      <c r="G178" s="44" t="s">
        <v>72</v>
      </c>
      <c r="H178" s="44" t="s">
        <v>92</v>
      </c>
      <c r="I178" s="56">
        <v>7</v>
      </c>
    </row>
    <row r="179" spans="1:9" x14ac:dyDescent="0.2">
      <c r="A179" s="44" t="s">
        <v>120</v>
      </c>
      <c r="B179" s="44" t="s">
        <v>11</v>
      </c>
      <c r="C179" s="44" t="s">
        <v>167</v>
      </c>
      <c r="D179" s="44" t="s">
        <v>68</v>
      </c>
      <c r="E179" s="44" t="s">
        <v>95</v>
      </c>
      <c r="F179" s="44" t="s">
        <v>154</v>
      </c>
      <c r="G179" s="44" t="s">
        <v>200</v>
      </c>
      <c r="H179" s="44" t="s">
        <v>90</v>
      </c>
      <c r="I179" s="56">
        <v>1</v>
      </c>
    </row>
    <row r="180" spans="1:9" x14ac:dyDescent="0.2">
      <c r="A180" s="44" t="s">
        <v>120</v>
      </c>
      <c r="B180" s="44" t="s">
        <v>11</v>
      </c>
      <c r="C180" s="44" t="s">
        <v>167</v>
      </c>
      <c r="D180" s="44" t="s">
        <v>68</v>
      </c>
      <c r="E180" s="44" t="s">
        <v>95</v>
      </c>
      <c r="F180" s="44" t="s">
        <v>154</v>
      </c>
      <c r="G180" s="44" t="s">
        <v>200</v>
      </c>
      <c r="H180" s="44" t="s">
        <v>92</v>
      </c>
      <c r="I180" s="56">
        <v>2</v>
      </c>
    </row>
    <row r="181" spans="1:9" x14ac:dyDescent="0.2">
      <c r="A181" s="44" t="s">
        <v>120</v>
      </c>
      <c r="B181" s="44" t="s">
        <v>11</v>
      </c>
      <c r="C181" s="44" t="s">
        <v>167</v>
      </c>
      <c r="D181" s="44" t="s">
        <v>68</v>
      </c>
      <c r="E181" s="44" t="s">
        <v>95</v>
      </c>
      <c r="F181" s="44" t="s">
        <v>154</v>
      </c>
      <c r="G181" s="44" t="s">
        <v>93</v>
      </c>
      <c r="H181" s="44" t="s">
        <v>88</v>
      </c>
      <c r="I181" s="56">
        <v>1</v>
      </c>
    </row>
    <row r="182" spans="1:9" x14ac:dyDescent="0.2">
      <c r="A182" s="44" t="s">
        <v>120</v>
      </c>
      <c r="B182" s="44" t="s">
        <v>11</v>
      </c>
      <c r="C182" s="44" t="s">
        <v>167</v>
      </c>
      <c r="D182" s="44" t="s">
        <v>68</v>
      </c>
      <c r="E182" s="44" t="s">
        <v>95</v>
      </c>
      <c r="F182" s="44" t="s">
        <v>154</v>
      </c>
      <c r="G182" s="44" t="s">
        <v>93</v>
      </c>
      <c r="H182" s="44" t="s">
        <v>89</v>
      </c>
      <c r="I182" s="56">
        <v>14</v>
      </c>
    </row>
    <row r="183" spans="1:9" x14ac:dyDescent="0.2">
      <c r="A183" s="44" t="s">
        <v>120</v>
      </c>
      <c r="B183" s="44" t="s">
        <v>11</v>
      </c>
      <c r="C183" s="44" t="s">
        <v>167</v>
      </c>
      <c r="D183" s="44" t="s">
        <v>68</v>
      </c>
      <c r="E183" s="44" t="s">
        <v>95</v>
      </c>
      <c r="F183" s="44" t="s">
        <v>154</v>
      </c>
      <c r="G183" s="44" t="s">
        <v>93</v>
      </c>
      <c r="H183" s="44" t="s">
        <v>90</v>
      </c>
      <c r="I183" s="56">
        <v>4</v>
      </c>
    </row>
    <row r="184" spans="1:9" x14ac:dyDescent="0.2">
      <c r="A184" s="44" t="s">
        <v>120</v>
      </c>
      <c r="B184" s="44" t="s">
        <v>11</v>
      </c>
      <c r="C184" s="44" t="s">
        <v>167</v>
      </c>
      <c r="D184" s="44" t="s">
        <v>68</v>
      </c>
      <c r="E184" s="44" t="s">
        <v>95</v>
      </c>
      <c r="F184" s="44" t="s">
        <v>154</v>
      </c>
      <c r="G184" s="44" t="s">
        <v>93</v>
      </c>
      <c r="H184" s="44" t="s">
        <v>92</v>
      </c>
      <c r="I184" s="56">
        <v>3</v>
      </c>
    </row>
    <row r="185" spans="1:9" x14ac:dyDescent="0.2">
      <c r="A185" s="44" t="s">
        <v>120</v>
      </c>
      <c r="B185" s="44" t="s">
        <v>11</v>
      </c>
      <c r="C185" s="44" t="s">
        <v>167</v>
      </c>
      <c r="D185" s="44" t="s">
        <v>68</v>
      </c>
      <c r="E185" s="44" t="s">
        <v>95</v>
      </c>
      <c r="F185" s="44" t="s">
        <v>154</v>
      </c>
      <c r="G185" s="44" t="s">
        <v>155</v>
      </c>
      <c r="H185" s="44" t="s">
        <v>89</v>
      </c>
      <c r="I185" s="56">
        <v>2</v>
      </c>
    </row>
    <row r="186" spans="1:9" x14ac:dyDescent="0.2">
      <c r="A186" s="44" t="s">
        <v>120</v>
      </c>
      <c r="B186" s="44" t="s">
        <v>11</v>
      </c>
      <c r="C186" s="44" t="s">
        <v>167</v>
      </c>
      <c r="D186" s="44" t="s">
        <v>68</v>
      </c>
      <c r="E186" s="44" t="s">
        <v>95</v>
      </c>
      <c r="F186" s="44" t="s">
        <v>154</v>
      </c>
      <c r="G186" s="44" t="s">
        <v>155</v>
      </c>
      <c r="H186" s="44" t="s">
        <v>90</v>
      </c>
      <c r="I186" s="56">
        <v>5</v>
      </c>
    </row>
    <row r="187" spans="1:9" x14ac:dyDescent="0.2">
      <c r="A187" s="44" t="s">
        <v>120</v>
      </c>
      <c r="B187" s="44" t="s">
        <v>11</v>
      </c>
      <c r="C187" s="44" t="s">
        <v>167</v>
      </c>
      <c r="D187" s="44" t="s">
        <v>68</v>
      </c>
      <c r="E187" s="44" t="s">
        <v>95</v>
      </c>
      <c r="F187" s="44" t="s">
        <v>154</v>
      </c>
      <c r="G187" s="44" t="s">
        <v>155</v>
      </c>
      <c r="H187" s="44" t="s">
        <v>91</v>
      </c>
      <c r="I187" s="56">
        <v>1</v>
      </c>
    </row>
    <row r="188" spans="1:9" x14ac:dyDescent="0.2">
      <c r="A188" s="44" t="s">
        <v>120</v>
      </c>
      <c r="B188" s="44" t="s">
        <v>11</v>
      </c>
      <c r="C188" s="44" t="s">
        <v>167</v>
      </c>
      <c r="D188" s="44" t="s">
        <v>68</v>
      </c>
      <c r="E188" s="44" t="s">
        <v>95</v>
      </c>
      <c r="F188" s="44" t="s">
        <v>154</v>
      </c>
      <c r="G188" s="44" t="s">
        <v>155</v>
      </c>
      <c r="H188" s="44" t="s">
        <v>92</v>
      </c>
      <c r="I188" s="56">
        <v>5</v>
      </c>
    </row>
    <row r="189" spans="1:9" x14ac:dyDescent="0.2">
      <c r="A189" s="44" t="s">
        <v>120</v>
      </c>
      <c r="B189" s="44" t="s">
        <v>11</v>
      </c>
      <c r="C189" s="44" t="s">
        <v>167</v>
      </c>
      <c r="D189" s="44" t="s">
        <v>68</v>
      </c>
      <c r="E189" s="44" t="s">
        <v>95</v>
      </c>
      <c r="F189" s="44" t="s">
        <v>154</v>
      </c>
      <c r="G189" s="44" t="s">
        <v>72</v>
      </c>
      <c r="H189" s="44" t="s">
        <v>89</v>
      </c>
      <c r="I189" s="56">
        <v>1</v>
      </c>
    </row>
    <row r="190" spans="1:9" x14ac:dyDescent="0.2">
      <c r="A190" s="44" t="s">
        <v>120</v>
      </c>
      <c r="B190" s="44" t="s">
        <v>11</v>
      </c>
      <c r="C190" s="44" t="s">
        <v>167</v>
      </c>
      <c r="D190" s="44" t="s">
        <v>68</v>
      </c>
      <c r="E190" s="44" t="s">
        <v>95</v>
      </c>
      <c r="F190" s="44" t="s">
        <v>154</v>
      </c>
      <c r="G190" s="44" t="s">
        <v>72</v>
      </c>
      <c r="H190" s="44" t="s">
        <v>90</v>
      </c>
      <c r="I190" s="56">
        <v>1</v>
      </c>
    </row>
    <row r="191" spans="1:9" x14ac:dyDescent="0.2">
      <c r="A191" s="44" t="s">
        <v>120</v>
      </c>
      <c r="B191" s="44" t="s">
        <v>11</v>
      </c>
      <c r="C191" s="44" t="s">
        <v>167</v>
      </c>
      <c r="D191" s="44" t="s">
        <v>68</v>
      </c>
      <c r="E191" s="44" t="s">
        <v>95</v>
      </c>
      <c r="F191" s="44" t="s">
        <v>154</v>
      </c>
      <c r="G191" s="44" t="s">
        <v>72</v>
      </c>
      <c r="H191" s="44" t="s">
        <v>91</v>
      </c>
      <c r="I191" s="56">
        <v>15</v>
      </c>
    </row>
    <row r="192" spans="1:9" x14ac:dyDescent="0.2">
      <c r="A192" s="44" t="s">
        <v>120</v>
      </c>
      <c r="B192" s="44" t="s">
        <v>12</v>
      </c>
      <c r="C192" s="44" t="s">
        <v>168</v>
      </c>
      <c r="D192" s="44" t="s">
        <v>68</v>
      </c>
      <c r="E192" s="44" t="s">
        <v>94</v>
      </c>
      <c r="F192" s="44" t="s">
        <v>154</v>
      </c>
      <c r="G192" s="44" t="s">
        <v>93</v>
      </c>
      <c r="H192" s="44" t="s">
        <v>89</v>
      </c>
      <c r="I192" s="56">
        <v>5</v>
      </c>
    </row>
    <row r="193" spans="1:9" x14ac:dyDescent="0.2">
      <c r="A193" s="44" t="s">
        <v>120</v>
      </c>
      <c r="B193" s="44" t="s">
        <v>12</v>
      </c>
      <c r="C193" s="44" t="s">
        <v>168</v>
      </c>
      <c r="D193" s="44" t="s">
        <v>68</v>
      </c>
      <c r="E193" s="44" t="s">
        <v>94</v>
      </c>
      <c r="F193" s="44" t="s">
        <v>154</v>
      </c>
      <c r="G193" s="44" t="s">
        <v>93</v>
      </c>
      <c r="H193" s="44" t="s">
        <v>90</v>
      </c>
      <c r="I193" s="56">
        <v>6</v>
      </c>
    </row>
    <row r="194" spans="1:9" x14ac:dyDescent="0.2">
      <c r="A194" s="44" t="s">
        <v>120</v>
      </c>
      <c r="B194" s="44" t="s">
        <v>12</v>
      </c>
      <c r="C194" s="44" t="s">
        <v>168</v>
      </c>
      <c r="D194" s="44" t="s">
        <v>68</v>
      </c>
      <c r="E194" s="44" t="s">
        <v>94</v>
      </c>
      <c r="F194" s="44" t="s">
        <v>154</v>
      </c>
      <c r="G194" s="44" t="s">
        <v>93</v>
      </c>
      <c r="H194" s="44" t="s">
        <v>91</v>
      </c>
      <c r="I194" s="56">
        <v>2</v>
      </c>
    </row>
    <row r="195" spans="1:9" x14ac:dyDescent="0.2">
      <c r="A195" s="44" t="s">
        <v>120</v>
      </c>
      <c r="B195" s="44" t="s">
        <v>12</v>
      </c>
      <c r="C195" s="44" t="s">
        <v>168</v>
      </c>
      <c r="D195" s="44" t="s">
        <v>68</v>
      </c>
      <c r="E195" s="44" t="s">
        <v>94</v>
      </c>
      <c r="F195" s="44" t="s">
        <v>154</v>
      </c>
      <c r="G195" s="44" t="s">
        <v>93</v>
      </c>
      <c r="H195" s="44" t="s">
        <v>92</v>
      </c>
      <c r="I195" s="56">
        <v>1</v>
      </c>
    </row>
    <row r="196" spans="1:9" x14ac:dyDescent="0.2">
      <c r="A196" s="44" t="s">
        <v>120</v>
      </c>
      <c r="B196" s="44" t="s">
        <v>12</v>
      </c>
      <c r="C196" s="44" t="s">
        <v>168</v>
      </c>
      <c r="D196" s="44" t="s">
        <v>68</v>
      </c>
      <c r="E196" s="44" t="s">
        <v>94</v>
      </c>
      <c r="F196" s="44" t="s">
        <v>154</v>
      </c>
      <c r="G196" s="44" t="s">
        <v>155</v>
      </c>
      <c r="H196" s="44" t="s">
        <v>89</v>
      </c>
      <c r="I196" s="56">
        <v>4</v>
      </c>
    </row>
    <row r="197" spans="1:9" x14ac:dyDescent="0.2">
      <c r="A197" s="44" t="s">
        <v>120</v>
      </c>
      <c r="B197" s="44" t="s">
        <v>12</v>
      </c>
      <c r="C197" s="44" t="s">
        <v>168</v>
      </c>
      <c r="D197" s="44" t="s">
        <v>68</v>
      </c>
      <c r="E197" s="44" t="s">
        <v>94</v>
      </c>
      <c r="F197" s="44" t="s">
        <v>154</v>
      </c>
      <c r="G197" s="44" t="s">
        <v>155</v>
      </c>
      <c r="H197" s="44" t="s">
        <v>90</v>
      </c>
      <c r="I197" s="56">
        <v>3</v>
      </c>
    </row>
    <row r="198" spans="1:9" x14ac:dyDescent="0.2">
      <c r="A198" s="44" t="s">
        <v>120</v>
      </c>
      <c r="B198" s="44" t="s">
        <v>12</v>
      </c>
      <c r="C198" s="44" t="s">
        <v>168</v>
      </c>
      <c r="D198" s="44" t="s">
        <v>68</v>
      </c>
      <c r="E198" s="44" t="s">
        <v>94</v>
      </c>
      <c r="F198" s="44" t="s">
        <v>154</v>
      </c>
      <c r="G198" s="44" t="s">
        <v>155</v>
      </c>
      <c r="H198" s="44" t="s">
        <v>91</v>
      </c>
      <c r="I198" s="56">
        <v>5</v>
      </c>
    </row>
    <row r="199" spans="1:9" x14ac:dyDescent="0.2">
      <c r="A199" s="44" t="s">
        <v>120</v>
      </c>
      <c r="B199" s="44" t="s">
        <v>12</v>
      </c>
      <c r="C199" s="44" t="s">
        <v>168</v>
      </c>
      <c r="D199" s="44" t="s">
        <v>68</v>
      </c>
      <c r="E199" s="44" t="s">
        <v>94</v>
      </c>
      <c r="F199" s="44" t="s">
        <v>154</v>
      </c>
      <c r="G199" s="44" t="s">
        <v>155</v>
      </c>
      <c r="H199" s="44" t="s">
        <v>92</v>
      </c>
      <c r="I199" s="56">
        <v>8</v>
      </c>
    </row>
    <row r="200" spans="1:9" x14ac:dyDescent="0.2">
      <c r="A200" s="44" t="s">
        <v>120</v>
      </c>
      <c r="B200" s="44" t="s">
        <v>12</v>
      </c>
      <c r="C200" s="44" t="s">
        <v>168</v>
      </c>
      <c r="D200" s="44" t="s">
        <v>68</v>
      </c>
      <c r="E200" s="44" t="s">
        <v>94</v>
      </c>
      <c r="F200" s="44" t="s">
        <v>154</v>
      </c>
      <c r="G200" s="44" t="s">
        <v>72</v>
      </c>
      <c r="H200" s="44" t="s">
        <v>89</v>
      </c>
      <c r="I200" s="56">
        <v>3</v>
      </c>
    </row>
    <row r="201" spans="1:9" x14ac:dyDescent="0.2">
      <c r="A201" s="44" t="s">
        <v>120</v>
      </c>
      <c r="B201" s="44" t="s">
        <v>12</v>
      </c>
      <c r="C201" s="44" t="s">
        <v>168</v>
      </c>
      <c r="D201" s="44" t="s">
        <v>68</v>
      </c>
      <c r="E201" s="44" t="s">
        <v>94</v>
      </c>
      <c r="F201" s="44" t="s">
        <v>154</v>
      </c>
      <c r="G201" s="44" t="s">
        <v>72</v>
      </c>
      <c r="H201" s="44" t="s">
        <v>91</v>
      </c>
      <c r="I201" s="56">
        <v>9</v>
      </c>
    </row>
    <row r="202" spans="1:9" x14ac:dyDescent="0.2">
      <c r="A202" s="44" t="s">
        <v>120</v>
      </c>
      <c r="B202" s="44" t="s">
        <v>12</v>
      </c>
      <c r="C202" s="44" t="s">
        <v>168</v>
      </c>
      <c r="D202" s="44" t="s">
        <v>68</v>
      </c>
      <c r="E202" s="44" t="s">
        <v>94</v>
      </c>
      <c r="F202" s="44" t="s">
        <v>154</v>
      </c>
      <c r="G202" s="44" t="s">
        <v>72</v>
      </c>
      <c r="H202" s="44" t="s">
        <v>92</v>
      </c>
      <c r="I202" s="56">
        <v>3</v>
      </c>
    </row>
    <row r="203" spans="1:9" x14ac:dyDescent="0.2">
      <c r="A203" s="44" t="s">
        <v>120</v>
      </c>
      <c r="B203" s="44" t="s">
        <v>13</v>
      </c>
      <c r="C203" s="44" t="s">
        <v>169</v>
      </c>
      <c r="D203" s="44" t="s">
        <v>68</v>
      </c>
      <c r="E203" s="44" t="s">
        <v>94</v>
      </c>
      <c r="F203" s="44" t="s">
        <v>154</v>
      </c>
      <c r="G203" s="44" t="s">
        <v>200</v>
      </c>
      <c r="H203" s="44" t="s">
        <v>91</v>
      </c>
      <c r="I203" s="56">
        <v>1</v>
      </c>
    </row>
    <row r="204" spans="1:9" x14ac:dyDescent="0.2">
      <c r="A204" s="44" t="s">
        <v>120</v>
      </c>
      <c r="B204" s="44" t="s">
        <v>13</v>
      </c>
      <c r="C204" s="44" t="s">
        <v>169</v>
      </c>
      <c r="D204" s="44" t="s">
        <v>68</v>
      </c>
      <c r="E204" s="44" t="s">
        <v>94</v>
      </c>
      <c r="F204" s="44" t="s">
        <v>154</v>
      </c>
      <c r="G204" s="44" t="s">
        <v>200</v>
      </c>
      <c r="H204" s="44" t="s">
        <v>92</v>
      </c>
      <c r="I204" s="56">
        <v>1</v>
      </c>
    </row>
    <row r="205" spans="1:9" x14ac:dyDescent="0.2">
      <c r="A205" s="44" t="s">
        <v>120</v>
      </c>
      <c r="B205" s="44" t="s">
        <v>13</v>
      </c>
      <c r="C205" s="44" t="s">
        <v>169</v>
      </c>
      <c r="D205" s="44" t="s">
        <v>68</v>
      </c>
      <c r="E205" s="44" t="s">
        <v>94</v>
      </c>
      <c r="F205" s="44" t="s">
        <v>154</v>
      </c>
      <c r="G205" s="44" t="s">
        <v>93</v>
      </c>
      <c r="H205" s="44" t="s">
        <v>88</v>
      </c>
      <c r="I205" s="56">
        <v>7</v>
      </c>
    </row>
    <row r="206" spans="1:9" x14ac:dyDescent="0.2">
      <c r="A206" s="44" t="s">
        <v>120</v>
      </c>
      <c r="B206" s="44" t="s">
        <v>13</v>
      </c>
      <c r="C206" s="44" t="s">
        <v>169</v>
      </c>
      <c r="D206" s="44" t="s">
        <v>68</v>
      </c>
      <c r="E206" s="44" t="s">
        <v>94</v>
      </c>
      <c r="F206" s="44" t="s">
        <v>154</v>
      </c>
      <c r="G206" s="44" t="s">
        <v>93</v>
      </c>
      <c r="H206" s="44" t="s">
        <v>89</v>
      </c>
      <c r="I206" s="56">
        <v>23</v>
      </c>
    </row>
    <row r="207" spans="1:9" x14ac:dyDescent="0.2">
      <c r="A207" s="44" t="s">
        <v>120</v>
      </c>
      <c r="B207" s="44" t="s">
        <v>13</v>
      </c>
      <c r="C207" s="44" t="s">
        <v>169</v>
      </c>
      <c r="D207" s="44" t="s">
        <v>68</v>
      </c>
      <c r="E207" s="44" t="s">
        <v>94</v>
      </c>
      <c r="F207" s="44" t="s">
        <v>154</v>
      </c>
      <c r="G207" s="44" t="s">
        <v>93</v>
      </c>
      <c r="H207" s="44" t="s">
        <v>90</v>
      </c>
      <c r="I207" s="56">
        <v>16</v>
      </c>
    </row>
    <row r="208" spans="1:9" x14ac:dyDescent="0.2">
      <c r="A208" s="44" t="s">
        <v>120</v>
      </c>
      <c r="B208" s="44" t="s">
        <v>13</v>
      </c>
      <c r="C208" s="44" t="s">
        <v>169</v>
      </c>
      <c r="D208" s="44" t="s">
        <v>68</v>
      </c>
      <c r="E208" s="44" t="s">
        <v>94</v>
      </c>
      <c r="F208" s="44" t="s">
        <v>154</v>
      </c>
      <c r="G208" s="44" t="s">
        <v>93</v>
      </c>
      <c r="H208" s="44" t="s">
        <v>91</v>
      </c>
      <c r="I208" s="56">
        <v>7</v>
      </c>
    </row>
    <row r="209" spans="1:9" x14ac:dyDescent="0.2">
      <c r="A209" s="44" t="s">
        <v>120</v>
      </c>
      <c r="B209" s="44" t="s">
        <v>13</v>
      </c>
      <c r="C209" s="44" t="s">
        <v>169</v>
      </c>
      <c r="D209" s="44" t="s">
        <v>68</v>
      </c>
      <c r="E209" s="44" t="s">
        <v>94</v>
      </c>
      <c r="F209" s="44" t="s">
        <v>154</v>
      </c>
      <c r="G209" s="44" t="s">
        <v>93</v>
      </c>
      <c r="H209" s="44" t="s">
        <v>92</v>
      </c>
      <c r="I209" s="56">
        <v>9</v>
      </c>
    </row>
    <row r="210" spans="1:9" x14ac:dyDescent="0.2">
      <c r="A210" s="44" t="s">
        <v>120</v>
      </c>
      <c r="B210" s="44" t="s">
        <v>13</v>
      </c>
      <c r="C210" s="44" t="s">
        <v>169</v>
      </c>
      <c r="D210" s="44" t="s">
        <v>68</v>
      </c>
      <c r="E210" s="44" t="s">
        <v>94</v>
      </c>
      <c r="F210" s="44" t="s">
        <v>154</v>
      </c>
      <c r="G210" s="44" t="s">
        <v>155</v>
      </c>
      <c r="H210" s="44" t="s">
        <v>88</v>
      </c>
      <c r="I210" s="56">
        <v>2</v>
      </c>
    </row>
    <row r="211" spans="1:9" x14ac:dyDescent="0.2">
      <c r="A211" s="44" t="s">
        <v>120</v>
      </c>
      <c r="B211" s="44" t="s">
        <v>13</v>
      </c>
      <c r="C211" s="44" t="s">
        <v>169</v>
      </c>
      <c r="D211" s="44" t="s">
        <v>68</v>
      </c>
      <c r="E211" s="44" t="s">
        <v>94</v>
      </c>
      <c r="F211" s="44" t="s">
        <v>154</v>
      </c>
      <c r="G211" s="44" t="s">
        <v>155</v>
      </c>
      <c r="H211" s="44" t="s">
        <v>89</v>
      </c>
      <c r="I211" s="56">
        <v>6</v>
      </c>
    </row>
    <row r="212" spans="1:9" x14ac:dyDescent="0.2">
      <c r="A212" s="44" t="s">
        <v>120</v>
      </c>
      <c r="B212" s="44" t="s">
        <v>13</v>
      </c>
      <c r="C212" s="44" t="s">
        <v>169</v>
      </c>
      <c r="D212" s="44" t="s">
        <v>68</v>
      </c>
      <c r="E212" s="44" t="s">
        <v>94</v>
      </c>
      <c r="F212" s="44" t="s">
        <v>154</v>
      </c>
      <c r="G212" s="44" t="s">
        <v>155</v>
      </c>
      <c r="H212" s="44" t="s">
        <v>90</v>
      </c>
      <c r="I212" s="56">
        <v>13</v>
      </c>
    </row>
    <row r="213" spans="1:9" x14ac:dyDescent="0.2">
      <c r="A213" s="44" t="s">
        <v>120</v>
      </c>
      <c r="B213" s="44" t="s">
        <v>13</v>
      </c>
      <c r="C213" s="44" t="s">
        <v>169</v>
      </c>
      <c r="D213" s="44" t="s">
        <v>68</v>
      </c>
      <c r="E213" s="44" t="s">
        <v>94</v>
      </c>
      <c r="F213" s="44" t="s">
        <v>154</v>
      </c>
      <c r="G213" s="44" t="s">
        <v>155</v>
      </c>
      <c r="H213" s="44" t="s">
        <v>91</v>
      </c>
      <c r="I213" s="56">
        <v>7</v>
      </c>
    </row>
    <row r="214" spans="1:9" x14ac:dyDescent="0.2">
      <c r="A214" s="44" t="s">
        <v>120</v>
      </c>
      <c r="B214" s="44" t="s">
        <v>13</v>
      </c>
      <c r="C214" s="44" t="s">
        <v>169</v>
      </c>
      <c r="D214" s="44" t="s">
        <v>68</v>
      </c>
      <c r="E214" s="44" t="s">
        <v>94</v>
      </c>
      <c r="F214" s="44" t="s">
        <v>154</v>
      </c>
      <c r="G214" s="44" t="s">
        <v>155</v>
      </c>
      <c r="H214" s="44" t="s">
        <v>92</v>
      </c>
      <c r="I214" s="56">
        <v>16</v>
      </c>
    </row>
    <row r="215" spans="1:9" x14ac:dyDescent="0.2">
      <c r="A215" s="44" t="s">
        <v>120</v>
      </c>
      <c r="B215" s="44" t="s">
        <v>13</v>
      </c>
      <c r="C215" s="44" t="s">
        <v>169</v>
      </c>
      <c r="D215" s="44" t="s">
        <v>68</v>
      </c>
      <c r="E215" s="44" t="s">
        <v>94</v>
      </c>
      <c r="F215" s="44" t="s">
        <v>154</v>
      </c>
      <c r="G215" s="44" t="s">
        <v>72</v>
      </c>
      <c r="H215" s="44" t="s">
        <v>88</v>
      </c>
      <c r="I215" s="56">
        <v>1</v>
      </c>
    </row>
    <row r="216" spans="1:9" x14ac:dyDescent="0.2">
      <c r="A216" s="44" t="s">
        <v>120</v>
      </c>
      <c r="B216" s="44" t="s">
        <v>13</v>
      </c>
      <c r="C216" s="44" t="s">
        <v>169</v>
      </c>
      <c r="D216" s="44" t="s">
        <v>68</v>
      </c>
      <c r="E216" s="44" t="s">
        <v>94</v>
      </c>
      <c r="F216" s="44" t="s">
        <v>154</v>
      </c>
      <c r="G216" s="44" t="s">
        <v>72</v>
      </c>
      <c r="H216" s="44" t="s">
        <v>89</v>
      </c>
      <c r="I216" s="56">
        <v>5</v>
      </c>
    </row>
    <row r="217" spans="1:9" x14ac:dyDescent="0.2">
      <c r="A217" s="44" t="s">
        <v>120</v>
      </c>
      <c r="B217" s="44" t="s">
        <v>13</v>
      </c>
      <c r="C217" s="44" t="s">
        <v>169</v>
      </c>
      <c r="D217" s="44" t="s">
        <v>68</v>
      </c>
      <c r="E217" s="44" t="s">
        <v>94</v>
      </c>
      <c r="F217" s="44" t="s">
        <v>154</v>
      </c>
      <c r="G217" s="44" t="s">
        <v>72</v>
      </c>
      <c r="H217" s="44" t="s">
        <v>90</v>
      </c>
      <c r="I217" s="56">
        <v>6</v>
      </c>
    </row>
    <row r="218" spans="1:9" x14ac:dyDescent="0.2">
      <c r="A218" s="44" t="s">
        <v>120</v>
      </c>
      <c r="B218" s="44" t="s">
        <v>13</v>
      </c>
      <c r="C218" s="44" t="s">
        <v>169</v>
      </c>
      <c r="D218" s="44" t="s">
        <v>68</v>
      </c>
      <c r="E218" s="44" t="s">
        <v>94</v>
      </c>
      <c r="F218" s="44" t="s">
        <v>154</v>
      </c>
      <c r="G218" s="44" t="s">
        <v>72</v>
      </c>
      <c r="H218" s="44" t="s">
        <v>91</v>
      </c>
      <c r="I218" s="56">
        <v>25</v>
      </c>
    </row>
    <row r="219" spans="1:9" x14ac:dyDescent="0.2">
      <c r="A219" s="44" t="s">
        <v>120</v>
      </c>
      <c r="B219" s="44" t="s">
        <v>13</v>
      </c>
      <c r="C219" s="44" t="s">
        <v>169</v>
      </c>
      <c r="D219" s="44" t="s">
        <v>68</v>
      </c>
      <c r="E219" s="44" t="s">
        <v>94</v>
      </c>
      <c r="F219" s="44" t="s">
        <v>154</v>
      </c>
      <c r="G219" s="44" t="s">
        <v>72</v>
      </c>
      <c r="H219" s="44" t="s">
        <v>92</v>
      </c>
      <c r="I219" s="56">
        <v>9</v>
      </c>
    </row>
    <row r="220" spans="1:9" x14ac:dyDescent="0.2">
      <c r="A220" s="44" t="s">
        <v>120</v>
      </c>
      <c r="B220" s="44" t="s">
        <v>14</v>
      </c>
      <c r="C220" s="44" t="s">
        <v>170</v>
      </c>
      <c r="D220" s="44" t="s">
        <v>68</v>
      </c>
      <c r="E220" s="44" t="s">
        <v>94</v>
      </c>
      <c r="F220" s="44" t="s">
        <v>154</v>
      </c>
      <c r="G220" s="44" t="s">
        <v>200</v>
      </c>
      <c r="H220" s="44" t="s">
        <v>92</v>
      </c>
      <c r="I220" s="56">
        <v>1</v>
      </c>
    </row>
    <row r="221" spans="1:9" x14ac:dyDescent="0.2">
      <c r="A221" s="44" t="s">
        <v>120</v>
      </c>
      <c r="B221" s="44" t="s">
        <v>14</v>
      </c>
      <c r="C221" s="44" t="s">
        <v>170</v>
      </c>
      <c r="D221" s="44" t="s">
        <v>68</v>
      </c>
      <c r="E221" s="44" t="s">
        <v>94</v>
      </c>
      <c r="F221" s="44" t="s">
        <v>154</v>
      </c>
      <c r="G221" s="44" t="s">
        <v>93</v>
      </c>
      <c r="H221" s="44" t="s">
        <v>88</v>
      </c>
      <c r="I221" s="56">
        <v>2</v>
      </c>
    </row>
    <row r="222" spans="1:9" x14ac:dyDescent="0.2">
      <c r="A222" s="44" t="s">
        <v>120</v>
      </c>
      <c r="B222" s="44" t="s">
        <v>14</v>
      </c>
      <c r="C222" s="44" t="s">
        <v>170</v>
      </c>
      <c r="D222" s="44" t="s">
        <v>68</v>
      </c>
      <c r="E222" s="44" t="s">
        <v>94</v>
      </c>
      <c r="F222" s="44" t="s">
        <v>154</v>
      </c>
      <c r="G222" s="44" t="s">
        <v>93</v>
      </c>
      <c r="H222" s="44" t="s">
        <v>89</v>
      </c>
      <c r="I222" s="56">
        <v>3</v>
      </c>
    </row>
    <row r="223" spans="1:9" x14ac:dyDescent="0.2">
      <c r="A223" s="44" t="s">
        <v>120</v>
      </c>
      <c r="B223" s="44" t="s">
        <v>14</v>
      </c>
      <c r="C223" s="44" t="s">
        <v>170</v>
      </c>
      <c r="D223" s="44" t="s">
        <v>68</v>
      </c>
      <c r="E223" s="44" t="s">
        <v>94</v>
      </c>
      <c r="F223" s="44" t="s">
        <v>154</v>
      </c>
      <c r="G223" s="44" t="s">
        <v>93</v>
      </c>
      <c r="H223" s="44" t="s">
        <v>90</v>
      </c>
      <c r="I223" s="56">
        <v>7</v>
      </c>
    </row>
    <row r="224" spans="1:9" x14ac:dyDescent="0.2">
      <c r="A224" s="44" t="s">
        <v>120</v>
      </c>
      <c r="B224" s="44" t="s">
        <v>14</v>
      </c>
      <c r="C224" s="44" t="s">
        <v>170</v>
      </c>
      <c r="D224" s="44" t="s">
        <v>68</v>
      </c>
      <c r="E224" s="44" t="s">
        <v>94</v>
      </c>
      <c r="F224" s="44" t="s">
        <v>154</v>
      </c>
      <c r="G224" s="44" t="s">
        <v>93</v>
      </c>
      <c r="H224" s="44" t="s">
        <v>91</v>
      </c>
      <c r="I224" s="56">
        <v>4</v>
      </c>
    </row>
    <row r="225" spans="1:9" x14ac:dyDescent="0.2">
      <c r="A225" s="44" t="s">
        <v>120</v>
      </c>
      <c r="B225" s="44" t="s">
        <v>14</v>
      </c>
      <c r="C225" s="44" t="s">
        <v>170</v>
      </c>
      <c r="D225" s="44" t="s">
        <v>68</v>
      </c>
      <c r="E225" s="44" t="s">
        <v>94</v>
      </c>
      <c r="F225" s="44" t="s">
        <v>154</v>
      </c>
      <c r="G225" s="44" t="s">
        <v>93</v>
      </c>
      <c r="H225" s="44" t="s">
        <v>92</v>
      </c>
      <c r="I225" s="56">
        <v>5</v>
      </c>
    </row>
    <row r="226" spans="1:9" x14ac:dyDescent="0.2">
      <c r="A226" s="44" t="s">
        <v>120</v>
      </c>
      <c r="B226" s="44" t="s">
        <v>14</v>
      </c>
      <c r="C226" s="44" t="s">
        <v>170</v>
      </c>
      <c r="D226" s="44" t="s">
        <v>68</v>
      </c>
      <c r="E226" s="44" t="s">
        <v>94</v>
      </c>
      <c r="F226" s="44" t="s">
        <v>154</v>
      </c>
      <c r="G226" s="44" t="s">
        <v>155</v>
      </c>
      <c r="H226" s="44" t="s">
        <v>88</v>
      </c>
      <c r="I226" s="56">
        <v>1</v>
      </c>
    </row>
    <row r="227" spans="1:9" x14ac:dyDescent="0.2">
      <c r="A227" s="44" t="s">
        <v>120</v>
      </c>
      <c r="B227" s="44" t="s">
        <v>14</v>
      </c>
      <c r="C227" s="44" t="s">
        <v>170</v>
      </c>
      <c r="D227" s="44" t="s">
        <v>68</v>
      </c>
      <c r="E227" s="44" t="s">
        <v>94</v>
      </c>
      <c r="F227" s="44" t="s">
        <v>154</v>
      </c>
      <c r="G227" s="44" t="s">
        <v>155</v>
      </c>
      <c r="H227" s="44" t="s">
        <v>89</v>
      </c>
      <c r="I227" s="56">
        <v>2</v>
      </c>
    </row>
    <row r="228" spans="1:9" x14ac:dyDescent="0.2">
      <c r="A228" s="44" t="s">
        <v>120</v>
      </c>
      <c r="B228" s="44" t="s">
        <v>14</v>
      </c>
      <c r="C228" s="44" t="s">
        <v>170</v>
      </c>
      <c r="D228" s="44" t="s">
        <v>68</v>
      </c>
      <c r="E228" s="44" t="s">
        <v>94</v>
      </c>
      <c r="F228" s="44" t="s">
        <v>154</v>
      </c>
      <c r="G228" s="44" t="s">
        <v>155</v>
      </c>
      <c r="H228" s="44" t="s">
        <v>90</v>
      </c>
      <c r="I228" s="56">
        <v>1</v>
      </c>
    </row>
    <row r="229" spans="1:9" x14ac:dyDescent="0.2">
      <c r="A229" s="44" t="s">
        <v>120</v>
      </c>
      <c r="B229" s="44" t="s">
        <v>14</v>
      </c>
      <c r="C229" s="44" t="s">
        <v>170</v>
      </c>
      <c r="D229" s="44" t="s">
        <v>68</v>
      </c>
      <c r="E229" s="44" t="s">
        <v>94</v>
      </c>
      <c r="F229" s="44" t="s">
        <v>154</v>
      </c>
      <c r="G229" s="44" t="s">
        <v>155</v>
      </c>
      <c r="H229" s="44" t="s">
        <v>91</v>
      </c>
      <c r="I229" s="56">
        <v>1</v>
      </c>
    </row>
    <row r="230" spans="1:9" x14ac:dyDescent="0.2">
      <c r="A230" s="44" t="s">
        <v>120</v>
      </c>
      <c r="B230" s="44" t="s">
        <v>14</v>
      </c>
      <c r="C230" s="44" t="s">
        <v>170</v>
      </c>
      <c r="D230" s="44" t="s">
        <v>68</v>
      </c>
      <c r="E230" s="44" t="s">
        <v>94</v>
      </c>
      <c r="F230" s="44" t="s">
        <v>154</v>
      </c>
      <c r="G230" s="44" t="s">
        <v>155</v>
      </c>
      <c r="H230" s="44" t="s">
        <v>92</v>
      </c>
      <c r="I230" s="56">
        <v>3</v>
      </c>
    </row>
    <row r="231" spans="1:9" x14ac:dyDescent="0.2">
      <c r="A231" s="44" t="s">
        <v>120</v>
      </c>
      <c r="B231" s="44" t="s">
        <v>14</v>
      </c>
      <c r="C231" s="44" t="s">
        <v>170</v>
      </c>
      <c r="D231" s="44" t="s">
        <v>68</v>
      </c>
      <c r="E231" s="44" t="s">
        <v>94</v>
      </c>
      <c r="F231" s="44" t="s">
        <v>154</v>
      </c>
      <c r="G231" s="44" t="s">
        <v>72</v>
      </c>
      <c r="H231" s="44" t="s">
        <v>89</v>
      </c>
      <c r="I231" s="56">
        <v>1</v>
      </c>
    </row>
    <row r="232" spans="1:9" x14ac:dyDescent="0.2">
      <c r="A232" s="44" t="s">
        <v>120</v>
      </c>
      <c r="B232" s="44" t="s">
        <v>14</v>
      </c>
      <c r="C232" s="44" t="s">
        <v>170</v>
      </c>
      <c r="D232" s="44" t="s">
        <v>68</v>
      </c>
      <c r="E232" s="44" t="s">
        <v>94</v>
      </c>
      <c r="F232" s="44" t="s">
        <v>154</v>
      </c>
      <c r="G232" s="44" t="s">
        <v>72</v>
      </c>
      <c r="H232" s="44" t="s">
        <v>90</v>
      </c>
      <c r="I232" s="56">
        <v>3</v>
      </c>
    </row>
    <row r="233" spans="1:9" x14ac:dyDescent="0.2">
      <c r="A233" s="44" t="s">
        <v>120</v>
      </c>
      <c r="B233" s="44" t="s">
        <v>14</v>
      </c>
      <c r="C233" s="44" t="s">
        <v>170</v>
      </c>
      <c r="D233" s="44" t="s">
        <v>68</v>
      </c>
      <c r="E233" s="44" t="s">
        <v>94</v>
      </c>
      <c r="F233" s="44" t="s">
        <v>154</v>
      </c>
      <c r="G233" s="44" t="s">
        <v>72</v>
      </c>
      <c r="H233" s="44" t="s">
        <v>91</v>
      </c>
      <c r="I233" s="56">
        <v>2</v>
      </c>
    </row>
    <row r="234" spans="1:9" x14ac:dyDescent="0.2">
      <c r="A234" s="44" t="s">
        <v>120</v>
      </c>
      <c r="B234" s="44" t="s">
        <v>14</v>
      </c>
      <c r="C234" s="44" t="s">
        <v>170</v>
      </c>
      <c r="D234" s="44" t="s">
        <v>68</v>
      </c>
      <c r="E234" s="44" t="s">
        <v>94</v>
      </c>
      <c r="F234" s="44" t="s">
        <v>154</v>
      </c>
      <c r="G234" s="44" t="s">
        <v>72</v>
      </c>
      <c r="H234" s="44" t="s">
        <v>92</v>
      </c>
      <c r="I234" s="56">
        <v>2</v>
      </c>
    </row>
    <row r="235" spans="1:9" x14ac:dyDescent="0.2">
      <c r="A235" s="44" t="s">
        <v>120</v>
      </c>
      <c r="B235" s="44" t="s">
        <v>15</v>
      </c>
      <c r="C235" s="44" t="s">
        <v>171</v>
      </c>
      <c r="D235" s="44" t="s">
        <v>69</v>
      </c>
      <c r="E235" s="44" t="s">
        <v>87</v>
      </c>
      <c r="F235" s="44" t="s">
        <v>154</v>
      </c>
      <c r="G235" s="44" t="s">
        <v>200</v>
      </c>
      <c r="H235" s="44" t="s">
        <v>89</v>
      </c>
      <c r="I235" s="56">
        <v>5</v>
      </c>
    </row>
    <row r="236" spans="1:9" x14ac:dyDescent="0.2">
      <c r="A236" s="44" t="s">
        <v>120</v>
      </c>
      <c r="B236" s="44" t="s">
        <v>15</v>
      </c>
      <c r="C236" s="44" t="s">
        <v>171</v>
      </c>
      <c r="D236" s="44" t="s">
        <v>69</v>
      </c>
      <c r="E236" s="44" t="s">
        <v>87</v>
      </c>
      <c r="F236" s="44" t="s">
        <v>154</v>
      </c>
      <c r="G236" s="44" t="s">
        <v>200</v>
      </c>
      <c r="H236" s="44" t="s">
        <v>91</v>
      </c>
      <c r="I236" s="56">
        <v>1</v>
      </c>
    </row>
    <row r="237" spans="1:9" x14ac:dyDescent="0.2">
      <c r="A237" s="44" t="s">
        <v>120</v>
      </c>
      <c r="B237" s="44" t="s">
        <v>15</v>
      </c>
      <c r="C237" s="44" t="s">
        <v>171</v>
      </c>
      <c r="D237" s="44" t="s">
        <v>69</v>
      </c>
      <c r="E237" s="44" t="s">
        <v>87</v>
      </c>
      <c r="F237" s="44" t="s">
        <v>154</v>
      </c>
      <c r="G237" s="44" t="s">
        <v>200</v>
      </c>
      <c r="H237" s="44" t="s">
        <v>92</v>
      </c>
      <c r="I237" s="56">
        <v>1</v>
      </c>
    </row>
    <row r="238" spans="1:9" x14ac:dyDescent="0.2">
      <c r="A238" s="44" t="s">
        <v>120</v>
      </c>
      <c r="B238" s="44" t="s">
        <v>15</v>
      </c>
      <c r="C238" s="44" t="s">
        <v>171</v>
      </c>
      <c r="D238" s="44" t="s">
        <v>69</v>
      </c>
      <c r="E238" s="44" t="s">
        <v>87</v>
      </c>
      <c r="F238" s="44" t="s">
        <v>154</v>
      </c>
      <c r="G238" s="44" t="s">
        <v>155</v>
      </c>
      <c r="H238" s="44" t="s">
        <v>88</v>
      </c>
      <c r="I238" s="56">
        <v>3</v>
      </c>
    </row>
    <row r="239" spans="1:9" x14ac:dyDescent="0.2">
      <c r="A239" s="44" t="s">
        <v>120</v>
      </c>
      <c r="B239" s="44" t="s">
        <v>15</v>
      </c>
      <c r="C239" s="44" t="s">
        <v>171</v>
      </c>
      <c r="D239" s="44" t="s">
        <v>69</v>
      </c>
      <c r="E239" s="44" t="s">
        <v>87</v>
      </c>
      <c r="F239" s="44" t="s">
        <v>154</v>
      </c>
      <c r="G239" s="44" t="s">
        <v>155</v>
      </c>
      <c r="H239" s="44" t="s">
        <v>89</v>
      </c>
      <c r="I239" s="56">
        <v>27</v>
      </c>
    </row>
    <row r="240" spans="1:9" x14ac:dyDescent="0.2">
      <c r="A240" s="44" t="s">
        <v>120</v>
      </c>
      <c r="B240" s="44" t="s">
        <v>15</v>
      </c>
      <c r="C240" s="44" t="s">
        <v>171</v>
      </c>
      <c r="D240" s="44" t="s">
        <v>69</v>
      </c>
      <c r="E240" s="44" t="s">
        <v>87</v>
      </c>
      <c r="F240" s="44" t="s">
        <v>154</v>
      </c>
      <c r="G240" s="44" t="s">
        <v>155</v>
      </c>
      <c r="H240" s="44" t="s">
        <v>90</v>
      </c>
      <c r="I240" s="56">
        <v>22</v>
      </c>
    </row>
    <row r="241" spans="1:9" x14ac:dyDescent="0.2">
      <c r="A241" s="44" t="s">
        <v>120</v>
      </c>
      <c r="B241" s="44" t="s">
        <v>15</v>
      </c>
      <c r="C241" s="44" t="s">
        <v>171</v>
      </c>
      <c r="D241" s="44" t="s">
        <v>69</v>
      </c>
      <c r="E241" s="44" t="s">
        <v>87</v>
      </c>
      <c r="F241" s="44" t="s">
        <v>154</v>
      </c>
      <c r="G241" s="44" t="s">
        <v>155</v>
      </c>
      <c r="H241" s="44" t="s">
        <v>91</v>
      </c>
      <c r="I241" s="56">
        <v>18</v>
      </c>
    </row>
    <row r="242" spans="1:9" x14ac:dyDescent="0.2">
      <c r="A242" s="44" t="s">
        <v>120</v>
      </c>
      <c r="B242" s="44" t="s">
        <v>15</v>
      </c>
      <c r="C242" s="44" t="s">
        <v>171</v>
      </c>
      <c r="D242" s="44" t="s">
        <v>69</v>
      </c>
      <c r="E242" s="44" t="s">
        <v>87</v>
      </c>
      <c r="F242" s="44" t="s">
        <v>154</v>
      </c>
      <c r="G242" s="44" t="s">
        <v>155</v>
      </c>
      <c r="H242" s="44" t="s">
        <v>92</v>
      </c>
      <c r="I242" s="56">
        <v>24</v>
      </c>
    </row>
    <row r="243" spans="1:9" x14ac:dyDescent="0.2">
      <c r="A243" s="44" t="s">
        <v>120</v>
      </c>
      <c r="B243" s="44" t="s">
        <v>15</v>
      </c>
      <c r="C243" s="44" t="s">
        <v>171</v>
      </c>
      <c r="D243" s="44" t="s">
        <v>69</v>
      </c>
      <c r="E243" s="44" t="s">
        <v>87</v>
      </c>
      <c r="F243" s="44" t="s">
        <v>154</v>
      </c>
      <c r="G243" s="44" t="s">
        <v>72</v>
      </c>
      <c r="H243" s="44" t="s">
        <v>88</v>
      </c>
      <c r="I243" s="56">
        <v>2</v>
      </c>
    </row>
    <row r="244" spans="1:9" x14ac:dyDescent="0.2">
      <c r="A244" s="44" t="s">
        <v>120</v>
      </c>
      <c r="B244" s="44" t="s">
        <v>15</v>
      </c>
      <c r="C244" s="44" t="s">
        <v>171</v>
      </c>
      <c r="D244" s="44" t="s">
        <v>69</v>
      </c>
      <c r="E244" s="44" t="s">
        <v>87</v>
      </c>
      <c r="F244" s="44" t="s">
        <v>154</v>
      </c>
      <c r="G244" s="44" t="s">
        <v>72</v>
      </c>
      <c r="H244" s="44" t="s">
        <v>89</v>
      </c>
      <c r="I244" s="56">
        <v>29</v>
      </c>
    </row>
    <row r="245" spans="1:9" x14ac:dyDescent="0.2">
      <c r="A245" s="44" t="s">
        <v>120</v>
      </c>
      <c r="B245" s="44" t="s">
        <v>15</v>
      </c>
      <c r="C245" s="44" t="s">
        <v>171</v>
      </c>
      <c r="D245" s="44" t="s">
        <v>69</v>
      </c>
      <c r="E245" s="44" t="s">
        <v>87</v>
      </c>
      <c r="F245" s="44" t="s">
        <v>154</v>
      </c>
      <c r="G245" s="44" t="s">
        <v>72</v>
      </c>
      <c r="H245" s="44" t="s">
        <v>90</v>
      </c>
      <c r="I245" s="56">
        <v>53</v>
      </c>
    </row>
    <row r="246" spans="1:9" x14ac:dyDescent="0.2">
      <c r="A246" s="44" t="s">
        <v>120</v>
      </c>
      <c r="B246" s="44" t="s">
        <v>15</v>
      </c>
      <c r="C246" s="44" t="s">
        <v>171</v>
      </c>
      <c r="D246" s="44" t="s">
        <v>69</v>
      </c>
      <c r="E246" s="44" t="s">
        <v>87</v>
      </c>
      <c r="F246" s="44" t="s">
        <v>154</v>
      </c>
      <c r="G246" s="44" t="s">
        <v>72</v>
      </c>
      <c r="H246" s="44" t="s">
        <v>91</v>
      </c>
      <c r="I246" s="56">
        <v>104</v>
      </c>
    </row>
    <row r="247" spans="1:9" x14ac:dyDescent="0.2">
      <c r="A247" s="44" t="s">
        <v>120</v>
      </c>
      <c r="B247" s="44" t="s">
        <v>15</v>
      </c>
      <c r="C247" s="44" t="s">
        <v>171</v>
      </c>
      <c r="D247" s="44" t="s">
        <v>69</v>
      </c>
      <c r="E247" s="44" t="s">
        <v>87</v>
      </c>
      <c r="F247" s="44" t="s">
        <v>154</v>
      </c>
      <c r="G247" s="44" t="s">
        <v>72</v>
      </c>
      <c r="H247" s="44" t="s">
        <v>92</v>
      </c>
      <c r="I247" s="56">
        <v>33</v>
      </c>
    </row>
    <row r="248" spans="1:9" x14ac:dyDescent="0.2">
      <c r="A248" s="44" t="s">
        <v>120</v>
      </c>
      <c r="B248" s="44" t="s">
        <v>16</v>
      </c>
      <c r="C248" s="44" t="s">
        <v>172</v>
      </c>
      <c r="D248" s="44" t="s">
        <v>69</v>
      </c>
      <c r="E248" s="44" t="s">
        <v>87</v>
      </c>
      <c r="F248" s="44" t="s">
        <v>154</v>
      </c>
      <c r="G248" s="44" t="s">
        <v>93</v>
      </c>
      <c r="H248" s="44" t="s">
        <v>90</v>
      </c>
      <c r="I248" s="56">
        <v>1</v>
      </c>
    </row>
    <row r="249" spans="1:9" x14ac:dyDescent="0.2">
      <c r="A249" s="44" t="s">
        <v>120</v>
      </c>
      <c r="B249" s="44" t="s">
        <v>16</v>
      </c>
      <c r="C249" s="44" t="s">
        <v>172</v>
      </c>
      <c r="D249" s="44" t="s">
        <v>69</v>
      </c>
      <c r="E249" s="44" t="s">
        <v>87</v>
      </c>
      <c r="F249" s="44" t="s">
        <v>154</v>
      </c>
      <c r="G249" s="44" t="s">
        <v>93</v>
      </c>
      <c r="H249" s="44" t="s">
        <v>91</v>
      </c>
      <c r="I249" s="56">
        <v>1</v>
      </c>
    </row>
    <row r="250" spans="1:9" x14ac:dyDescent="0.2">
      <c r="A250" s="44" t="s">
        <v>120</v>
      </c>
      <c r="B250" s="44" t="s">
        <v>16</v>
      </c>
      <c r="C250" s="44" t="s">
        <v>172</v>
      </c>
      <c r="D250" s="44" t="s">
        <v>69</v>
      </c>
      <c r="E250" s="44" t="s">
        <v>87</v>
      </c>
      <c r="F250" s="44" t="s">
        <v>154</v>
      </c>
      <c r="G250" s="44" t="s">
        <v>155</v>
      </c>
      <c r="H250" s="44" t="s">
        <v>88</v>
      </c>
      <c r="I250" s="56">
        <v>5</v>
      </c>
    </row>
    <row r="251" spans="1:9" x14ac:dyDescent="0.2">
      <c r="A251" s="44" t="s">
        <v>120</v>
      </c>
      <c r="B251" s="44" t="s">
        <v>16</v>
      </c>
      <c r="C251" s="44" t="s">
        <v>172</v>
      </c>
      <c r="D251" s="44" t="s">
        <v>69</v>
      </c>
      <c r="E251" s="44" t="s">
        <v>87</v>
      </c>
      <c r="F251" s="44" t="s">
        <v>154</v>
      </c>
      <c r="G251" s="44" t="s">
        <v>155</v>
      </c>
      <c r="H251" s="44" t="s">
        <v>89</v>
      </c>
      <c r="I251" s="56">
        <v>10</v>
      </c>
    </row>
    <row r="252" spans="1:9" x14ac:dyDescent="0.2">
      <c r="A252" s="44" t="s">
        <v>120</v>
      </c>
      <c r="B252" s="44" t="s">
        <v>16</v>
      </c>
      <c r="C252" s="44" t="s">
        <v>172</v>
      </c>
      <c r="D252" s="44" t="s">
        <v>69</v>
      </c>
      <c r="E252" s="44" t="s">
        <v>87</v>
      </c>
      <c r="F252" s="44" t="s">
        <v>154</v>
      </c>
      <c r="G252" s="44" t="s">
        <v>155</v>
      </c>
      <c r="H252" s="44" t="s">
        <v>90</v>
      </c>
      <c r="I252" s="56">
        <v>6</v>
      </c>
    </row>
    <row r="253" spans="1:9" x14ac:dyDescent="0.2">
      <c r="A253" s="44" t="s">
        <v>120</v>
      </c>
      <c r="B253" s="44" t="s">
        <v>16</v>
      </c>
      <c r="C253" s="44" t="s">
        <v>172</v>
      </c>
      <c r="D253" s="44" t="s">
        <v>69</v>
      </c>
      <c r="E253" s="44" t="s">
        <v>87</v>
      </c>
      <c r="F253" s="44" t="s">
        <v>154</v>
      </c>
      <c r="G253" s="44" t="s">
        <v>155</v>
      </c>
      <c r="H253" s="44" t="s">
        <v>91</v>
      </c>
      <c r="I253" s="56">
        <v>10</v>
      </c>
    </row>
    <row r="254" spans="1:9" x14ac:dyDescent="0.2">
      <c r="A254" s="44" t="s">
        <v>120</v>
      </c>
      <c r="B254" s="44" t="s">
        <v>16</v>
      </c>
      <c r="C254" s="44" t="s">
        <v>172</v>
      </c>
      <c r="D254" s="44" t="s">
        <v>69</v>
      </c>
      <c r="E254" s="44" t="s">
        <v>87</v>
      </c>
      <c r="F254" s="44" t="s">
        <v>154</v>
      </c>
      <c r="G254" s="44" t="s">
        <v>155</v>
      </c>
      <c r="H254" s="44" t="s">
        <v>92</v>
      </c>
      <c r="I254" s="56">
        <v>8</v>
      </c>
    </row>
    <row r="255" spans="1:9" x14ac:dyDescent="0.2">
      <c r="A255" s="44" t="s">
        <v>120</v>
      </c>
      <c r="B255" s="44" t="s">
        <v>16</v>
      </c>
      <c r="C255" s="44" t="s">
        <v>172</v>
      </c>
      <c r="D255" s="44" t="s">
        <v>69</v>
      </c>
      <c r="E255" s="44" t="s">
        <v>87</v>
      </c>
      <c r="F255" s="44" t="s">
        <v>154</v>
      </c>
      <c r="G255" s="44" t="s">
        <v>72</v>
      </c>
      <c r="H255" s="44" t="s">
        <v>88</v>
      </c>
      <c r="I255" s="56">
        <v>1</v>
      </c>
    </row>
    <row r="256" spans="1:9" x14ac:dyDescent="0.2">
      <c r="A256" s="44" t="s">
        <v>120</v>
      </c>
      <c r="B256" s="44" t="s">
        <v>16</v>
      </c>
      <c r="C256" s="44" t="s">
        <v>172</v>
      </c>
      <c r="D256" s="44" t="s">
        <v>69</v>
      </c>
      <c r="E256" s="44" t="s">
        <v>87</v>
      </c>
      <c r="F256" s="44" t="s">
        <v>154</v>
      </c>
      <c r="G256" s="44" t="s">
        <v>72</v>
      </c>
      <c r="H256" s="44" t="s">
        <v>89</v>
      </c>
      <c r="I256" s="56">
        <v>12</v>
      </c>
    </row>
    <row r="257" spans="1:9" x14ac:dyDescent="0.2">
      <c r="A257" s="44" t="s">
        <v>120</v>
      </c>
      <c r="B257" s="44" t="s">
        <v>16</v>
      </c>
      <c r="C257" s="44" t="s">
        <v>172</v>
      </c>
      <c r="D257" s="44" t="s">
        <v>69</v>
      </c>
      <c r="E257" s="44" t="s">
        <v>87</v>
      </c>
      <c r="F257" s="44" t="s">
        <v>154</v>
      </c>
      <c r="G257" s="44" t="s">
        <v>72</v>
      </c>
      <c r="H257" s="44" t="s">
        <v>90</v>
      </c>
      <c r="I257" s="56">
        <v>18</v>
      </c>
    </row>
    <row r="258" spans="1:9" x14ac:dyDescent="0.2">
      <c r="A258" s="44" t="s">
        <v>120</v>
      </c>
      <c r="B258" s="44" t="s">
        <v>16</v>
      </c>
      <c r="C258" s="44" t="s">
        <v>172</v>
      </c>
      <c r="D258" s="44" t="s">
        <v>69</v>
      </c>
      <c r="E258" s="44" t="s">
        <v>87</v>
      </c>
      <c r="F258" s="44" t="s">
        <v>154</v>
      </c>
      <c r="G258" s="44" t="s">
        <v>72</v>
      </c>
      <c r="H258" s="44" t="s">
        <v>91</v>
      </c>
      <c r="I258" s="56">
        <v>46</v>
      </c>
    </row>
    <row r="259" spans="1:9" x14ac:dyDescent="0.2">
      <c r="A259" s="44" t="s">
        <v>120</v>
      </c>
      <c r="B259" s="44" t="s">
        <v>16</v>
      </c>
      <c r="C259" s="44" t="s">
        <v>172</v>
      </c>
      <c r="D259" s="44" t="s">
        <v>69</v>
      </c>
      <c r="E259" s="44" t="s">
        <v>87</v>
      </c>
      <c r="F259" s="44" t="s">
        <v>154</v>
      </c>
      <c r="G259" s="44" t="s">
        <v>72</v>
      </c>
      <c r="H259" s="44" t="s">
        <v>92</v>
      </c>
      <c r="I259" s="56">
        <v>5</v>
      </c>
    </row>
    <row r="260" spans="1:9" x14ac:dyDescent="0.2">
      <c r="A260" s="44" t="s">
        <v>120</v>
      </c>
      <c r="B260" s="44" t="s">
        <v>63</v>
      </c>
      <c r="C260" s="44" t="s">
        <v>173</v>
      </c>
      <c r="D260" s="44" t="s">
        <v>68</v>
      </c>
      <c r="E260" s="44" t="s">
        <v>94</v>
      </c>
      <c r="F260" s="44" t="s">
        <v>154</v>
      </c>
      <c r="G260" s="44" t="s">
        <v>200</v>
      </c>
      <c r="H260" s="44" t="s">
        <v>88</v>
      </c>
      <c r="I260" s="56">
        <v>2</v>
      </c>
    </row>
    <row r="261" spans="1:9" x14ac:dyDescent="0.2">
      <c r="A261" s="44" t="s">
        <v>120</v>
      </c>
      <c r="B261" s="44" t="s">
        <v>63</v>
      </c>
      <c r="C261" s="44" t="s">
        <v>173</v>
      </c>
      <c r="D261" s="44" t="s">
        <v>68</v>
      </c>
      <c r="E261" s="44" t="s">
        <v>94</v>
      </c>
      <c r="F261" s="44" t="s">
        <v>154</v>
      </c>
      <c r="G261" s="44" t="s">
        <v>200</v>
      </c>
      <c r="H261" s="44" t="s">
        <v>91</v>
      </c>
      <c r="I261" s="56">
        <v>1</v>
      </c>
    </row>
    <row r="262" spans="1:9" x14ac:dyDescent="0.2">
      <c r="A262" s="44" t="s">
        <v>120</v>
      </c>
      <c r="B262" s="44" t="s">
        <v>63</v>
      </c>
      <c r="C262" s="44" t="s">
        <v>173</v>
      </c>
      <c r="D262" s="44" t="s">
        <v>68</v>
      </c>
      <c r="E262" s="44" t="s">
        <v>94</v>
      </c>
      <c r="F262" s="44" t="s">
        <v>154</v>
      </c>
      <c r="G262" s="44" t="s">
        <v>93</v>
      </c>
      <c r="H262" s="44" t="s">
        <v>88</v>
      </c>
      <c r="I262" s="56">
        <v>4</v>
      </c>
    </row>
    <row r="263" spans="1:9" x14ac:dyDescent="0.2">
      <c r="A263" s="44" t="s">
        <v>120</v>
      </c>
      <c r="B263" s="44" t="s">
        <v>63</v>
      </c>
      <c r="C263" s="44" t="s">
        <v>173</v>
      </c>
      <c r="D263" s="44" t="s">
        <v>68</v>
      </c>
      <c r="E263" s="44" t="s">
        <v>94</v>
      </c>
      <c r="F263" s="44" t="s">
        <v>154</v>
      </c>
      <c r="G263" s="44" t="s">
        <v>93</v>
      </c>
      <c r="H263" s="44" t="s">
        <v>89</v>
      </c>
      <c r="I263" s="56">
        <v>21</v>
      </c>
    </row>
    <row r="264" spans="1:9" x14ac:dyDescent="0.2">
      <c r="A264" s="44" t="s">
        <v>120</v>
      </c>
      <c r="B264" s="44" t="s">
        <v>63</v>
      </c>
      <c r="C264" s="44" t="s">
        <v>173</v>
      </c>
      <c r="D264" s="44" t="s">
        <v>68</v>
      </c>
      <c r="E264" s="44" t="s">
        <v>94</v>
      </c>
      <c r="F264" s="44" t="s">
        <v>154</v>
      </c>
      <c r="G264" s="44" t="s">
        <v>93</v>
      </c>
      <c r="H264" s="44" t="s">
        <v>90</v>
      </c>
      <c r="I264" s="56">
        <v>25</v>
      </c>
    </row>
    <row r="265" spans="1:9" x14ac:dyDescent="0.2">
      <c r="A265" s="44" t="s">
        <v>120</v>
      </c>
      <c r="B265" s="44" t="s">
        <v>63</v>
      </c>
      <c r="C265" s="44" t="s">
        <v>173</v>
      </c>
      <c r="D265" s="44" t="s">
        <v>68</v>
      </c>
      <c r="E265" s="44" t="s">
        <v>94</v>
      </c>
      <c r="F265" s="44" t="s">
        <v>154</v>
      </c>
      <c r="G265" s="44" t="s">
        <v>93</v>
      </c>
      <c r="H265" s="44" t="s">
        <v>91</v>
      </c>
      <c r="I265" s="56">
        <v>22</v>
      </c>
    </row>
    <row r="266" spans="1:9" x14ac:dyDescent="0.2">
      <c r="A266" s="44" t="s">
        <v>120</v>
      </c>
      <c r="B266" s="44" t="s">
        <v>63</v>
      </c>
      <c r="C266" s="44" t="s">
        <v>173</v>
      </c>
      <c r="D266" s="44" t="s">
        <v>68</v>
      </c>
      <c r="E266" s="44" t="s">
        <v>94</v>
      </c>
      <c r="F266" s="44" t="s">
        <v>154</v>
      </c>
      <c r="G266" s="44" t="s">
        <v>93</v>
      </c>
      <c r="H266" s="44" t="s">
        <v>92</v>
      </c>
      <c r="I266" s="56">
        <v>14</v>
      </c>
    </row>
    <row r="267" spans="1:9" x14ac:dyDescent="0.2">
      <c r="A267" s="44" t="s">
        <v>120</v>
      </c>
      <c r="B267" s="44" t="s">
        <v>63</v>
      </c>
      <c r="C267" s="44" t="s">
        <v>173</v>
      </c>
      <c r="D267" s="44" t="s">
        <v>68</v>
      </c>
      <c r="E267" s="44" t="s">
        <v>94</v>
      </c>
      <c r="F267" s="44" t="s">
        <v>154</v>
      </c>
      <c r="G267" s="44" t="s">
        <v>155</v>
      </c>
      <c r="H267" s="44" t="s">
        <v>88</v>
      </c>
      <c r="I267" s="56">
        <v>2</v>
      </c>
    </row>
    <row r="268" spans="1:9" x14ac:dyDescent="0.2">
      <c r="A268" s="44" t="s">
        <v>120</v>
      </c>
      <c r="B268" s="44" t="s">
        <v>63</v>
      </c>
      <c r="C268" s="44" t="s">
        <v>173</v>
      </c>
      <c r="D268" s="44" t="s">
        <v>68</v>
      </c>
      <c r="E268" s="44" t="s">
        <v>94</v>
      </c>
      <c r="F268" s="44" t="s">
        <v>154</v>
      </c>
      <c r="G268" s="44" t="s">
        <v>155</v>
      </c>
      <c r="H268" s="44" t="s">
        <v>89</v>
      </c>
      <c r="I268" s="56">
        <v>17</v>
      </c>
    </row>
    <row r="269" spans="1:9" x14ac:dyDescent="0.2">
      <c r="A269" s="44" t="s">
        <v>120</v>
      </c>
      <c r="B269" s="44" t="s">
        <v>63</v>
      </c>
      <c r="C269" s="44" t="s">
        <v>173</v>
      </c>
      <c r="D269" s="44" t="s">
        <v>68</v>
      </c>
      <c r="E269" s="44" t="s">
        <v>94</v>
      </c>
      <c r="F269" s="44" t="s">
        <v>154</v>
      </c>
      <c r="G269" s="44" t="s">
        <v>155</v>
      </c>
      <c r="H269" s="44" t="s">
        <v>90</v>
      </c>
      <c r="I269" s="56">
        <v>13</v>
      </c>
    </row>
    <row r="270" spans="1:9" x14ac:dyDescent="0.2">
      <c r="A270" s="44" t="s">
        <v>120</v>
      </c>
      <c r="B270" s="44" t="s">
        <v>63</v>
      </c>
      <c r="C270" s="44" t="s">
        <v>173</v>
      </c>
      <c r="D270" s="44" t="s">
        <v>68</v>
      </c>
      <c r="E270" s="44" t="s">
        <v>94</v>
      </c>
      <c r="F270" s="44" t="s">
        <v>154</v>
      </c>
      <c r="G270" s="44" t="s">
        <v>155</v>
      </c>
      <c r="H270" s="44" t="s">
        <v>91</v>
      </c>
      <c r="I270" s="56">
        <v>11</v>
      </c>
    </row>
    <row r="271" spans="1:9" x14ac:dyDescent="0.2">
      <c r="A271" s="44" t="s">
        <v>120</v>
      </c>
      <c r="B271" s="44" t="s">
        <v>63</v>
      </c>
      <c r="C271" s="44" t="s">
        <v>173</v>
      </c>
      <c r="D271" s="44" t="s">
        <v>68</v>
      </c>
      <c r="E271" s="44" t="s">
        <v>94</v>
      </c>
      <c r="F271" s="44" t="s">
        <v>154</v>
      </c>
      <c r="G271" s="44" t="s">
        <v>155</v>
      </c>
      <c r="H271" s="44" t="s">
        <v>92</v>
      </c>
      <c r="I271" s="56">
        <v>9</v>
      </c>
    </row>
    <row r="272" spans="1:9" x14ac:dyDescent="0.2">
      <c r="A272" s="44" t="s">
        <v>120</v>
      </c>
      <c r="B272" s="44" t="s">
        <v>63</v>
      </c>
      <c r="C272" s="44" t="s">
        <v>173</v>
      </c>
      <c r="D272" s="44" t="s">
        <v>68</v>
      </c>
      <c r="E272" s="44" t="s">
        <v>94</v>
      </c>
      <c r="F272" s="44" t="s">
        <v>154</v>
      </c>
      <c r="G272" s="44" t="s">
        <v>72</v>
      </c>
      <c r="H272" s="44" t="s">
        <v>88</v>
      </c>
      <c r="I272" s="56">
        <v>1</v>
      </c>
    </row>
    <row r="273" spans="1:9" x14ac:dyDescent="0.2">
      <c r="A273" s="44" t="s">
        <v>120</v>
      </c>
      <c r="B273" s="44" t="s">
        <v>63</v>
      </c>
      <c r="C273" s="44" t="s">
        <v>173</v>
      </c>
      <c r="D273" s="44" t="s">
        <v>68</v>
      </c>
      <c r="E273" s="44" t="s">
        <v>94</v>
      </c>
      <c r="F273" s="44" t="s">
        <v>154</v>
      </c>
      <c r="G273" s="44" t="s">
        <v>72</v>
      </c>
      <c r="H273" s="44" t="s">
        <v>89</v>
      </c>
      <c r="I273" s="56">
        <v>13</v>
      </c>
    </row>
    <row r="274" spans="1:9" x14ac:dyDescent="0.2">
      <c r="A274" s="44" t="s">
        <v>120</v>
      </c>
      <c r="B274" s="44" t="s">
        <v>63</v>
      </c>
      <c r="C274" s="44" t="s">
        <v>173</v>
      </c>
      <c r="D274" s="44" t="s">
        <v>68</v>
      </c>
      <c r="E274" s="44" t="s">
        <v>94</v>
      </c>
      <c r="F274" s="44" t="s">
        <v>154</v>
      </c>
      <c r="G274" s="44" t="s">
        <v>72</v>
      </c>
      <c r="H274" s="44" t="s">
        <v>90</v>
      </c>
      <c r="I274" s="56">
        <v>9</v>
      </c>
    </row>
    <row r="275" spans="1:9" x14ac:dyDescent="0.2">
      <c r="A275" s="44" t="s">
        <v>120</v>
      </c>
      <c r="B275" s="44" t="s">
        <v>63</v>
      </c>
      <c r="C275" s="44" t="s">
        <v>173</v>
      </c>
      <c r="D275" s="44" t="s">
        <v>68</v>
      </c>
      <c r="E275" s="44" t="s">
        <v>94</v>
      </c>
      <c r="F275" s="44" t="s">
        <v>154</v>
      </c>
      <c r="G275" s="44" t="s">
        <v>72</v>
      </c>
      <c r="H275" s="44" t="s">
        <v>91</v>
      </c>
      <c r="I275" s="56">
        <v>35</v>
      </c>
    </row>
    <row r="276" spans="1:9" x14ac:dyDescent="0.2">
      <c r="A276" s="44" t="s">
        <v>120</v>
      </c>
      <c r="B276" s="44" t="s">
        <v>63</v>
      </c>
      <c r="C276" s="44" t="s">
        <v>173</v>
      </c>
      <c r="D276" s="44" t="s">
        <v>68</v>
      </c>
      <c r="E276" s="44" t="s">
        <v>94</v>
      </c>
      <c r="F276" s="44" t="s">
        <v>154</v>
      </c>
      <c r="G276" s="44" t="s">
        <v>72</v>
      </c>
      <c r="H276" s="44" t="s">
        <v>92</v>
      </c>
      <c r="I276" s="56">
        <v>12</v>
      </c>
    </row>
    <row r="277" spans="1:9" x14ac:dyDescent="0.2">
      <c r="A277" s="44" t="s">
        <v>120</v>
      </c>
      <c r="B277" s="44" t="s">
        <v>17</v>
      </c>
      <c r="C277" s="44" t="s">
        <v>174</v>
      </c>
      <c r="D277" s="44" t="s">
        <v>68</v>
      </c>
      <c r="E277" s="44" t="s">
        <v>94</v>
      </c>
      <c r="F277" s="44" t="s">
        <v>154</v>
      </c>
      <c r="G277" s="44" t="s">
        <v>93</v>
      </c>
      <c r="H277" s="44" t="s">
        <v>88</v>
      </c>
      <c r="I277" s="56">
        <v>1</v>
      </c>
    </row>
    <row r="278" spans="1:9" x14ac:dyDescent="0.2">
      <c r="A278" s="44" t="s">
        <v>120</v>
      </c>
      <c r="B278" s="44" t="s">
        <v>17</v>
      </c>
      <c r="C278" s="44" t="s">
        <v>174</v>
      </c>
      <c r="D278" s="44" t="s">
        <v>68</v>
      </c>
      <c r="E278" s="44" t="s">
        <v>94</v>
      </c>
      <c r="F278" s="44" t="s">
        <v>154</v>
      </c>
      <c r="G278" s="44" t="s">
        <v>93</v>
      </c>
      <c r="H278" s="44" t="s">
        <v>89</v>
      </c>
      <c r="I278" s="56">
        <v>15</v>
      </c>
    </row>
    <row r="279" spans="1:9" x14ac:dyDescent="0.2">
      <c r="A279" s="44" t="s">
        <v>120</v>
      </c>
      <c r="B279" s="44" t="s">
        <v>17</v>
      </c>
      <c r="C279" s="44" t="s">
        <v>174</v>
      </c>
      <c r="D279" s="44" t="s">
        <v>68</v>
      </c>
      <c r="E279" s="44" t="s">
        <v>94</v>
      </c>
      <c r="F279" s="44" t="s">
        <v>154</v>
      </c>
      <c r="G279" s="44" t="s">
        <v>93</v>
      </c>
      <c r="H279" s="44" t="s">
        <v>90</v>
      </c>
      <c r="I279" s="56">
        <v>7</v>
      </c>
    </row>
    <row r="280" spans="1:9" x14ac:dyDescent="0.2">
      <c r="A280" s="44" t="s">
        <v>120</v>
      </c>
      <c r="B280" s="44" t="s">
        <v>17</v>
      </c>
      <c r="C280" s="44" t="s">
        <v>174</v>
      </c>
      <c r="D280" s="44" t="s">
        <v>68</v>
      </c>
      <c r="E280" s="44" t="s">
        <v>94</v>
      </c>
      <c r="F280" s="44" t="s">
        <v>154</v>
      </c>
      <c r="G280" s="44" t="s">
        <v>93</v>
      </c>
      <c r="H280" s="44" t="s">
        <v>91</v>
      </c>
      <c r="I280" s="56">
        <v>9</v>
      </c>
    </row>
    <row r="281" spans="1:9" x14ac:dyDescent="0.2">
      <c r="A281" s="44" t="s">
        <v>120</v>
      </c>
      <c r="B281" s="44" t="s">
        <v>17</v>
      </c>
      <c r="C281" s="44" t="s">
        <v>174</v>
      </c>
      <c r="D281" s="44" t="s">
        <v>68</v>
      </c>
      <c r="E281" s="44" t="s">
        <v>94</v>
      </c>
      <c r="F281" s="44" t="s">
        <v>154</v>
      </c>
      <c r="G281" s="44" t="s">
        <v>93</v>
      </c>
      <c r="H281" s="44" t="s">
        <v>92</v>
      </c>
      <c r="I281" s="56">
        <v>3</v>
      </c>
    </row>
    <row r="282" spans="1:9" x14ac:dyDescent="0.2">
      <c r="A282" s="44" t="s">
        <v>120</v>
      </c>
      <c r="B282" s="44" t="s">
        <v>17</v>
      </c>
      <c r="C282" s="44" t="s">
        <v>174</v>
      </c>
      <c r="D282" s="44" t="s">
        <v>68</v>
      </c>
      <c r="E282" s="44" t="s">
        <v>94</v>
      </c>
      <c r="F282" s="44" t="s">
        <v>154</v>
      </c>
      <c r="G282" s="44" t="s">
        <v>155</v>
      </c>
      <c r="H282" s="44" t="s">
        <v>89</v>
      </c>
      <c r="I282" s="56">
        <v>7</v>
      </c>
    </row>
    <row r="283" spans="1:9" x14ac:dyDescent="0.2">
      <c r="A283" s="44" t="s">
        <v>120</v>
      </c>
      <c r="B283" s="44" t="s">
        <v>17</v>
      </c>
      <c r="C283" s="44" t="s">
        <v>174</v>
      </c>
      <c r="D283" s="44" t="s">
        <v>68</v>
      </c>
      <c r="E283" s="44" t="s">
        <v>94</v>
      </c>
      <c r="F283" s="44" t="s">
        <v>154</v>
      </c>
      <c r="G283" s="44" t="s">
        <v>155</v>
      </c>
      <c r="H283" s="44" t="s">
        <v>90</v>
      </c>
      <c r="I283" s="56">
        <v>2</v>
      </c>
    </row>
    <row r="284" spans="1:9" x14ac:dyDescent="0.2">
      <c r="A284" s="44" t="s">
        <v>120</v>
      </c>
      <c r="B284" s="44" t="s">
        <v>17</v>
      </c>
      <c r="C284" s="44" t="s">
        <v>174</v>
      </c>
      <c r="D284" s="44" t="s">
        <v>68</v>
      </c>
      <c r="E284" s="44" t="s">
        <v>94</v>
      </c>
      <c r="F284" s="44" t="s">
        <v>154</v>
      </c>
      <c r="G284" s="44" t="s">
        <v>155</v>
      </c>
      <c r="H284" s="44" t="s">
        <v>91</v>
      </c>
      <c r="I284" s="56">
        <v>6</v>
      </c>
    </row>
    <row r="285" spans="1:9" x14ac:dyDescent="0.2">
      <c r="A285" s="44" t="s">
        <v>120</v>
      </c>
      <c r="B285" s="44" t="s">
        <v>17</v>
      </c>
      <c r="C285" s="44" t="s">
        <v>174</v>
      </c>
      <c r="D285" s="44" t="s">
        <v>68</v>
      </c>
      <c r="E285" s="44" t="s">
        <v>94</v>
      </c>
      <c r="F285" s="44" t="s">
        <v>154</v>
      </c>
      <c r="G285" s="44" t="s">
        <v>155</v>
      </c>
      <c r="H285" s="44" t="s">
        <v>92</v>
      </c>
      <c r="I285" s="56">
        <v>4</v>
      </c>
    </row>
    <row r="286" spans="1:9" x14ac:dyDescent="0.2">
      <c r="A286" s="44" t="s">
        <v>120</v>
      </c>
      <c r="B286" s="44" t="s">
        <v>17</v>
      </c>
      <c r="C286" s="44" t="s">
        <v>174</v>
      </c>
      <c r="D286" s="44" t="s">
        <v>68</v>
      </c>
      <c r="E286" s="44" t="s">
        <v>94</v>
      </c>
      <c r="F286" s="44" t="s">
        <v>154</v>
      </c>
      <c r="G286" s="44" t="s">
        <v>72</v>
      </c>
      <c r="H286" s="44" t="s">
        <v>89</v>
      </c>
      <c r="I286" s="56">
        <v>2</v>
      </c>
    </row>
    <row r="287" spans="1:9" x14ac:dyDescent="0.2">
      <c r="A287" s="44" t="s">
        <v>120</v>
      </c>
      <c r="B287" s="44" t="s">
        <v>17</v>
      </c>
      <c r="C287" s="44" t="s">
        <v>174</v>
      </c>
      <c r="D287" s="44" t="s">
        <v>68</v>
      </c>
      <c r="E287" s="44" t="s">
        <v>94</v>
      </c>
      <c r="F287" s="44" t="s">
        <v>154</v>
      </c>
      <c r="G287" s="44" t="s">
        <v>72</v>
      </c>
      <c r="H287" s="44" t="s">
        <v>90</v>
      </c>
      <c r="I287" s="56">
        <v>4</v>
      </c>
    </row>
    <row r="288" spans="1:9" x14ac:dyDescent="0.2">
      <c r="A288" s="44" t="s">
        <v>120</v>
      </c>
      <c r="B288" s="44" t="s">
        <v>17</v>
      </c>
      <c r="C288" s="44" t="s">
        <v>174</v>
      </c>
      <c r="D288" s="44" t="s">
        <v>68</v>
      </c>
      <c r="E288" s="44" t="s">
        <v>94</v>
      </c>
      <c r="F288" s="44" t="s">
        <v>154</v>
      </c>
      <c r="G288" s="44" t="s">
        <v>72</v>
      </c>
      <c r="H288" s="44" t="s">
        <v>91</v>
      </c>
      <c r="I288" s="56">
        <v>4</v>
      </c>
    </row>
    <row r="289" spans="1:9" x14ac:dyDescent="0.2">
      <c r="A289" s="44" t="s">
        <v>120</v>
      </c>
      <c r="B289" s="44" t="s">
        <v>17</v>
      </c>
      <c r="C289" s="44" t="s">
        <v>174</v>
      </c>
      <c r="D289" s="44" t="s">
        <v>68</v>
      </c>
      <c r="E289" s="44" t="s">
        <v>94</v>
      </c>
      <c r="F289" s="44" t="s">
        <v>154</v>
      </c>
      <c r="G289" s="44" t="s">
        <v>72</v>
      </c>
      <c r="H289" s="44" t="s">
        <v>92</v>
      </c>
      <c r="I289" s="56">
        <v>2</v>
      </c>
    </row>
    <row r="290" spans="1:9" x14ac:dyDescent="0.2">
      <c r="A290" s="44" t="s">
        <v>120</v>
      </c>
      <c r="B290" s="44" t="s">
        <v>18</v>
      </c>
      <c r="C290" s="44" t="s">
        <v>175</v>
      </c>
      <c r="D290" s="44" t="s">
        <v>68</v>
      </c>
      <c r="E290" s="44" t="s">
        <v>87</v>
      </c>
      <c r="F290" s="44" t="s">
        <v>154</v>
      </c>
      <c r="G290" s="44" t="s">
        <v>200</v>
      </c>
      <c r="H290" s="44" t="s">
        <v>91</v>
      </c>
      <c r="I290" s="56">
        <v>2</v>
      </c>
    </row>
    <row r="291" spans="1:9" x14ac:dyDescent="0.2">
      <c r="A291" s="44" t="s">
        <v>120</v>
      </c>
      <c r="B291" s="44" t="s">
        <v>18</v>
      </c>
      <c r="C291" s="44" t="s">
        <v>175</v>
      </c>
      <c r="D291" s="44" t="s">
        <v>68</v>
      </c>
      <c r="E291" s="44" t="s">
        <v>87</v>
      </c>
      <c r="F291" s="44" t="s">
        <v>154</v>
      </c>
      <c r="G291" s="44" t="s">
        <v>93</v>
      </c>
      <c r="H291" s="44" t="s">
        <v>88</v>
      </c>
      <c r="I291" s="56">
        <v>1</v>
      </c>
    </row>
    <row r="292" spans="1:9" x14ac:dyDescent="0.2">
      <c r="A292" s="44" t="s">
        <v>120</v>
      </c>
      <c r="B292" s="44" t="s">
        <v>18</v>
      </c>
      <c r="C292" s="44" t="s">
        <v>175</v>
      </c>
      <c r="D292" s="44" t="s">
        <v>68</v>
      </c>
      <c r="E292" s="44" t="s">
        <v>87</v>
      </c>
      <c r="F292" s="44" t="s">
        <v>154</v>
      </c>
      <c r="G292" s="44" t="s">
        <v>93</v>
      </c>
      <c r="H292" s="44" t="s">
        <v>89</v>
      </c>
      <c r="I292" s="56">
        <v>8</v>
      </c>
    </row>
    <row r="293" spans="1:9" x14ac:dyDescent="0.2">
      <c r="A293" s="44" t="s">
        <v>120</v>
      </c>
      <c r="B293" s="44" t="s">
        <v>18</v>
      </c>
      <c r="C293" s="44" t="s">
        <v>175</v>
      </c>
      <c r="D293" s="44" t="s">
        <v>68</v>
      </c>
      <c r="E293" s="44" t="s">
        <v>87</v>
      </c>
      <c r="F293" s="44" t="s">
        <v>154</v>
      </c>
      <c r="G293" s="44" t="s">
        <v>93</v>
      </c>
      <c r="H293" s="44" t="s">
        <v>90</v>
      </c>
      <c r="I293" s="56">
        <v>7</v>
      </c>
    </row>
    <row r="294" spans="1:9" x14ac:dyDescent="0.2">
      <c r="A294" s="44" t="s">
        <v>120</v>
      </c>
      <c r="B294" s="44" t="s">
        <v>18</v>
      </c>
      <c r="C294" s="44" t="s">
        <v>175</v>
      </c>
      <c r="D294" s="44" t="s">
        <v>68</v>
      </c>
      <c r="E294" s="44" t="s">
        <v>87</v>
      </c>
      <c r="F294" s="44" t="s">
        <v>154</v>
      </c>
      <c r="G294" s="44" t="s">
        <v>93</v>
      </c>
      <c r="H294" s="44" t="s">
        <v>91</v>
      </c>
      <c r="I294" s="56">
        <v>5</v>
      </c>
    </row>
    <row r="295" spans="1:9" x14ac:dyDescent="0.2">
      <c r="A295" s="44" t="s">
        <v>120</v>
      </c>
      <c r="B295" s="44" t="s">
        <v>18</v>
      </c>
      <c r="C295" s="44" t="s">
        <v>175</v>
      </c>
      <c r="D295" s="44" t="s">
        <v>68</v>
      </c>
      <c r="E295" s="44" t="s">
        <v>87</v>
      </c>
      <c r="F295" s="44" t="s">
        <v>154</v>
      </c>
      <c r="G295" s="44" t="s">
        <v>93</v>
      </c>
      <c r="H295" s="44" t="s">
        <v>92</v>
      </c>
      <c r="I295" s="56">
        <v>2</v>
      </c>
    </row>
    <row r="296" spans="1:9" x14ac:dyDescent="0.2">
      <c r="A296" s="44" t="s">
        <v>120</v>
      </c>
      <c r="B296" s="44" t="s">
        <v>18</v>
      </c>
      <c r="C296" s="44" t="s">
        <v>175</v>
      </c>
      <c r="D296" s="44" t="s">
        <v>68</v>
      </c>
      <c r="E296" s="44" t="s">
        <v>87</v>
      </c>
      <c r="F296" s="44" t="s">
        <v>154</v>
      </c>
      <c r="G296" s="44" t="s">
        <v>155</v>
      </c>
      <c r="H296" s="44" t="s">
        <v>88</v>
      </c>
      <c r="I296" s="56">
        <v>1</v>
      </c>
    </row>
    <row r="297" spans="1:9" x14ac:dyDescent="0.2">
      <c r="A297" s="44" t="s">
        <v>120</v>
      </c>
      <c r="B297" s="44" t="s">
        <v>18</v>
      </c>
      <c r="C297" s="44" t="s">
        <v>175</v>
      </c>
      <c r="D297" s="44" t="s">
        <v>68</v>
      </c>
      <c r="E297" s="44" t="s">
        <v>87</v>
      </c>
      <c r="F297" s="44" t="s">
        <v>154</v>
      </c>
      <c r="G297" s="44" t="s">
        <v>155</v>
      </c>
      <c r="H297" s="44" t="s">
        <v>89</v>
      </c>
      <c r="I297" s="56">
        <v>3</v>
      </c>
    </row>
    <row r="298" spans="1:9" x14ac:dyDescent="0.2">
      <c r="A298" s="44" t="s">
        <v>120</v>
      </c>
      <c r="B298" s="44" t="s">
        <v>18</v>
      </c>
      <c r="C298" s="44" t="s">
        <v>175</v>
      </c>
      <c r="D298" s="44" t="s">
        <v>68</v>
      </c>
      <c r="E298" s="44" t="s">
        <v>87</v>
      </c>
      <c r="F298" s="44" t="s">
        <v>154</v>
      </c>
      <c r="G298" s="44" t="s">
        <v>155</v>
      </c>
      <c r="H298" s="44" t="s">
        <v>90</v>
      </c>
      <c r="I298" s="56">
        <v>4</v>
      </c>
    </row>
    <row r="299" spans="1:9" x14ac:dyDescent="0.2">
      <c r="A299" s="44" t="s">
        <v>120</v>
      </c>
      <c r="B299" s="44" t="s">
        <v>18</v>
      </c>
      <c r="C299" s="44" t="s">
        <v>175</v>
      </c>
      <c r="D299" s="44" t="s">
        <v>68</v>
      </c>
      <c r="E299" s="44" t="s">
        <v>87</v>
      </c>
      <c r="F299" s="44" t="s">
        <v>154</v>
      </c>
      <c r="G299" s="44" t="s">
        <v>155</v>
      </c>
      <c r="H299" s="44" t="s">
        <v>91</v>
      </c>
      <c r="I299" s="56">
        <v>3</v>
      </c>
    </row>
    <row r="300" spans="1:9" x14ac:dyDescent="0.2">
      <c r="A300" s="44" t="s">
        <v>120</v>
      </c>
      <c r="B300" s="44" t="s">
        <v>18</v>
      </c>
      <c r="C300" s="44" t="s">
        <v>175</v>
      </c>
      <c r="D300" s="44" t="s">
        <v>68</v>
      </c>
      <c r="E300" s="44" t="s">
        <v>87</v>
      </c>
      <c r="F300" s="44" t="s">
        <v>154</v>
      </c>
      <c r="G300" s="44" t="s">
        <v>155</v>
      </c>
      <c r="H300" s="44" t="s">
        <v>92</v>
      </c>
      <c r="I300" s="56">
        <v>9</v>
      </c>
    </row>
    <row r="301" spans="1:9" x14ac:dyDescent="0.2">
      <c r="A301" s="44" t="s">
        <v>120</v>
      </c>
      <c r="B301" s="44" t="s">
        <v>18</v>
      </c>
      <c r="C301" s="44" t="s">
        <v>175</v>
      </c>
      <c r="D301" s="44" t="s">
        <v>68</v>
      </c>
      <c r="E301" s="44" t="s">
        <v>87</v>
      </c>
      <c r="F301" s="44" t="s">
        <v>154</v>
      </c>
      <c r="G301" s="44" t="s">
        <v>72</v>
      </c>
      <c r="H301" s="44" t="s">
        <v>88</v>
      </c>
      <c r="I301" s="56">
        <v>5</v>
      </c>
    </row>
    <row r="302" spans="1:9" x14ac:dyDescent="0.2">
      <c r="A302" s="44" t="s">
        <v>120</v>
      </c>
      <c r="B302" s="44" t="s">
        <v>18</v>
      </c>
      <c r="C302" s="44" t="s">
        <v>175</v>
      </c>
      <c r="D302" s="44" t="s">
        <v>68</v>
      </c>
      <c r="E302" s="44" t="s">
        <v>87</v>
      </c>
      <c r="F302" s="44" t="s">
        <v>154</v>
      </c>
      <c r="G302" s="44" t="s">
        <v>72</v>
      </c>
      <c r="H302" s="44" t="s">
        <v>89</v>
      </c>
      <c r="I302" s="56">
        <v>6</v>
      </c>
    </row>
    <row r="303" spans="1:9" x14ac:dyDescent="0.2">
      <c r="A303" s="44" t="s">
        <v>120</v>
      </c>
      <c r="B303" s="44" t="s">
        <v>18</v>
      </c>
      <c r="C303" s="44" t="s">
        <v>175</v>
      </c>
      <c r="D303" s="44" t="s">
        <v>68</v>
      </c>
      <c r="E303" s="44" t="s">
        <v>87</v>
      </c>
      <c r="F303" s="44" t="s">
        <v>154</v>
      </c>
      <c r="G303" s="44" t="s">
        <v>72</v>
      </c>
      <c r="H303" s="44" t="s">
        <v>90</v>
      </c>
      <c r="I303" s="56">
        <v>3</v>
      </c>
    </row>
    <row r="304" spans="1:9" x14ac:dyDescent="0.2">
      <c r="A304" s="44" t="s">
        <v>120</v>
      </c>
      <c r="B304" s="44" t="s">
        <v>18</v>
      </c>
      <c r="C304" s="44" t="s">
        <v>175</v>
      </c>
      <c r="D304" s="44" t="s">
        <v>68</v>
      </c>
      <c r="E304" s="44" t="s">
        <v>87</v>
      </c>
      <c r="F304" s="44" t="s">
        <v>154</v>
      </c>
      <c r="G304" s="44" t="s">
        <v>72</v>
      </c>
      <c r="H304" s="44" t="s">
        <v>91</v>
      </c>
      <c r="I304" s="56">
        <v>12</v>
      </c>
    </row>
    <row r="305" spans="1:9" x14ac:dyDescent="0.2">
      <c r="A305" s="44" t="s">
        <v>120</v>
      </c>
      <c r="B305" s="44" t="s">
        <v>18</v>
      </c>
      <c r="C305" s="44" t="s">
        <v>175</v>
      </c>
      <c r="D305" s="44" t="s">
        <v>68</v>
      </c>
      <c r="E305" s="44" t="s">
        <v>87</v>
      </c>
      <c r="F305" s="44" t="s">
        <v>154</v>
      </c>
      <c r="G305" s="44" t="s">
        <v>72</v>
      </c>
      <c r="H305" s="44" t="s">
        <v>92</v>
      </c>
      <c r="I305" s="56">
        <v>1</v>
      </c>
    </row>
    <row r="306" spans="1:9" x14ac:dyDescent="0.2">
      <c r="A306" s="44" t="s">
        <v>120</v>
      </c>
      <c r="B306" s="44" t="s">
        <v>19</v>
      </c>
      <c r="C306" s="44" t="s">
        <v>176</v>
      </c>
      <c r="D306" s="44" t="s">
        <v>68</v>
      </c>
      <c r="E306" s="44" t="s">
        <v>94</v>
      </c>
      <c r="F306" s="44" t="s">
        <v>154</v>
      </c>
      <c r="G306" s="44" t="s">
        <v>200</v>
      </c>
      <c r="H306" s="44" t="s">
        <v>91</v>
      </c>
      <c r="I306" s="56">
        <v>2</v>
      </c>
    </row>
    <row r="307" spans="1:9" x14ac:dyDescent="0.2">
      <c r="A307" s="44" t="s">
        <v>120</v>
      </c>
      <c r="B307" s="44" t="s">
        <v>19</v>
      </c>
      <c r="C307" s="44" t="s">
        <v>176</v>
      </c>
      <c r="D307" s="44" t="s">
        <v>68</v>
      </c>
      <c r="E307" s="44" t="s">
        <v>94</v>
      </c>
      <c r="F307" s="44" t="s">
        <v>154</v>
      </c>
      <c r="G307" s="44" t="s">
        <v>200</v>
      </c>
      <c r="H307" s="44" t="s">
        <v>92</v>
      </c>
      <c r="I307" s="56">
        <v>1</v>
      </c>
    </row>
    <row r="308" spans="1:9" x14ac:dyDescent="0.2">
      <c r="A308" s="44" t="s">
        <v>120</v>
      </c>
      <c r="B308" s="44" t="s">
        <v>19</v>
      </c>
      <c r="C308" s="44" t="s">
        <v>176</v>
      </c>
      <c r="D308" s="44" t="s">
        <v>68</v>
      </c>
      <c r="E308" s="44" t="s">
        <v>94</v>
      </c>
      <c r="F308" s="44" t="s">
        <v>154</v>
      </c>
      <c r="G308" s="44" t="s">
        <v>93</v>
      </c>
      <c r="H308" s="44" t="s">
        <v>88</v>
      </c>
      <c r="I308" s="56">
        <v>2</v>
      </c>
    </row>
    <row r="309" spans="1:9" x14ac:dyDescent="0.2">
      <c r="A309" s="44" t="s">
        <v>120</v>
      </c>
      <c r="B309" s="44" t="s">
        <v>19</v>
      </c>
      <c r="C309" s="44" t="s">
        <v>176</v>
      </c>
      <c r="D309" s="44" t="s">
        <v>68</v>
      </c>
      <c r="E309" s="44" t="s">
        <v>94</v>
      </c>
      <c r="F309" s="44" t="s">
        <v>154</v>
      </c>
      <c r="G309" s="44" t="s">
        <v>93</v>
      </c>
      <c r="H309" s="44" t="s">
        <v>89</v>
      </c>
      <c r="I309" s="56">
        <v>10</v>
      </c>
    </row>
    <row r="310" spans="1:9" x14ac:dyDescent="0.2">
      <c r="A310" s="44" t="s">
        <v>120</v>
      </c>
      <c r="B310" s="44" t="s">
        <v>19</v>
      </c>
      <c r="C310" s="44" t="s">
        <v>176</v>
      </c>
      <c r="D310" s="44" t="s">
        <v>68</v>
      </c>
      <c r="E310" s="44" t="s">
        <v>94</v>
      </c>
      <c r="F310" s="44" t="s">
        <v>154</v>
      </c>
      <c r="G310" s="44" t="s">
        <v>93</v>
      </c>
      <c r="H310" s="44" t="s">
        <v>90</v>
      </c>
      <c r="I310" s="56">
        <v>6</v>
      </c>
    </row>
    <row r="311" spans="1:9" x14ac:dyDescent="0.2">
      <c r="A311" s="44" t="s">
        <v>120</v>
      </c>
      <c r="B311" s="44" t="s">
        <v>19</v>
      </c>
      <c r="C311" s="44" t="s">
        <v>176</v>
      </c>
      <c r="D311" s="44" t="s">
        <v>68</v>
      </c>
      <c r="E311" s="44" t="s">
        <v>94</v>
      </c>
      <c r="F311" s="44" t="s">
        <v>154</v>
      </c>
      <c r="G311" s="44" t="s">
        <v>93</v>
      </c>
      <c r="H311" s="44" t="s">
        <v>91</v>
      </c>
      <c r="I311" s="56">
        <v>3</v>
      </c>
    </row>
    <row r="312" spans="1:9" x14ac:dyDescent="0.2">
      <c r="A312" s="44" t="s">
        <v>120</v>
      </c>
      <c r="B312" s="44" t="s">
        <v>19</v>
      </c>
      <c r="C312" s="44" t="s">
        <v>176</v>
      </c>
      <c r="D312" s="44" t="s">
        <v>68</v>
      </c>
      <c r="E312" s="44" t="s">
        <v>94</v>
      </c>
      <c r="F312" s="44" t="s">
        <v>154</v>
      </c>
      <c r="G312" s="44" t="s">
        <v>93</v>
      </c>
      <c r="H312" s="44" t="s">
        <v>92</v>
      </c>
      <c r="I312" s="56">
        <v>10</v>
      </c>
    </row>
    <row r="313" spans="1:9" x14ac:dyDescent="0.2">
      <c r="A313" s="44" t="s">
        <v>120</v>
      </c>
      <c r="B313" s="44" t="s">
        <v>19</v>
      </c>
      <c r="C313" s="44" t="s">
        <v>176</v>
      </c>
      <c r="D313" s="44" t="s">
        <v>68</v>
      </c>
      <c r="E313" s="44" t="s">
        <v>94</v>
      </c>
      <c r="F313" s="44" t="s">
        <v>154</v>
      </c>
      <c r="G313" s="44" t="s">
        <v>93</v>
      </c>
      <c r="H313" s="44" t="s">
        <v>67</v>
      </c>
      <c r="I313" s="56">
        <v>1</v>
      </c>
    </row>
    <row r="314" spans="1:9" x14ac:dyDescent="0.2">
      <c r="A314" s="44" t="s">
        <v>120</v>
      </c>
      <c r="B314" s="44" t="s">
        <v>19</v>
      </c>
      <c r="C314" s="44" t="s">
        <v>176</v>
      </c>
      <c r="D314" s="44" t="s">
        <v>68</v>
      </c>
      <c r="E314" s="44" t="s">
        <v>94</v>
      </c>
      <c r="F314" s="44" t="s">
        <v>154</v>
      </c>
      <c r="G314" s="44" t="s">
        <v>155</v>
      </c>
      <c r="H314" s="44" t="s">
        <v>89</v>
      </c>
      <c r="I314" s="56">
        <v>1</v>
      </c>
    </row>
    <row r="315" spans="1:9" x14ac:dyDescent="0.2">
      <c r="A315" s="44" t="s">
        <v>120</v>
      </c>
      <c r="B315" s="44" t="s">
        <v>19</v>
      </c>
      <c r="C315" s="44" t="s">
        <v>176</v>
      </c>
      <c r="D315" s="44" t="s">
        <v>68</v>
      </c>
      <c r="E315" s="44" t="s">
        <v>94</v>
      </c>
      <c r="F315" s="44" t="s">
        <v>154</v>
      </c>
      <c r="G315" s="44" t="s">
        <v>155</v>
      </c>
      <c r="H315" s="44" t="s">
        <v>90</v>
      </c>
      <c r="I315" s="56">
        <v>3</v>
      </c>
    </row>
    <row r="316" spans="1:9" x14ac:dyDescent="0.2">
      <c r="A316" s="44" t="s">
        <v>120</v>
      </c>
      <c r="B316" s="44" t="s">
        <v>19</v>
      </c>
      <c r="C316" s="44" t="s">
        <v>176</v>
      </c>
      <c r="D316" s="44" t="s">
        <v>68</v>
      </c>
      <c r="E316" s="44" t="s">
        <v>94</v>
      </c>
      <c r="F316" s="44" t="s">
        <v>154</v>
      </c>
      <c r="G316" s="44" t="s">
        <v>155</v>
      </c>
      <c r="H316" s="44" t="s">
        <v>91</v>
      </c>
      <c r="I316" s="56">
        <v>4</v>
      </c>
    </row>
    <row r="317" spans="1:9" x14ac:dyDescent="0.2">
      <c r="A317" s="44" t="s">
        <v>120</v>
      </c>
      <c r="B317" s="44" t="s">
        <v>19</v>
      </c>
      <c r="C317" s="44" t="s">
        <v>176</v>
      </c>
      <c r="D317" s="44" t="s">
        <v>68</v>
      </c>
      <c r="E317" s="44" t="s">
        <v>94</v>
      </c>
      <c r="F317" s="44" t="s">
        <v>154</v>
      </c>
      <c r="G317" s="44" t="s">
        <v>155</v>
      </c>
      <c r="H317" s="44" t="s">
        <v>92</v>
      </c>
      <c r="I317" s="56">
        <v>6</v>
      </c>
    </row>
    <row r="318" spans="1:9" x14ac:dyDescent="0.2">
      <c r="A318" s="44" t="s">
        <v>120</v>
      </c>
      <c r="B318" s="44" t="s">
        <v>19</v>
      </c>
      <c r="C318" s="44" t="s">
        <v>176</v>
      </c>
      <c r="D318" s="44" t="s">
        <v>68</v>
      </c>
      <c r="E318" s="44" t="s">
        <v>94</v>
      </c>
      <c r="F318" s="44" t="s">
        <v>154</v>
      </c>
      <c r="G318" s="44" t="s">
        <v>72</v>
      </c>
      <c r="H318" s="44" t="s">
        <v>89</v>
      </c>
      <c r="I318" s="56">
        <v>5</v>
      </c>
    </row>
    <row r="319" spans="1:9" x14ac:dyDescent="0.2">
      <c r="A319" s="44" t="s">
        <v>120</v>
      </c>
      <c r="B319" s="44" t="s">
        <v>19</v>
      </c>
      <c r="C319" s="44" t="s">
        <v>176</v>
      </c>
      <c r="D319" s="44" t="s">
        <v>68</v>
      </c>
      <c r="E319" s="44" t="s">
        <v>94</v>
      </c>
      <c r="F319" s="44" t="s">
        <v>154</v>
      </c>
      <c r="G319" s="44" t="s">
        <v>72</v>
      </c>
      <c r="H319" s="44" t="s">
        <v>90</v>
      </c>
      <c r="I319" s="56">
        <v>3</v>
      </c>
    </row>
    <row r="320" spans="1:9" x14ac:dyDescent="0.2">
      <c r="A320" s="44" t="s">
        <v>120</v>
      </c>
      <c r="B320" s="44" t="s">
        <v>19</v>
      </c>
      <c r="C320" s="44" t="s">
        <v>176</v>
      </c>
      <c r="D320" s="44" t="s">
        <v>68</v>
      </c>
      <c r="E320" s="44" t="s">
        <v>94</v>
      </c>
      <c r="F320" s="44" t="s">
        <v>154</v>
      </c>
      <c r="G320" s="44" t="s">
        <v>72</v>
      </c>
      <c r="H320" s="44" t="s">
        <v>91</v>
      </c>
      <c r="I320" s="56">
        <v>15</v>
      </c>
    </row>
    <row r="321" spans="1:9" x14ac:dyDescent="0.2">
      <c r="A321" s="44" t="s">
        <v>120</v>
      </c>
      <c r="B321" s="44" t="s">
        <v>19</v>
      </c>
      <c r="C321" s="44" t="s">
        <v>176</v>
      </c>
      <c r="D321" s="44" t="s">
        <v>68</v>
      </c>
      <c r="E321" s="44" t="s">
        <v>94</v>
      </c>
      <c r="F321" s="44" t="s">
        <v>154</v>
      </c>
      <c r="G321" s="44" t="s">
        <v>72</v>
      </c>
      <c r="H321" s="44" t="s">
        <v>92</v>
      </c>
      <c r="I321" s="56">
        <v>7</v>
      </c>
    </row>
    <row r="322" spans="1:9" x14ac:dyDescent="0.2">
      <c r="A322" s="44" t="s">
        <v>120</v>
      </c>
      <c r="B322" s="44" t="s">
        <v>66</v>
      </c>
      <c r="C322" s="44" t="s">
        <v>177</v>
      </c>
      <c r="D322" s="44" t="s">
        <v>68</v>
      </c>
      <c r="E322" s="44" t="s">
        <v>95</v>
      </c>
      <c r="F322" s="44" t="s">
        <v>154</v>
      </c>
      <c r="G322" s="44" t="s">
        <v>93</v>
      </c>
      <c r="H322" s="44" t="s">
        <v>88</v>
      </c>
      <c r="I322" s="56">
        <v>1</v>
      </c>
    </row>
    <row r="323" spans="1:9" x14ac:dyDescent="0.2">
      <c r="A323" s="44" t="s">
        <v>120</v>
      </c>
      <c r="B323" s="44" t="s">
        <v>66</v>
      </c>
      <c r="C323" s="44" t="s">
        <v>177</v>
      </c>
      <c r="D323" s="44" t="s">
        <v>68</v>
      </c>
      <c r="E323" s="44" t="s">
        <v>95</v>
      </c>
      <c r="F323" s="44" t="s">
        <v>154</v>
      </c>
      <c r="G323" s="44" t="s">
        <v>93</v>
      </c>
      <c r="H323" s="44" t="s">
        <v>91</v>
      </c>
      <c r="I323" s="56">
        <v>1</v>
      </c>
    </row>
    <row r="324" spans="1:9" x14ac:dyDescent="0.2">
      <c r="A324" s="44" t="s">
        <v>120</v>
      </c>
      <c r="B324" s="44" t="s">
        <v>66</v>
      </c>
      <c r="C324" s="44" t="s">
        <v>177</v>
      </c>
      <c r="D324" s="44" t="s">
        <v>68</v>
      </c>
      <c r="E324" s="44" t="s">
        <v>95</v>
      </c>
      <c r="F324" s="44" t="s">
        <v>154</v>
      </c>
      <c r="G324" s="44" t="s">
        <v>93</v>
      </c>
      <c r="H324" s="44" t="s">
        <v>92</v>
      </c>
      <c r="I324" s="56">
        <v>3</v>
      </c>
    </row>
    <row r="325" spans="1:9" x14ac:dyDescent="0.2">
      <c r="A325" s="44" t="s">
        <v>120</v>
      </c>
      <c r="B325" s="44" t="s">
        <v>21</v>
      </c>
      <c r="C325" s="44" t="s">
        <v>178</v>
      </c>
      <c r="D325" s="44" t="s">
        <v>68</v>
      </c>
      <c r="E325" s="44" t="s">
        <v>94</v>
      </c>
      <c r="F325" s="44" t="s">
        <v>154</v>
      </c>
      <c r="G325" s="44" t="s">
        <v>200</v>
      </c>
      <c r="H325" s="44" t="s">
        <v>88</v>
      </c>
      <c r="I325" s="56">
        <v>1</v>
      </c>
    </row>
    <row r="326" spans="1:9" x14ac:dyDescent="0.2">
      <c r="A326" s="44" t="s">
        <v>120</v>
      </c>
      <c r="B326" s="44" t="s">
        <v>21</v>
      </c>
      <c r="C326" s="44" t="s">
        <v>178</v>
      </c>
      <c r="D326" s="44" t="s">
        <v>68</v>
      </c>
      <c r="E326" s="44" t="s">
        <v>94</v>
      </c>
      <c r="F326" s="44" t="s">
        <v>154</v>
      </c>
      <c r="G326" s="44" t="s">
        <v>200</v>
      </c>
      <c r="H326" s="44" t="s">
        <v>89</v>
      </c>
      <c r="I326" s="56">
        <v>2</v>
      </c>
    </row>
    <row r="327" spans="1:9" x14ac:dyDescent="0.2">
      <c r="A327" s="44" t="s">
        <v>120</v>
      </c>
      <c r="B327" s="44" t="s">
        <v>21</v>
      </c>
      <c r="C327" s="44" t="s">
        <v>178</v>
      </c>
      <c r="D327" s="44" t="s">
        <v>68</v>
      </c>
      <c r="E327" s="44" t="s">
        <v>94</v>
      </c>
      <c r="F327" s="44" t="s">
        <v>154</v>
      </c>
      <c r="G327" s="44" t="s">
        <v>200</v>
      </c>
      <c r="H327" s="44" t="s">
        <v>90</v>
      </c>
      <c r="I327" s="56">
        <v>1</v>
      </c>
    </row>
    <row r="328" spans="1:9" x14ac:dyDescent="0.2">
      <c r="A328" s="44" t="s">
        <v>120</v>
      </c>
      <c r="B328" s="44" t="s">
        <v>21</v>
      </c>
      <c r="C328" s="44" t="s">
        <v>178</v>
      </c>
      <c r="D328" s="44" t="s">
        <v>68</v>
      </c>
      <c r="E328" s="44" t="s">
        <v>94</v>
      </c>
      <c r="F328" s="44" t="s">
        <v>154</v>
      </c>
      <c r="G328" s="44" t="s">
        <v>93</v>
      </c>
      <c r="H328" s="44" t="s">
        <v>88</v>
      </c>
      <c r="I328" s="56">
        <v>6</v>
      </c>
    </row>
    <row r="329" spans="1:9" x14ac:dyDescent="0.2">
      <c r="A329" s="44" t="s">
        <v>120</v>
      </c>
      <c r="B329" s="44" t="s">
        <v>21</v>
      </c>
      <c r="C329" s="44" t="s">
        <v>178</v>
      </c>
      <c r="D329" s="44" t="s">
        <v>68</v>
      </c>
      <c r="E329" s="44" t="s">
        <v>94</v>
      </c>
      <c r="F329" s="44" t="s">
        <v>154</v>
      </c>
      <c r="G329" s="44" t="s">
        <v>93</v>
      </c>
      <c r="H329" s="44" t="s">
        <v>89</v>
      </c>
      <c r="I329" s="56">
        <v>7</v>
      </c>
    </row>
    <row r="330" spans="1:9" x14ac:dyDescent="0.2">
      <c r="A330" s="44" t="s">
        <v>120</v>
      </c>
      <c r="B330" s="44" t="s">
        <v>21</v>
      </c>
      <c r="C330" s="44" t="s">
        <v>178</v>
      </c>
      <c r="D330" s="44" t="s">
        <v>68</v>
      </c>
      <c r="E330" s="44" t="s">
        <v>94</v>
      </c>
      <c r="F330" s="44" t="s">
        <v>154</v>
      </c>
      <c r="G330" s="44" t="s">
        <v>93</v>
      </c>
      <c r="H330" s="44" t="s">
        <v>90</v>
      </c>
      <c r="I330" s="56">
        <v>15</v>
      </c>
    </row>
    <row r="331" spans="1:9" x14ac:dyDescent="0.2">
      <c r="A331" s="44" t="s">
        <v>120</v>
      </c>
      <c r="B331" s="44" t="s">
        <v>21</v>
      </c>
      <c r="C331" s="44" t="s">
        <v>178</v>
      </c>
      <c r="D331" s="44" t="s">
        <v>68</v>
      </c>
      <c r="E331" s="44" t="s">
        <v>94</v>
      </c>
      <c r="F331" s="44" t="s">
        <v>154</v>
      </c>
      <c r="G331" s="44" t="s">
        <v>93</v>
      </c>
      <c r="H331" s="44" t="s">
        <v>91</v>
      </c>
      <c r="I331" s="56">
        <v>6</v>
      </c>
    </row>
    <row r="332" spans="1:9" x14ac:dyDescent="0.2">
      <c r="A332" s="44" t="s">
        <v>120</v>
      </c>
      <c r="B332" s="44" t="s">
        <v>21</v>
      </c>
      <c r="C332" s="44" t="s">
        <v>178</v>
      </c>
      <c r="D332" s="44" t="s">
        <v>68</v>
      </c>
      <c r="E332" s="44" t="s">
        <v>94</v>
      </c>
      <c r="F332" s="44" t="s">
        <v>154</v>
      </c>
      <c r="G332" s="44" t="s">
        <v>93</v>
      </c>
      <c r="H332" s="44" t="s">
        <v>92</v>
      </c>
      <c r="I332" s="56">
        <v>6</v>
      </c>
    </row>
    <row r="333" spans="1:9" x14ac:dyDescent="0.2">
      <c r="A333" s="44" t="s">
        <v>120</v>
      </c>
      <c r="B333" s="44" t="s">
        <v>21</v>
      </c>
      <c r="C333" s="44" t="s">
        <v>178</v>
      </c>
      <c r="D333" s="44" t="s">
        <v>68</v>
      </c>
      <c r="E333" s="44" t="s">
        <v>94</v>
      </c>
      <c r="F333" s="44" t="s">
        <v>154</v>
      </c>
      <c r="G333" s="44" t="s">
        <v>155</v>
      </c>
      <c r="H333" s="44" t="s">
        <v>88</v>
      </c>
      <c r="I333" s="56">
        <v>3</v>
      </c>
    </row>
    <row r="334" spans="1:9" x14ac:dyDescent="0.2">
      <c r="A334" s="44" t="s">
        <v>120</v>
      </c>
      <c r="B334" s="44" t="s">
        <v>21</v>
      </c>
      <c r="C334" s="44" t="s">
        <v>178</v>
      </c>
      <c r="D334" s="44" t="s">
        <v>68</v>
      </c>
      <c r="E334" s="44" t="s">
        <v>94</v>
      </c>
      <c r="F334" s="44" t="s">
        <v>154</v>
      </c>
      <c r="G334" s="44" t="s">
        <v>155</v>
      </c>
      <c r="H334" s="44" t="s">
        <v>89</v>
      </c>
      <c r="I334" s="56">
        <v>10</v>
      </c>
    </row>
    <row r="335" spans="1:9" x14ac:dyDescent="0.2">
      <c r="A335" s="44" t="s">
        <v>120</v>
      </c>
      <c r="B335" s="44" t="s">
        <v>21</v>
      </c>
      <c r="C335" s="44" t="s">
        <v>178</v>
      </c>
      <c r="D335" s="44" t="s">
        <v>68</v>
      </c>
      <c r="E335" s="44" t="s">
        <v>94</v>
      </c>
      <c r="F335" s="44" t="s">
        <v>154</v>
      </c>
      <c r="G335" s="44" t="s">
        <v>155</v>
      </c>
      <c r="H335" s="44" t="s">
        <v>90</v>
      </c>
      <c r="I335" s="56">
        <v>14</v>
      </c>
    </row>
    <row r="336" spans="1:9" x14ac:dyDescent="0.2">
      <c r="A336" s="44" t="s">
        <v>120</v>
      </c>
      <c r="B336" s="44" t="s">
        <v>21</v>
      </c>
      <c r="C336" s="44" t="s">
        <v>178</v>
      </c>
      <c r="D336" s="44" t="s">
        <v>68</v>
      </c>
      <c r="E336" s="44" t="s">
        <v>94</v>
      </c>
      <c r="F336" s="44" t="s">
        <v>154</v>
      </c>
      <c r="G336" s="44" t="s">
        <v>155</v>
      </c>
      <c r="H336" s="44" t="s">
        <v>91</v>
      </c>
      <c r="I336" s="56">
        <v>12</v>
      </c>
    </row>
    <row r="337" spans="1:9" x14ac:dyDescent="0.2">
      <c r="A337" s="44" t="s">
        <v>120</v>
      </c>
      <c r="B337" s="44" t="s">
        <v>21</v>
      </c>
      <c r="C337" s="44" t="s">
        <v>178</v>
      </c>
      <c r="D337" s="44" t="s">
        <v>68</v>
      </c>
      <c r="E337" s="44" t="s">
        <v>94</v>
      </c>
      <c r="F337" s="44" t="s">
        <v>154</v>
      </c>
      <c r="G337" s="44" t="s">
        <v>155</v>
      </c>
      <c r="H337" s="44" t="s">
        <v>92</v>
      </c>
      <c r="I337" s="56">
        <v>21</v>
      </c>
    </row>
    <row r="338" spans="1:9" x14ac:dyDescent="0.2">
      <c r="A338" s="44" t="s">
        <v>120</v>
      </c>
      <c r="B338" s="44" t="s">
        <v>21</v>
      </c>
      <c r="C338" s="44" t="s">
        <v>178</v>
      </c>
      <c r="D338" s="44" t="s">
        <v>68</v>
      </c>
      <c r="E338" s="44" t="s">
        <v>94</v>
      </c>
      <c r="F338" s="44" t="s">
        <v>154</v>
      </c>
      <c r="G338" s="44" t="s">
        <v>72</v>
      </c>
      <c r="H338" s="44" t="s">
        <v>88</v>
      </c>
      <c r="I338" s="56">
        <v>1</v>
      </c>
    </row>
    <row r="339" spans="1:9" x14ac:dyDescent="0.2">
      <c r="A339" s="44" t="s">
        <v>120</v>
      </c>
      <c r="B339" s="44" t="s">
        <v>21</v>
      </c>
      <c r="C339" s="44" t="s">
        <v>178</v>
      </c>
      <c r="D339" s="44" t="s">
        <v>68</v>
      </c>
      <c r="E339" s="44" t="s">
        <v>94</v>
      </c>
      <c r="F339" s="44" t="s">
        <v>154</v>
      </c>
      <c r="G339" s="44" t="s">
        <v>72</v>
      </c>
      <c r="H339" s="44" t="s">
        <v>89</v>
      </c>
      <c r="I339" s="56">
        <v>8</v>
      </c>
    </row>
    <row r="340" spans="1:9" x14ac:dyDescent="0.2">
      <c r="A340" s="44" t="s">
        <v>120</v>
      </c>
      <c r="B340" s="44" t="s">
        <v>21</v>
      </c>
      <c r="C340" s="44" t="s">
        <v>178</v>
      </c>
      <c r="D340" s="44" t="s">
        <v>68</v>
      </c>
      <c r="E340" s="44" t="s">
        <v>94</v>
      </c>
      <c r="F340" s="44" t="s">
        <v>154</v>
      </c>
      <c r="G340" s="44" t="s">
        <v>72</v>
      </c>
      <c r="H340" s="44" t="s">
        <v>90</v>
      </c>
      <c r="I340" s="56">
        <v>3</v>
      </c>
    </row>
    <row r="341" spans="1:9" x14ac:dyDescent="0.2">
      <c r="A341" s="44" t="s">
        <v>120</v>
      </c>
      <c r="B341" s="44" t="s">
        <v>21</v>
      </c>
      <c r="C341" s="44" t="s">
        <v>178</v>
      </c>
      <c r="D341" s="44" t="s">
        <v>68</v>
      </c>
      <c r="E341" s="44" t="s">
        <v>94</v>
      </c>
      <c r="F341" s="44" t="s">
        <v>154</v>
      </c>
      <c r="G341" s="44" t="s">
        <v>72</v>
      </c>
      <c r="H341" s="44" t="s">
        <v>91</v>
      </c>
      <c r="I341" s="56">
        <v>28</v>
      </c>
    </row>
    <row r="342" spans="1:9" x14ac:dyDescent="0.2">
      <c r="A342" s="44" t="s">
        <v>120</v>
      </c>
      <c r="B342" s="44" t="s">
        <v>21</v>
      </c>
      <c r="C342" s="44" t="s">
        <v>178</v>
      </c>
      <c r="D342" s="44" t="s">
        <v>68</v>
      </c>
      <c r="E342" s="44" t="s">
        <v>94</v>
      </c>
      <c r="F342" s="44" t="s">
        <v>154</v>
      </c>
      <c r="G342" s="44" t="s">
        <v>72</v>
      </c>
      <c r="H342" s="44" t="s">
        <v>92</v>
      </c>
      <c r="I342" s="56">
        <v>7</v>
      </c>
    </row>
    <row r="343" spans="1:9" x14ac:dyDescent="0.2">
      <c r="A343" s="44" t="s">
        <v>120</v>
      </c>
      <c r="B343" s="44" t="s">
        <v>22</v>
      </c>
      <c r="C343" s="44" t="s">
        <v>179</v>
      </c>
      <c r="D343" s="44" t="s">
        <v>68</v>
      </c>
      <c r="E343" s="44" t="s">
        <v>87</v>
      </c>
      <c r="F343" s="44" t="s">
        <v>154</v>
      </c>
      <c r="G343" s="44" t="s">
        <v>93</v>
      </c>
      <c r="H343" s="44" t="s">
        <v>88</v>
      </c>
      <c r="I343" s="56">
        <v>8</v>
      </c>
    </row>
    <row r="344" spans="1:9" x14ac:dyDescent="0.2">
      <c r="A344" s="44" t="s">
        <v>120</v>
      </c>
      <c r="B344" s="44" t="s">
        <v>22</v>
      </c>
      <c r="C344" s="44" t="s">
        <v>179</v>
      </c>
      <c r="D344" s="44" t="s">
        <v>68</v>
      </c>
      <c r="E344" s="44" t="s">
        <v>87</v>
      </c>
      <c r="F344" s="44" t="s">
        <v>154</v>
      </c>
      <c r="G344" s="44" t="s">
        <v>93</v>
      </c>
      <c r="H344" s="44" t="s">
        <v>89</v>
      </c>
      <c r="I344" s="56">
        <v>17</v>
      </c>
    </row>
    <row r="345" spans="1:9" x14ac:dyDescent="0.2">
      <c r="A345" s="44" t="s">
        <v>120</v>
      </c>
      <c r="B345" s="44" t="s">
        <v>22</v>
      </c>
      <c r="C345" s="44" t="s">
        <v>179</v>
      </c>
      <c r="D345" s="44" t="s">
        <v>68</v>
      </c>
      <c r="E345" s="44" t="s">
        <v>87</v>
      </c>
      <c r="F345" s="44" t="s">
        <v>154</v>
      </c>
      <c r="G345" s="44" t="s">
        <v>93</v>
      </c>
      <c r="H345" s="44" t="s">
        <v>90</v>
      </c>
      <c r="I345" s="56">
        <v>10</v>
      </c>
    </row>
    <row r="346" spans="1:9" x14ac:dyDescent="0.2">
      <c r="A346" s="44" t="s">
        <v>120</v>
      </c>
      <c r="B346" s="44" t="s">
        <v>22</v>
      </c>
      <c r="C346" s="44" t="s">
        <v>179</v>
      </c>
      <c r="D346" s="44" t="s">
        <v>68</v>
      </c>
      <c r="E346" s="44" t="s">
        <v>87</v>
      </c>
      <c r="F346" s="44" t="s">
        <v>154</v>
      </c>
      <c r="G346" s="44" t="s">
        <v>93</v>
      </c>
      <c r="H346" s="44" t="s">
        <v>91</v>
      </c>
      <c r="I346" s="56">
        <v>5</v>
      </c>
    </row>
    <row r="347" spans="1:9" x14ac:dyDescent="0.2">
      <c r="A347" s="44" t="s">
        <v>120</v>
      </c>
      <c r="B347" s="44" t="s">
        <v>22</v>
      </c>
      <c r="C347" s="44" t="s">
        <v>179</v>
      </c>
      <c r="D347" s="44" t="s">
        <v>68</v>
      </c>
      <c r="E347" s="44" t="s">
        <v>87</v>
      </c>
      <c r="F347" s="44" t="s">
        <v>154</v>
      </c>
      <c r="G347" s="44" t="s">
        <v>93</v>
      </c>
      <c r="H347" s="44" t="s">
        <v>92</v>
      </c>
      <c r="I347" s="56">
        <v>3</v>
      </c>
    </row>
    <row r="348" spans="1:9" x14ac:dyDescent="0.2">
      <c r="A348" s="44" t="s">
        <v>120</v>
      </c>
      <c r="B348" s="44" t="s">
        <v>22</v>
      </c>
      <c r="C348" s="44" t="s">
        <v>179</v>
      </c>
      <c r="D348" s="44" t="s">
        <v>68</v>
      </c>
      <c r="E348" s="44" t="s">
        <v>87</v>
      </c>
      <c r="F348" s="44" t="s">
        <v>154</v>
      </c>
      <c r="G348" s="44" t="s">
        <v>155</v>
      </c>
      <c r="H348" s="44" t="s">
        <v>88</v>
      </c>
      <c r="I348" s="56">
        <v>2</v>
      </c>
    </row>
    <row r="349" spans="1:9" x14ac:dyDescent="0.2">
      <c r="A349" s="44" t="s">
        <v>120</v>
      </c>
      <c r="B349" s="44" t="s">
        <v>22</v>
      </c>
      <c r="C349" s="44" t="s">
        <v>179</v>
      </c>
      <c r="D349" s="44" t="s">
        <v>68</v>
      </c>
      <c r="E349" s="44" t="s">
        <v>87</v>
      </c>
      <c r="F349" s="44" t="s">
        <v>154</v>
      </c>
      <c r="G349" s="44" t="s">
        <v>155</v>
      </c>
      <c r="H349" s="44" t="s">
        <v>89</v>
      </c>
      <c r="I349" s="56">
        <v>8</v>
      </c>
    </row>
    <row r="350" spans="1:9" x14ac:dyDescent="0.2">
      <c r="A350" s="44" t="s">
        <v>120</v>
      </c>
      <c r="B350" s="44" t="s">
        <v>22</v>
      </c>
      <c r="C350" s="44" t="s">
        <v>179</v>
      </c>
      <c r="D350" s="44" t="s">
        <v>68</v>
      </c>
      <c r="E350" s="44" t="s">
        <v>87</v>
      </c>
      <c r="F350" s="44" t="s">
        <v>154</v>
      </c>
      <c r="G350" s="44" t="s">
        <v>155</v>
      </c>
      <c r="H350" s="44" t="s">
        <v>90</v>
      </c>
      <c r="I350" s="56">
        <v>10</v>
      </c>
    </row>
    <row r="351" spans="1:9" x14ac:dyDescent="0.2">
      <c r="A351" s="44" t="s">
        <v>120</v>
      </c>
      <c r="B351" s="44" t="s">
        <v>22</v>
      </c>
      <c r="C351" s="44" t="s">
        <v>179</v>
      </c>
      <c r="D351" s="44" t="s">
        <v>68</v>
      </c>
      <c r="E351" s="44" t="s">
        <v>87</v>
      </c>
      <c r="F351" s="44" t="s">
        <v>154</v>
      </c>
      <c r="G351" s="44" t="s">
        <v>155</v>
      </c>
      <c r="H351" s="44" t="s">
        <v>91</v>
      </c>
      <c r="I351" s="56">
        <v>4</v>
      </c>
    </row>
    <row r="352" spans="1:9" x14ac:dyDescent="0.2">
      <c r="A352" s="44" t="s">
        <v>120</v>
      </c>
      <c r="B352" s="44" t="s">
        <v>22</v>
      </c>
      <c r="C352" s="44" t="s">
        <v>179</v>
      </c>
      <c r="D352" s="44" t="s">
        <v>68</v>
      </c>
      <c r="E352" s="44" t="s">
        <v>87</v>
      </c>
      <c r="F352" s="44" t="s">
        <v>154</v>
      </c>
      <c r="G352" s="44" t="s">
        <v>155</v>
      </c>
      <c r="H352" s="44" t="s">
        <v>92</v>
      </c>
      <c r="I352" s="56">
        <v>8</v>
      </c>
    </row>
    <row r="353" spans="1:9" x14ac:dyDescent="0.2">
      <c r="A353" s="44" t="s">
        <v>120</v>
      </c>
      <c r="B353" s="44" t="s">
        <v>22</v>
      </c>
      <c r="C353" s="44" t="s">
        <v>179</v>
      </c>
      <c r="D353" s="44" t="s">
        <v>68</v>
      </c>
      <c r="E353" s="44" t="s">
        <v>87</v>
      </c>
      <c r="F353" s="44" t="s">
        <v>154</v>
      </c>
      <c r="G353" s="44" t="s">
        <v>72</v>
      </c>
      <c r="H353" s="44" t="s">
        <v>89</v>
      </c>
      <c r="I353" s="56">
        <v>6</v>
      </c>
    </row>
    <row r="354" spans="1:9" x14ac:dyDescent="0.2">
      <c r="A354" s="44" t="s">
        <v>120</v>
      </c>
      <c r="B354" s="44" t="s">
        <v>22</v>
      </c>
      <c r="C354" s="44" t="s">
        <v>179</v>
      </c>
      <c r="D354" s="44" t="s">
        <v>68</v>
      </c>
      <c r="E354" s="44" t="s">
        <v>87</v>
      </c>
      <c r="F354" s="44" t="s">
        <v>154</v>
      </c>
      <c r="G354" s="44" t="s">
        <v>72</v>
      </c>
      <c r="H354" s="44" t="s">
        <v>91</v>
      </c>
      <c r="I354" s="56">
        <v>28</v>
      </c>
    </row>
    <row r="355" spans="1:9" x14ac:dyDescent="0.2">
      <c r="A355" s="44" t="s">
        <v>120</v>
      </c>
      <c r="B355" s="44" t="s">
        <v>22</v>
      </c>
      <c r="C355" s="44" t="s">
        <v>179</v>
      </c>
      <c r="D355" s="44" t="s">
        <v>68</v>
      </c>
      <c r="E355" s="44" t="s">
        <v>87</v>
      </c>
      <c r="F355" s="44" t="s">
        <v>154</v>
      </c>
      <c r="G355" s="44" t="s">
        <v>72</v>
      </c>
      <c r="H355" s="44" t="s">
        <v>92</v>
      </c>
      <c r="I355" s="56">
        <v>10</v>
      </c>
    </row>
    <row r="356" spans="1:9" x14ac:dyDescent="0.2">
      <c r="A356" s="44" t="s">
        <v>120</v>
      </c>
      <c r="B356" s="44" t="s">
        <v>23</v>
      </c>
      <c r="C356" s="44" t="s">
        <v>180</v>
      </c>
      <c r="D356" s="44" t="s">
        <v>68</v>
      </c>
      <c r="E356" s="44" t="s">
        <v>94</v>
      </c>
      <c r="F356" s="44" t="s">
        <v>154</v>
      </c>
      <c r="G356" s="44" t="s">
        <v>93</v>
      </c>
      <c r="H356" s="44" t="s">
        <v>89</v>
      </c>
      <c r="I356" s="56">
        <v>5</v>
      </c>
    </row>
    <row r="357" spans="1:9" x14ac:dyDescent="0.2">
      <c r="A357" s="44" t="s">
        <v>120</v>
      </c>
      <c r="B357" s="44" t="s">
        <v>23</v>
      </c>
      <c r="C357" s="44" t="s">
        <v>180</v>
      </c>
      <c r="D357" s="44" t="s">
        <v>68</v>
      </c>
      <c r="E357" s="44" t="s">
        <v>94</v>
      </c>
      <c r="F357" s="44" t="s">
        <v>154</v>
      </c>
      <c r="G357" s="44" t="s">
        <v>93</v>
      </c>
      <c r="H357" s="44" t="s">
        <v>90</v>
      </c>
      <c r="I357" s="56">
        <v>4</v>
      </c>
    </row>
    <row r="358" spans="1:9" x14ac:dyDescent="0.2">
      <c r="A358" s="44" t="s">
        <v>120</v>
      </c>
      <c r="B358" s="44" t="s">
        <v>23</v>
      </c>
      <c r="C358" s="44" t="s">
        <v>180</v>
      </c>
      <c r="D358" s="44" t="s">
        <v>68</v>
      </c>
      <c r="E358" s="44" t="s">
        <v>94</v>
      </c>
      <c r="F358" s="44" t="s">
        <v>154</v>
      </c>
      <c r="G358" s="44" t="s">
        <v>93</v>
      </c>
      <c r="H358" s="44" t="s">
        <v>91</v>
      </c>
      <c r="I358" s="56">
        <v>3</v>
      </c>
    </row>
    <row r="359" spans="1:9" x14ac:dyDescent="0.2">
      <c r="A359" s="44" t="s">
        <v>120</v>
      </c>
      <c r="B359" s="44" t="s">
        <v>23</v>
      </c>
      <c r="C359" s="44" t="s">
        <v>180</v>
      </c>
      <c r="D359" s="44" t="s">
        <v>68</v>
      </c>
      <c r="E359" s="44" t="s">
        <v>94</v>
      </c>
      <c r="F359" s="44" t="s">
        <v>154</v>
      </c>
      <c r="G359" s="44" t="s">
        <v>155</v>
      </c>
      <c r="H359" s="44" t="s">
        <v>88</v>
      </c>
      <c r="I359" s="56">
        <v>1</v>
      </c>
    </row>
    <row r="360" spans="1:9" x14ac:dyDescent="0.2">
      <c r="A360" s="44" t="s">
        <v>120</v>
      </c>
      <c r="B360" s="44" t="s">
        <v>23</v>
      </c>
      <c r="C360" s="44" t="s">
        <v>180</v>
      </c>
      <c r="D360" s="44" t="s">
        <v>68</v>
      </c>
      <c r="E360" s="44" t="s">
        <v>94</v>
      </c>
      <c r="F360" s="44" t="s">
        <v>154</v>
      </c>
      <c r="G360" s="44" t="s">
        <v>155</v>
      </c>
      <c r="H360" s="44" t="s">
        <v>89</v>
      </c>
      <c r="I360" s="56">
        <v>6</v>
      </c>
    </row>
    <row r="361" spans="1:9" x14ac:dyDescent="0.2">
      <c r="A361" s="44" t="s">
        <v>120</v>
      </c>
      <c r="B361" s="44" t="s">
        <v>23</v>
      </c>
      <c r="C361" s="44" t="s">
        <v>180</v>
      </c>
      <c r="D361" s="44" t="s">
        <v>68</v>
      </c>
      <c r="E361" s="44" t="s">
        <v>94</v>
      </c>
      <c r="F361" s="44" t="s">
        <v>154</v>
      </c>
      <c r="G361" s="44" t="s">
        <v>155</v>
      </c>
      <c r="H361" s="44" t="s">
        <v>90</v>
      </c>
      <c r="I361" s="56">
        <v>2</v>
      </c>
    </row>
    <row r="362" spans="1:9" x14ac:dyDescent="0.2">
      <c r="A362" s="44" t="s">
        <v>120</v>
      </c>
      <c r="B362" s="44" t="s">
        <v>23</v>
      </c>
      <c r="C362" s="44" t="s">
        <v>180</v>
      </c>
      <c r="D362" s="44" t="s">
        <v>68</v>
      </c>
      <c r="E362" s="44" t="s">
        <v>94</v>
      </c>
      <c r="F362" s="44" t="s">
        <v>154</v>
      </c>
      <c r="G362" s="44" t="s">
        <v>155</v>
      </c>
      <c r="H362" s="44" t="s">
        <v>91</v>
      </c>
      <c r="I362" s="56">
        <v>1</v>
      </c>
    </row>
    <row r="363" spans="1:9" x14ac:dyDescent="0.2">
      <c r="A363" s="44" t="s">
        <v>120</v>
      </c>
      <c r="B363" s="44" t="s">
        <v>23</v>
      </c>
      <c r="C363" s="44" t="s">
        <v>180</v>
      </c>
      <c r="D363" s="44" t="s">
        <v>68</v>
      </c>
      <c r="E363" s="44" t="s">
        <v>94</v>
      </c>
      <c r="F363" s="44" t="s">
        <v>154</v>
      </c>
      <c r="G363" s="44" t="s">
        <v>155</v>
      </c>
      <c r="H363" s="44" t="s">
        <v>92</v>
      </c>
      <c r="I363" s="56">
        <v>5</v>
      </c>
    </row>
    <row r="364" spans="1:9" x14ac:dyDescent="0.2">
      <c r="A364" s="44" t="s">
        <v>120</v>
      </c>
      <c r="B364" s="44" t="s">
        <v>23</v>
      </c>
      <c r="C364" s="44" t="s">
        <v>180</v>
      </c>
      <c r="D364" s="44" t="s">
        <v>68</v>
      </c>
      <c r="E364" s="44" t="s">
        <v>94</v>
      </c>
      <c r="F364" s="44" t="s">
        <v>154</v>
      </c>
      <c r="G364" s="44" t="s">
        <v>155</v>
      </c>
      <c r="H364" s="44" t="s">
        <v>67</v>
      </c>
      <c r="I364" s="56">
        <v>3</v>
      </c>
    </row>
    <row r="365" spans="1:9" x14ac:dyDescent="0.2">
      <c r="A365" s="44" t="s">
        <v>120</v>
      </c>
      <c r="B365" s="44" t="s">
        <v>23</v>
      </c>
      <c r="C365" s="44" t="s">
        <v>180</v>
      </c>
      <c r="D365" s="44" t="s">
        <v>68</v>
      </c>
      <c r="E365" s="44" t="s">
        <v>94</v>
      </c>
      <c r="F365" s="44" t="s">
        <v>154</v>
      </c>
      <c r="G365" s="44" t="s">
        <v>72</v>
      </c>
      <c r="H365" s="44" t="s">
        <v>89</v>
      </c>
      <c r="I365" s="56">
        <v>5</v>
      </c>
    </row>
    <row r="366" spans="1:9" x14ac:dyDescent="0.2">
      <c r="A366" s="44" t="s">
        <v>120</v>
      </c>
      <c r="B366" s="44" t="s">
        <v>23</v>
      </c>
      <c r="C366" s="44" t="s">
        <v>180</v>
      </c>
      <c r="D366" s="44" t="s">
        <v>68</v>
      </c>
      <c r="E366" s="44" t="s">
        <v>94</v>
      </c>
      <c r="F366" s="44" t="s">
        <v>154</v>
      </c>
      <c r="G366" s="44" t="s">
        <v>72</v>
      </c>
      <c r="H366" s="44" t="s">
        <v>90</v>
      </c>
      <c r="I366" s="56">
        <v>3</v>
      </c>
    </row>
    <row r="367" spans="1:9" x14ac:dyDescent="0.2">
      <c r="A367" s="44" t="s">
        <v>120</v>
      </c>
      <c r="B367" s="44" t="s">
        <v>23</v>
      </c>
      <c r="C367" s="44" t="s">
        <v>180</v>
      </c>
      <c r="D367" s="44" t="s">
        <v>68</v>
      </c>
      <c r="E367" s="44" t="s">
        <v>94</v>
      </c>
      <c r="F367" s="44" t="s">
        <v>154</v>
      </c>
      <c r="G367" s="44" t="s">
        <v>72</v>
      </c>
      <c r="H367" s="44" t="s">
        <v>91</v>
      </c>
      <c r="I367" s="56">
        <v>12</v>
      </c>
    </row>
    <row r="368" spans="1:9" x14ac:dyDescent="0.2">
      <c r="A368" s="44" t="s">
        <v>120</v>
      </c>
      <c r="B368" s="44" t="s">
        <v>23</v>
      </c>
      <c r="C368" s="44" t="s">
        <v>180</v>
      </c>
      <c r="D368" s="44" t="s">
        <v>68</v>
      </c>
      <c r="E368" s="44" t="s">
        <v>94</v>
      </c>
      <c r="F368" s="44" t="s">
        <v>154</v>
      </c>
      <c r="G368" s="44" t="s">
        <v>72</v>
      </c>
      <c r="H368" s="44" t="s">
        <v>92</v>
      </c>
      <c r="I368" s="56">
        <v>3</v>
      </c>
    </row>
    <row r="369" spans="1:9" x14ac:dyDescent="0.2">
      <c r="A369" s="44" t="s">
        <v>120</v>
      </c>
      <c r="B369" s="44" t="s">
        <v>24</v>
      </c>
      <c r="C369" s="44" t="s">
        <v>181</v>
      </c>
      <c r="D369" s="44" t="s">
        <v>68</v>
      </c>
      <c r="E369" s="44" t="s">
        <v>95</v>
      </c>
      <c r="F369" s="44" t="s">
        <v>154</v>
      </c>
      <c r="G369" s="44" t="s">
        <v>200</v>
      </c>
      <c r="H369" s="44" t="s">
        <v>89</v>
      </c>
      <c r="I369" s="56">
        <v>2</v>
      </c>
    </row>
    <row r="370" spans="1:9" x14ac:dyDescent="0.2">
      <c r="A370" s="44" t="s">
        <v>120</v>
      </c>
      <c r="B370" s="44" t="s">
        <v>24</v>
      </c>
      <c r="C370" s="44" t="s">
        <v>181</v>
      </c>
      <c r="D370" s="44" t="s">
        <v>68</v>
      </c>
      <c r="E370" s="44" t="s">
        <v>95</v>
      </c>
      <c r="F370" s="44" t="s">
        <v>154</v>
      </c>
      <c r="G370" s="44" t="s">
        <v>93</v>
      </c>
      <c r="H370" s="44" t="s">
        <v>88</v>
      </c>
      <c r="I370" s="56">
        <v>3</v>
      </c>
    </row>
    <row r="371" spans="1:9" x14ac:dyDescent="0.2">
      <c r="A371" s="44" t="s">
        <v>120</v>
      </c>
      <c r="B371" s="44" t="s">
        <v>24</v>
      </c>
      <c r="C371" s="44" t="s">
        <v>181</v>
      </c>
      <c r="D371" s="44" t="s">
        <v>68</v>
      </c>
      <c r="E371" s="44" t="s">
        <v>95</v>
      </c>
      <c r="F371" s="44" t="s">
        <v>154</v>
      </c>
      <c r="G371" s="44" t="s">
        <v>93</v>
      </c>
      <c r="H371" s="44" t="s">
        <v>89</v>
      </c>
      <c r="I371" s="56">
        <v>16</v>
      </c>
    </row>
    <row r="372" spans="1:9" x14ac:dyDescent="0.2">
      <c r="A372" s="44" t="s">
        <v>120</v>
      </c>
      <c r="B372" s="44" t="s">
        <v>24</v>
      </c>
      <c r="C372" s="44" t="s">
        <v>181</v>
      </c>
      <c r="D372" s="44" t="s">
        <v>68</v>
      </c>
      <c r="E372" s="44" t="s">
        <v>95</v>
      </c>
      <c r="F372" s="44" t="s">
        <v>154</v>
      </c>
      <c r="G372" s="44" t="s">
        <v>93</v>
      </c>
      <c r="H372" s="44" t="s">
        <v>90</v>
      </c>
      <c r="I372" s="56">
        <v>8</v>
      </c>
    </row>
    <row r="373" spans="1:9" x14ac:dyDescent="0.2">
      <c r="A373" s="44" t="s">
        <v>120</v>
      </c>
      <c r="B373" s="44" t="s">
        <v>24</v>
      </c>
      <c r="C373" s="44" t="s">
        <v>181</v>
      </c>
      <c r="D373" s="44" t="s">
        <v>68</v>
      </c>
      <c r="E373" s="44" t="s">
        <v>95</v>
      </c>
      <c r="F373" s="44" t="s">
        <v>154</v>
      </c>
      <c r="G373" s="44" t="s">
        <v>93</v>
      </c>
      <c r="H373" s="44" t="s">
        <v>91</v>
      </c>
      <c r="I373" s="56">
        <v>3</v>
      </c>
    </row>
    <row r="374" spans="1:9" x14ac:dyDescent="0.2">
      <c r="A374" s="44" t="s">
        <v>120</v>
      </c>
      <c r="B374" s="44" t="s">
        <v>24</v>
      </c>
      <c r="C374" s="44" t="s">
        <v>181</v>
      </c>
      <c r="D374" s="44" t="s">
        <v>68</v>
      </c>
      <c r="E374" s="44" t="s">
        <v>95</v>
      </c>
      <c r="F374" s="44" t="s">
        <v>154</v>
      </c>
      <c r="G374" s="44" t="s">
        <v>93</v>
      </c>
      <c r="H374" s="44" t="s">
        <v>92</v>
      </c>
      <c r="I374" s="56">
        <v>4</v>
      </c>
    </row>
    <row r="375" spans="1:9" x14ac:dyDescent="0.2">
      <c r="A375" s="44" t="s">
        <v>120</v>
      </c>
      <c r="B375" s="44" t="s">
        <v>24</v>
      </c>
      <c r="C375" s="44" t="s">
        <v>181</v>
      </c>
      <c r="D375" s="44" t="s">
        <v>68</v>
      </c>
      <c r="E375" s="44" t="s">
        <v>95</v>
      </c>
      <c r="F375" s="44" t="s">
        <v>154</v>
      </c>
      <c r="G375" s="44" t="s">
        <v>155</v>
      </c>
      <c r="H375" s="44" t="s">
        <v>91</v>
      </c>
      <c r="I375" s="56">
        <v>4</v>
      </c>
    </row>
    <row r="376" spans="1:9" x14ac:dyDescent="0.2">
      <c r="A376" s="44" t="s">
        <v>120</v>
      </c>
      <c r="B376" s="44" t="s">
        <v>24</v>
      </c>
      <c r="C376" s="44" t="s">
        <v>181</v>
      </c>
      <c r="D376" s="44" t="s">
        <v>68</v>
      </c>
      <c r="E376" s="44" t="s">
        <v>95</v>
      </c>
      <c r="F376" s="44" t="s">
        <v>154</v>
      </c>
      <c r="G376" s="44" t="s">
        <v>155</v>
      </c>
      <c r="H376" s="44" t="s">
        <v>92</v>
      </c>
      <c r="I376" s="56">
        <v>3</v>
      </c>
    </row>
    <row r="377" spans="1:9" x14ac:dyDescent="0.2">
      <c r="A377" s="44" t="s">
        <v>120</v>
      </c>
      <c r="B377" s="44" t="s">
        <v>24</v>
      </c>
      <c r="C377" s="44" t="s">
        <v>181</v>
      </c>
      <c r="D377" s="44" t="s">
        <v>68</v>
      </c>
      <c r="E377" s="44" t="s">
        <v>95</v>
      </c>
      <c r="F377" s="44" t="s">
        <v>154</v>
      </c>
      <c r="G377" s="44" t="s">
        <v>72</v>
      </c>
      <c r="H377" s="44" t="s">
        <v>89</v>
      </c>
      <c r="I377" s="56">
        <v>1</v>
      </c>
    </row>
    <row r="378" spans="1:9" x14ac:dyDescent="0.2">
      <c r="A378" s="44" t="s">
        <v>120</v>
      </c>
      <c r="B378" s="44" t="s">
        <v>24</v>
      </c>
      <c r="C378" s="44" t="s">
        <v>181</v>
      </c>
      <c r="D378" s="44" t="s">
        <v>68</v>
      </c>
      <c r="E378" s="44" t="s">
        <v>95</v>
      </c>
      <c r="F378" s="44" t="s">
        <v>154</v>
      </c>
      <c r="G378" s="44" t="s">
        <v>72</v>
      </c>
      <c r="H378" s="44" t="s">
        <v>90</v>
      </c>
      <c r="I378" s="56">
        <v>3</v>
      </c>
    </row>
    <row r="379" spans="1:9" x14ac:dyDescent="0.2">
      <c r="A379" s="44" t="s">
        <v>120</v>
      </c>
      <c r="B379" s="44" t="s">
        <v>24</v>
      </c>
      <c r="C379" s="44" t="s">
        <v>181</v>
      </c>
      <c r="D379" s="44" t="s">
        <v>68</v>
      </c>
      <c r="E379" s="44" t="s">
        <v>95</v>
      </c>
      <c r="F379" s="44" t="s">
        <v>154</v>
      </c>
      <c r="G379" s="44" t="s">
        <v>72</v>
      </c>
      <c r="H379" s="44" t="s">
        <v>91</v>
      </c>
      <c r="I379" s="56">
        <v>9</v>
      </c>
    </row>
    <row r="380" spans="1:9" x14ac:dyDescent="0.2">
      <c r="A380" s="44" t="s">
        <v>120</v>
      </c>
      <c r="B380" s="44" t="s">
        <v>24</v>
      </c>
      <c r="C380" s="44" t="s">
        <v>181</v>
      </c>
      <c r="D380" s="44" t="s">
        <v>68</v>
      </c>
      <c r="E380" s="44" t="s">
        <v>95</v>
      </c>
      <c r="F380" s="44" t="s">
        <v>154</v>
      </c>
      <c r="G380" s="44" t="s">
        <v>72</v>
      </c>
      <c r="H380" s="44" t="s">
        <v>92</v>
      </c>
      <c r="I380" s="56">
        <v>1</v>
      </c>
    </row>
    <row r="381" spans="1:9" x14ac:dyDescent="0.2">
      <c r="A381" s="44" t="s">
        <v>120</v>
      </c>
      <c r="B381" s="44" t="s">
        <v>25</v>
      </c>
      <c r="C381" s="44" t="s">
        <v>182</v>
      </c>
      <c r="D381" s="44" t="s">
        <v>69</v>
      </c>
      <c r="E381" s="44" t="s">
        <v>87</v>
      </c>
      <c r="F381" s="44" t="s">
        <v>154</v>
      </c>
      <c r="G381" s="44" t="s">
        <v>200</v>
      </c>
      <c r="H381" s="44" t="s">
        <v>88</v>
      </c>
      <c r="I381" s="56">
        <v>1</v>
      </c>
    </row>
    <row r="382" spans="1:9" x14ac:dyDescent="0.2">
      <c r="A382" s="44" t="s">
        <v>120</v>
      </c>
      <c r="B382" s="44" t="s">
        <v>25</v>
      </c>
      <c r="C382" s="44" t="s">
        <v>182</v>
      </c>
      <c r="D382" s="44" t="s">
        <v>69</v>
      </c>
      <c r="E382" s="44" t="s">
        <v>87</v>
      </c>
      <c r="F382" s="44" t="s">
        <v>154</v>
      </c>
      <c r="G382" s="44" t="s">
        <v>200</v>
      </c>
      <c r="H382" s="44" t="s">
        <v>89</v>
      </c>
      <c r="I382" s="56">
        <v>2</v>
      </c>
    </row>
    <row r="383" spans="1:9" x14ac:dyDescent="0.2">
      <c r="A383" s="44" t="s">
        <v>120</v>
      </c>
      <c r="B383" s="44" t="s">
        <v>25</v>
      </c>
      <c r="C383" s="44" t="s">
        <v>182</v>
      </c>
      <c r="D383" s="44" t="s">
        <v>69</v>
      </c>
      <c r="E383" s="44" t="s">
        <v>87</v>
      </c>
      <c r="F383" s="44" t="s">
        <v>154</v>
      </c>
      <c r="G383" s="44" t="s">
        <v>200</v>
      </c>
      <c r="H383" s="44" t="s">
        <v>90</v>
      </c>
      <c r="I383" s="56">
        <v>1</v>
      </c>
    </row>
    <row r="384" spans="1:9" x14ac:dyDescent="0.2">
      <c r="A384" s="44" t="s">
        <v>120</v>
      </c>
      <c r="B384" s="44" t="s">
        <v>25</v>
      </c>
      <c r="C384" s="44" t="s">
        <v>182</v>
      </c>
      <c r="D384" s="44" t="s">
        <v>69</v>
      </c>
      <c r="E384" s="44" t="s">
        <v>87</v>
      </c>
      <c r="F384" s="44" t="s">
        <v>154</v>
      </c>
      <c r="G384" s="44" t="s">
        <v>93</v>
      </c>
      <c r="H384" s="44" t="s">
        <v>89</v>
      </c>
      <c r="I384" s="56">
        <v>2</v>
      </c>
    </row>
    <row r="385" spans="1:9" x14ac:dyDescent="0.2">
      <c r="A385" s="44" t="s">
        <v>120</v>
      </c>
      <c r="B385" s="44" t="s">
        <v>25</v>
      </c>
      <c r="C385" s="44" t="s">
        <v>182</v>
      </c>
      <c r="D385" s="44" t="s">
        <v>69</v>
      </c>
      <c r="E385" s="44" t="s">
        <v>87</v>
      </c>
      <c r="F385" s="44" t="s">
        <v>154</v>
      </c>
      <c r="G385" s="44" t="s">
        <v>93</v>
      </c>
      <c r="H385" s="44" t="s">
        <v>91</v>
      </c>
      <c r="I385" s="56">
        <v>7</v>
      </c>
    </row>
    <row r="386" spans="1:9" x14ac:dyDescent="0.2">
      <c r="A386" s="44" t="s">
        <v>120</v>
      </c>
      <c r="B386" s="44" t="s">
        <v>25</v>
      </c>
      <c r="C386" s="44" t="s">
        <v>182</v>
      </c>
      <c r="D386" s="44" t="s">
        <v>69</v>
      </c>
      <c r="E386" s="44" t="s">
        <v>87</v>
      </c>
      <c r="F386" s="44" t="s">
        <v>154</v>
      </c>
      <c r="G386" s="44" t="s">
        <v>93</v>
      </c>
      <c r="H386" s="44" t="s">
        <v>92</v>
      </c>
      <c r="I386" s="56">
        <v>1</v>
      </c>
    </row>
    <row r="387" spans="1:9" x14ac:dyDescent="0.2">
      <c r="A387" s="44" t="s">
        <v>120</v>
      </c>
      <c r="B387" s="44" t="s">
        <v>25</v>
      </c>
      <c r="C387" s="44" t="s">
        <v>182</v>
      </c>
      <c r="D387" s="44" t="s">
        <v>69</v>
      </c>
      <c r="E387" s="44" t="s">
        <v>87</v>
      </c>
      <c r="F387" s="44" t="s">
        <v>154</v>
      </c>
      <c r="G387" s="44" t="s">
        <v>155</v>
      </c>
      <c r="H387" s="44" t="s">
        <v>88</v>
      </c>
      <c r="I387" s="56">
        <v>3</v>
      </c>
    </row>
    <row r="388" spans="1:9" x14ac:dyDescent="0.2">
      <c r="A388" s="44" t="s">
        <v>120</v>
      </c>
      <c r="B388" s="44" t="s">
        <v>25</v>
      </c>
      <c r="C388" s="44" t="s">
        <v>182</v>
      </c>
      <c r="D388" s="44" t="s">
        <v>69</v>
      </c>
      <c r="E388" s="44" t="s">
        <v>87</v>
      </c>
      <c r="F388" s="44" t="s">
        <v>154</v>
      </c>
      <c r="G388" s="44" t="s">
        <v>155</v>
      </c>
      <c r="H388" s="44" t="s">
        <v>89</v>
      </c>
      <c r="I388" s="56">
        <v>6</v>
      </c>
    </row>
    <row r="389" spans="1:9" x14ac:dyDescent="0.2">
      <c r="A389" s="44" t="s">
        <v>120</v>
      </c>
      <c r="B389" s="44" t="s">
        <v>25</v>
      </c>
      <c r="C389" s="44" t="s">
        <v>182</v>
      </c>
      <c r="D389" s="44" t="s">
        <v>69</v>
      </c>
      <c r="E389" s="44" t="s">
        <v>87</v>
      </c>
      <c r="F389" s="44" t="s">
        <v>154</v>
      </c>
      <c r="G389" s="44" t="s">
        <v>155</v>
      </c>
      <c r="H389" s="44" t="s">
        <v>90</v>
      </c>
      <c r="I389" s="56">
        <v>6</v>
      </c>
    </row>
    <row r="390" spans="1:9" x14ac:dyDescent="0.2">
      <c r="A390" s="44" t="s">
        <v>120</v>
      </c>
      <c r="B390" s="44" t="s">
        <v>25</v>
      </c>
      <c r="C390" s="44" t="s">
        <v>182</v>
      </c>
      <c r="D390" s="44" t="s">
        <v>69</v>
      </c>
      <c r="E390" s="44" t="s">
        <v>87</v>
      </c>
      <c r="F390" s="44" t="s">
        <v>154</v>
      </c>
      <c r="G390" s="44" t="s">
        <v>155</v>
      </c>
      <c r="H390" s="44" t="s">
        <v>91</v>
      </c>
      <c r="I390" s="56">
        <v>2</v>
      </c>
    </row>
    <row r="391" spans="1:9" x14ac:dyDescent="0.2">
      <c r="A391" s="44" t="s">
        <v>120</v>
      </c>
      <c r="B391" s="44" t="s">
        <v>25</v>
      </c>
      <c r="C391" s="44" t="s">
        <v>182</v>
      </c>
      <c r="D391" s="44" t="s">
        <v>69</v>
      </c>
      <c r="E391" s="44" t="s">
        <v>87</v>
      </c>
      <c r="F391" s="44" t="s">
        <v>154</v>
      </c>
      <c r="G391" s="44" t="s">
        <v>155</v>
      </c>
      <c r="H391" s="44" t="s">
        <v>92</v>
      </c>
      <c r="I391" s="56">
        <v>8</v>
      </c>
    </row>
    <row r="392" spans="1:9" x14ac:dyDescent="0.2">
      <c r="A392" s="44" t="s">
        <v>120</v>
      </c>
      <c r="B392" s="44" t="s">
        <v>25</v>
      </c>
      <c r="C392" s="44" t="s">
        <v>182</v>
      </c>
      <c r="D392" s="44" t="s">
        <v>69</v>
      </c>
      <c r="E392" s="44" t="s">
        <v>87</v>
      </c>
      <c r="F392" s="44" t="s">
        <v>154</v>
      </c>
      <c r="G392" s="44" t="s">
        <v>72</v>
      </c>
      <c r="H392" s="44" t="s">
        <v>88</v>
      </c>
      <c r="I392" s="56">
        <v>1</v>
      </c>
    </row>
    <row r="393" spans="1:9" x14ac:dyDescent="0.2">
      <c r="A393" s="44" t="s">
        <v>120</v>
      </c>
      <c r="B393" s="44" t="s">
        <v>25</v>
      </c>
      <c r="C393" s="44" t="s">
        <v>182</v>
      </c>
      <c r="D393" s="44" t="s">
        <v>69</v>
      </c>
      <c r="E393" s="44" t="s">
        <v>87</v>
      </c>
      <c r="F393" s="44" t="s">
        <v>154</v>
      </c>
      <c r="G393" s="44" t="s">
        <v>72</v>
      </c>
      <c r="H393" s="44" t="s">
        <v>89</v>
      </c>
      <c r="I393" s="56">
        <v>5</v>
      </c>
    </row>
    <row r="394" spans="1:9" x14ac:dyDescent="0.2">
      <c r="A394" s="44" t="s">
        <v>120</v>
      </c>
      <c r="B394" s="44" t="s">
        <v>25</v>
      </c>
      <c r="C394" s="44" t="s">
        <v>182</v>
      </c>
      <c r="D394" s="44" t="s">
        <v>69</v>
      </c>
      <c r="E394" s="44" t="s">
        <v>87</v>
      </c>
      <c r="F394" s="44" t="s">
        <v>154</v>
      </c>
      <c r="G394" s="44" t="s">
        <v>72</v>
      </c>
      <c r="H394" s="44" t="s">
        <v>90</v>
      </c>
      <c r="I394" s="56">
        <v>4</v>
      </c>
    </row>
    <row r="395" spans="1:9" x14ac:dyDescent="0.2">
      <c r="A395" s="44" t="s">
        <v>120</v>
      </c>
      <c r="B395" s="44" t="s">
        <v>25</v>
      </c>
      <c r="C395" s="44" t="s">
        <v>182</v>
      </c>
      <c r="D395" s="44" t="s">
        <v>69</v>
      </c>
      <c r="E395" s="44" t="s">
        <v>87</v>
      </c>
      <c r="F395" s="44" t="s">
        <v>154</v>
      </c>
      <c r="G395" s="44" t="s">
        <v>72</v>
      </c>
      <c r="H395" s="44" t="s">
        <v>91</v>
      </c>
      <c r="I395" s="56">
        <v>26</v>
      </c>
    </row>
    <row r="396" spans="1:9" x14ac:dyDescent="0.2">
      <c r="A396" s="44" t="s">
        <v>120</v>
      </c>
      <c r="B396" s="44" t="s">
        <v>25</v>
      </c>
      <c r="C396" s="44" t="s">
        <v>182</v>
      </c>
      <c r="D396" s="44" t="s">
        <v>69</v>
      </c>
      <c r="E396" s="44" t="s">
        <v>87</v>
      </c>
      <c r="F396" s="44" t="s">
        <v>154</v>
      </c>
      <c r="G396" s="44" t="s">
        <v>72</v>
      </c>
      <c r="H396" s="44" t="s">
        <v>92</v>
      </c>
      <c r="I396" s="56">
        <v>3</v>
      </c>
    </row>
    <row r="397" spans="1:9" x14ac:dyDescent="0.2">
      <c r="A397" s="44" t="s">
        <v>120</v>
      </c>
      <c r="B397" s="44" t="s">
        <v>26</v>
      </c>
      <c r="C397" s="44" t="s">
        <v>183</v>
      </c>
      <c r="D397" s="44" t="s">
        <v>68</v>
      </c>
      <c r="E397" s="44" t="s">
        <v>95</v>
      </c>
      <c r="F397" s="44" t="s">
        <v>154</v>
      </c>
      <c r="G397" s="44" t="s">
        <v>200</v>
      </c>
      <c r="H397" s="44" t="s">
        <v>92</v>
      </c>
      <c r="I397" s="56">
        <v>2</v>
      </c>
    </row>
    <row r="398" spans="1:9" x14ac:dyDescent="0.2">
      <c r="A398" s="44" t="s">
        <v>120</v>
      </c>
      <c r="B398" s="44" t="s">
        <v>26</v>
      </c>
      <c r="C398" s="44" t="s">
        <v>183</v>
      </c>
      <c r="D398" s="44" t="s">
        <v>68</v>
      </c>
      <c r="E398" s="44" t="s">
        <v>95</v>
      </c>
      <c r="F398" s="44" t="s">
        <v>154</v>
      </c>
      <c r="G398" s="44" t="s">
        <v>93</v>
      </c>
      <c r="H398" s="44" t="s">
        <v>88</v>
      </c>
      <c r="I398" s="56">
        <v>4</v>
      </c>
    </row>
    <row r="399" spans="1:9" x14ac:dyDescent="0.2">
      <c r="A399" s="44" t="s">
        <v>120</v>
      </c>
      <c r="B399" s="44" t="s">
        <v>26</v>
      </c>
      <c r="C399" s="44" t="s">
        <v>183</v>
      </c>
      <c r="D399" s="44" t="s">
        <v>68</v>
      </c>
      <c r="E399" s="44" t="s">
        <v>95</v>
      </c>
      <c r="F399" s="44" t="s">
        <v>154</v>
      </c>
      <c r="G399" s="44" t="s">
        <v>93</v>
      </c>
      <c r="H399" s="44" t="s">
        <v>89</v>
      </c>
      <c r="I399" s="56">
        <v>11</v>
      </c>
    </row>
    <row r="400" spans="1:9" x14ac:dyDescent="0.2">
      <c r="A400" s="44" t="s">
        <v>120</v>
      </c>
      <c r="B400" s="44" t="s">
        <v>26</v>
      </c>
      <c r="C400" s="44" t="s">
        <v>183</v>
      </c>
      <c r="D400" s="44" t="s">
        <v>68</v>
      </c>
      <c r="E400" s="44" t="s">
        <v>95</v>
      </c>
      <c r="F400" s="44" t="s">
        <v>154</v>
      </c>
      <c r="G400" s="44" t="s">
        <v>93</v>
      </c>
      <c r="H400" s="44" t="s">
        <v>90</v>
      </c>
      <c r="I400" s="56">
        <v>15</v>
      </c>
    </row>
    <row r="401" spans="1:9" x14ac:dyDescent="0.2">
      <c r="A401" s="44" t="s">
        <v>120</v>
      </c>
      <c r="B401" s="44" t="s">
        <v>26</v>
      </c>
      <c r="C401" s="44" t="s">
        <v>183</v>
      </c>
      <c r="D401" s="44" t="s">
        <v>68</v>
      </c>
      <c r="E401" s="44" t="s">
        <v>95</v>
      </c>
      <c r="F401" s="44" t="s">
        <v>154</v>
      </c>
      <c r="G401" s="44" t="s">
        <v>93</v>
      </c>
      <c r="H401" s="44" t="s">
        <v>91</v>
      </c>
      <c r="I401" s="56">
        <v>11</v>
      </c>
    </row>
    <row r="402" spans="1:9" x14ac:dyDescent="0.2">
      <c r="A402" s="44" t="s">
        <v>120</v>
      </c>
      <c r="B402" s="44" t="s">
        <v>26</v>
      </c>
      <c r="C402" s="44" t="s">
        <v>183</v>
      </c>
      <c r="D402" s="44" t="s">
        <v>68</v>
      </c>
      <c r="E402" s="44" t="s">
        <v>95</v>
      </c>
      <c r="F402" s="44" t="s">
        <v>154</v>
      </c>
      <c r="G402" s="44" t="s">
        <v>93</v>
      </c>
      <c r="H402" s="44" t="s">
        <v>92</v>
      </c>
      <c r="I402" s="56">
        <v>2</v>
      </c>
    </row>
    <row r="403" spans="1:9" x14ac:dyDescent="0.2">
      <c r="A403" s="44" t="s">
        <v>120</v>
      </c>
      <c r="B403" s="44" t="s">
        <v>26</v>
      </c>
      <c r="C403" s="44" t="s">
        <v>183</v>
      </c>
      <c r="D403" s="44" t="s">
        <v>68</v>
      </c>
      <c r="E403" s="44" t="s">
        <v>95</v>
      </c>
      <c r="F403" s="44" t="s">
        <v>154</v>
      </c>
      <c r="G403" s="44" t="s">
        <v>155</v>
      </c>
      <c r="H403" s="44" t="s">
        <v>89</v>
      </c>
      <c r="I403" s="56">
        <v>4</v>
      </c>
    </row>
    <row r="404" spans="1:9" x14ac:dyDescent="0.2">
      <c r="A404" s="44" t="s">
        <v>120</v>
      </c>
      <c r="B404" s="44" t="s">
        <v>26</v>
      </c>
      <c r="C404" s="44" t="s">
        <v>183</v>
      </c>
      <c r="D404" s="44" t="s">
        <v>68</v>
      </c>
      <c r="E404" s="44" t="s">
        <v>95</v>
      </c>
      <c r="F404" s="44" t="s">
        <v>154</v>
      </c>
      <c r="G404" s="44" t="s">
        <v>155</v>
      </c>
      <c r="H404" s="44" t="s">
        <v>90</v>
      </c>
      <c r="I404" s="56">
        <v>3</v>
      </c>
    </row>
    <row r="405" spans="1:9" x14ac:dyDescent="0.2">
      <c r="A405" s="44" t="s">
        <v>120</v>
      </c>
      <c r="B405" s="44" t="s">
        <v>26</v>
      </c>
      <c r="C405" s="44" t="s">
        <v>183</v>
      </c>
      <c r="D405" s="44" t="s">
        <v>68</v>
      </c>
      <c r="E405" s="44" t="s">
        <v>95</v>
      </c>
      <c r="F405" s="44" t="s">
        <v>154</v>
      </c>
      <c r="G405" s="44" t="s">
        <v>155</v>
      </c>
      <c r="H405" s="44" t="s">
        <v>91</v>
      </c>
      <c r="I405" s="56">
        <v>2</v>
      </c>
    </row>
    <row r="406" spans="1:9" x14ac:dyDescent="0.2">
      <c r="A406" s="44" t="s">
        <v>120</v>
      </c>
      <c r="B406" s="44" t="s">
        <v>26</v>
      </c>
      <c r="C406" s="44" t="s">
        <v>183</v>
      </c>
      <c r="D406" s="44" t="s">
        <v>68</v>
      </c>
      <c r="E406" s="44" t="s">
        <v>95</v>
      </c>
      <c r="F406" s="44" t="s">
        <v>154</v>
      </c>
      <c r="G406" s="44" t="s">
        <v>155</v>
      </c>
      <c r="H406" s="44" t="s">
        <v>92</v>
      </c>
      <c r="I406" s="56">
        <v>6</v>
      </c>
    </row>
    <row r="407" spans="1:9" x14ac:dyDescent="0.2">
      <c r="A407" s="44" t="s">
        <v>120</v>
      </c>
      <c r="B407" s="44" t="s">
        <v>26</v>
      </c>
      <c r="C407" s="44" t="s">
        <v>183</v>
      </c>
      <c r="D407" s="44" t="s">
        <v>68</v>
      </c>
      <c r="E407" s="44" t="s">
        <v>95</v>
      </c>
      <c r="F407" s="44" t="s">
        <v>154</v>
      </c>
      <c r="G407" s="44" t="s">
        <v>72</v>
      </c>
      <c r="H407" s="44" t="s">
        <v>89</v>
      </c>
      <c r="I407" s="56">
        <v>1</v>
      </c>
    </row>
    <row r="408" spans="1:9" x14ac:dyDescent="0.2">
      <c r="A408" s="44" t="s">
        <v>120</v>
      </c>
      <c r="B408" s="44" t="s">
        <v>26</v>
      </c>
      <c r="C408" s="44" t="s">
        <v>183</v>
      </c>
      <c r="D408" s="44" t="s">
        <v>68</v>
      </c>
      <c r="E408" s="44" t="s">
        <v>95</v>
      </c>
      <c r="F408" s="44" t="s">
        <v>154</v>
      </c>
      <c r="G408" s="44" t="s">
        <v>72</v>
      </c>
      <c r="H408" s="44" t="s">
        <v>90</v>
      </c>
      <c r="I408" s="56">
        <v>3</v>
      </c>
    </row>
    <row r="409" spans="1:9" x14ac:dyDescent="0.2">
      <c r="A409" s="44" t="s">
        <v>120</v>
      </c>
      <c r="B409" s="44" t="s">
        <v>26</v>
      </c>
      <c r="C409" s="44" t="s">
        <v>183</v>
      </c>
      <c r="D409" s="44" t="s">
        <v>68</v>
      </c>
      <c r="E409" s="44" t="s">
        <v>95</v>
      </c>
      <c r="F409" s="44" t="s">
        <v>154</v>
      </c>
      <c r="G409" s="44" t="s">
        <v>72</v>
      </c>
      <c r="H409" s="44" t="s">
        <v>91</v>
      </c>
      <c r="I409" s="56">
        <v>11</v>
      </c>
    </row>
    <row r="410" spans="1:9" x14ac:dyDescent="0.2">
      <c r="A410" s="44" t="s">
        <v>120</v>
      </c>
      <c r="B410" s="44" t="s">
        <v>26</v>
      </c>
      <c r="C410" s="44" t="s">
        <v>183</v>
      </c>
      <c r="D410" s="44" t="s">
        <v>68</v>
      </c>
      <c r="E410" s="44" t="s">
        <v>95</v>
      </c>
      <c r="F410" s="44" t="s">
        <v>154</v>
      </c>
      <c r="G410" s="44" t="s">
        <v>72</v>
      </c>
      <c r="H410" s="44" t="s">
        <v>92</v>
      </c>
      <c r="I410" s="56">
        <v>3</v>
      </c>
    </row>
    <row r="411" spans="1:9" x14ac:dyDescent="0.2">
      <c r="A411" s="44" t="s">
        <v>120</v>
      </c>
      <c r="B411" s="44" t="s">
        <v>43</v>
      </c>
      <c r="C411" s="44" t="s">
        <v>184</v>
      </c>
      <c r="D411" s="44" t="s">
        <v>68</v>
      </c>
      <c r="E411" s="44" t="s">
        <v>87</v>
      </c>
      <c r="F411" s="44" t="s">
        <v>154</v>
      </c>
      <c r="G411" s="44" t="s">
        <v>200</v>
      </c>
      <c r="H411" s="44" t="s">
        <v>88</v>
      </c>
      <c r="I411" s="56">
        <v>1</v>
      </c>
    </row>
    <row r="412" spans="1:9" x14ac:dyDescent="0.2">
      <c r="A412" s="44" t="s">
        <v>120</v>
      </c>
      <c r="B412" s="44" t="s">
        <v>43</v>
      </c>
      <c r="C412" s="44" t="s">
        <v>184</v>
      </c>
      <c r="D412" s="44" t="s">
        <v>68</v>
      </c>
      <c r="E412" s="44" t="s">
        <v>87</v>
      </c>
      <c r="F412" s="44" t="s">
        <v>154</v>
      </c>
      <c r="G412" s="44" t="s">
        <v>200</v>
      </c>
      <c r="H412" s="44" t="s">
        <v>89</v>
      </c>
      <c r="I412" s="56">
        <v>12</v>
      </c>
    </row>
    <row r="413" spans="1:9" x14ac:dyDescent="0.2">
      <c r="A413" s="44" t="s">
        <v>120</v>
      </c>
      <c r="B413" s="44" t="s">
        <v>43</v>
      </c>
      <c r="C413" s="44" t="s">
        <v>184</v>
      </c>
      <c r="D413" s="44" t="s">
        <v>68</v>
      </c>
      <c r="E413" s="44" t="s">
        <v>87</v>
      </c>
      <c r="F413" s="44" t="s">
        <v>154</v>
      </c>
      <c r="G413" s="44" t="s">
        <v>200</v>
      </c>
      <c r="H413" s="44" t="s">
        <v>90</v>
      </c>
      <c r="I413" s="56">
        <v>4</v>
      </c>
    </row>
    <row r="414" spans="1:9" x14ac:dyDescent="0.2">
      <c r="A414" s="44" t="s">
        <v>120</v>
      </c>
      <c r="B414" s="44" t="s">
        <v>43</v>
      </c>
      <c r="C414" s="44" t="s">
        <v>184</v>
      </c>
      <c r="D414" s="44" t="s">
        <v>68</v>
      </c>
      <c r="E414" s="44" t="s">
        <v>87</v>
      </c>
      <c r="F414" s="44" t="s">
        <v>154</v>
      </c>
      <c r="G414" s="44" t="s">
        <v>200</v>
      </c>
      <c r="H414" s="44" t="s">
        <v>92</v>
      </c>
      <c r="I414" s="56">
        <v>1</v>
      </c>
    </row>
    <row r="415" spans="1:9" x14ac:dyDescent="0.2">
      <c r="A415" s="44" t="s">
        <v>120</v>
      </c>
      <c r="B415" s="44" t="s">
        <v>43</v>
      </c>
      <c r="C415" s="44" t="s">
        <v>184</v>
      </c>
      <c r="D415" s="44" t="s">
        <v>68</v>
      </c>
      <c r="E415" s="44" t="s">
        <v>87</v>
      </c>
      <c r="F415" s="44" t="s">
        <v>154</v>
      </c>
      <c r="G415" s="44" t="s">
        <v>155</v>
      </c>
      <c r="H415" s="44" t="s">
        <v>92</v>
      </c>
      <c r="I415" s="56">
        <v>1</v>
      </c>
    </row>
    <row r="416" spans="1:9" x14ac:dyDescent="0.2">
      <c r="A416" s="44" t="s">
        <v>120</v>
      </c>
      <c r="B416" s="44" t="s">
        <v>27</v>
      </c>
      <c r="C416" s="44" t="s">
        <v>185</v>
      </c>
      <c r="D416" s="44" t="s">
        <v>68</v>
      </c>
      <c r="E416" s="44" t="s">
        <v>95</v>
      </c>
      <c r="F416" s="44" t="s">
        <v>154</v>
      </c>
      <c r="G416" s="44" t="s">
        <v>200</v>
      </c>
      <c r="H416" s="44" t="s">
        <v>91</v>
      </c>
      <c r="I416" s="56">
        <v>1</v>
      </c>
    </row>
    <row r="417" spans="1:9" x14ac:dyDescent="0.2">
      <c r="A417" s="44" t="s">
        <v>120</v>
      </c>
      <c r="B417" s="44" t="s">
        <v>27</v>
      </c>
      <c r="C417" s="44" t="s">
        <v>185</v>
      </c>
      <c r="D417" s="44" t="s">
        <v>68</v>
      </c>
      <c r="E417" s="44" t="s">
        <v>95</v>
      </c>
      <c r="F417" s="44" t="s">
        <v>154</v>
      </c>
      <c r="G417" s="44" t="s">
        <v>93</v>
      </c>
      <c r="H417" s="44" t="s">
        <v>88</v>
      </c>
      <c r="I417" s="56">
        <v>4</v>
      </c>
    </row>
    <row r="418" spans="1:9" x14ac:dyDescent="0.2">
      <c r="A418" s="44" t="s">
        <v>120</v>
      </c>
      <c r="B418" s="44" t="s">
        <v>27</v>
      </c>
      <c r="C418" s="44" t="s">
        <v>185</v>
      </c>
      <c r="D418" s="44" t="s">
        <v>68</v>
      </c>
      <c r="E418" s="44" t="s">
        <v>95</v>
      </c>
      <c r="F418" s="44" t="s">
        <v>154</v>
      </c>
      <c r="G418" s="44" t="s">
        <v>93</v>
      </c>
      <c r="H418" s="44" t="s">
        <v>89</v>
      </c>
      <c r="I418" s="56">
        <v>16</v>
      </c>
    </row>
    <row r="419" spans="1:9" x14ac:dyDescent="0.2">
      <c r="A419" s="44" t="s">
        <v>120</v>
      </c>
      <c r="B419" s="44" t="s">
        <v>27</v>
      </c>
      <c r="C419" s="44" t="s">
        <v>185</v>
      </c>
      <c r="D419" s="44" t="s">
        <v>68</v>
      </c>
      <c r="E419" s="44" t="s">
        <v>95</v>
      </c>
      <c r="F419" s="44" t="s">
        <v>154</v>
      </c>
      <c r="G419" s="44" t="s">
        <v>93</v>
      </c>
      <c r="H419" s="44" t="s">
        <v>90</v>
      </c>
      <c r="I419" s="56">
        <v>16</v>
      </c>
    </row>
    <row r="420" spans="1:9" x14ac:dyDescent="0.2">
      <c r="A420" s="44" t="s">
        <v>120</v>
      </c>
      <c r="B420" s="44" t="s">
        <v>27</v>
      </c>
      <c r="C420" s="44" t="s">
        <v>185</v>
      </c>
      <c r="D420" s="44" t="s">
        <v>68</v>
      </c>
      <c r="E420" s="44" t="s">
        <v>95</v>
      </c>
      <c r="F420" s="44" t="s">
        <v>154</v>
      </c>
      <c r="G420" s="44" t="s">
        <v>93</v>
      </c>
      <c r="H420" s="44" t="s">
        <v>91</v>
      </c>
      <c r="I420" s="56">
        <v>9</v>
      </c>
    </row>
    <row r="421" spans="1:9" x14ac:dyDescent="0.2">
      <c r="A421" s="44" t="s">
        <v>120</v>
      </c>
      <c r="B421" s="44" t="s">
        <v>27</v>
      </c>
      <c r="C421" s="44" t="s">
        <v>185</v>
      </c>
      <c r="D421" s="44" t="s">
        <v>68</v>
      </c>
      <c r="E421" s="44" t="s">
        <v>95</v>
      </c>
      <c r="F421" s="44" t="s">
        <v>154</v>
      </c>
      <c r="G421" s="44" t="s">
        <v>93</v>
      </c>
      <c r="H421" s="44" t="s">
        <v>92</v>
      </c>
      <c r="I421" s="56">
        <v>4</v>
      </c>
    </row>
    <row r="422" spans="1:9" x14ac:dyDescent="0.2">
      <c r="A422" s="44" t="s">
        <v>120</v>
      </c>
      <c r="B422" s="44" t="s">
        <v>27</v>
      </c>
      <c r="C422" s="44" t="s">
        <v>185</v>
      </c>
      <c r="D422" s="44" t="s">
        <v>68</v>
      </c>
      <c r="E422" s="44" t="s">
        <v>95</v>
      </c>
      <c r="F422" s="44" t="s">
        <v>154</v>
      </c>
      <c r="G422" s="44" t="s">
        <v>155</v>
      </c>
      <c r="H422" s="44" t="s">
        <v>90</v>
      </c>
      <c r="I422" s="56">
        <v>1</v>
      </c>
    </row>
    <row r="423" spans="1:9" x14ac:dyDescent="0.2">
      <c r="A423" s="44" t="s">
        <v>120</v>
      </c>
      <c r="B423" s="44" t="s">
        <v>27</v>
      </c>
      <c r="C423" s="44" t="s">
        <v>185</v>
      </c>
      <c r="D423" s="44" t="s">
        <v>68</v>
      </c>
      <c r="E423" s="44" t="s">
        <v>95</v>
      </c>
      <c r="F423" s="44" t="s">
        <v>154</v>
      </c>
      <c r="G423" s="44" t="s">
        <v>155</v>
      </c>
      <c r="H423" s="44" t="s">
        <v>92</v>
      </c>
      <c r="I423" s="56">
        <v>2</v>
      </c>
    </row>
    <row r="424" spans="1:9" x14ac:dyDescent="0.2">
      <c r="A424" s="44" t="s">
        <v>120</v>
      </c>
      <c r="B424" s="44" t="s">
        <v>27</v>
      </c>
      <c r="C424" s="44" t="s">
        <v>185</v>
      </c>
      <c r="D424" s="44" t="s">
        <v>68</v>
      </c>
      <c r="E424" s="44" t="s">
        <v>95</v>
      </c>
      <c r="F424" s="44" t="s">
        <v>154</v>
      </c>
      <c r="G424" s="44" t="s">
        <v>72</v>
      </c>
      <c r="H424" s="44" t="s">
        <v>90</v>
      </c>
      <c r="I424" s="56">
        <v>5</v>
      </c>
    </row>
    <row r="425" spans="1:9" x14ac:dyDescent="0.2">
      <c r="A425" s="44" t="s">
        <v>120</v>
      </c>
      <c r="B425" s="44" t="s">
        <v>27</v>
      </c>
      <c r="C425" s="44" t="s">
        <v>185</v>
      </c>
      <c r="D425" s="44" t="s">
        <v>68</v>
      </c>
      <c r="E425" s="44" t="s">
        <v>95</v>
      </c>
      <c r="F425" s="44" t="s">
        <v>154</v>
      </c>
      <c r="G425" s="44" t="s">
        <v>72</v>
      </c>
      <c r="H425" s="44" t="s">
        <v>91</v>
      </c>
      <c r="I425" s="56">
        <v>9</v>
      </c>
    </row>
    <row r="426" spans="1:9" x14ac:dyDescent="0.2">
      <c r="A426" s="44" t="s">
        <v>120</v>
      </c>
      <c r="B426" s="44" t="s">
        <v>27</v>
      </c>
      <c r="C426" s="44" t="s">
        <v>185</v>
      </c>
      <c r="D426" s="44" t="s">
        <v>68</v>
      </c>
      <c r="E426" s="44" t="s">
        <v>95</v>
      </c>
      <c r="F426" s="44" t="s">
        <v>154</v>
      </c>
      <c r="G426" s="44" t="s">
        <v>72</v>
      </c>
      <c r="H426" s="44" t="s">
        <v>92</v>
      </c>
      <c r="I426" s="56">
        <v>2</v>
      </c>
    </row>
    <row r="427" spans="1:9" x14ac:dyDescent="0.2">
      <c r="A427" s="44" t="s">
        <v>120</v>
      </c>
      <c r="B427" s="44" t="s">
        <v>28</v>
      </c>
      <c r="C427" s="44" t="s">
        <v>186</v>
      </c>
      <c r="D427" s="44" t="s">
        <v>68</v>
      </c>
      <c r="E427" s="44" t="s">
        <v>94</v>
      </c>
      <c r="F427" s="44" t="s">
        <v>154</v>
      </c>
      <c r="G427" s="44" t="s">
        <v>93</v>
      </c>
      <c r="H427" s="44" t="s">
        <v>88</v>
      </c>
      <c r="I427" s="56">
        <v>1</v>
      </c>
    </row>
    <row r="428" spans="1:9" x14ac:dyDescent="0.2">
      <c r="A428" s="44" t="s">
        <v>120</v>
      </c>
      <c r="B428" s="44" t="s">
        <v>28</v>
      </c>
      <c r="C428" s="44" t="s">
        <v>186</v>
      </c>
      <c r="D428" s="44" t="s">
        <v>68</v>
      </c>
      <c r="E428" s="44" t="s">
        <v>94</v>
      </c>
      <c r="F428" s="44" t="s">
        <v>154</v>
      </c>
      <c r="G428" s="44" t="s">
        <v>93</v>
      </c>
      <c r="H428" s="44" t="s">
        <v>90</v>
      </c>
      <c r="I428" s="56">
        <v>1</v>
      </c>
    </row>
    <row r="429" spans="1:9" x14ac:dyDescent="0.2">
      <c r="A429" s="44" t="s">
        <v>120</v>
      </c>
      <c r="B429" s="44" t="s">
        <v>28</v>
      </c>
      <c r="C429" s="44" t="s">
        <v>186</v>
      </c>
      <c r="D429" s="44" t="s">
        <v>68</v>
      </c>
      <c r="E429" s="44" t="s">
        <v>94</v>
      </c>
      <c r="F429" s="44" t="s">
        <v>154</v>
      </c>
      <c r="G429" s="44" t="s">
        <v>93</v>
      </c>
      <c r="H429" s="44" t="s">
        <v>91</v>
      </c>
      <c r="I429" s="56">
        <v>3</v>
      </c>
    </row>
    <row r="430" spans="1:9" x14ac:dyDescent="0.2">
      <c r="A430" s="44" t="s">
        <v>120</v>
      </c>
      <c r="B430" s="44" t="s">
        <v>28</v>
      </c>
      <c r="C430" s="44" t="s">
        <v>186</v>
      </c>
      <c r="D430" s="44" t="s">
        <v>68</v>
      </c>
      <c r="E430" s="44" t="s">
        <v>94</v>
      </c>
      <c r="F430" s="44" t="s">
        <v>154</v>
      </c>
      <c r="G430" s="44" t="s">
        <v>155</v>
      </c>
      <c r="H430" s="44" t="s">
        <v>91</v>
      </c>
      <c r="I430" s="56">
        <v>1</v>
      </c>
    </row>
    <row r="431" spans="1:9" x14ac:dyDescent="0.2">
      <c r="A431" s="44" t="s">
        <v>120</v>
      </c>
      <c r="B431" s="44" t="s">
        <v>28</v>
      </c>
      <c r="C431" s="44" t="s">
        <v>186</v>
      </c>
      <c r="D431" s="44" t="s">
        <v>68</v>
      </c>
      <c r="E431" s="44" t="s">
        <v>94</v>
      </c>
      <c r="F431" s="44" t="s">
        <v>154</v>
      </c>
      <c r="G431" s="44" t="s">
        <v>155</v>
      </c>
      <c r="H431" s="44" t="s">
        <v>92</v>
      </c>
      <c r="I431" s="56">
        <v>3</v>
      </c>
    </row>
    <row r="432" spans="1:9" x14ac:dyDescent="0.2">
      <c r="A432" s="44" t="s">
        <v>120</v>
      </c>
      <c r="B432" s="44" t="s">
        <v>28</v>
      </c>
      <c r="C432" s="44" t="s">
        <v>186</v>
      </c>
      <c r="D432" s="44" t="s">
        <v>68</v>
      </c>
      <c r="E432" s="44" t="s">
        <v>94</v>
      </c>
      <c r="F432" s="44" t="s">
        <v>154</v>
      </c>
      <c r="G432" s="44" t="s">
        <v>72</v>
      </c>
      <c r="H432" s="44" t="s">
        <v>89</v>
      </c>
      <c r="I432" s="56">
        <v>3</v>
      </c>
    </row>
    <row r="433" spans="1:9" x14ac:dyDescent="0.2">
      <c r="A433" s="44" t="s">
        <v>120</v>
      </c>
      <c r="B433" s="44" t="s">
        <v>28</v>
      </c>
      <c r="C433" s="44" t="s">
        <v>186</v>
      </c>
      <c r="D433" s="44" t="s">
        <v>68</v>
      </c>
      <c r="E433" s="44" t="s">
        <v>94</v>
      </c>
      <c r="F433" s="44" t="s">
        <v>154</v>
      </c>
      <c r="G433" s="44" t="s">
        <v>72</v>
      </c>
      <c r="H433" s="44" t="s">
        <v>90</v>
      </c>
      <c r="I433" s="56">
        <v>5</v>
      </c>
    </row>
    <row r="434" spans="1:9" x14ac:dyDescent="0.2">
      <c r="A434" s="44" t="s">
        <v>120</v>
      </c>
      <c r="B434" s="44" t="s">
        <v>28</v>
      </c>
      <c r="C434" s="44" t="s">
        <v>186</v>
      </c>
      <c r="D434" s="44" t="s">
        <v>68</v>
      </c>
      <c r="E434" s="44" t="s">
        <v>94</v>
      </c>
      <c r="F434" s="44" t="s">
        <v>154</v>
      </c>
      <c r="G434" s="44" t="s">
        <v>72</v>
      </c>
      <c r="H434" s="44" t="s">
        <v>91</v>
      </c>
      <c r="I434" s="56">
        <v>14</v>
      </c>
    </row>
    <row r="435" spans="1:9" x14ac:dyDescent="0.2">
      <c r="A435" s="44" t="s">
        <v>120</v>
      </c>
      <c r="B435" s="44" t="s">
        <v>28</v>
      </c>
      <c r="C435" s="44" t="s">
        <v>186</v>
      </c>
      <c r="D435" s="44" t="s">
        <v>68</v>
      </c>
      <c r="E435" s="44" t="s">
        <v>94</v>
      </c>
      <c r="F435" s="44" t="s">
        <v>154</v>
      </c>
      <c r="G435" s="44" t="s">
        <v>72</v>
      </c>
      <c r="H435" s="44" t="s">
        <v>92</v>
      </c>
      <c r="I435" s="56">
        <v>3</v>
      </c>
    </row>
    <row r="436" spans="1:9" x14ac:dyDescent="0.2">
      <c r="A436" s="44" t="s">
        <v>120</v>
      </c>
      <c r="B436" s="44" t="s">
        <v>29</v>
      </c>
      <c r="C436" s="44" t="s">
        <v>187</v>
      </c>
      <c r="D436" s="44" t="s">
        <v>68</v>
      </c>
      <c r="E436" s="44" t="s">
        <v>95</v>
      </c>
      <c r="F436" s="44" t="s">
        <v>154</v>
      </c>
      <c r="G436" s="44" t="s">
        <v>200</v>
      </c>
      <c r="H436" s="44" t="s">
        <v>92</v>
      </c>
      <c r="I436" s="56">
        <v>1</v>
      </c>
    </row>
    <row r="437" spans="1:9" x14ac:dyDescent="0.2">
      <c r="A437" s="44" t="s">
        <v>120</v>
      </c>
      <c r="B437" s="44" t="s">
        <v>29</v>
      </c>
      <c r="C437" s="44" t="s">
        <v>187</v>
      </c>
      <c r="D437" s="44" t="s">
        <v>68</v>
      </c>
      <c r="E437" s="44" t="s">
        <v>95</v>
      </c>
      <c r="F437" s="44" t="s">
        <v>154</v>
      </c>
      <c r="G437" s="44" t="s">
        <v>93</v>
      </c>
      <c r="H437" s="44" t="s">
        <v>88</v>
      </c>
      <c r="I437" s="56">
        <v>1</v>
      </c>
    </row>
    <row r="438" spans="1:9" x14ac:dyDescent="0.2">
      <c r="A438" s="44" t="s">
        <v>120</v>
      </c>
      <c r="B438" s="44" t="s">
        <v>29</v>
      </c>
      <c r="C438" s="44" t="s">
        <v>187</v>
      </c>
      <c r="D438" s="44" t="s">
        <v>68</v>
      </c>
      <c r="E438" s="44" t="s">
        <v>95</v>
      </c>
      <c r="F438" s="44" t="s">
        <v>154</v>
      </c>
      <c r="G438" s="44" t="s">
        <v>93</v>
      </c>
      <c r="H438" s="44" t="s">
        <v>89</v>
      </c>
      <c r="I438" s="56">
        <v>3</v>
      </c>
    </row>
    <row r="439" spans="1:9" x14ac:dyDescent="0.2">
      <c r="A439" s="44" t="s">
        <v>120</v>
      </c>
      <c r="B439" s="44" t="s">
        <v>29</v>
      </c>
      <c r="C439" s="44" t="s">
        <v>187</v>
      </c>
      <c r="D439" s="44" t="s">
        <v>68</v>
      </c>
      <c r="E439" s="44" t="s">
        <v>95</v>
      </c>
      <c r="F439" s="44" t="s">
        <v>154</v>
      </c>
      <c r="G439" s="44" t="s">
        <v>93</v>
      </c>
      <c r="H439" s="44" t="s">
        <v>90</v>
      </c>
      <c r="I439" s="56">
        <v>2</v>
      </c>
    </row>
    <row r="440" spans="1:9" x14ac:dyDescent="0.2">
      <c r="A440" s="44" t="s">
        <v>120</v>
      </c>
      <c r="B440" s="44" t="s">
        <v>29</v>
      </c>
      <c r="C440" s="44" t="s">
        <v>187</v>
      </c>
      <c r="D440" s="44" t="s">
        <v>68</v>
      </c>
      <c r="E440" s="44" t="s">
        <v>95</v>
      </c>
      <c r="F440" s="44" t="s">
        <v>154</v>
      </c>
      <c r="G440" s="44" t="s">
        <v>93</v>
      </c>
      <c r="H440" s="44" t="s">
        <v>91</v>
      </c>
      <c r="I440" s="56">
        <v>2</v>
      </c>
    </row>
    <row r="441" spans="1:9" x14ac:dyDescent="0.2">
      <c r="A441" s="44" t="s">
        <v>120</v>
      </c>
      <c r="B441" s="44" t="s">
        <v>29</v>
      </c>
      <c r="C441" s="44" t="s">
        <v>187</v>
      </c>
      <c r="D441" s="44" t="s">
        <v>68</v>
      </c>
      <c r="E441" s="44" t="s">
        <v>95</v>
      </c>
      <c r="F441" s="44" t="s">
        <v>154</v>
      </c>
      <c r="G441" s="44" t="s">
        <v>93</v>
      </c>
      <c r="H441" s="44" t="s">
        <v>92</v>
      </c>
      <c r="I441" s="56">
        <v>1</v>
      </c>
    </row>
    <row r="442" spans="1:9" x14ac:dyDescent="0.2">
      <c r="A442" s="44" t="s">
        <v>120</v>
      </c>
      <c r="B442" s="44" t="s">
        <v>29</v>
      </c>
      <c r="C442" s="44" t="s">
        <v>187</v>
      </c>
      <c r="D442" s="44" t="s">
        <v>68</v>
      </c>
      <c r="E442" s="44" t="s">
        <v>95</v>
      </c>
      <c r="F442" s="44" t="s">
        <v>154</v>
      </c>
      <c r="G442" s="44" t="s">
        <v>155</v>
      </c>
      <c r="H442" s="44" t="s">
        <v>89</v>
      </c>
      <c r="I442" s="56">
        <v>2</v>
      </c>
    </row>
    <row r="443" spans="1:9" x14ac:dyDescent="0.2">
      <c r="A443" s="44" t="s">
        <v>120</v>
      </c>
      <c r="B443" s="44" t="s">
        <v>29</v>
      </c>
      <c r="C443" s="44" t="s">
        <v>187</v>
      </c>
      <c r="D443" s="44" t="s">
        <v>68</v>
      </c>
      <c r="E443" s="44" t="s">
        <v>95</v>
      </c>
      <c r="F443" s="44" t="s">
        <v>154</v>
      </c>
      <c r="G443" s="44" t="s">
        <v>155</v>
      </c>
      <c r="H443" s="44" t="s">
        <v>90</v>
      </c>
      <c r="I443" s="56">
        <v>3</v>
      </c>
    </row>
    <row r="444" spans="1:9" x14ac:dyDescent="0.2">
      <c r="A444" s="44" t="s">
        <v>120</v>
      </c>
      <c r="B444" s="44" t="s">
        <v>29</v>
      </c>
      <c r="C444" s="44" t="s">
        <v>187</v>
      </c>
      <c r="D444" s="44" t="s">
        <v>68</v>
      </c>
      <c r="E444" s="44" t="s">
        <v>95</v>
      </c>
      <c r="F444" s="44" t="s">
        <v>154</v>
      </c>
      <c r="G444" s="44" t="s">
        <v>72</v>
      </c>
      <c r="H444" s="44" t="s">
        <v>90</v>
      </c>
      <c r="I444" s="56">
        <v>1</v>
      </c>
    </row>
    <row r="445" spans="1:9" x14ac:dyDescent="0.2">
      <c r="A445" s="44" t="s">
        <v>120</v>
      </c>
      <c r="B445" s="44" t="s">
        <v>29</v>
      </c>
      <c r="C445" s="44" t="s">
        <v>187</v>
      </c>
      <c r="D445" s="44" t="s">
        <v>68</v>
      </c>
      <c r="E445" s="44" t="s">
        <v>95</v>
      </c>
      <c r="F445" s="44" t="s">
        <v>154</v>
      </c>
      <c r="G445" s="44" t="s">
        <v>72</v>
      </c>
      <c r="H445" s="44" t="s">
        <v>91</v>
      </c>
      <c r="I445" s="56">
        <v>3</v>
      </c>
    </row>
    <row r="446" spans="1:9" x14ac:dyDescent="0.2">
      <c r="A446" s="44" t="s">
        <v>120</v>
      </c>
      <c r="B446" s="44" t="s">
        <v>29</v>
      </c>
      <c r="C446" s="44" t="s">
        <v>187</v>
      </c>
      <c r="D446" s="44" t="s">
        <v>68</v>
      </c>
      <c r="E446" s="44" t="s">
        <v>95</v>
      </c>
      <c r="F446" s="44" t="s">
        <v>154</v>
      </c>
      <c r="G446" s="44" t="s">
        <v>72</v>
      </c>
      <c r="H446" s="44" t="s">
        <v>92</v>
      </c>
      <c r="I446" s="56">
        <v>4</v>
      </c>
    </row>
    <row r="447" spans="1:9" x14ac:dyDescent="0.2">
      <c r="A447" s="44" t="s">
        <v>120</v>
      </c>
      <c r="B447" s="44" t="s">
        <v>30</v>
      </c>
      <c r="C447" s="44" t="s">
        <v>188</v>
      </c>
      <c r="D447" s="44" t="s">
        <v>68</v>
      </c>
      <c r="E447" s="44" t="s">
        <v>87</v>
      </c>
      <c r="F447" s="44" t="s">
        <v>154</v>
      </c>
      <c r="G447" s="44" t="s">
        <v>93</v>
      </c>
      <c r="H447" s="44" t="s">
        <v>88</v>
      </c>
      <c r="I447" s="56">
        <v>4</v>
      </c>
    </row>
    <row r="448" spans="1:9" x14ac:dyDescent="0.2">
      <c r="A448" s="44" t="s">
        <v>120</v>
      </c>
      <c r="B448" s="44" t="s">
        <v>30</v>
      </c>
      <c r="C448" s="44" t="s">
        <v>188</v>
      </c>
      <c r="D448" s="44" t="s">
        <v>68</v>
      </c>
      <c r="E448" s="44" t="s">
        <v>87</v>
      </c>
      <c r="F448" s="44" t="s">
        <v>154</v>
      </c>
      <c r="G448" s="44" t="s">
        <v>93</v>
      </c>
      <c r="H448" s="44" t="s">
        <v>89</v>
      </c>
      <c r="I448" s="56">
        <v>5</v>
      </c>
    </row>
    <row r="449" spans="1:9" x14ac:dyDescent="0.2">
      <c r="A449" s="44" t="s">
        <v>120</v>
      </c>
      <c r="B449" s="44" t="s">
        <v>30</v>
      </c>
      <c r="C449" s="44" t="s">
        <v>188</v>
      </c>
      <c r="D449" s="44" t="s">
        <v>68</v>
      </c>
      <c r="E449" s="44" t="s">
        <v>87</v>
      </c>
      <c r="F449" s="44" t="s">
        <v>154</v>
      </c>
      <c r="G449" s="44" t="s">
        <v>93</v>
      </c>
      <c r="H449" s="44" t="s">
        <v>90</v>
      </c>
      <c r="I449" s="56">
        <v>7</v>
      </c>
    </row>
    <row r="450" spans="1:9" x14ac:dyDescent="0.2">
      <c r="A450" s="44" t="s">
        <v>120</v>
      </c>
      <c r="B450" s="44" t="s">
        <v>30</v>
      </c>
      <c r="C450" s="44" t="s">
        <v>188</v>
      </c>
      <c r="D450" s="44" t="s">
        <v>68</v>
      </c>
      <c r="E450" s="44" t="s">
        <v>87</v>
      </c>
      <c r="F450" s="44" t="s">
        <v>154</v>
      </c>
      <c r="G450" s="44" t="s">
        <v>93</v>
      </c>
      <c r="H450" s="44" t="s">
        <v>91</v>
      </c>
      <c r="I450" s="56">
        <v>4</v>
      </c>
    </row>
    <row r="451" spans="1:9" x14ac:dyDescent="0.2">
      <c r="A451" s="44" t="s">
        <v>120</v>
      </c>
      <c r="B451" s="44" t="s">
        <v>30</v>
      </c>
      <c r="C451" s="44" t="s">
        <v>188</v>
      </c>
      <c r="D451" s="44" t="s">
        <v>68</v>
      </c>
      <c r="E451" s="44" t="s">
        <v>87</v>
      </c>
      <c r="F451" s="44" t="s">
        <v>154</v>
      </c>
      <c r="G451" s="44" t="s">
        <v>93</v>
      </c>
      <c r="H451" s="44" t="s">
        <v>92</v>
      </c>
      <c r="I451" s="56">
        <v>3</v>
      </c>
    </row>
    <row r="452" spans="1:9" x14ac:dyDescent="0.2">
      <c r="A452" s="44" t="s">
        <v>120</v>
      </c>
      <c r="B452" s="44" t="s">
        <v>30</v>
      </c>
      <c r="C452" s="44" t="s">
        <v>188</v>
      </c>
      <c r="D452" s="44" t="s">
        <v>68</v>
      </c>
      <c r="E452" s="44" t="s">
        <v>87</v>
      </c>
      <c r="F452" s="44" t="s">
        <v>154</v>
      </c>
      <c r="G452" s="44" t="s">
        <v>155</v>
      </c>
      <c r="H452" s="44" t="s">
        <v>88</v>
      </c>
      <c r="I452" s="56">
        <v>1</v>
      </c>
    </row>
    <row r="453" spans="1:9" x14ac:dyDescent="0.2">
      <c r="A453" s="44" t="s">
        <v>120</v>
      </c>
      <c r="B453" s="44" t="s">
        <v>30</v>
      </c>
      <c r="C453" s="44" t="s">
        <v>188</v>
      </c>
      <c r="D453" s="44" t="s">
        <v>68</v>
      </c>
      <c r="E453" s="44" t="s">
        <v>87</v>
      </c>
      <c r="F453" s="44" t="s">
        <v>154</v>
      </c>
      <c r="G453" s="44" t="s">
        <v>155</v>
      </c>
      <c r="H453" s="44" t="s">
        <v>89</v>
      </c>
      <c r="I453" s="56">
        <v>2</v>
      </c>
    </row>
    <row r="454" spans="1:9" x14ac:dyDescent="0.2">
      <c r="A454" s="44" t="s">
        <v>120</v>
      </c>
      <c r="B454" s="44" t="s">
        <v>30</v>
      </c>
      <c r="C454" s="44" t="s">
        <v>188</v>
      </c>
      <c r="D454" s="44" t="s">
        <v>68</v>
      </c>
      <c r="E454" s="44" t="s">
        <v>87</v>
      </c>
      <c r="F454" s="44" t="s">
        <v>154</v>
      </c>
      <c r="G454" s="44" t="s">
        <v>155</v>
      </c>
      <c r="H454" s="44" t="s">
        <v>90</v>
      </c>
      <c r="I454" s="56">
        <v>4</v>
      </c>
    </row>
    <row r="455" spans="1:9" x14ac:dyDescent="0.2">
      <c r="A455" s="44" t="s">
        <v>120</v>
      </c>
      <c r="B455" s="44" t="s">
        <v>30</v>
      </c>
      <c r="C455" s="44" t="s">
        <v>188</v>
      </c>
      <c r="D455" s="44" t="s">
        <v>68</v>
      </c>
      <c r="E455" s="44" t="s">
        <v>87</v>
      </c>
      <c r="F455" s="44" t="s">
        <v>154</v>
      </c>
      <c r="G455" s="44" t="s">
        <v>155</v>
      </c>
      <c r="H455" s="44" t="s">
        <v>91</v>
      </c>
      <c r="I455" s="56">
        <v>5</v>
      </c>
    </row>
    <row r="456" spans="1:9" x14ac:dyDescent="0.2">
      <c r="A456" s="44" t="s">
        <v>120</v>
      </c>
      <c r="B456" s="44" t="s">
        <v>30</v>
      </c>
      <c r="C456" s="44" t="s">
        <v>188</v>
      </c>
      <c r="D456" s="44" t="s">
        <v>68</v>
      </c>
      <c r="E456" s="44" t="s">
        <v>87</v>
      </c>
      <c r="F456" s="44" t="s">
        <v>154</v>
      </c>
      <c r="G456" s="44" t="s">
        <v>155</v>
      </c>
      <c r="H456" s="44" t="s">
        <v>92</v>
      </c>
      <c r="I456" s="56">
        <v>10</v>
      </c>
    </row>
    <row r="457" spans="1:9" x14ac:dyDescent="0.2">
      <c r="A457" s="44" t="s">
        <v>120</v>
      </c>
      <c r="B457" s="44" t="s">
        <v>30</v>
      </c>
      <c r="C457" s="44" t="s">
        <v>188</v>
      </c>
      <c r="D457" s="44" t="s">
        <v>68</v>
      </c>
      <c r="E457" s="44" t="s">
        <v>87</v>
      </c>
      <c r="F457" s="44" t="s">
        <v>154</v>
      </c>
      <c r="G457" s="44" t="s">
        <v>72</v>
      </c>
      <c r="H457" s="44" t="s">
        <v>88</v>
      </c>
      <c r="I457" s="56">
        <v>1</v>
      </c>
    </row>
    <row r="458" spans="1:9" x14ac:dyDescent="0.2">
      <c r="A458" s="44" t="s">
        <v>120</v>
      </c>
      <c r="B458" s="44" t="s">
        <v>30</v>
      </c>
      <c r="C458" s="44" t="s">
        <v>188</v>
      </c>
      <c r="D458" s="44" t="s">
        <v>68</v>
      </c>
      <c r="E458" s="44" t="s">
        <v>87</v>
      </c>
      <c r="F458" s="44" t="s">
        <v>154</v>
      </c>
      <c r="G458" s="44" t="s">
        <v>72</v>
      </c>
      <c r="H458" s="44" t="s">
        <v>89</v>
      </c>
      <c r="I458" s="56">
        <v>3</v>
      </c>
    </row>
    <row r="459" spans="1:9" x14ac:dyDescent="0.2">
      <c r="A459" s="44" t="s">
        <v>120</v>
      </c>
      <c r="B459" s="44" t="s">
        <v>30</v>
      </c>
      <c r="C459" s="44" t="s">
        <v>188</v>
      </c>
      <c r="D459" s="44" t="s">
        <v>68</v>
      </c>
      <c r="E459" s="44" t="s">
        <v>87</v>
      </c>
      <c r="F459" s="44" t="s">
        <v>154</v>
      </c>
      <c r="G459" s="44" t="s">
        <v>72</v>
      </c>
      <c r="H459" s="44" t="s">
        <v>90</v>
      </c>
      <c r="I459" s="56">
        <v>6</v>
      </c>
    </row>
    <row r="460" spans="1:9" x14ac:dyDescent="0.2">
      <c r="A460" s="44" t="s">
        <v>120</v>
      </c>
      <c r="B460" s="44" t="s">
        <v>30</v>
      </c>
      <c r="C460" s="44" t="s">
        <v>188</v>
      </c>
      <c r="D460" s="44" t="s">
        <v>68</v>
      </c>
      <c r="E460" s="44" t="s">
        <v>87</v>
      </c>
      <c r="F460" s="44" t="s">
        <v>154</v>
      </c>
      <c r="G460" s="44" t="s">
        <v>72</v>
      </c>
      <c r="H460" s="44" t="s">
        <v>91</v>
      </c>
      <c r="I460" s="56">
        <v>12</v>
      </c>
    </row>
    <row r="461" spans="1:9" x14ac:dyDescent="0.2">
      <c r="A461" s="44" t="s">
        <v>120</v>
      </c>
      <c r="B461" s="44" t="s">
        <v>30</v>
      </c>
      <c r="C461" s="44" t="s">
        <v>188</v>
      </c>
      <c r="D461" s="44" t="s">
        <v>68</v>
      </c>
      <c r="E461" s="44" t="s">
        <v>87</v>
      </c>
      <c r="F461" s="44" t="s">
        <v>154</v>
      </c>
      <c r="G461" s="44" t="s">
        <v>72</v>
      </c>
      <c r="H461" s="44" t="s">
        <v>92</v>
      </c>
      <c r="I461" s="56">
        <v>9</v>
      </c>
    </row>
    <row r="462" spans="1:9" x14ac:dyDescent="0.2">
      <c r="A462" s="44" t="s">
        <v>120</v>
      </c>
      <c r="B462" s="44" t="s">
        <v>31</v>
      </c>
      <c r="C462" s="44" t="s">
        <v>189</v>
      </c>
      <c r="D462" s="44" t="s">
        <v>68</v>
      </c>
      <c r="E462" s="44" t="s">
        <v>95</v>
      </c>
      <c r="F462" s="44" t="s">
        <v>154</v>
      </c>
      <c r="G462" s="44" t="s">
        <v>93</v>
      </c>
      <c r="H462" s="44" t="s">
        <v>88</v>
      </c>
      <c r="I462" s="56">
        <v>11</v>
      </c>
    </row>
    <row r="463" spans="1:9" x14ac:dyDescent="0.2">
      <c r="A463" s="44" t="s">
        <v>120</v>
      </c>
      <c r="B463" s="44" t="s">
        <v>31</v>
      </c>
      <c r="C463" s="44" t="s">
        <v>189</v>
      </c>
      <c r="D463" s="44" t="s">
        <v>68</v>
      </c>
      <c r="E463" s="44" t="s">
        <v>95</v>
      </c>
      <c r="F463" s="44" t="s">
        <v>154</v>
      </c>
      <c r="G463" s="44" t="s">
        <v>93</v>
      </c>
      <c r="H463" s="44" t="s">
        <v>89</v>
      </c>
      <c r="I463" s="56">
        <v>16</v>
      </c>
    </row>
    <row r="464" spans="1:9" x14ac:dyDescent="0.2">
      <c r="A464" s="44" t="s">
        <v>120</v>
      </c>
      <c r="B464" s="44" t="s">
        <v>31</v>
      </c>
      <c r="C464" s="44" t="s">
        <v>189</v>
      </c>
      <c r="D464" s="44" t="s">
        <v>68</v>
      </c>
      <c r="E464" s="44" t="s">
        <v>95</v>
      </c>
      <c r="F464" s="44" t="s">
        <v>154</v>
      </c>
      <c r="G464" s="44" t="s">
        <v>93</v>
      </c>
      <c r="H464" s="44" t="s">
        <v>90</v>
      </c>
      <c r="I464" s="56">
        <v>2</v>
      </c>
    </row>
    <row r="465" spans="1:9" x14ac:dyDescent="0.2">
      <c r="A465" s="44" t="s">
        <v>120</v>
      </c>
      <c r="B465" s="44" t="s">
        <v>31</v>
      </c>
      <c r="C465" s="44" t="s">
        <v>189</v>
      </c>
      <c r="D465" s="44" t="s">
        <v>68</v>
      </c>
      <c r="E465" s="44" t="s">
        <v>95</v>
      </c>
      <c r="F465" s="44" t="s">
        <v>154</v>
      </c>
      <c r="G465" s="44" t="s">
        <v>93</v>
      </c>
      <c r="H465" s="44" t="s">
        <v>91</v>
      </c>
      <c r="I465" s="56">
        <v>18</v>
      </c>
    </row>
    <row r="466" spans="1:9" x14ac:dyDescent="0.2">
      <c r="A466" s="44" t="s">
        <v>120</v>
      </c>
      <c r="B466" s="44" t="s">
        <v>31</v>
      </c>
      <c r="C466" s="44" t="s">
        <v>189</v>
      </c>
      <c r="D466" s="44" t="s">
        <v>68</v>
      </c>
      <c r="E466" s="44" t="s">
        <v>95</v>
      </c>
      <c r="F466" s="44" t="s">
        <v>154</v>
      </c>
      <c r="G466" s="44" t="s">
        <v>93</v>
      </c>
      <c r="H466" s="44" t="s">
        <v>92</v>
      </c>
      <c r="I466" s="56">
        <v>9</v>
      </c>
    </row>
    <row r="467" spans="1:9" x14ac:dyDescent="0.2">
      <c r="A467" s="44" t="s">
        <v>120</v>
      </c>
      <c r="B467" s="44" t="s">
        <v>31</v>
      </c>
      <c r="C467" s="44" t="s">
        <v>189</v>
      </c>
      <c r="D467" s="44" t="s">
        <v>68</v>
      </c>
      <c r="E467" s="44" t="s">
        <v>95</v>
      </c>
      <c r="F467" s="44" t="s">
        <v>154</v>
      </c>
      <c r="G467" s="44" t="s">
        <v>155</v>
      </c>
      <c r="H467" s="44" t="s">
        <v>89</v>
      </c>
      <c r="I467" s="56">
        <v>3</v>
      </c>
    </row>
    <row r="468" spans="1:9" x14ac:dyDescent="0.2">
      <c r="A468" s="44" t="s">
        <v>120</v>
      </c>
      <c r="B468" s="44" t="s">
        <v>31</v>
      </c>
      <c r="C468" s="44" t="s">
        <v>189</v>
      </c>
      <c r="D468" s="44" t="s">
        <v>68</v>
      </c>
      <c r="E468" s="44" t="s">
        <v>95</v>
      </c>
      <c r="F468" s="44" t="s">
        <v>154</v>
      </c>
      <c r="G468" s="44" t="s">
        <v>155</v>
      </c>
      <c r="H468" s="44" t="s">
        <v>90</v>
      </c>
      <c r="I468" s="56">
        <v>1</v>
      </c>
    </row>
    <row r="469" spans="1:9" x14ac:dyDescent="0.2">
      <c r="A469" s="44" t="s">
        <v>120</v>
      </c>
      <c r="B469" s="44" t="s">
        <v>31</v>
      </c>
      <c r="C469" s="44" t="s">
        <v>189</v>
      </c>
      <c r="D469" s="44" t="s">
        <v>68</v>
      </c>
      <c r="E469" s="44" t="s">
        <v>95</v>
      </c>
      <c r="F469" s="44" t="s">
        <v>154</v>
      </c>
      <c r="G469" s="44" t="s">
        <v>155</v>
      </c>
      <c r="H469" s="44" t="s">
        <v>91</v>
      </c>
      <c r="I469" s="56">
        <v>1</v>
      </c>
    </row>
    <row r="470" spans="1:9" x14ac:dyDescent="0.2">
      <c r="A470" s="44" t="s">
        <v>120</v>
      </c>
      <c r="B470" s="44" t="s">
        <v>31</v>
      </c>
      <c r="C470" s="44" t="s">
        <v>189</v>
      </c>
      <c r="D470" s="44" t="s">
        <v>68</v>
      </c>
      <c r="E470" s="44" t="s">
        <v>95</v>
      </c>
      <c r="F470" s="44" t="s">
        <v>154</v>
      </c>
      <c r="G470" s="44" t="s">
        <v>155</v>
      </c>
      <c r="H470" s="44" t="s">
        <v>92</v>
      </c>
      <c r="I470" s="56">
        <v>1</v>
      </c>
    </row>
    <row r="471" spans="1:9" x14ac:dyDescent="0.2">
      <c r="A471" s="44" t="s">
        <v>120</v>
      </c>
      <c r="B471" s="44" t="s">
        <v>31</v>
      </c>
      <c r="C471" s="44" t="s">
        <v>189</v>
      </c>
      <c r="D471" s="44" t="s">
        <v>68</v>
      </c>
      <c r="E471" s="44" t="s">
        <v>95</v>
      </c>
      <c r="F471" s="44" t="s">
        <v>154</v>
      </c>
      <c r="G471" s="44" t="s">
        <v>72</v>
      </c>
      <c r="H471" s="44" t="s">
        <v>88</v>
      </c>
      <c r="I471" s="56">
        <v>1</v>
      </c>
    </row>
    <row r="472" spans="1:9" x14ac:dyDescent="0.2">
      <c r="A472" s="44" t="s">
        <v>120</v>
      </c>
      <c r="B472" s="44" t="s">
        <v>31</v>
      </c>
      <c r="C472" s="44" t="s">
        <v>189</v>
      </c>
      <c r="D472" s="44" t="s">
        <v>68</v>
      </c>
      <c r="E472" s="44" t="s">
        <v>95</v>
      </c>
      <c r="F472" s="44" t="s">
        <v>154</v>
      </c>
      <c r="G472" s="44" t="s">
        <v>72</v>
      </c>
      <c r="H472" s="44" t="s">
        <v>89</v>
      </c>
      <c r="I472" s="56">
        <v>2</v>
      </c>
    </row>
    <row r="473" spans="1:9" x14ac:dyDescent="0.2">
      <c r="A473" s="44" t="s">
        <v>120</v>
      </c>
      <c r="B473" s="44" t="s">
        <v>31</v>
      </c>
      <c r="C473" s="44" t="s">
        <v>189</v>
      </c>
      <c r="D473" s="44" t="s">
        <v>68</v>
      </c>
      <c r="E473" s="44" t="s">
        <v>95</v>
      </c>
      <c r="F473" s="44" t="s">
        <v>154</v>
      </c>
      <c r="G473" s="44" t="s">
        <v>72</v>
      </c>
      <c r="H473" s="44" t="s">
        <v>90</v>
      </c>
      <c r="I473" s="56">
        <v>8</v>
      </c>
    </row>
    <row r="474" spans="1:9" x14ac:dyDescent="0.2">
      <c r="A474" s="44" t="s">
        <v>120</v>
      </c>
      <c r="B474" s="44" t="s">
        <v>31</v>
      </c>
      <c r="C474" s="44" t="s">
        <v>189</v>
      </c>
      <c r="D474" s="44" t="s">
        <v>68</v>
      </c>
      <c r="E474" s="44" t="s">
        <v>95</v>
      </c>
      <c r="F474" s="44" t="s">
        <v>154</v>
      </c>
      <c r="G474" s="44" t="s">
        <v>72</v>
      </c>
      <c r="H474" s="44" t="s">
        <v>91</v>
      </c>
      <c r="I474" s="56">
        <v>3</v>
      </c>
    </row>
    <row r="475" spans="1:9" x14ac:dyDescent="0.2">
      <c r="A475" s="44" t="s">
        <v>120</v>
      </c>
      <c r="B475" s="44" t="s">
        <v>31</v>
      </c>
      <c r="C475" s="44" t="s">
        <v>189</v>
      </c>
      <c r="D475" s="44" t="s">
        <v>68</v>
      </c>
      <c r="E475" s="44" t="s">
        <v>95</v>
      </c>
      <c r="F475" s="44" t="s">
        <v>154</v>
      </c>
      <c r="G475" s="44" t="s">
        <v>72</v>
      </c>
      <c r="H475" s="44" t="s">
        <v>92</v>
      </c>
      <c r="I475" s="56">
        <v>5</v>
      </c>
    </row>
    <row r="476" spans="1:9" x14ac:dyDescent="0.2">
      <c r="A476" s="44" t="s">
        <v>120</v>
      </c>
      <c r="B476" s="44" t="s">
        <v>32</v>
      </c>
      <c r="C476" s="44" t="s">
        <v>190</v>
      </c>
      <c r="D476" s="44" t="s">
        <v>68</v>
      </c>
      <c r="E476" s="44" t="s">
        <v>95</v>
      </c>
      <c r="F476" s="44" t="s">
        <v>154</v>
      </c>
      <c r="G476" s="44" t="s">
        <v>200</v>
      </c>
      <c r="H476" s="44" t="s">
        <v>90</v>
      </c>
      <c r="I476" s="56">
        <v>2</v>
      </c>
    </row>
    <row r="477" spans="1:9" x14ac:dyDescent="0.2">
      <c r="A477" s="44" t="s">
        <v>120</v>
      </c>
      <c r="B477" s="44" t="s">
        <v>32</v>
      </c>
      <c r="C477" s="44" t="s">
        <v>190</v>
      </c>
      <c r="D477" s="44" t="s">
        <v>68</v>
      </c>
      <c r="E477" s="44" t="s">
        <v>95</v>
      </c>
      <c r="F477" s="44" t="s">
        <v>154</v>
      </c>
      <c r="G477" s="44" t="s">
        <v>93</v>
      </c>
      <c r="H477" s="44" t="s">
        <v>89</v>
      </c>
      <c r="I477" s="56">
        <v>12</v>
      </c>
    </row>
    <row r="478" spans="1:9" x14ac:dyDescent="0.2">
      <c r="A478" s="44" t="s">
        <v>120</v>
      </c>
      <c r="B478" s="44" t="s">
        <v>32</v>
      </c>
      <c r="C478" s="44" t="s">
        <v>190</v>
      </c>
      <c r="D478" s="44" t="s">
        <v>68</v>
      </c>
      <c r="E478" s="44" t="s">
        <v>95</v>
      </c>
      <c r="F478" s="44" t="s">
        <v>154</v>
      </c>
      <c r="G478" s="44" t="s">
        <v>93</v>
      </c>
      <c r="H478" s="44" t="s">
        <v>90</v>
      </c>
      <c r="I478" s="56">
        <v>12</v>
      </c>
    </row>
    <row r="479" spans="1:9" x14ac:dyDescent="0.2">
      <c r="A479" s="44" t="s">
        <v>120</v>
      </c>
      <c r="B479" s="44" t="s">
        <v>32</v>
      </c>
      <c r="C479" s="44" t="s">
        <v>190</v>
      </c>
      <c r="D479" s="44" t="s">
        <v>68</v>
      </c>
      <c r="E479" s="44" t="s">
        <v>95</v>
      </c>
      <c r="F479" s="44" t="s">
        <v>154</v>
      </c>
      <c r="G479" s="44" t="s">
        <v>93</v>
      </c>
      <c r="H479" s="44" t="s">
        <v>91</v>
      </c>
      <c r="I479" s="56">
        <v>3</v>
      </c>
    </row>
    <row r="480" spans="1:9" x14ac:dyDescent="0.2">
      <c r="A480" s="44" t="s">
        <v>120</v>
      </c>
      <c r="B480" s="44" t="s">
        <v>32</v>
      </c>
      <c r="C480" s="44" t="s">
        <v>190</v>
      </c>
      <c r="D480" s="44" t="s">
        <v>68</v>
      </c>
      <c r="E480" s="44" t="s">
        <v>95</v>
      </c>
      <c r="F480" s="44" t="s">
        <v>154</v>
      </c>
      <c r="G480" s="44" t="s">
        <v>93</v>
      </c>
      <c r="H480" s="44" t="s">
        <v>92</v>
      </c>
      <c r="I480" s="56">
        <v>9</v>
      </c>
    </row>
    <row r="481" spans="1:9" x14ac:dyDescent="0.2">
      <c r="A481" s="44" t="s">
        <v>120</v>
      </c>
      <c r="B481" s="44" t="s">
        <v>32</v>
      </c>
      <c r="C481" s="44" t="s">
        <v>190</v>
      </c>
      <c r="D481" s="44" t="s">
        <v>68</v>
      </c>
      <c r="E481" s="44" t="s">
        <v>95</v>
      </c>
      <c r="F481" s="44" t="s">
        <v>154</v>
      </c>
      <c r="G481" s="44" t="s">
        <v>155</v>
      </c>
      <c r="H481" s="44" t="s">
        <v>89</v>
      </c>
      <c r="I481" s="56">
        <v>3</v>
      </c>
    </row>
    <row r="482" spans="1:9" x14ac:dyDescent="0.2">
      <c r="A482" s="44" t="s">
        <v>120</v>
      </c>
      <c r="B482" s="44" t="s">
        <v>32</v>
      </c>
      <c r="C482" s="44" t="s">
        <v>190</v>
      </c>
      <c r="D482" s="44" t="s">
        <v>68</v>
      </c>
      <c r="E482" s="44" t="s">
        <v>95</v>
      </c>
      <c r="F482" s="44" t="s">
        <v>154</v>
      </c>
      <c r="G482" s="44" t="s">
        <v>155</v>
      </c>
      <c r="H482" s="44" t="s">
        <v>90</v>
      </c>
      <c r="I482" s="56">
        <v>2</v>
      </c>
    </row>
    <row r="483" spans="1:9" x14ac:dyDescent="0.2">
      <c r="A483" s="44" t="s">
        <v>120</v>
      </c>
      <c r="B483" s="44" t="s">
        <v>32</v>
      </c>
      <c r="C483" s="44" t="s">
        <v>190</v>
      </c>
      <c r="D483" s="44" t="s">
        <v>68</v>
      </c>
      <c r="E483" s="44" t="s">
        <v>95</v>
      </c>
      <c r="F483" s="44" t="s">
        <v>154</v>
      </c>
      <c r="G483" s="44" t="s">
        <v>155</v>
      </c>
      <c r="H483" s="44" t="s">
        <v>92</v>
      </c>
      <c r="I483" s="56">
        <v>3</v>
      </c>
    </row>
    <row r="484" spans="1:9" x14ac:dyDescent="0.2">
      <c r="A484" s="44" t="s">
        <v>120</v>
      </c>
      <c r="B484" s="44" t="s">
        <v>32</v>
      </c>
      <c r="C484" s="44" t="s">
        <v>190</v>
      </c>
      <c r="D484" s="44" t="s">
        <v>68</v>
      </c>
      <c r="E484" s="44" t="s">
        <v>95</v>
      </c>
      <c r="F484" s="44" t="s">
        <v>154</v>
      </c>
      <c r="G484" s="44" t="s">
        <v>72</v>
      </c>
      <c r="H484" s="44" t="s">
        <v>90</v>
      </c>
      <c r="I484" s="56">
        <v>1</v>
      </c>
    </row>
    <row r="485" spans="1:9" x14ac:dyDescent="0.2">
      <c r="A485" s="44" t="s">
        <v>120</v>
      </c>
      <c r="B485" s="44" t="s">
        <v>32</v>
      </c>
      <c r="C485" s="44" t="s">
        <v>190</v>
      </c>
      <c r="D485" s="44" t="s">
        <v>68</v>
      </c>
      <c r="E485" s="44" t="s">
        <v>95</v>
      </c>
      <c r="F485" s="44" t="s">
        <v>154</v>
      </c>
      <c r="G485" s="44" t="s">
        <v>72</v>
      </c>
      <c r="H485" s="44" t="s">
        <v>91</v>
      </c>
      <c r="I485" s="56">
        <v>7</v>
      </c>
    </row>
    <row r="486" spans="1:9" x14ac:dyDescent="0.2">
      <c r="A486" s="44" t="s">
        <v>120</v>
      </c>
      <c r="B486" s="44" t="s">
        <v>32</v>
      </c>
      <c r="C486" s="44" t="s">
        <v>190</v>
      </c>
      <c r="D486" s="44" t="s">
        <v>68</v>
      </c>
      <c r="E486" s="44" t="s">
        <v>95</v>
      </c>
      <c r="F486" s="44" t="s">
        <v>154</v>
      </c>
      <c r="G486" s="44" t="s">
        <v>72</v>
      </c>
      <c r="H486" s="44" t="s">
        <v>92</v>
      </c>
      <c r="I486" s="56">
        <v>1</v>
      </c>
    </row>
    <row r="487" spans="1:9" x14ac:dyDescent="0.2">
      <c r="A487" s="44" t="s">
        <v>120</v>
      </c>
      <c r="B487" s="44" t="s">
        <v>33</v>
      </c>
      <c r="C487" s="44" t="s">
        <v>191</v>
      </c>
      <c r="D487" s="44" t="s">
        <v>69</v>
      </c>
      <c r="E487" s="44" t="s">
        <v>87</v>
      </c>
      <c r="F487" s="44" t="s">
        <v>154</v>
      </c>
      <c r="G487" s="44" t="s">
        <v>93</v>
      </c>
      <c r="H487" s="44" t="s">
        <v>88</v>
      </c>
      <c r="I487" s="56">
        <v>1</v>
      </c>
    </row>
    <row r="488" spans="1:9" x14ac:dyDescent="0.2">
      <c r="A488" s="44" t="s">
        <v>120</v>
      </c>
      <c r="B488" s="44" t="s">
        <v>33</v>
      </c>
      <c r="C488" s="44" t="s">
        <v>191</v>
      </c>
      <c r="D488" s="44" t="s">
        <v>69</v>
      </c>
      <c r="E488" s="44" t="s">
        <v>87</v>
      </c>
      <c r="F488" s="44" t="s">
        <v>154</v>
      </c>
      <c r="G488" s="44" t="s">
        <v>93</v>
      </c>
      <c r="H488" s="44" t="s">
        <v>89</v>
      </c>
      <c r="I488" s="56">
        <v>1</v>
      </c>
    </row>
    <row r="489" spans="1:9" x14ac:dyDescent="0.2">
      <c r="A489" s="44" t="s">
        <v>120</v>
      </c>
      <c r="B489" s="44" t="s">
        <v>33</v>
      </c>
      <c r="C489" s="44" t="s">
        <v>191</v>
      </c>
      <c r="D489" s="44" t="s">
        <v>69</v>
      </c>
      <c r="E489" s="44" t="s">
        <v>87</v>
      </c>
      <c r="F489" s="44" t="s">
        <v>154</v>
      </c>
      <c r="G489" s="44" t="s">
        <v>93</v>
      </c>
      <c r="H489" s="44" t="s">
        <v>90</v>
      </c>
      <c r="I489" s="56">
        <v>4</v>
      </c>
    </row>
    <row r="490" spans="1:9" x14ac:dyDescent="0.2">
      <c r="A490" s="44" t="s">
        <v>120</v>
      </c>
      <c r="B490" s="44" t="s">
        <v>33</v>
      </c>
      <c r="C490" s="44" t="s">
        <v>191</v>
      </c>
      <c r="D490" s="44" t="s">
        <v>69</v>
      </c>
      <c r="E490" s="44" t="s">
        <v>87</v>
      </c>
      <c r="F490" s="44" t="s">
        <v>154</v>
      </c>
      <c r="G490" s="44" t="s">
        <v>93</v>
      </c>
      <c r="H490" s="44" t="s">
        <v>91</v>
      </c>
      <c r="I490" s="56">
        <v>2</v>
      </c>
    </row>
    <row r="491" spans="1:9" x14ac:dyDescent="0.2">
      <c r="A491" s="44" t="s">
        <v>120</v>
      </c>
      <c r="B491" s="44" t="s">
        <v>33</v>
      </c>
      <c r="C491" s="44" t="s">
        <v>191</v>
      </c>
      <c r="D491" s="44" t="s">
        <v>69</v>
      </c>
      <c r="E491" s="44" t="s">
        <v>87</v>
      </c>
      <c r="F491" s="44" t="s">
        <v>154</v>
      </c>
      <c r="G491" s="44" t="s">
        <v>155</v>
      </c>
      <c r="H491" s="44" t="s">
        <v>88</v>
      </c>
      <c r="I491" s="56">
        <v>2</v>
      </c>
    </row>
    <row r="492" spans="1:9" x14ac:dyDescent="0.2">
      <c r="A492" s="44" t="s">
        <v>120</v>
      </c>
      <c r="B492" s="44" t="s">
        <v>33</v>
      </c>
      <c r="C492" s="44" t="s">
        <v>191</v>
      </c>
      <c r="D492" s="44" t="s">
        <v>69</v>
      </c>
      <c r="E492" s="44" t="s">
        <v>87</v>
      </c>
      <c r="F492" s="44" t="s">
        <v>154</v>
      </c>
      <c r="G492" s="44" t="s">
        <v>155</v>
      </c>
      <c r="H492" s="44" t="s">
        <v>89</v>
      </c>
      <c r="I492" s="56">
        <v>11</v>
      </c>
    </row>
    <row r="493" spans="1:9" x14ac:dyDescent="0.2">
      <c r="A493" s="44" t="s">
        <v>120</v>
      </c>
      <c r="B493" s="44" t="s">
        <v>33</v>
      </c>
      <c r="C493" s="44" t="s">
        <v>191</v>
      </c>
      <c r="D493" s="44" t="s">
        <v>69</v>
      </c>
      <c r="E493" s="44" t="s">
        <v>87</v>
      </c>
      <c r="F493" s="44" t="s">
        <v>154</v>
      </c>
      <c r="G493" s="44" t="s">
        <v>155</v>
      </c>
      <c r="H493" s="44" t="s">
        <v>90</v>
      </c>
      <c r="I493" s="56">
        <v>9</v>
      </c>
    </row>
    <row r="494" spans="1:9" x14ac:dyDescent="0.2">
      <c r="A494" s="44" t="s">
        <v>120</v>
      </c>
      <c r="B494" s="44" t="s">
        <v>33</v>
      </c>
      <c r="C494" s="44" t="s">
        <v>191</v>
      </c>
      <c r="D494" s="44" t="s">
        <v>69</v>
      </c>
      <c r="E494" s="44" t="s">
        <v>87</v>
      </c>
      <c r="F494" s="44" t="s">
        <v>154</v>
      </c>
      <c r="G494" s="44" t="s">
        <v>155</v>
      </c>
      <c r="H494" s="44" t="s">
        <v>91</v>
      </c>
      <c r="I494" s="56">
        <v>6</v>
      </c>
    </row>
    <row r="495" spans="1:9" x14ac:dyDescent="0.2">
      <c r="A495" s="44" t="s">
        <v>120</v>
      </c>
      <c r="B495" s="44" t="s">
        <v>33</v>
      </c>
      <c r="C495" s="44" t="s">
        <v>191</v>
      </c>
      <c r="D495" s="44" t="s">
        <v>69</v>
      </c>
      <c r="E495" s="44" t="s">
        <v>87</v>
      </c>
      <c r="F495" s="44" t="s">
        <v>154</v>
      </c>
      <c r="G495" s="44" t="s">
        <v>155</v>
      </c>
      <c r="H495" s="44" t="s">
        <v>92</v>
      </c>
      <c r="I495" s="56">
        <v>8</v>
      </c>
    </row>
    <row r="496" spans="1:9" x14ac:dyDescent="0.2">
      <c r="A496" s="44" t="s">
        <v>120</v>
      </c>
      <c r="B496" s="44" t="s">
        <v>33</v>
      </c>
      <c r="C496" s="44" t="s">
        <v>191</v>
      </c>
      <c r="D496" s="44" t="s">
        <v>69</v>
      </c>
      <c r="E496" s="44" t="s">
        <v>87</v>
      </c>
      <c r="F496" s="44" t="s">
        <v>154</v>
      </c>
      <c r="G496" s="44" t="s">
        <v>72</v>
      </c>
      <c r="H496" s="44" t="s">
        <v>89</v>
      </c>
      <c r="I496" s="56">
        <v>2</v>
      </c>
    </row>
    <row r="497" spans="1:9" x14ac:dyDescent="0.2">
      <c r="A497" s="44" t="s">
        <v>120</v>
      </c>
      <c r="B497" s="44" t="s">
        <v>33</v>
      </c>
      <c r="C497" s="44" t="s">
        <v>191</v>
      </c>
      <c r="D497" s="44" t="s">
        <v>69</v>
      </c>
      <c r="E497" s="44" t="s">
        <v>87</v>
      </c>
      <c r="F497" s="44" t="s">
        <v>154</v>
      </c>
      <c r="G497" s="44" t="s">
        <v>72</v>
      </c>
      <c r="H497" s="44" t="s">
        <v>90</v>
      </c>
      <c r="I497" s="56">
        <v>3</v>
      </c>
    </row>
    <row r="498" spans="1:9" x14ac:dyDescent="0.2">
      <c r="A498" s="44" t="s">
        <v>120</v>
      </c>
      <c r="B498" s="44" t="s">
        <v>33</v>
      </c>
      <c r="C498" s="44" t="s">
        <v>191</v>
      </c>
      <c r="D498" s="44" t="s">
        <v>69</v>
      </c>
      <c r="E498" s="44" t="s">
        <v>87</v>
      </c>
      <c r="F498" s="44" t="s">
        <v>154</v>
      </c>
      <c r="G498" s="44" t="s">
        <v>72</v>
      </c>
      <c r="H498" s="44" t="s">
        <v>91</v>
      </c>
      <c r="I498" s="56">
        <v>12</v>
      </c>
    </row>
    <row r="499" spans="1:9" x14ac:dyDescent="0.2">
      <c r="A499" s="44" t="s">
        <v>120</v>
      </c>
      <c r="B499" s="44" t="s">
        <v>33</v>
      </c>
      <c r="C499" s="44" t="s">
        <v>191</v>
      </c>
      <c r="D499" s="44" t="s">
        <v>69</v>
      </c>
      <c r="E499" s="44" t="s">
        <v>87</v>
      </c>
      <c r="F499" s="44" t="s">
        <v>154</v>
      </c>
      <c r="G499" s="44" t="s">
        <v>72</v>
      </c>
      <c r="H499" s="44" t="s">
        <v>92</v>
      </c>
      <c r="I499" s="56">
        <v>10</v>
      </c>
    </row>
    <row r="500" spans="1:9" x14ac:dyDescent="0.2">
      <c r="A500" s="44" t="s">
        <v>120</v>
      </c>
      <c r="B500" s="44" t="s">
        <v>34</v>
      </c>
      <c r="C500" s="44" t="s">
        <v>192</v>
      </c>
      <c r="D500" s="44" t="s">
        <v>68</v>
      </c>
      <c r="E500" s="44" t="s">
        <v>94</v>
      </c>
      <c r="F500" s="44" t="s">
        <v>154</v>
      </c>
      <c r="G500" s="44" t="s">
        <v>93</v>
      </c>
      <c r="H500" s="44" t="s">
        <v>88</v>
      </c>
      <c r="I500" s="56">
        <v>4</v>
      </c>
    </row>
    <row r="501" spans="1:9" x14ac:dyDescent="0.2">
      <c r="A501" s="44" t="s">
        <v>120</v>
      </c>
      <c r="B501" s="44" t="s">
        <v>34</v>
      </c>
      <c r="C501" s="44" t="s">
        <v>192</v>
      </c>
      <c r="D501" s="44" t="s">
        <v>68</v>
      </c>
      <c r="E501" s="44" t="s">
        <v>94</v>
      </c>
      <c r="F501" s="44" t="s">
        <v>154</v>
      </c>
      <c r="G501" s="44" t="s">
        <v>93</v>
      </c>
      <c r="H501" s="44" t="s">
        <v>89</v>
      </c>
      <c r="I501" s="56">
        <v>20</v>
      </c>
    </row>
    <row r="502" spans="1:9" x14ac:dyDescent="0.2">
      <c r="A502" s="44" t="s">
        <v>120</v>
      </c>
      <c r="B502" s="44" t="s">
        <v>34</v>
      </c>
      <c r="C502" s="44" t="s">
        <v>192</v>
      </c>
      <c r="D502" s="44" t="s">
        <v>68</v>
      </c>
      <c r="E502" s="44" t="s">
        <v>94</v>
      </c>
      <c r="F502" s="44" t="s">
        <v>154</v>
      </c>
      <c r="G502" s="44" t="s">
        <v>93</v>
      </c>
      <c r="H502" s="44" t="s">
        <v>90</v>
      </c>
      <c r="I502" s="56">
        <v>10</v>
      </c>
    </row>
    <row r="503" spans="1:9" x14ac:dyDescent="0.2">
      <c r="A503" s="44" t="s">
        <v>120</v>
      </c>
      <c r="B503" s="44" t="s">
        <v>34</v>
      </c>
      <c r="C503" s="44" t="s">
        <v>192</v>
      </c>
      <c r="D503" s="44" t="s">
        <v>68</v>
      </c>
      <c r="E503" s="44" t="s">
        <v>94</v>
      </c>
      <c r="F503" s="44" t="s">
        <v>154</v>
      </c>
      <c r="G503" s="44" t="s">
        <v>93</v>
      </c>
      <c r="H503" s="44" t="s">
        <v>91</v>
      </c>
      <c r="I503" s="56">
        <v>4</v>
      </c>
    </row>
    <row r="504" spans="1:9" x14ac:dyDescent="0.2">
      <c r="A504" s="44" t="s">
        <v>120</v>
      </c>
      <c r="B504" s="44" t="s">
        <v>34</v>
      </c>
      <c r="C504" s="44" t="s">
        <v>192</v>
      </c>
      <c r="D504" s="44" t="s">
        <v>68</v>
      </c>
      <c r="E504" s="44" t="s">
        <v>94</v>
      </c>
      <c r="F504" s="44" t="s">
        <v>154</v>
      </c>
      <c r="G504" s="44" t="s">
        <v>93</v>
      </c>
      <c r="H504" s="44" t="s">
        <v>92</v>
      </c>
      <c r="I504" s="56">
        <v>3</v>
      </c>
    </row>
    <row r="505" spans="1:9" x14ac:dyDescent="0.2">
      <c r="A505" s="44" t="s">
        <v>120</v>
      </c>
      <c r="B505" s="44" t="s">
        <v>34</v>
      </c>
      <c r="C505" s="44" t="s">
        <v>192</v>
      </c>
      <c r="D505" s="44" t="s">
        <v>68</v>
      </c>
      <c r="E505" s="44" t="s">
        <v>94</v>
      </c>
      <c r="F505" s="44" t="s">
        <v>154</v>
      </c>
      <c r="G505" s="44" t="s">
        <v>155</v>
      </c>
      <c r="H505" s="44" t="s">
        <v>88</v>
      </c>
      <c r="I505" s="56">
        <v>1</v>
      </c>
    </row>
    <row r="506" spans="1:9" x14ac:dyDescent="0.2">
      <c r="A506" s="44" t="s">
        <v>120</v>
      </c>
      <c r="B506" s="44" t="s">
        <v>34</v>
      </c>
      <c r="C506" s="44" t="s">
        <v>192</v>
      </c>
      <c r="D506" s="44" t="s">
        <v>68</v>
      </c>
      <c r="E506" s="44" t="s">
        <v>94</v>
      </c>
      <c r="F506" s="44" t="s">
        <v>154</v>
      </c>
      <c r="G506" s="44" t="s">
        <v>155</v>
      </c>
      <c r="H506" s="44" t="s">
        <v>89</v>
      </c>
      <c r="I506" s="56">
        <v>3</v>
      </c>
    </row>
    <row r="507" spans="1:9" x14ac:dyDescent="0.2">
      <c r="A507" s="44" t="s">
        <v>120</v>
      </c>
      <c r="B507" s="44" t="s">
        <v>34</v>
      </c>
      <c r="C507" s="44" t="s">
        <v>192</v>
      </c>
      <c r="D507" s="44" t="s">
        <v>68</v>
      </c>
      <c r="E507" s="44" t="s">
        <v>94</v>
      </c>
      <c r="F507" s="44" t="s">
        <v>154</v>
      </c>
      <c r="G507" s="44" t="s">
        <v>155</v>
      </c>
      <c r="H507" s="44" t="s">
        <v>90</v>
      </c>
      <c r="I507" s="56">
        <v>1</v>
      </c>
    </row>
    <row r="508" spans="1:9" x14ac:dyDescent="0.2">
      <c r="A508" s="44" t="s">
        <v>120</v>
      </c>
      <c r="B508" s="44" t="s">
        <v>34</v>
      </c>
      <c r="C508" s="44" t="s">
        <v>192</v>
      </c>
      <c r="D508" s="44" t="s">
        <v>68</v>
      </c>
      <c r="E508" s="44" t="s">
        <v>94</v>
      </c>
      <c r="F508" s="44" t="s">
        <v>154</v>
      </c>
      <c r="G508" s="44" t="s">
        <v>155</v>
      </c>
      <c r="H508" s="44" t="s">
        <v>91</v>
      </c>
      <c r="I508" s="56">
        <v>3</v>
      </c>
    </row>
    <row r="509" spans="1:9" x14ac:dyDescent="0.2">
      <c r="A509" s="44" t="s">
        <v>120</v>
      </c>
      <c r="B509" s="44" t="s">
        <v>34</v>
      </c>
      <c r="C509" s="44" t="s">
        <v>192</v>
      </c>
      <c r="D509" s="44" t="s">
        <v>68</v>
      </c>
      <c r="E509" s="44" t="s">
        <v>94</v>
      </c>
      <c r="F509" s="44" t="s">
        <v>154</v>
      </c>
      <c r="G509" s="44" t="s">
        <v>155</v>
      </c>
      <c r="H509" s="44" t="s">
        <v>92</v>
      </c>
      <c r="I509" s="56">
        <v>1</v>
      </c>
    </row>
    <row r="510" spans="1:9" x14ac:dyDescent="0.2">
      <c r="A510" s="44" t="s">
        <v>120</v>
      </c>
      <c r="B510" s="44" t="s">
        <v>34</v>
      </c>
      <c r="C510" s="44" t="s">
        <v>192</v>
      </c>
      <c r="D510" s="44" t="s">
        <v>68</v>
      </c>
      <c r="E510" s="44" t="s">
        <v>94</v>
      </c>
      <c r="F510" s="44" t="s">
        <v>154</v>
      </c>
      <c r="G510" s="44" t="s">
        <v>72</v>
      </c>
      <c r="H510" s="44" t="s">
        <v>89</v>
      </c>
      <c r="I510" s="56">
        <v>2</v>
      </c>
    </row>
    <row r="511" spans="1:9" x14ac:dyDescent="0.2">
      <c r="A511" s="44" t="s">
        <v>120</v>
      </c>
      <c r="B511" s="44" t="s">
        <v>34</v>
      </c>
      <c r="C511" s="44" t="s">
        <v>192</v>
      </c>
      <c r="D511" s="44" t="s">
        <v>68</v>
      </c>
      <c r="E511" s="44" t="s">
        <v>94</v>
      </c>
      <c r="F511" s="44" t="s">
        <v>154</v>
      </c>
      <c r="G511" s="44" t="s">
        <v>72</v>
      </c>
      <c r="H511" s="44" t="s">
        <v>90</v>
      </c>
      <c r="I511" s="56">
        <v>2</v>
      </c>
    </row>
    <row r="512" spans="1:9" x14ac:dyDescent="0.2">
      <c r="A512" s="44" t="s">
        <v>120</v>
      </c>
      <c r="B512" s="44" t="s">
        <v>34</v>
      </c>
      <c r="C512" s="44" t="s">
        <v>192</v>
      </c>
      <c r="D512" s="44" t="s">
        <v>68</v>
      </c>
      <c r="E512" s="44" t="s">
        <v>94</v>
      </c>
      <c r="F512" s="44" t="s">
        <v>154</v>
      </c>
      <c r="G512" s="44" t="s">
        <v>72</v>
      </c>
      <c r="H512" s="44" t="s">
        <v>91</v>
      </c>
      <c r="I512" s="56">
        <v>5</v>
      </c>
    </row>
    <row r="513" spans="1:9" x14ac:dyDescent="0.2">
      <c r="A513" s="44" t="s">
        <v>120</v>
      </c>
      <c r="B513" s="44" t="s">
        <v>34</v>
      </c>
      <c r="C513" s="44" t="s">
        <v>192</v>
      </c>
      <c r="D513" s="44" t="s">
        <v>68</v>
      </c>
      <c r="E513" s="44" t="s">
        <v>94</v>
      </c>
      <c r="F513" s="44" t="s">
        <v>154</v>
      </c>
      <c r="G513" s="44" t="s">
        <v>72</v>
      </c>
      <c r="H513" s="44" t="s">
        <v>92</v>
      </c>
      <c r="I513" s="56">
        <v>3</v>
      </c>
    </row>
    <row r="514" spans="1:9" x14ac:dyDescent="0.2">
      <c r="A514" s="44" t="s">
        <v>120</v>
      </c>
      <c r="B514" s="44" t="s">
        <v>35</v>
      </c>
      <c r="C514" s="44" t="s">
        <v>193</v>
      </c>
      <c r="D514" s="44" t="s">
        <v>68</v>
      </c>
      <c r="E514" s="44" t="s">
        <v>95</v>
      </c>
      <c r="F514" s="44" t="s">
        <v>154</v>
      </c>
      <c r="G514" s="44" t="s">
        <v>93</v>
      </c>
      <c r="H514" s="44" t="s">
        <v>88</v>
      </c>
      <c r="I514" s="56">
        <v>4</v>
      </c>
    </row>
    <row r="515" spans="1:9" x14ac:dyDescent="0.2">
      <c r="A515" s="44" t="s">
        <v>120</v>
      </c>
      <c r="B515" s="44" t="s">
        <v>35</v>
      </c>
      <c r="C515" s="44" t="s">
        <v>193</v>
      </c>
      <c r="D515" s="44" t="s">
        <v>68</v>
      </c>
      <c r="E515" s="44" t="s">
        <v>95</v>
      </c>
      <c r="F515" s="44" t="s">
        <v>154</v>
      </c>
      <c r="G515" s="44" t="s">
        <v>93</v>
      </c>
      <c r="H515" s="44" t="s">
        <v>89</v>
      </c>
      <c r="I515" s="56">
        <v>17</v>
      </c>
    </row>
    <row r="516" spans="1:9" x14ac:dyDescent="0.2">
      <c r="A516" s="44" t="s">
        <v>120</v>
      </c>
      <c r="B516" s="44" t="s">
        <v>35</v>
      </c>
      <c r="C516" s="44" t="s">
        <v>193</v>
      </c>
      <c r="D516" s="44" t="s">
        <v>68</v>
      </c>
      <c r="E516" s="44" t="s">
        <v>95</v>
      </c>
      <c r="F516" s="44" t="s">
        <v>154</v>
      </c>
      <c r="G516" s="44" t="s">
        <v>93</v>
      </c>
      <c r="H516" s="44" t="s">
        <v>90</v>
      </c>
      <c r="I516" s="56">
        <v>9</v>
      </c>
    </row>
    <row r="517" spans="1:9" x14ac:dyDescent="0.2">
      <c r="A517" s="44" t="s">
        <v>120</v>
      </c>
      <c r="B517" s="44" t="s">
        <v>35</v>
      </c>
      <c r="C517" s="44" t="s">
        <v>193</v>
      </c>
      <c r="D517" s="44" t="s">
        <v>68</v>
      </c>
      <c r="E517" s="44" t="s">
        <v>95</v>
      </c>
      <c r="F517" s="44" t="s">
        <v>154</v>
      </c>
      <c r="G517" s="44" t="s">
        <v>93</v>
      </c>
      <c r="H517" s="44" t="s">
        <v>91</v>
      </c>
      <c r="I517" s="56">
        <v>5</v>
      </c>
    </row>
    <row r="518" spans="1:9" x14ac:dyDescent="0.2">
      <c r="A518" s="44" t="s">
        <v>120</v>
      </c>
      <c r="B518" s="44" t="s">
        <v>35</v>
      </c>
      <c r="C518" s="44" t="s">
        <v>193</v>
      </c>
      <c r="D518" s="44" t="s">
        <v>68</v>
      </c>
      <c r="E518" s="44" t="s">
        <v>95</v>
      </c>
      <c r="F518" s="44" t="s">
        <v>154</v>
      </c>
      <c r="G518" s="44" t="s">
        <v>93</v>
      </c>
      <c r="H518" s="44" t="s">
        <v>92</v>
      </c>
      <c r="I518" s="56">
        <v>10</v>
      </c>
    </row>
    <row r="519" spans="1:9" x14ac:dyDescent="0.2">
      <c r="A519" s="44" t="s">
        <v>120</v>
      </c>
      <c r="B519" s="44" t="s">
        <v>35</v>
      </c>
      <c r="C519" s="44" t="s">
        <v>193</v>
      </c>
      <c r="D519" s="44" t="s">
        <v>68</v>
      </c>
      <c r="E519" s="44" t="s">
        <v>95</v>
      </c>
      <c r="F519" s="44" t="s">
        <v>154</v>
      </c>
      <c r="G519" s="44" t="s">
        <v>155</v>
      </c>
      <c r="H519" s="44" t="s">
        <v>88</v>
      </c>
      <c r="I519" s="56">
        <v>1</v>
      </c>
    </row>
    <row r="520" spans="1:9" x14ac:dyDescent="0.2">
      <c r="A520" s="44" t="s">
        <v>120</v>
      </c>
      <c r="B520" s="44" t="s">
        <v>35</v>
      </c>
      <c r="C520" s="44" t="s">
        <v>193</v>
      </c>
      <c r="D520" s="44" t="s">
        <v>68</v>
      </c>
      <c r="E520" s="44" t="s">
        <v>95</v>
      </c>
      <c r="F520" s="44" t="s">
        <v>154</v>
      </c>
      <c r="G520" s="44" t="s">
        <v>155</v>
      </c>
      <c r="H520" s="44" t="s">
        <v>89</v>
      </c>
      <c r="I520" s="56">
        <v>1</v>
      </c>
    </row>
    <row r="521" spans="1:9" x14ac:dyDescent="0.2">
      <c r="A521" s="44" t="s">
        <v>120</v>
      </c>
      <c r="B521" s="44" t="s">
        <v>35</v>
      </c>
      <c r="C521" s="44" t="s">
        <v>193</v>
      </c>
      <c r="D521" s="44" t="s">
        <v>68</v>
      </c>
      <c r="E521" s="44" t="s">
        <v>95</v>
      </c>
      <c r="F521" s="44" t="s">
        <v>154</v>
      </c>
      <c r="G521" s="44" t="s">
        <v>155</v>
      </c>
      <c r="H521" s="44" t="s">
        <v>90</v>
      </c>
      <c r="I521" s="56">
        <v>3</v>
      </c>
    </row>
    <row r="522" spans="1:9" x14ac:dyDescent="0.2">
      <c r="A522" s="44" t="s">
        <v>120</v>
      </c>
      <c r="B522" s="44" t="s">
        <v>35</v>
      </c>
      <c r="C522" s="44" t="s">
        <v>193</v>
      </c>
      <c r="D522" s="44" t="s">
        <v>68</v>
      </c>
      <c r="E522" s="44" t="s">
        <v>95</v>
      </c>
      <c r="F522" s="44" t="s">
        <v>154</v>
      </c>
      <c r="G522" s="44" t="s">
        <v>155</v>
      </c>
      <c r="H522" s="44" t="s">
        <v>91</v>
      </c>
      <c r="I522" s="56">
        <v>2</v>
      </c>
    </row>
    <row r="523" spans="1:9" x14ac:dyDescent="0.2">
      <c r="A523" s="44" t="s">
        <v>120</v>
      </c>
      <c r="B523" s="44" t="s">
        <v>35</v>
      </c>
      <c r="C523" s="44" t="s">
        <v>193</v>
      </c>
      <c r="D523" s="44" t="s">
        <v>68</v>
      </c>
      <c r="E523" s="44" t="s">
        <v>95</v>
      </c>
      <c r="F523" s="44" t="s">
        <v>154</v>
      </c>
      <c r="G523" s="44" t="s">
        <v>155</v>
      </c>
      <c r="H523" s="44" t="s">
        <v>92</v>
      </c>
      <c r="I523" s="56">
        <v>7</v>
      </c>
    </row>
    <row r="524" spans="1:9" x14ac:dyDescent="0.2">
      <c r="A524" s="44" t="s">
        <v>120</v>
      </c>
      <c r="B524" s="44" t="s">
        <v>35</v>
      </c>
      <c r="C524" s="44" t="s">
        <v>193</v>
      </c>
      <c r="D524" s="44" t="s">
        <v>68</v>
      </c>
      <c r="E524" s="44" t="s">
        <v>95</v>
      </c>
      <c r="F524" s="44" t="s">
        <v>154</v>
      </c>
      <c r="G524" s="44" t="s">
        <v>72</v>
      </c>
      <c r="H524" s="44" t="s">
        <v>89</v>
      </c>
      <c r="I524" s="56">
        <v>3</v>
      </c>
    </row>
    <row r="525" spans="1:9" x14ac:dyDescent="0.2">
      <c r="A525" s="44" t="s">
        <v>120</v>
      </c>
      <c r="B525" s="44" t="s">
        <v>35</v>
      </c>
      <c r="C525" s="44" t="s">
        <v>193</v>
      </c>
      <c r="D525" s="44" t="s">
        <v>68</v>
      </c>
      <c r="E525" s="44" t="s">
        <v>95</v>
      </c>
      <c r="F525" s="44" t="s">
        <v>154</v>
      </c>
      <c r="G525" s="44" t="s">
        <v>72</v>
      </c>
      <c r="H525" s="44" t="s">
        <v>90</v>
      </c>
      <c r="I525" s="56">
        <v>2</v>
      </c>
    </row>
    <row r="526" spans="1:9" x14ac:dyDescent="0.2">
      <c r="A526" s="44" t="s">
        <v>120</v>
      </c>
      <c r="B526" s="44" t="s">
        <v>35</v>
      </c>
      <c r="C526" s="44" t="s">
        <v>193</v>
      </c>
      <c r="D526" s="44" t="s">
        <v>68</v>
      </c>
      <c r="E526" s="44" t="s">
        <v>95</v>
      </c>
      <c r="F526" s="44" t="s">
        <v>154</v>
      </c>
      <c r="G526" s="44" t="s">
        <v>72</v>
      </c>
      <c r="H526" s="44" t="s">
        <v>91</v>
      </c>
      <c r="I526" s="56">
        <v>4</v>
      </c>
    </row>
    <row r="527" spans="1:9" x14ac:dyDescent="0.2">
      <c r="A527" s="44" t="s">
        <v>120</v>
      </c>
      <c r="B527" s="44" t="s">
        <v>35</v>
      </c>
      <c r="C527" s="44" t="s">
        <v>193</v>
      </c>
      <c r="D527" s="44" t="s">
        <v>68</v>
      </c>
      <c r="E527" s="44" t="s">
        <v>95</v>
      </c>
      <c r="F527" s="44" t="s">
        <v>154</v>
      </c>
      <c r="G527" s="44" t="s">
        <v>72</v>
      </c>
      <c r="H527" s="44" t="s">
        <v>92</v>
      </c>
      <c r="I527" s="56">
        <v>4</v>
      </c>
    </row>
    <row r="528" spans="1:9" x14ac:dyDescent="0.2">
      <c r="A528" s="44" t="s">
        <v>120</v>
      </c>
      <c r="B528" s="44" t="s">
        <v>36</v>
      </c>
      <c r="C528" s="44" t="s">
        <v>194</v>
      </c>
      <c r="D528" s="44" t="s">
        <v>68</v>
      </c>
      <c r="E528" s="44" t="s">
        <v>87</v>
      </c>
      <c r="F528" s="44" t="s">
        <v>154</v>
      </c>
      <c r="G528" s="44" t="s">
        <v>200</v>
      </c>
      <c r="H528" s="44" t="s">
        <v>88</v>
      </c>
      <c r="I528" s="56">
        <v>3</v>
      </c>
    </row>
    <row r="529" spans="1:9" x14ac:dyDescent="0.2">
      <c r="A529" s="44" t="s">
        <v>120</v>
      </c>
      <c r="B529" s="44" t="s">
        <v>36</v>
      </c>
      <c r="C529" s="44" t="s">
        <v>194</v>
      </c>
      <c r="D529" s="44" t="s">
        <v>68</v>
      </c>
      <c r="E529" s="44" t="s">
        <v>87</v>
      </c>
      <c r="F529" s="44" t="s">
        <v>154</v>
      </c>
      <c r="G529" s="44" t="s">
        <v>200</v>
      </c>
      <c r="H529" s="44" t="s">
        <v>89</v>
      </c>
      <c r="I529" s="56">
        <v>4</v>
      </c>
    </row>
    <row r="530" spans="1:9" x14ac:dyDescent="0.2">
      <c r="A530" s="44" t="s">
        <v>120</v>
      </c>
      <c r="B530" s="44" t="s">
        <v>36</v>
      </c>
      <c r="C530" s="44" t="s">
        <v>194</v>
      </c>
      <c r="D530" s="44" t="s">
        <v>68</v>
      </c>
      <c r="E530" s="44" t="s">
        <v>87</v>
      </c>
      <c r="F530" s="44" t="s">
        <v>154</v>
      </c>
      <c r="G530" s="44" t="s">
        <v>200</v>
      </c>
      <c r="H530" s="44" t="s">
        <v>90</v>
      </c>
      <c r="I530" s="56">
        <v>1</v>
      </c>
    </row>
    <row r="531" spans="1:9" x14ac:dyDescent="0.2">
      <c r="A531" s="44" t="s">
        <v>120</v>
      </c>
      <c r="B531" s="44" t="s">
        <v>36</v>
      </c>
      <c r="C531" s="44" t="s">
        <v>194</v>
      </c>
      <c r="D531" s="44" t="s">
        <v>68</v>
      </c>
      <c r="E531" s="44" t="s">
        <v>87</v>
      </c>
      <c r="F531" s="44" t="s">
        <v>154</v>
      </c>
      <c r="G531" s="44" t="s">
        <v>200</v>
      </c>
      <c r="H531" s="44" t="s">
        <v>91</v>
      </c>
      <c r="I531" s="56">
        <v>2</v>
      </c>
    </row>
    <row r="532" spans="1:9" x14ac:dyDescent="0.2">
      <c r="A532" s="44" t="s">
        <v>120</v>
      </c>
      <c r="B532" s="44" t="s">
        <v>36</v>
      </c>
      <c r="C532" s="44" t="s">
        <v>194</v>
      </c>
      <c r="D532" s="44" t="s">
        <v>68</v>
      </c>
      <c r="E532" s="44" t="s">
        <v>87</v>
      </c>
      <c r="F532" s="44" t="s">
        <v>154</v>
      </c>
      <c r="G532" s="44" t="s">
        <v>200</v>
      </c>
      <c r="H532" s="44" t="s">
        <v>92</v>
      </c>
      <c r="I532" s="56">
        <v>2</v>
      </c>
    </row>
    <row r="533" spans="1:9" x14ac:dyDescent="0.2">
      <c r="A533" s="44" t="s">
        <v>120</v>
      </c>
      <c r="B533" s="44" t="s">
        <v>36</v>
      </c>
      <c r="C533" s="44" t="s">
        <v>194</v>
      </c>
      <c r="D533" s="44" t="s">
        <v>68</v>
      </c>
      <c r="E533" s="44" t="s">
        <v>87</v>
      </c>
      <c r="F533" s="44" t="s">
        <v>154</v>
      </c>
      <c r="G533" s="44" t="s">
        <v>93</v>
      </c>
      <c r="H533" s="44" t="s">
        <v>88</v>
      </c>
      <c r="I533" s="56">
        <v>1</v>
      </c>
    </row>
    <row r="534" spans="1:9" x14ac:dyDescent="0.2">
      <c r="A534" s="44" t="s">
        <v>120</v>
      </c>
      <c r="B534" s="44" t="s">
        <v>36</v>
      </c>
      <c r="C534" s="44" t="s">
        <v>194</v>
      </c>
      <c r="D534" s="44" t="s">
        <v>68</v>
      </c>
      <c r="E534" s="44" t="s">
        <v>87</v>
      </c>
      <c r="F534" s="44" t="s">
        <v>154</v>
      </c>
      <c r="G534" s="44" t="s">
        <v>93</v>
      </c>
      <c r="H534" s="44" t="s">
        <v>89</v>
      </c>
      <c r="I534" s="56">
        <v>3</v>
      </c>
    </row>
    <row r="535" spans="1:9" x14ac:dyDescent="0.2">
      <c r="A535" s="44" t="s">
        <v>120</v>
      </c>
      <c r="B535" s="44" t="s">
        <v>36</v>
      </c>
      <c r="C535" s="44" t="s">
        <v>194</v>
      </c>
      <c r="D535" s="44" t="s">
        <v>68</v>
      </c>
      <c r="E535" s="44" t="s">
        <v>87</v>
      </c>
      <c r="F535" s="44" t="s">
        <v>154</v>
      </c>
      <c r="G535" s="44" t="s">
        <v>93</v>
      </c>
      <c r="H535" s="44" t="s">
        <v>90</v>
      </c>
      <c r="I535" s="56">
        <v>2</v>
      </c>
    </row>
    <row r="536" spans="1:9" x14ac:dyDescent="0.2">
      <c r="A536" s="44" t="s">
        <v>120</v>
      </c>
      <c r="B536" s="44" t="s">
        <v>36</v>
      </c>
      <c r="C536" s="44" t="s">
        <v>194</v>
      </c>
      <c r="D536" s="44" t="s">
        <v>68</v>
      </c>
      <c r="E536" s="44" t="s">
        <v>87</v>
      </c>
      <c r="F536" s="44" t="s">
        <v>154</v>
      </c>
      <c r="G536" s="44" t="s">
        <v>93</v>
      </c>
      <c r="H536" s="44" t="s">
        <v>91</v>
      </c>
      <c r="I536" s="56">
        <v>3</v>
      </c>
    </row>
    <row r="537" spans="1:9" x14ac:dyDescent="0.2">
      <c r="A537" s="44" t="s">
        <v>120</v>
      </c>
      <c r="B537" s="44" t="s">
        <v>36</v>
      </c>
      <c r="C537" s="44" t="s">
        <v>194</v>
      </c>
      <c r="D537" s="44" t="s">
        <v>68</v>
      </c>
      <c r="E537" s="44" t="s">
        <v>87</v>
      </c>
      <c r="F537" s="44" t="s">
        <v>154</v>
      </c>
      <c r="G537" s="44" t="s">
        <v>93</v>
      </c>
      <c r="H537" s="44" t="s">
        <v>92</v>
      </c>
      <c r="I537" s="56">
        <v>1</v>
      </c>
    </row>
    <row r="538" spans="1:9" x14ac:dyDescent="0.2">
      <c r="A538" s="44" t="s">
        <v>120</v>
      </c>
      <c r="B538" s="44" t="s">
        <v>36</v>
      </c>
      <c r="C538" s="44" t="s">
        <v>194</v>
      </c>
      <c r="D538" s="44" t="s">
        <v>68</v>
      </c>
      <c r="E538" s="44" t="s">
        <v>87</v>
      </c>
      <c r="F538" s="44" t="s">
        <v>154</v>
      </c>
      <c r="G538" s="44" t="s">
        <v>155</v>
      </c>
      <c r="H538" s="44" t="s">
        <v>89</v>
      </c>
      <c r="I538" s="56">
        <v>3</v>
      </c>
    </row>
    <row r="539" spans="1:9" x14ac:dyDescent="0.2">
      <c r="A539" s="44" t="s">
        <v>120</v>
      </c>
      <c r="B539" s="44" t="s">
        <v>36</v>
      </c>
      <c r="C539" s="44" t="s">
        <v>194</v>
      </c>
      <c r="D539" s="44" t="s">
        <v>68</v>
      </c>
      <c r="E539" s="44" t="s">
        <v>87</v>
      </c>
      <c r="F539" s="44" t="s">
        <v>154</v>
      </c>
      <c r="G539" s="44" t="s">
        <v>155</v>
      </c>
      <c r="H539" s="44" t="s">
        <v>90</v>
      </c>
      <c r="I539" s="56">
        <v>3</v>
      </c>
    </row>
    <row r="540" spans="1:9" x14ac:dyDescent="0.2">
      <c r="A540" s="44" t="s">
        <v>120</v>
      </c>
      <c r="B540" s="44" t="s">
        <v>36</v>
      </c>
      <c r="C540" s="44" t="s">
        <v>194</v>
      </c>
      <c r="D540" s="44" t="s">
        <v>68</v>
      </c>
      <c r="E540" s="44" t="s">
        <v>87</v>
      </c>
      <c r="F540" s="44" t="s">
        <v>154</v>
      </c>
      <c r="G540" s="44" t="s">
        <v>155</v>
      </c>
      <c r="H540" s="44" t="s">
        <v>91</v>
      </c>
      <c r="I540" s="56">
        <v>3</v>
      </c>
    </row>
    <row r="541" spans="1:9" x14ac:dyDescent="0.2">
      <c r="A541" s="44" t="s">
        <v>120</v>
      </c>
      <c r="B541" s="44" t="s">
        <v>36</v>
      </c>
      <c r="C541" s="44" t="s">
        <v>194</v>
      </c>
      <c r="D541" s="44" t="s">
        <v>68</v>
      </c>
      <c r="E541" s="44" t="s">
        <v>87</v>
      </c>
      <c r="F541" s="44" t="s">
        <v>154</v>
      </c>
      <c r="G541" s="44" t="s">
        <v>155</v>
      </c>
      <c r="H541" s="44" t="s">
        <v>92</v>
      </c>
      <c r="I541" s="56">
        <v>8</v>
      </c>
    </row>
    <row r="542" spans="1:9" x14ac:dyDescent="0.2">
      <c r="A542" s="44" t="s">
        <v>120</v>
      </c>
      <c r="B542" s="44" t="s">
        <v>36</v>
      </c>
      <c r="C542" s="44" t="s">
        <v>194</v>
      </c>
      <c r="D542" s="44" t="s">
        <v>68</v>
      </c>
      <c r="E542" s="44" t="s">
        <v>87</v>
      </c>
      <c r="F542" s="44" t="s">
        <v>154</v>
      </c>
      <c r="G542" s="44" t="s">
        <v>72</v>
      </c>
      <c r="H542" s="44" t="s">
        <v>89</v>
      </c>
      <c r="I542" s="56">
        <v>10</v>
      </c>
    </row>
    <row r="543" spans="1:9" x14ac:dyDescent="0.2">
      <c r="A543" s="44" t="s">
        <v>120</v>
      </c>
      <c r="B543" s="44" t="s">
        <v>36</v>
      </c>
      <c r="C543" s="44" t="s">
        <v>194</v>
      </c>
      <c r="D543" s="44" t="s">
        <v>68</v>
      </c>
      <c r="E543" s="44" t="s">
        <v>87</v>
      </c>
      <c r="F543" s="44" t="s">
        <v>154</v>
      </c>
      <c r="G543" s="44" t="s">
        <v>72</v>
      </c>
      <c r="H543" s="44" t="s">
        <v>90</v>
      </c>
      <c r="I543" s="56">
        <v>4</v>
      </c>
    </row>
    <row r="544" spans="1:9" x14ac:dyDescent="0.2">
      <c r="A544" s="44" t="s">
        <v>120</v>
      </c>
      <c r="B544" s="44" t="s">
        <v>36</v>
      </c>
      <c r="C544" s="44" t="s">
        <v>194</v>
      </c>
      <c r="D544" s="44" t="s">
        <v>68</v>
      </c>
      <c r="E544" s="44" t="s">
        <v>87</v>
      </c>
      <c r="F544" s="44" t="s">
        <v>154</v>
      </c>
      <c r="G544" s="44" t="s">
        <v>72</v>
      </c>
      <c r="H544" s="44" t="s">
        <v>91</v>
      </c>
      <c r="I544" s="56">
        <v>13</v>
      </c>
    </row>
    <row r="545" spans="1:9" x14ac:dyDescent="0.2">
      <c r="A545" s="44" t="s">
        <v>120</v>
      </c>
      <c r="B545" s="44" t="s">
        <v>36</v>
      </c>
      <c r="C545" s="44" t="s">
        <v>194</v>
      </c>
      <c r="D545" s="44" t="s">
        <v>68</v>
      </c>
      <c r="E545" s="44" t="s">
        <v>87</v>
      </c>
      <c r="F545" s="44" t="s">
        <v>154</v>
      </c>
      <c r="G545" s="44" t="s">
        <v>72</v>
      </c>
      <c r="H545" s="44" t="s">
        <v>92</v>
      </c>
      <c r="I545" s="56">
        <v>7</v>
      </c>
    </row>
    <row r="546" spans="1:9" x14ac:dyDescent="0.2">
      <c r="A546" s="44" t="s">
        <v>120</v>
      </c>
      <c r="B546" s="44" t="s">
        <v>37</v>
      </c>
      <c r="C546" s="44" t="s">
        <v>195</v>
      </c>
      <c r="D546" s="44" t="s">
        <v>69</v>
      </c>
      <c r="E546" s="44" t="s">
        <v>87</v>
      </c>
      <c r="F546" s="44" t="s">
        <v>154</v>
      </c>
      <c r="G546" s="44" t="s">
        <v>200</v>
      </c>
      <c r="H546" s="44" t="s">
        <v>88</v>
      </c>
      <c r="I546" s="56">
        <v>1</v>
      </c>
    </row>
    <row r="547" spans="1:9" x14ac:dyDescent="0.2">
      <c r="A547" s="44" t="s">
        <v>120</v>
      </c>
      <c r="B547" s="44" t="s">
        <v>37</v>
      </c>
      <c r="C547" s="44" t="s">
        <v>195</v>
      </c>
      <c r="D547" s="44" t="s">
        <v>69</v>
      </c>
      <c r="E547" s="44" t="s">
        <v>87</v>
      </c>
      <c r="F547" s="44" t="s">
        <v>154</v>
      </c>
      <c r="G547" s="44" t="s">
        <v>200</v>
      </c>
      <c r="H547" s="44" t="s">
        <v>89</v>
      </c>
      <c r="I547" s="56">
        <v>2</v>
      </c>
    </row>
    <row r="548" spans="1:9" x14ac:dyDescent="0.2">
      <c r="A548" s="44" t="s">
        <v>120</v>
      </c>
      <c r="B548" s="44" t="s">
        <v>37</v>
      </c>
      <c r="C548" s="44" t="s">
        <v>195</v>
      </c>
      <c r="D548" s="44" t="s">
        <v>69</v>
      </c>
      <c r="E548" s="44" t="s">
        <v>87</v>
      </c>
      <c r="F548" s="44" t="s">
        <v>154</v>
      </c>
      <c r="G548" s="44" t="s">
        <v>200</v>
      </c>
      <c r="H548" s="44" t="s">
        <v>92</v>
      </c>
      <c r="I548" s="56">
        <v>2</v>
      </c>
    </row>
    <row r="549" spans="1:9" x14ac:dyDescent="0.2">
      <c r="A549" s="44" t="s">
        <v>120</v>
      </c>
      <c r="B549" s="44" t="s">
        <v>37</v>
      </c>
      <c r="C549" s="44" t="s">
        <v>195</v>
      </c>
      <c r="D549" s="44" t="s">
        <v>69</v>
      </c>
      <c r="E549" s="44" t="s">
        <v>87</v>
      </c>
      <c r="F549" s="44" t="s">
        <v>154</v>
      </c>
      <c r="G549" s="44" t="s">
        <v>93</v>
      </c>
      <c r="H549" s="44" t="s">
        <v>89</v>
      </c>
      <c r="I549" s="56">
        <v>1</v>
      </c>
    </row>
    <row r="550" spans="1:9" x14ac:dyDescent="0.2">
      <c r="A550" s="44" t="s">
        <v>120</v>
      </c>
      <c r="B550" s="44" t="s">
        <v>37</v>
      </c>
      <c r="C550" s="44" t="s">
        <v>195</v>
      </c>
      <c r="D550" s="44" t="s">
        <v>69</v>
      </c>
      <c r="E550" s="44" t="s">
        <v>87</v>
      </c>
      <c r="F550" s="44" t="s">
        <v>154</v>
      </c>
      <c r="G550" s="44" t="s">
        <v>155</v>
      </c>
      <c r="H550" s="44" t="s">
        <v>89</v>
      </c>
      <c r="I550" s="56">
        <v>3</v>
      </c>
    </row>
    <row r="551" spans="1:9" x14ac:dyDescent="0.2">
      <c r="A551" s="44" t="s">
        <v>120</v>
      </c>
      <c r="B551" s="44" t="s">
        <v>37</v>
      </c>
      <c r="C551" s="44" t="s">
        <v>195</v>
      </c>
      <c r="D551" s="44" t="s">
        <v>69</v>
      </c>
      <c r="E551" s="44" t="s">
        <v>87</v>
      </c>
      <c r="F551" s="44" t="s">
        <v>154</v>
      </c>
      <c r="G551" s="44" t="s">
        <v>155</v>
      </c>
      <c r="H551" s="44" t="s">
        <v>90</v>
      </c>
      <c r="I551" s="56">
        <v>7</v>
      </c>
    </row>
    <row r="552" spans="1:9" x14ac:dyDescent="0.2">
      <c r="A552" s="44" t="s">
        <v>120</v>
      </c>
      <c r="B552" s="44" t="s">
        <v>37</v>
      </c>
      <c r="C552" s="44" t="s">
        <v>195</v>
      </c>
      <c r="D552" s="44" t="s">
        <v>69</v>
      </c>
      <c r="E552" s="44" t="s">
        <v>87</v>
      </c>
      <c r="F552" s="44" t="s">
        <v>154</v>
      </c>
      <c r="G552" s="44" t="s">
        <v>155</v>
      </c>
      <c r="H552" s="44" t="s">
        <v>91</v>
      </c>
      <c r="I552" s="56">
        <v>5</v>
      </c>
    </row>
    <row r="553" spans="1:9" x14ac:dyDescent="0.2">
      <c r="A553" s="44" t="s">
        <v>120</v>
      </c>
      <c r="B553" s="44" t="s">
        <v>37</v>
      </c>
      <c r="C553" s="44" t="s">
        <v>195</v>
      </c>
      <c r="D553" s="44" t="s">
        <v>69</v>
      </c>
      <c r="E553" s="44" t="s">
        <v>87</v>
      </c>
      <c r="F553" s="44" t="s">
        <v>154</v>
      </c>
      <c r="G553" s="44" t="s">
        <v>155</v>
      </c>
      <c r="H553" s="44" t="s">
        <v>92</v>
      </c>
      <c r="I553" s="56">
        <v>10</v>
      </c>
    </row>
    <row r="554" spans="1:9" x14ac:dyDescent="0.2">
      <c r="A554" s="44" t="s">
        <v>120</v>
      </c>
      <c r="B554" s="44" t="s">
        <v>37</v>
      </c>
      <c r="C554" s="44" t="s">
        <v>195</v>
      </c>
      <c r="D554" s="44" t="s">
        <v>69</v>
      </c>
      <c r="E554" s="44" t="s">
        <v>87</v>
      </c>
      <c r="F554" s="44" t="s">
        <v>154</v>
      </c>
      <c r="G554" s="44" t="s">
        <v>72</v>
      </c>
      <c r="H554" s="44" t="s">
        <v>89</v>
      </c>
      <c r="I554" s="56">
        <v>2</v>
      </c>
    </row>
    <row r="555" spans="1:9" x14ac:dyDescent="0.2">
      <c r="A555" s="44" t="s">
        <v>120</v>
      </c>
      <c r="B555" s="44" t="s">
        <v>37</v>
      </c>
      <c r="C555" s="44" t="s">
        <v>195</v>
      </c>
      <c r="D555" s="44" t="s">
        <v>69</v>
      </c>
      <c r="E555" s="44" t="s">
        <v>87</v>
      </c>
      <c r="F555" s="44" t="s">
        <v>154</v>
      </c>
      <c r="G555" s="44" t="s">
        <v>72</v>
      </c>
      <c r="H555" s="44" t="s">
        <v>90</v>
      </c>
      <c r="I555" s="56">
        <v>5</v>
      </c>
    </row>
    <row r="556" spans="1:9" x14ac:dyDescent="0.2">
      <c r="A556" s="44" t="s">
        <v>120</v>
      </c>
      <c r="B556" s="44" t="s">
        <v>37</v>
      </c>
      <c r="C556" s="44" t="s">
        <v>195</v>
      </c>
      <c r="D556" s="44" t="s">
        <v>69</v>
      </c>
      <c r="E556" s="44" t="s">
        <v>87</v>
      </c>
      <c r="F556" s="44" t="s">
        <v>154</v>
      </c>
      <c r="G556" s="44" t="s">
        <v>72</v>
      </c>
      <c r="H556" s="44" t="s">
        <v>91</v>
      </c>
      <c r="I556" s="56">
        <v>21</v>
      </c>
    </row>
    <row r="557" spans="1:9" x14ac:dyDescent="0.2">
      <c r="A557" s="44" t="s">
        <v>120</v>
      </c>
      <c r="B557" s="44" t="s">
        <v>37</v>
      </c>
      <c r="C557" s="44" t="s">
        <v>195</v>
      </c>
      <c r="D557" s="44" t="s">
        <v>69</v>
      </c>
      <c r="E557" s="44" t="s">
        <v>87</v>
      </c>
      <c r="F557" s="44" t="s">
        <v>154</v>
      </c>
      <c r="G557" s="44" t="s">
        <v>72</v>
      </c>
      <c r="H557" s="44" t="s">
        <v>92</v>
      </c>
      <c r="I557" s="56">
        <v>3</v>
      </c>
    </row>
    <row r="558" spans="1:9" x14ac:dyDescent="0.2">
      <c r="A558" s="44" t="s">
        <v>120</v>
      </c>
      <c r="B558" s="44" t="s">
        <v>38</v>
      </c>
      <c r="C558" s="44" t="s">
        <v>196</v>
      </c>
      <c r="D558" s="44" t="s">
        <v>68</v>
      </c>
      <c r="E558" s="44" t="s">
        <v>94</v>
      </c>
      <c r="F558" s="44" t="s">
        <v>154</v>
      </c>
      <c r="G558" s="44" t="s">
        <v>200</v>
      </c>
      <c r="H558" s="44" t="s">
        <v>91</v>
      </c>
      <c r="I558" s="56">
        <v>1</v>
      </c>
    </row>
    <row r="559" spans="1:9" x14ac:dyDescent="0.2">
      <c r="A559" s="44" t="s">
        <v>120</v>
      </c>
      <c r="B559" s="44" t="s">
        <v>38</v>
      </c>
      <c r="C559" s="44" t="s">
        <v>196</v>
      </c>
      <c r="D559" s="44" t="s">
        <v>68</v>
      </c>
      <c r="E559" s="44" t="s">
        <v>94</v>
      </c>
      <c r="F559" s="44" t="s">
        <v>154</v>
      </c>
      <c r="G559" s="44" t="s">
        <v>93</v>
      </c>
      <c r="H559" s="44" t="s">
        <v>89</v>
      </c>
      <c r="I559" s="56">
        <v>7</v>
      </c>
    </row>
    <row r="560" spans="1:9" x14ac:dyDescent="0.2">
      <c r="A560" s="44" t="s">
        <v>120</v>
      </c>
      <c r="B560" s="44" t="s">
        <v>38</v>
      </c>
      <c r="C560" s="44" t="s">
        <v>196</v>
      </c>
      <c r="D560" s="44" t="s">
        <v>68</v>
      </c>
      <c r="E560" s="44" t="s">
        <v>94</v>
      </c>
      <c r="F560" s="44" t="s">
        <v>154</v>
      </c>
      <c r="G560" s="44" t="s">
        <v>93</v>
      </c>
      <c r="H560" s="44" t="s">
        <v>90</v>
      </c>
      <c r="I560" s="56">
        <v>3</v>
      </c>
    </row>
    <row r="561" spans="1:9" x14ac:dyDescent="0.2">
      <c r="A561" s="44" t="s">
        <v>120</v>
      </c>
      <c r="B561" s="44" t="s">
        <v>38</v>
      </c>
      <c r="C561" s="44" t="s">
        <v>196</v>
      </c>
      <c r="D561" s="44" t="s">
        <v>68</v>
      </c>
      <c r="E561" s="44" t="s">
        <v>94</v>
      </c>
      <c r="F561" s="44" t="s">
        <v>154</v>
      </c>
      <c r="G561" s="44" t="s">
        <v>93</v>
      </c>
      <c r="H561" s="44" t="s">
        <v>91</v>
      </c>
      <c r="I561" s="56">
        <v>2</v>
      </c>
    </row>
    <row r="562" spans="1:9" x14ac:dyDescent="0.2">
      <c r="A562" s="44" t="s">
        <v>120</v>
      </c>
      <c r="B562" s="44" t="s">
        <v>38</v>
      </c>
      <c r="C562" s="44" t="s">
        <v>196</v>
      </c>
      <c r="D562" s="44" t="s">
        <v>68</v>
      </c>
      <c r="E562" s="44" t="s">
        <v>94</v>
      </c>
      <c r="F562" s="44" t="s">
        <v>154</v>
      </c>
      <c r="G562" s="44" t="s">
        <v>155</v>
      </c>
      <c r="H562" s="44" t="s">
        <v>90</v>
      </c>
      <c r="I562" s="56">
        <v>2</v>
      </c>
    </row>
    <row r="563" spans="1:9" x14ac:dyDescent="0.2">
      <c r="A563" s="44" t="s">
        <v>120</v>
      </c>
      <c r="B563" s="44" t="s">
        <v>38</v>
      </c>
      <c r="C563" s="44" t="s">
        <v>196</v>
      </c>
      <c r="D563" s="44" t="s">
        <v>68</v>
      </c>
      <c r="E563" s="44" t="s">
        <v>94</v>
      </c>
      <c r="F563" s="44" t="s">
        <v>154</v>
      </c>
      <c r="G563" s="44" t="s">
        <v>155</v>
      </c>
      <c r="H563" s="44" t="s">
        <v>91</v>
      </c>
      <c r="I563" s="56">
        <v>3</v>
      </c>
    </row>
    <row r="564" spans="1:9" x14ac:dyDescent="0.2">
      <c r="A564" s="44" t="s">
        <v>120</v>
      </c>
      <c r="B564" s="44" t="s">
        <v>38</v>
      </c>
      <c r="C564" s="44" t="s">
        <v>196</v>
      </c>
      <c r="D564" s="44" t="s">
        <v>68</v>
      </c>
      <c r="E564" s="44" t="s">
        <v>94</v>
      </c>
      <c r="F564" s="44" t="s">
        <v>154</v>
      </c>
      <c r="G564" s="44" t="s">
        <v>155</v>
      </c>
      <c r="H564" s="44" t="s">
        <v>92</v>
      </c>
      <c r="I564" s="56">
        <v>2</v>
      </c>
    </row>
    <row r="565" spans="1:9" x14ac:dyDescent="0.2">
      <c r="A565" s="44" t="s">
        <v>120</v>
      </c>
      <c r="B565" s="44" t="s">
        <v>38</v>
      </c>
      <c r="C565" s="44" t="s">
        <v>196</v>
      </c>
      <c r="D565" s="44" t="s">
        <v>68</v>
      </c>
      <c r="E565" s="44" t="s">
        <v>94</v>
      </c>
      <c r="F565" s="44" t="s">
        <v>154</v>
      </c>
      <c r="G565" s="44" t="s">
        <v>72</v>
      </c>
      <c r="H565" s="44" t="s">
        <v>89</v>
      </c>
      <c r="I565" s="56">
        <v>1</v>
      </c>
    </row>
    <row r="566" spans="1:9" x14ac:dyDescent="0.2">
      <c r="A566" s="44" t="s">
        <v>120</v>
      </c>
      <c r="B566" s="44" t="s">
        <v>38</v>
      </c>
      <c r="C566" s="44" t="s">
        <v>196</v>
      </c>
      <c r="D566" s="44" t="s">
        <v>68</v>
      </c>
      <c r="E566" s="44" t="s">
        <v>94</v>
      </c>
      <c r="F566" s="44" t="s">
        <v>154</v>
      </c>
      <c r="G566" s="44" t="s">
        <v>72</v>
      </c>
      <c r="H566" s="44" t="s">
        <v>90</v>
      </c>
      <c r="I566" s="56">
        <v>2</v>
      </c>
    </row>
    <row r="567" spans="1:9" x14ac:dyDescent="0.2">
      <c r="A567" s="44" t="s">
        <v>120</v>
      </c>
      <c r="B567" s="44" t="s">
        <v>38</v>
      </c>
      <c r="C567" s="44" t="s">
        <v>196</v>
      </c>
      <c r="D567" s="44" t="s">
        <v>68</v>
      </c>
      <c r="E567" s="44" t="s">
        <v>94</v>
      </c>
      <c r="F567" s="44" t="s">
        <v>154</v>
      </c>
      <c r="G567" s="44" t="s">
        <v>72</v>
      </c>
      <c r="H567" s="44" t="s">
        <v>91</v>
      </c>
      <c r="I567" s="56">
        <v>7</v>
      </c>
    </row>
    <row r="568" spans="1:9" x14ac:dyDescent="0.2">
      <c r="A568" s="44" t="s">
        <v>120</v>
      </c>
      <c r="B568" s="44" t="s">
        <v>39</v>
      </c>
      <c r="C568" s="44" t="s">
        <v>197</v>
      </c>
      <c r="D568" s="44" t="s">
        <v>69</v>
      </c>
      <c r="E568" s="44" t="s">
        <v>87</v>
      </c>
      <c r="F568" s="44" t="s">
        <v>154</v>
      </c>
      <c r="G568" s="44" t="s">
        <v>200</v>
      </c>
      <c r="H568" s="44" t="s">
        <v>89</v>
      </c>
      <c r="I568" s="56">
        <v>6</v>
      </c>
    </row>
    <row r="569" spans="1:9" x14ac:dyDescent="0.2">
      <c r="A569" s="44" t="s">
        <v>120</v>
      </c>
      <c r="B569" s="44" t="s">
        <v>39</v>
      </c>
      <c r="C569" s="44" t="s">
        <v>197</v>
      </c>
      <c r="D569" s="44" t="s">
        <v>69</v>
      </c>
      <c r="E569" s="44" t="s">
        <v>87</v>
      </c>
      <c r="F569" s="44" t="s">
        <v>154</v>
      </c>
      <c r="G569" s="44" t="s">
        <v>200</v>
      </c>
      <c r="H569" s="44" t="s">
        <v>90</v>
      </c>
      <c r="I569" s="56">
        <v>3</v>
      </c>
    </row>
    <row r="570" spans="1:9" x14ac:dyDescent="0.2">
      <c r="A570" s="44" t="s">
        <v>120</v>
      </c>
      <c r="B570" s="44" t="s">
        <v>39</v>
      </c>
      <c r="C570" s="44" t="s">
        <v>197</v>
      </c>
      <c r="D570" s="44" t="s">
        <v>69</v>
      </c>
      <c r="E570" s="44" t="s">
        <v>87</v>
      </c>
      <c r="F570" s="44" t="s">
        <v>154</v>
      </c>
      <c r="G570" s="44" t="s">
        <v>155</v>
      </c>
      <c r="H570" s="44" t="s">
        <v>88</v>
      </c>
      <c r="I570" s="56">
        <v>1</v>
      </c>
    </row>
    <row r="571" spans="1:9" x14ac:dyDescent="0.2">
      <c r="A571" s="44" t="s">
        <v>120</v>
      </c>
      <c r="B571" s="44" t="s">
        <v>39</v>
      </c>
      <c r="C571" s="44" t="s">
        <v>197</v>
      </c>
      <c r="D571" s="44" t="s">
        <v>69</v>
      </c>
      <c r="E571" s="44" t="s">
        <v>87</v>
      </c>
      <c r="F571" s="44" t="s">
        <v>154</v>
      </c>
      <c r="G571" s="44" t="s">
        <v>155</v>
      </c>
      <c r="H571" s="44" t="s">
        <v>89</v>
      </c>
      <c r="I571" s="56">
        <v>4</v>
      </c>
    </row>
    <row r="572" spans="1:9" x14ac:dyDescent="0.2">
      <c r="A572" s="44" t="s">
        <v>120</v>
      </c>
      <c r="B572" s="44" t="s">
        <v>39</v>
      </c>
      <c r="C572" s="44" t="s">
        <v>197</v>
      </c>
      <c r="D572" s="44" t="s">
        <v>69</v>
      </c>
      <c r="E572" s="44" t="s">
        <v>87</v>
      </c>
      <c r="F572" s="44" t="s">
        <v>154</v>
      </c>
      <c r="G572" s="44" t="s">
        <v>155</v>
      </c>
      <c r="H572" s="44" t="s">
        <v>90</v>
      </c>
      <c r="I572" s="56">
        <v>5</v>
      </c>
    </row>
    <row r="573" spans="1:9" x14ac:dyDescent="0.2">
      <c r="A573" s="44" t="s">
        <v>120</v>
      </c>
      <c r="B573" s="44" t="s">
        <v>39</v>
      </c>
      <c r="C573" s="44" t="s">
        <v>197</v>
      </c>
      <c r="D573" s="44" t="s">
        <v>69</v>
      </c>
      <c r="E573" s="44" t="s">
        <v>87</v>
      </c>
      <c r="F573" s="44" t="s">
        <v>154</v>
      </c>
      <c r="G573" s="44" t="s">
        <v>155</v>
      </c>
      <c r="H573" s="44" t="s">
        <v>91</v>
      </c>
      <c r="I573" s="56">
        <v>7</v>
      </c>
    </row>
    <row r="574" spans="1:9" x14ac:dyDescent="0.2">
      <c r="A574" s="44" t="s">
        <v>120</v>
      </c>
      <c r="B574" s="44" t="s">
        <v>39</v>
      </c>
      <c r="C574" s="44" t="s">
        <v>197</v>
      </c>
      <c r="D574" s="44" t="s">
        <v>69</v>
      </c>
      <c r="E574" s="44" t="s">
        <v>87</v>
      </c>
      <c r="F574" s="44" t="s">
        <v>154</v>
      </c>
      <c r="G574" s="44" t="s">
        <v>155</v>
      </c>
      <c r="H574" s="44" t="s">
        <v>92</v>
      </c>
      <c r="I574" s="56">
        <v>25</v>
      </c>
    </row>
    <row r="575" spans="1:9" x14ac:dyDescent="0.2">
      <c r="A575" s="44" t="s">
        <v>120</v>
      </c>
      <c r="B575" s="44" t="s">
        <v>39</v>
      </c>
      <c r="C575" s="44" t="s">
        <v>197</v>
      </c>
      <c r="D575" s="44" t="s">
        <v>69</v>
      </c>
      <c r="E575" s="44" t="s">
        <v>87</v>
      </c>
      <c r="F575" s="44" t="s">
        <v>154</v>
      </c>
      <c r="G575" s="44" t="s">
        <v>72</v>
      </c>
      <c r="H575" s="44" t="s">
        <v>88</v>
      </c>
      <c r="I575" s="56">
        <v>2</v>
      </c>
    </row>
    <row r="576" spans="1:9" x14ac:dyDescent="0.2">
      <c r="A576" s="44" t="s">
        <v>120</v>
      </c>
      <c r="B576" s="44" t="s">
        <v>39</v>
      </c>
      <c r="C576" s="44" t="s">
        <v>197</v>
      </c>
      <c r="D576" s="44" t="s">
        <v>69</v>
      </c>
      <c r="E576" s="44" t="s">
        <v>87</v>
      </c>
      <c r="F576" s="44" t="s">
        <v>154</v>
      </c>
      <c r="G576" s="44" t="s">
        <v>72</v>
      </c>
      <c r="H576" s="44" t="s">
        <v>89</v>
      </c>
      <c r="I576" s="56">
        <v>17</v>
      </c>
    </row>
    <row r="577" spans="1:9" x14ac:dyDescent="0.2">
      <c r="A577" s="44" t="s">
        <v>120</v>
      </c>
      <c r="B577" s="44" t="s">
        <v>39</v>
      </c>
      <c r="C577" s="44" t="s">
        <v>197</v>
      </c>
      <c r="D577" s="44" t="s">
        <v>69</v>
      </c>
      <c r="E577" s="44" t="s">
        <v>87</v>
      </c>
      <c r="F577" s="44" t="s">
        <v>154</v>
      </c>
      <c r="G577" s="44" t="s">
        <v>72</v>
      </c>
      <c r="H577" s="44" t="s">
        <v>90</v>
      </c>
      <c r="I577" s="56">
        <v>15</v>
      </c>
    </row>
    <row r="578" spans="1:9" x14ac:dyDescent="0.2">
      <c r="A578" s="44" t="s">
        <v>120</v>
      </c>
      <c r="B578" s="44" t="s">
        <v>39</v>
      </c>
      <c r="C578" s="44" t="s">
        <v>197</v>
      </c>
      <c r="D578" s="44" t="s">
        <v>69</v>
      </c>
      <c r="E578" s="44" t="s">
        <v>87</v>
      </c>
      <c r="F578" s="44" t="s">
        <v>154</v>
      </c>
      <c r="G578" s="44" t="s">
        <v>72</v>
      </c>
      <c r="H578" s="44" t="s">
        <v>91</v>
      </c>
      <c r="I578" s="56">
        <v>66</v>
      </c>
    </row>
    <row r="579" spans="1:9" x14ac:dyDescent="0.2">
      <c r="A579" s="44" t="s">
        <v>120</v>
      </c>
      <c r="B579" s="44" t="s">
        <v>39</v>
      </c>
      <c r="C579" s="44" t="s">
        <v>197</v>
      </c>
      <c r="D579" s="44" t="s">
        <v>69</v>
      </c>
      <c r="E579" s="44" t="s">
        <v>87</v>
      </c>
      <c r="F579" s="44" t="s">
        <v>154</v>
      </c>
      <c r="G579" s="44" t="s">
        <v>72</v>
      </c>
      <c r="H579" s="44" t="s">
        <v>92</v>
      </c>
      <c r="I579" s="56">
        <v>9</v>
      </c>
    </row>
    <row r="580" spans="1:9" x14ac:dyDescent="0.2">
      <c r="A580" s="44" t="s">
        <v>120</v>
      </c>
      <c r="B580" s="44" t="s">
        <v>40</v>
      </c>
      <c r="C580" s="44" t="s">
        <v>198</v>
      </c>
      <c r="D580" s="44" t="s">
        <v>68</v>
      </c>
      <c r="E580" s="44" t="s">
        <v>94</v>
      </c>
      <c r="F580" s="44" t="s">
        <v>154</v>
      </c>
      <c r="G580" s="44" t="s">
        <v>93</v>
      </c>
      <c r="H580" s="44" t="s">
        <v>88</v>
      </c>
      <c r="I580" s="56">
        <v>4</v>
      </c>
    </row>
    <row r="581" spans="1:9" x14ac:dyDescent="0.2">
      <c r="A581" s="44" t="s">
        <v>120</v>
      </c>
      <c r="B581" s="44" t="s">
        <v>40</v>
      </c>
      <c r="C581" s="44" t="s">
        <v>198</v>
      </c>
      <c r="D581" s="44" t="s">
        <v>68</v>
      </c>
      <c r="E581" s="44" t="s">
        <v>94</v>
      </c>
      <c r="F581" s="44" t="s">
        <v>154</v>
      </c>
      <c r="G581" s="44" t="s">
        <v>93</v>
      </c>
      <c r="H581" s="44" t="s">
        <v>89</v>
      </c>
      <c r="I581" s="56">
        <v>8</v>
      </c>
    </row>
    <row r="582" spans="1:9" x14ac:dyDescent="0.2">
      <c r="A582" s="44" t="s">
        <v>120</v>
      </c>
      <c r="B582" s="44" t="s">
        <v>40</v>
      </c>
      <c r="C582" s="44" t="s">
        <v>198</v>
      </c>
      <c r="D582" s="44" t="s">
        <v>68</v>
      </c>
      <c r="E582" s="44" t="s">
        <v>94</v>
      </c>
      <c r="F582" s="44" t="s">
        <v>154</v>
      </c>
      <c r="G582" s="44" t="s">
        <v>93</v>
      </c>
      <c r="H582" s="44" t="s">
        <v>90</v>
      </c>
      <c r="I582" s="56">
        <v>6</v>
      </c>
    </row>
    <row r="583" spans="1:9" x14ac:dyDescent="0.2">
      <c r="A583" s="44" t="s">
        <v>120</v>
      </c>
      <c r="B583" s="44" t="s">
        <v>40</v>
      </c>
      <c r="C583" s="44" t="s">
        <v>198</v>
      </c>
      <c r="D583" s="44" t="s">
        <v>68</v>
      </c>
      <c r="E583" s="44" t="s">
        <v>94</v>
      </c>
      <c r="F583" s="44" t="s">
        <v>154</v>
      </c>
      <c r="G583" s="44" t="s">
        <v>93</v>
      </c>
      <c r="H583" s="44" t="s">
        <v>91</v>
      </c>
      <c r="I583" s="56">
        <v>8</v>
      </c>
    </row>
    <row r="584" spans="1:9" x14ac:dyDescent="0.2">
      <c r="A584" s="44" t="s">
        <v>120</v>
      </c>
      <c r="B584" s="44" t="s">
        <v>40</v>
      </c>
      <c r="C584" s="44" t="s">
        <v>198</v>
      </c>
      <c r="D584" s="44" t="s">
        <v>68</v>
      </c>
      <c r="E584" s="44" t="s">
        <v>94</v>
      </c>
      <c r="F584" s="44" t="s">
        <v>154</v>
      </c>
      <c r="G584" s="44" t="s">
        <v>93</v>
      </c>
      <c r="H584" s="44" t="s">
        <v>92</v>
      </c>
      <c r="I584" s="56">
        <v>3</v>
      </c>
    </row>
    <row r="585" spans="1:9" x14ac:dyDescent="0.2">
      <c r="A585" s="44" t="s">
        <v>120</v>
      </c>
      <c r="B585" s="44" t="s">
        <v>40</v>
      </c>
      <c r="C585" s="44" t="s">
        <v>198</v>
      </c>
      <c r="D585" s="44" t="s">
        <v>68</v>
      </c>
      <c r="E585" s="44" t="s">
        <v>94</v>
      </c>
      <c r="F585" s="44" t="s">
        <v>154</v>
      </c>
      <c r="G585" s="44" t="s">
        <v>155</v>
      </c>
      <c r="H585" s="44" t="s">
        <v>88</v>
      </c>
      <c r="I585" s="56">
        <v>1</v>
      </c>
    </row>
    <row r="586" spans="1:9" x14ac:dyDescent="0.2">
      <c r="A586" s="44" t="s">
        <v>120</v>
      </c>
      <c r="B586" s="44" t="s">
        <v>40</v>
      </c>
      <c r="C586" s="44" t="s">
        <v>198</v>
      </c>
      <c r="D586" s="44" t="s">
        <v>68</v>
      </c>
      <c r="E586" s="44" t="s">
        <v>94</v>
      </c>
      <c r="F586" s="44" t="s">
        <v>154</v>
      </c>
      <c r="G586" s="44" t="s">
        <v>155</v>
      </c>
      <c r="H586" s="44" t="s">
        <v>89</v>
      </c>
      <c r="I586" s="56">
        <v>1</v>
      </c>
    </row>
    <row r="587" spans="1:9" x14ac:dyDescent="0.2">
      <c r="A587" s="44" t="s">
        <v>120</v>
      </c>
      <c r="B587" s="44" t="s">
        <v>40</v>
      </c>
      <c r="C587" s="44" t="s">
        <v>198</v>
      </c>
      <c r="D587" s="44" t="s">
        <v>68</v>
      </c>
      <c r="E587" s="44" t="s">
        <v>94</v>
      </c>
      <c r="F587" s="44" t="s">
        <v>154</v>
      </c>
      <c r="G587" s="44" t="s">
        <v>155</v>
      </c>
      <c r="H587" s="44" t="s">
        <v>90</v>
      </c>
      <c r="I587" s="56">
        <v>2</v>
      </c>
    </row>
    <row r="588" spans="1:9" x14ac:dyDescent="0.2">
      <c r="A588" s="44" t="s">
        <v>120</v>
      </c>
      <c r="B588" s="44" t="s">
        <v>40</v>
      </c>
      <c r="C588" s="44" t="s">
        <v>198</v>
      </c>
      <c r="D588" s="44" t="s">
        <v>68</v>
      </c>
      <c r="E588" s="44" t="s">
        <v>94</v>
      </c>
      <c r="F588" s="44" t="s">
        <v>154</v>
      </c>
      <c r="G588" s="44" t="s">
        <v>155</v>
      </c>
      <c r="H588" s="44" t="s">
        <v>91</v>
      </c>
      <c r="I588" s="56">
        <v>1</v>
      </c>
    </row>
    <row r="589" spans="1:9" x14ac:dyDescent="0.2">
      <c r="A589" s="44" t="s">
        <v>120</v>
      </c>
      <c r="B589" s="44" t="s">
        <v>40</v>
      </c>
      <c r="C589" s="44" t="s">
        <v>198</v>
      </c>
      <c r="D589" s="44" t="s">
        <v>68</v>
      </c>
      <c r="E589" s="44" t="s">
        <v>94</v>
      </c>
      <c r="F589" s="44" t="s">
        <v>154</v>
      </c>
      <c r="G589" s="44" t="s">
        <v>155</v>
      </c>
      <c r="H589" s="44" t="s">
        <v>92</v>
      </c>
      <c r="I589" s="56">
        <v>8</v>
      </c>
    </row>
    <row r="590" spans="1:9" x14ac:dyDescent="0.2">
      <c r="A590" s="44" t="s">
        <v>120</v>
      </c>
      <c r="B590" s="44" t="s">
        <v>40</v>
      </c>
      <c r="C590" s="44" t="s">
        <v>198</v>
      </c>
      <c r="D590" s="44" t="s">
        <v>68</v>
      </c>
      <c r="E590" s="44" t="s">
        <v>94</v>
      </c>
      <c r="F590" s="44" t="s">
        <v>154</v>
      </c>
      <c r="G590" s="44" t="s">
        <v>72</v>
      </c>
      <c r="H590" s="44" t="s">
        <v>88</v>
      </c>
      <c r="I590" s="56">
        <v>1</v>
      </c>
    </row>
    <row r="591" spans="1:9" x14ac:dyDescent="0.2">
      <c r="A591" s="44" t="s">
        <v>120</v>
      </c>
      <c r="B591" s="44" t="s">
        <v>40</v>
      </c>
      <c r="C591" s="44" t="s">
        <v>198</v>
      </c>
      <c r="D591" s="44" t="s">
        <v>68</v>
      </c>
      <c r="E591" s="44" t="s">
        <v>94</v>
      </c>
      <c r="F591" s="44" t="s">
        <v>154</v>
      </c>
      <c r="G591" s="44" t="s">
        <v>72</v>
      </c>
      <c r="H591" s="44" t="s">
        <v>90</v>
      </c>
      <c r="I591" s="56">
        <v>2</v>
      </c>
    </row>
    <row r="592" spans="1:9" x14ac:dyDescent="0.2">
      <c r="A592" s="44" t="s">
        <v>120</v>
      </c>
      <c r="B592" s="44" t="s">
        <v>40</v>
      </c>
      <c r="C592" s="44" t="s">
        <v>198</v>
      </c>
      <c r="D592" s="44" t="s">
        <v>68</v>
      </c>
      <c r="E592" s="44" t="s">
        <v>94</v>
      </c>
      <c r="F592" s="44" t="s">
        <v>154</v>
      </c>
      <c r="G592" s="44" t="s">
        <v>72</v>
      </c>
      <c r="H592" s="44" t="s">
        <v>91</v>
      </c>
      <c r="I592" s="56">
        <v>10</v>
      </c>
    </row>
    <row r="593" spans="1:9" x14ac:dyDescent="0.2">
      <c r="A593" s="44" t="s">
        <v>120</v>
      </c>
      <c r="B593" s="44" t="s">
        <v>40</v>
      </c>
      <c r="C593" s="44" t="s">
        <v>198</v>
      </c>
      <c r="D593" s="44" t="s">
        <v>68</v>
      </c>
      <c r="E593" s="44" t="s">
        <v>94</v>
      </c>
      <c r="F593" s="44" t="s">
        <v>154</v>
      </c>
      <c r="G593" s="44" t="s">
        <v>72</v>
      </c>
      <c r="H593" s="44" t="s">
        <v>92</v>
      </c>
      <c r="I593" s="56">
        <v>1</v>
      </c>
    </row>
    <row r="594" spans="1:9" x14ac:dyDescent="0.2">
      <c r="A594" s="44" t="s">
        <v>120</v>
      </c>
      <c r="B594" s="44" t="s">
        <v>41</v>
      </c>
      <c r="C594" s="44" t="s">
        <v>199</v>
      </c>
      <c r="D594" s="44" t="s">
        <v>69</v>
      </c>
      <c r="E594" s="44" t="s">
        <v>87</v>
      </c>
      <c r="F594" s="44" t="s">
        <v>154</v>
      </c>
      <c r="G594" s="44" t="s">
        <v>200</v>
      </c>
      <c r="H594" s="44" t="s">
        <v>88</v>
      </c>
      <c r="I594" s="56">
        <v>1</v>
      </c>
    </row>
    <row r="595" spans="1:9" x14ac:dyDescent="0.2">
      <c r="A595" s="44" t="s">
        <v>120</v>
      </c>
      <c r="B595" s="44" t="s">
        <v>41</v>
      </c>
      <c r="C595" s="44" t="s">
        <v>199</v>
      </c>
      <c r="D595" s="44" t="s">
        <v>69</v>
      </c>
      <c r="E595" s="44" t="s">
        <v>87</v>
      </c>
      <c r="F595" s="44" t="s">
        <v>154</v>
      </c>
      <c r="G595" s="44" t="s">
        <v>200</v>
      </c>
      <c r="H595" s="44" t="s">
        <v>89</v>
      </c>
      <c r="I595" s="56">
        <v>1</v>
      </c>
    </row>
    <row r="596" spans="1:9" x14ac:dyDescent="0.2">
      <c r="A596" s="44" t="s">
        <v>120</v>
      </c>
      <c r="B596" s="44" t="s">
        <v>41</v>
      </c>
      <c r="C596" s="44" t="s">
        <v>199</v>
      </c>
      <c r="D596" s="44" t="s">
        <v>69</v>
      </c>
      <c r="E596" s="44" t="s">
        <v>87</v>
      </c>
      <c r="F596" s="44" t="s">
        <v>154</v>
      </c>
      <c r="G596" s="44" t="s">
        <v>200</v>
      </c>
      <c r="H596" s="44" t="s">
        <v>90</v>
      </c>
      <c r="I596" s="56">
        <v>1</v>
      </c>
    </row>
    <row r="597" spans="1:9" x14ac:dyDescent="0.2">
      <c r="A597" s="44" t="s">
        <v>120</v>
      </c>
      <c r="B597" s="44" t="s">
        <v>41</v>
      </c>
      <c r="C597" s="44" t="s">
        <v>199</v>
      </c>
      <c r="D597" s="44" t="s">
        <v>69</v>
      </c>
      <c r="E597" s="44" t="s">
        <v>87</v>
      </c>
      <c r="F597" s="44" t="s">
        <v>154</v>
      </c>
      <c r="G597" s="44" t="s">
        <v>200</v>
      </c>
      <c r="H597" s="44" t="s">
        <v>92</v>
      </c>
      <c r="I597" s="56">
        <v>2</v>
      </c>
    </row>
    <row r="598" spans="1:9" x14ac:dyDescent="0.2">
      <c r="A598" s="44" t="s">
        <v>120</v>
      </c>
      <c r="B598" s="44" t="s">
        <v>41</v>
      </c>
      <c r="C598" s="44" t="s">
        <v>199</v>
      </c>
      <c r="D598" s="44" t="s">
        <v>69</v>
      </c>
      <c r="E598" s="44" t="s">
        <v>87</v>
      </c>
      <c r="F598" s="44" t="s">
        <v>154</v>
      </c>
      <c r="G598" s="44" t="s">
        <v>93</v>
      </c>
      <c r="H598" s="44" t="s">
        <v>88</v>
      </c>
      <c r="I598" s="56">
        <v>1</v>
      </c>
    </row>
    <row r="599" spans="1:9" x14ac:dyDescent="0.2">
      <c r="A599" s="44" t="s">
        <v>120</v>
      </c>
      <c r="B599" s="44" t="s">
        <v>41</v>
      </c>
      <c r="C599" s="44" t="s">
        <v>199</v>
      </c>
      <c r="D599" s="44" t="s">
        <v>69</v>
      </c>
      <c r="E599" s="44" t="s">
        <v>87</v>
      </c>
      <c r="F599" s="44" t="s">
        <v>154</v>
      </c>
      <c r="G599" s="44" t="s">
        <v>93</v>
      </c>
      <c r="H599" s="44" t="s">
        <v>89</v>
      </c>
      <c r="I599" s="56">
        <v>7</v>
      </c>
    </row>
    <row r="600" spans="1:9" x14ac:dyDescent="0.2">
      <c r="A600" s="44" t="s">
        <v>120</v>
      </c>
      <c r="B600" s="44" t="s">
        <v>41</v>
      </c>
      <c r="C600" s="44" t="s">
        <v>199</v>
      </c>
      <c r="D600" s="44" t="s">
        <v>69</v>
      </c>
      <c r="E600" s="44" t="s">
        <v>87</v>
      </c>
      <c r="F600" s="44" t="s">
        <v>154</v>
      </c>
      <c r="G600" s="44" t="s">
        <v>93</v>
      </c>
      <c r="H600" s="44" t="s">
        <v>90</v>
      </c>
      <c r="I600" s="56">
        <v>5</v>
      </c>
    </row>
    <row r="601" spans="1:9" x14ac:dyDescent="0.2">
      <c r="A601" s="44" t="s">
        <v>120</v>
      </c>
      <c r="B601" s="44" t="s">
        <v>41</v>
      </c>
      <c r="C601" s="44" t="s">
        <v>199</v>
      </c>
      <c r="D601" s="44" t="s">
        <v>69</v>
      </c>
      <c r="E601" s="44" t="s">
        <v>87</v>
      </c>
      <c r="F601" s="44" t="s">
        <v>154</v>
      </c>
      <c r="G601" s="44" t="s">
        <v>93</v>
      </c>
      <c r="H601" s="44" t="s">
        <v>91</v>
      </c>
      <c r="I601" s="56">
        <v>3</v>
      </c>
    </row>
    <row r="602" spans="1:9" x14ac:dyDescent="0.2">
      <c r="A602" s="44" t="s">
        <v>120</v>
      </c>
      <c r="B602" s="44" t="s">
        <v>41</v>
      </c>
      <c r="C602" s="44" t="s">
        <v>199</v>
      </c>
      <c r="D602" s="44" t="s">
        <v>69</v>
      </c>
      <c r="E602" s="44" t="s">
        <v>87</v>
      </c>
      <c r="F602" s="44" t="s">
        <v>154</v>
      </c>
      <c r="G602" s="44" t="s">
        <v>93</v>
      </c>
      <c r="H602" s="44" t="s">
        <v>92</v>
      </c>
      <c r="I602" s="56">
        <v>1</v>
      </c>
    </row>
    <row r="603" spans="1:9" x14ac:dyDescent="0.2">
      <c r="A603" s="44" t="s">
        <v>120</v>
      </c>
      <c r="B603" s="44" t="s">
        <v>41</v>
      </c>
      <c r="C603" s="44" t="s">
        <v>199</v>
      </c>
      <c r="D603" s="44" t="s">
        <v>69</v>
      </c>
      <c r="E603" s="44" t="s">
        <v>87</v>
      </c>
      <c r="F603" s="44" t="s">
        <v>154</v>
      </c>
      <c r="G603" s="44" t="s">
        <v>155</v>
      </c>
      <c r="H603" s="44" t="s">
        <v>88</v>
      </c>
      <c r="I603" s="56">
        <v>3</v>
      </c>
    </row>
    <row r="604" spans="1:9" x14ac:dyDescent="0.2">
      <c r="A604" s="44" t="s">
        <v>120</v>
      </c>
      <c r="B604" s="44" t="s">
        <v>41</v>
      </c>
      <c r="C604" s="44" t="s">
        <v>199</v>
      </c>
      <c r="D604" s="44" t="s">
        <v>69</v>
      </c>
      <c r="E604" s="44" t="s">
        <v>87</v>
      </c>
      <c r="F604" s="44" t="s">
        <v>154</v>
      </c>
      <c r="G604" s="44" t="s">
        <v>155</v>
      </c>
      <c r="H604" s="44" t="s">
        <v>89</v>
      </c>
      <c r="I604" s="56">
        <v>5</v>
      </c>
    </row>
    <row r="605" spans="1:9" x14ac:dyDescent="0.2">
      <c r="A605" s="44" t="s">
        <v>120</v>
      </c>
      <c r="B605" s="44" t="s">
        <v>41</v>
      </c>
      <c r="C605" s="44" t="s">
        <v>199</v>
      </c>
      <c r="D605" s="44" t="s">
        <v>69</v>
      </c>
      <c r="E605" s="44" t="s">
        <v>87</v>
      </c>
      <c r="F605" s="44" t="s">
        <v>154</v>
      </c>
      <c r="G605" s="44" t="s">
        <v>155</v>
      </c>
      <c r="H605" s="44" t="s">
        <v>90</v>
      </c>
      <c r="I605" s="56">
        <v>8</v>
      </c>
    </row>
    <row r="606" spans="1:9" x14ac:dyDescent="0.2">
      <c r="A606" s="44" t="s">
        <v>120</v>
      </c>
      <c r="B606" s="44" t="s">
        <v>41</v>
      </c>
      <c r="C606" s="44" t="s">
        <v>199</v>
      </c>
      <c r="D606" s="44" t="s">
        <v>69</v>
      </c>
      <c r="E606" s="44" t="s">
        <v>87</v>
      </c>
      <c r="F606" s="44" t="s">
        <v>154</v>
      </c>
      <c r="G606" s="44" t="s">
        <v>155</v>
      </c>
      <c r="H606" s="44" t="s">
        <v>91</v>
      </c>
      <c r="I606" s="56">
        <v>9</v>
      </c>
    </row>
    <row r="607" spans="1:9" x14ac:dyDescent="0.2">
      <c r="A607" s="44" t="s">
        <v>120</v>
      </c>
      <c r="B607" s="44" t="s">
        <v>41</v>
      </c>
      <c r="C607" s="44" t="s">
        <v>199</v>
      </c>
      <c r="D607" s="44" t="s">
        <v>69</v>
      </c>
      <c r="E607" s="44" t="s">
        <v>87</v>
      </c>
      <c r="F607" s="44" t="s">
        <v>154</v>
      </c>
      <c r="G607" s="44" t="s">
        <v>155</v>
      </c>
      <c r="H607" s="44" t="s">
        <v>92</v>
      </c>
      <c r="I607" s="56">
        <v>15</v>
      </c>
    </row>
    <row r="608" spans="1:9" x14ac:dyDescent="0.2">
      <c r="A608" s="44" t="s">
        <v>120</v>
      </c>
      <c r="B608" s="44" t="s">
        <v>41</v>
      </c>
      <c r="C608" s="44" t="s">
        <v>199</v>
      </c>
      <c r="D608" s="44" t="s">
        <v>69</v>
      </c>
      <c r="E608" s="44" t="s">
        <v>87</v>
      </c>
      <c r="F608" s="44" t="s">
        <v>154</v>
      </c>
      <c r="G608" s="44" t="s">
        <v>72</v>
      </c>
      <c r="H608" s="44" t="s">
        <v>89</v>
      </c>
      <c r="I608" s="56">
        <v>7</v>
      </c>
    </row>
    <row r="609" spans="1:9" x14ac:dyDescent="0.2">
      <c r="A609" s="44" t="s">
        <v>120</v>
      </c>
      <c r="B609" s="44" t="s">
        <v>41</v>
      </c>
      <c r="C609" s="44" t="s">
        <v>199</v>
      </c>
      <c r="D609" s="44" t="s">
        <v>69</v>
      </c>
      <c r="E609" s="44" t="s">
        <v>87</v>
      </c>
      <c r="F609" s="44" t="s">
        <v>154</v>
      </c>
      <c r="G609" s="44" t="s">
        <v>72</v>
      </c>
      <c r="H609" s="44" t="s">
        <v>90</v>
      </c>
      <c r="I609" s="56">
        <v>7</v>
      </c>
    </row>
    <row r="610" spans="1:9" x14ac:dyDescent="0.2">
      <c r="A610" s="44" t="s">
        <v>120</v>
      </c>
      <c r="B610" s="44" t="s">
        <v>41</v>
      </c>
      <c r="C610" s="44" t="s">
        <v>199</v>
      </c>
      <c r="D610" s="44" t="s">
        <v>69</v>
      </c>
      <c r="E610" s="44" t="s">
        <v>87</v>
      </c>
      <c r="F610" s="44" t="s">
        <v>154</v>
      </c>
      <c r="G610" s="44" t="s">
        <v>72</v>
      </c>
      <c r="H610" s="44" t="s">
        <v>91</v>
      </c>
      <c r="I610" s="56">
        <v>43</v>
      </c>
    </row>
    <row r="611" spans="1:9" x14ac:dyDescent="0.2">
      <c r="A611" s="44" t="s">
        <v>120</v>
      </c>
      <c r="B611" s="44" t="s">
        <v>41</v>
      </c>
      <c r="C611" s="44" t="s">
        <v>199</v>
      </c>
      <c r="D611" s="44" t="s">
        <v>69</v>
      </c>
      <c r="E611" s="44" t="s">
        <v>87</v>
      </c>
      <c r="F611" s="44" t="s">
        <v>154</v>
      </c>
      <c r="G611" s="44" t="s">
        <v>72</v>
      </c>
      <c r="H611" s="44" t="s">
        <v>92</v>
      </c>
      <c r="I611" s="56">
        <v>9</v>
      </c>
    </row>
    <row r="612" spans="1:9" x14ac:dyDescent="0.2">
      <c r="A612" s="44" t="s">
        <v>138</v>
      </c>
      <c r="B612" s="44" t="s">
        <v>0</v>
      </c>
      <c r="C612" s="44" t="s">
        <v>153</v>
      </c>
      <c r="D612" s="44" t="s">
        <v>68</v>
      </c>
      <c r="E612" s="44" t="s">
        <v>87</v>
      </c>
      <c r="F612" s="44" t="s">
        <v>154</v>
      </c>
      <c r="G612" s="44" t="s">
        <v>200</v>
      </c>
      <c r="H612" s="44" t="s">
        <v>92</v>
      </c>
      <c r="I612" s="56">
        <v>1</v>
      </c>
    </row>
    <row r="613" spans="1:9" x14ac:dyDescent="0.2">
      <c r="A613" s="44" t="s">
        <v>138</v>
      </c>
      <c r="B613" s="44" t="s">
        <v>0</v>
      </c>
      <c r="C613" s="44" t="s">
        <v>153</v>
      </c>
      <c r="D613" s="44" t="s">
        <v>68</v>
      </c>
      <c r="E613" s="44" t="s">
        <v>87</v>
      </c>
      <c r="F613" s="44" t="s">
        <v>154</v>
      </c>
      <c r="G613" s="44" t="s">
        <v>93</v>
      </c>
      <c r="H613" s="44" t="s">
        <v>88</v>
      </c>
      <c r="I613" s="56">
        <v>1</v>
      </c>
    </row>
    <row r="614" spans="1:9" x14ac:dyDescent="0.2">
      <c r="A614" s="44" t="s">
        <v>138</v>
      </c>
      <c r="B614" s="44" t="s">
        <v>0</v>
      </c>
      <c r="C614" s="44" t="s">
        <v>153</v>
      </c>
      <c r="D614" s="44" t="s">
        <v>68</v>
      </c>
      <c r="E614" s="44" t="s">
        <v>87</v>
      </c>
      <c r="F614" s="44" t="s">
        <v>154</v>
      </c>
      <c r="G614" s="44" t="s">
        <v>93</v>
      </c>
      <c r="H614" s="44" t="s">
        <v>89</v>
      </c>
      <c r="I614" s="56">
        <v>3</v>
      </c>
    </row>
    <row r="615" spans="1:9" x14ac:dyDescent="0.2">
      <c r="A615" s="44" t="s">
        <v>138</v>
      </c>
      <c r="B615" s="44" t="s">
        <v>0</v>
      </c>
      <c r="C615" s="44" t="s">
        <v>153</v>
      </c>
      <c r="D615" s="44" t="s">
        <v>68</v>
      </c>
      <c r="E615" s="44" t="s">
        <v>87</v>
      </c>
      <c r="F615" s="44" t="s">
        <v>154</v>
      </c>
      <c r="G615" s="44" t="s">
        <v>93</v>
      </c>
      <c r="H615" s="44" t="s">
        <v>90</v>
      </c>
      <c r="I615" s="56">
        <v>2</v>
      </c>
    </row>
    <row r="616" spans="1:9" x14ac:dyDescent="0.2">
      <c r="A616" s="44" t="s">
        <v>138</v>
      </c>
      <c r="B616" s="44" t="s">
        <v>0</v>
      </c>
      <c r="C616" s="44" t="s">
        <v>153</v>
      </c>
      <c r="D616" s="44" t="s">
        <v>68</v>
      </c>
      <c r="E616" s="44" t="s">
        <v>87</v>
      </c>
      <c r="F616" s="44" t="s">
        <v>154</v>
      </c>
      <c r="G616" s="44" t="s">
        <v>93</v>
      </c>
      <c r="H616" s="44" t="s">
        <v>91</v>
      </c>
      <c r="I616" s="56">
        <v>2</v>
      </c>
    </row>
    <row r="617" spans="1:9" x14ac:dyDescent="0.2">
      <c r="A617" s="44" t="s">
        <v>138</v>
      </c>
      <c r="B617" s="44" t="s">
        <v>0</v>
      </c>
      <c r="C617" s="44" t="s">
        <v>153</v>
      </c>
      <c r="D617" s="44" t="s">
        <v>68</v>
      </c>
      <c r="E617" s="44" t="s">
        <v>87</v>
      </c>
      <c r="F617" s="44" t="s">
        <v>154</v>
      </c>
      <c r="G617" s="44" t="s">
        <v>93</v>
      </c>
      <c r="H617" s="44" t="s">
        <v>92</v>
      </c>
      <c r="I617" s="56">
        <v>2</v>
      </c>
    </row>
    <row r="618" spans="1:9" x14ac:dyDescent="0.2">
      <c r="A618" s="44" t="s">
        <v>138</v>
      </c>
      <c r="B618" s="44" t="s">
        <v>0</v>
      </c>
      <c r="C618" s="44" t="s">
        <v>153</v>
      </c>
      <c r="D618" s="44" t="s">
        <v>68</v>
      </c>
      <c r="E618" s="44" t="s">
        <v>87</v>
      </c>
      <c r="F618" s="44" t="s">
        <v>154</v>
      </c>
      <c r="G618" s="44" t="s">
        <v>155</v>
      </c>
      <c r="H618" s="44" t="s">
        <v>88</v>
      </c>
      <c r="I618" s="56">
        <v>1</v>
      </c>
    </row>
    <row r="619" spans="1:9" x14ac:dyDescent="0.2">
      <c r="A619" s="44" t="s">
        <v>138</v>
      </c>
      <c r="B619" s="44" t="s">
        <v>0</v>
      </c>
      <c r="C619" s="44" t="s">
        <v>153</v>
      </c>
      <c r="D619" s="44" t="s">
        <v>68</v>
      </c>
      <c r="E619" s="44" t="s">
        <v>87</v>
      </c>
      <c r="F619" s="44" t="s">
        <v>154</v>
      </c>
      <c r="G619" s="44" t="s">
        <v>155</v>
      </c>
      <c r="H619" s="44" t="s">
        <v>89</v>
      </c>
      <c r="I619" s="56">
        <v>5</v>
      </c>
    </row>
    <row r="620" spans="1:9" x14ac:dyDescent="0.2">
      <c r="A620" s="44" t="s">
        <v>138</v>
      </c>
      <c r="B620" s="44" t="s">
        <v>0</v>
      </c>
      <c r="C620" s="44" t="s">
        <v>153</v>
      </c>
      <c r="D620" s="44" t="s">
        <v>68</v>
      </c>
      <c r="E620" s="44" t="s">
        <v>87</v>
      </c>
      <c r="F620" s="44" t="s">
        <v>154</v>
      </c>
      <c r="G620" s="44" t="s">
        <v>155</v>
      </c>
      <c r="H620" s="44" t="s">
        <v>90</v>
      </c>
      <c r="I620" s="56">
        <v>5</v>
      </c>
    </row>
    <row r="621" spans="1:9" x14ac:dyDescent="0.2">
      <c r="A621" s="44" t="s">
        <v>138</v>
      </c>
      <c r="B621" s="44" t="s">
        <v>0</v>
      </c>
      <c r="C621" s="44" t="s">
        <v>153</v>
      </c>
      <c r="D621" s="44" t="s">
        <v>68</v>
      </c>
      <c r="E621" s="44" t="s">
        <v>87</v>
      </c>
      <c r="F621" s="44" t="s">
        <v>154</v>
      </c>
      <c r="G621" s="44" t="s">
        <v>155</v>
      </c>
      <c r="H621" s="44" t="s">
        <v>91</v>
      </c>
      <c r="I621" s="56">
        <v>3</v>
      </c>
    </row>
    <row r="622" spans="1:9" x14ac:dyDescent="0.2">
      <c r="A622" s="44" t="s">
        <v>138</v>
      </c>
      <c r="B622" s="44" t="s">
        <v>0</v>
      </c>
      <c r="C622" s="44" t="s">
        <v>153</v>
      </c>
      <c r="D622" s="44" t="s">
        <v>68</v>
      </c>
      <c r="E622" s="44" t="s">
        <v>87</v>
      </c>
      <c r="F622" s="44" t="s">
        <v>154</v>
      </c>
      <c r="G622" s="44" t="s">
        <v>155</v>
      </c>
      <c r="H622" s="44" t="s">
        <v>92</v>
      </c>
      <c r="I622" s="56">
        <v>8</v>
      </c>
    </row>
    <row r="623" spans="1:9" x14ac:dyDescent="0.2">
      <c r="A623" s="44" t="s">
        <v>138</v>
      </c>
      <c r="B623" s="44" t="s">
        <v>0</v>
      </c>
      <c r="C623" s="44" t="s">
        <v>153</v>
      </c>
      <c r="D623" s="44" t="s">
        <v>68</v>
      </c>
      <c r="E623" s="44" t="s">
        <v>87</v>
      </c>
      <c r="F623" s="44" t="s">
        <v>154</v>
      </c>
      <c r="G623" s="44" t="s">
        <v>72</v>
      </c>
      <c r="H623" s="44" t="s">
        <v>89</v>
      </c>
      <c r="I623" s="56">
        <v>1</v>
      </c>
    </row>
    <row r="624" spans="1:9" x14ac:dyDescent="0.2">
      <c r="A624" s="44" t="s">
        <v>138</v>
      </c>
      <c r="B624" s="44" t="s">
        <v>0</v>
      </c>
      <c r="C624" s="44" t="s">
        <v>153</v>
      </c>
      <c r="D624" s="44" t="s">
        <v>68</v>
      </c>
      <c r="E624" s="44" t="s">
        <v>87</v>
      </c>
      <c r="F624" s="44" t="s">
        <v>154</v>
      </c>
      <c r="G624" s="44" t="s">
        <v>72</v>
      </c>
      <c r="H624" s="44" t="s">
        <v>90</v>
      </c>
      <c r="I624" s="56">
        <v>3</v>
      </c>
    </row>
    <row r="625" spans="1:9" x14ac:dyDescent="0.2">
      <c r="A625" s="44" t="s">
        <v>138</v>
      </c>
      <c r="B625" s="44" t="s">
        <v>0</v>
      </c>
      <c r="C625" s="44" t="s">
        <v>153</v>
      </c>
      <c r="D625" s="44" t="s">
        <v>68</v>
      </c>
      <c r="E625" s="44" t="s">
        <v>87</v>
      </c>
      <c r="F625" s="44" t="s">
        <v>154</v>
      </c>
      <c r="G625" s="44" t="s">
        <v>72</v>
      </c>
      <c r="H625" s="44" t="s">
        <v>91</v>
      </c>
      <c r="I625" s="56">
        <v>13</v>
      </c>
    </row>
    <row r="626" spans="1:9" x14ac:dyDescent="0.2">
      <c r="A626" s="44" t="s">
        <v>138</v>
      </c>
      <c r="B626" s="44" t="s">
        <v>0</v>
      </c>
      <c r="C626" s="44" t="s">
        <v>153</v>
      </c>
      <c r="D626" s="44" t="s">
        <v>68</v>
      </c>
      <c r="E626" s="44" t="s">
        <v>87</v>
      </c>
      <c r="F626" s="44" t="s">
        <v>154</v>
      </c>
      <c r="G626" s="44" t="s">
        <v>72</v>
      </c>
      <c r="H626" s="44" t="s">
        <v>92</v>
      </c>
      <c r="I626" s="56">
        <v>7</v>
      </c>
    </row>
    <row r="627" spans="1:9" x14ac:dyDescent="0.2">
      <c r="A627" s="44" t="s">
        <v>138</v>
      </c>
      <c r="B627" s="44" t="s">
        <v>1</v>
      </c>
      <c r="C627" s="44" t="s">
        <v>156</v>
      </c>
      <c r="D627" s="44" t="s">
        <v>68</v>
      </c>
      <c r="E627" s="44" t="s">
        <v>94</v>
      </c>
      <c r="F627" s="44" t="s">
        <v>154</v>
      </c>
      <c r="G627" s="44" t="s">
        <v>200</v>
      </c>
      <c r="H627" s="44" t="s">
        <v>89</v>
      </c>
      <c r="I627" s="56">
        <v>3</v>
      </c>
    </row>
    <row r="628" spans="1:9" x14ac:dyDescent="0.2">
      <c r="A628" s="44" t="s">
        <v>138</v>
      </c>
      <c r="B628" s="44" t="s">
        <v>1</v>
      </c>
      <c r="C628" s="44" t="s">
        <v>156</v>
      </c>
      <c r="D628" s="44" t="s">
        <v>68</v>
      </c>
      <c r="E628" s="44" t="s">
        <v>94</v>
      </c>
      <c r="F628" s="44" t="s">
        <v>154</v>
      </c>
      <c r="G628" s="44" t="s">
        <v>200</v>
      </c>
      <c r="H628" s="44" t="s">
        <v>90</v>
      </c>
      <c r="I628" s="56">
        <v>2</v>
      </c>
    </row>
    <row r="629" spans="1:9" x14ac:dyDescent="0.2">
      <c r="A629" s="44" t="s">
        <v>138</v>
      </c>
      <c r="B629" s="44" t="s">
        <v>1</v>
      </c>
      <c r="C629" s="44" t="s">
        <v>156</v>
      </c>
      <c r="D629" s="44" t="s">
        <v>68</v>
      </c>
      <c r="E629" s="44" t="s">
        <v>94</v>
      </c>
      <c r="F629" s="44" t="s">
        <v>154</v>
      </c>
      <c r="G629" s="44" t="s">
        <v>200</v>
      </c>
      <c r="H629" s="44" t="s">
        <v>92</v>
      </c>
      <c r="I629" s="56">
        <v>1</v>
      </c>
    </row>
    <row r="630" spans="1:9" x14ac:dyDescent="0.2">
      <c r="A630" s="44" t="s">
        <v>138</v>
      </c>
      <c r="B630" s="44" t="s">
        <v>1</v>
      </c>
      <c r="C630" s="44" t="s">
        <v>156</v>
      </c>
      <c r="D630" s="44" t="s">
        <v>68</v>
      </c>
      <c r="E630" s="44" t="s">
        <v>94</v>
      </c>
      <c r="F630" s="44" t="s">
        <v>154</v>
      </c>
      <c r="G630" s="44" t="s">
        <v>93</v>
      </c>
      <c r="H630" s="44" t="s">
        <v>89</v>
      </c>
      <c r="I630" s="56">
        <v>3</v>
      </c>
    </row>
    <row r="631" spans="1:9" x14ac:dyDescent="0.2">
      <c r="A631" s="44" t="s">
        <v>138</v>
      </c>
      <c r="B631" s="44" t="s">
        <v>1</v>
      </c>
      <c r="C631" s="44" t="s">
        <v>156</v>
      </c>
      <c r="D631" s="44" t="s">
        <v>68</v>
      </c>
      <c r="E631" s="44" t="s">
        <v>94</v>
      </c>
      <c r="F631" s="44" t="s">
        <v>154</v>
      </c>
      <c r="G631" s="44" t="s">
        <v>93</v>
      </c>
      <c r="H631" s="44" t="s">
        <v>90</v>
      </c>
      <c r="I631" s="56">
        <v>3</v>
      </c>
    </row>
    <row r="632" spans="1:9" x14ac:dyDescent="0.2">
      <c r="A632" s="44" t="s">
        <v>138</v>
      </c>
      <c r="B632" s="44" t="s">
        <v>1</v>
      </c>
      <c r="C632" s="44" t="s">
        <v>156</v>
      </c>
      <c r="D632" s="44" t="s">
        <v>68</v>
      </c>
      <c r="E632" s="44" t="s">
        <v>94</v>
      </c>
      <c r="F632" s="44" t="s">
        <v>154</v>
      </c>
      <c r="G632" s="44" t="s">
        <v>93</v>
      </c>
      <c r="H632" s="44" t="s">
        <v>91</v>
      </c>
      <c r="I632" s="56">
        <v>5</v>
      </c>
    </row>
    <row r="633" spans="1:9" x14ac:dyDescent="0.2">
      <c r="A633" s="44" t="s">
        <v>138</v>
      </c>
      <c r="B633" s="44" t="s">
        <v>1</v>
      </c>
      <c r="C633" s="44" t="s">
        <v>156</v>
      </c>
      <c r="D633" s="44" t="s">
        <v>68</v>
      </c>
      <c r="E633" s="44" t="s">
        <v>94</v>
      </c>
      <c r="F633" s="44" t="s">
        <v>154</v>
      </c>
      <c r="G633" s="44" t="s">
        <v>93</v>
      </c>
      <c r="H633" s="44" t="s">
        <v>92</v>
      </c>
      <c r="I633" s="56">
        <v>1</v>
      </c>
    </row>
    <row r="634" spans="1:9" x14ac:dyDescent="0.2">
      <c r="A634" s="44" t="s">
        <v>138</v>
      </c>
      <c r="B634" s="44" t="s">
        <v>1</v>
      </c>
      <c r="C634" s="44" t="s">
        <v>156</v>
      </c>
      <c r="D634" s="44" t="s">
        <v>68</v>
      </c>
      <c r="E634" s="44" t="s">
        <v>94</v>
      </c>
      <c r="F634" s="44" t="s">
        <v>154</v>
      </c>
      <c r="G634" s="44" t="s">
        <v>155</v>
      </c>
      <c r="H634" s="44" t="s">
        <v>88</v>
      </c>
      <c r="I634" s="56">
        <v>2</v>
      </c>
    </row>
    <row r="635" spans="1:9" x14ac:dyDescent="0.2">
      <c r="A635" s="44" t="s">
        <v>138</v>
      </c>
      <c r="B635" s="44" t="s">
        <v>1</v>
      </c>
      <c r="C635" s="44" t="s">
        <v>156</v>
      </c>
      <c r="D635" s="44" t="s">
        <v>68</v>
      </c>
      <c r="E635" s="44" t="s">
        <v>94</v>
      </c>
      <c r="F635" s="44" t="s">
        <v>154</v>
      </c>
      <c r="G635" s="44" t="s">
        <v>155</v>
      </c>
      <c r="H635" s="44" t="s">
        <v>89</v>
      </c>
      <c r="I635" s="56">
        <v>3</v>
      </c>
    </row>
    <row r="636" spans="1:9" x14ac:dyDescent="0.2">
      <c r="A636" s="44" t="s">
        <v>138</v>
      </c>
      <c r="B636" s="44" t="s">
        <v>1</v>
      </c>
      <c r="C636" s="44" t="s">
        <v>156</v>
      </c>
      <c r="D636" s="44" t="s">
        <v>68</v>
      </c>
      <c r="E636" s="44" t="s">
        <v>94</v>
      </c>
      <c r="F636" s="44" t="s">
        <v>154</v>
      </c>
      <c r="G636" s="44" t="s">
        <v>155</v>
      </c>
      <c r="H636" s="44" t="s">
        <v>90</v>
      </c>
      <c r="I636" s="56">
        <v>6</v>
      </c>
    </row>
    <row r="637" spans="1:9" x14ac:dyDescent="0.2">
      <c r="A637" s="44" t="s">
        <v>138</v>
      </c>
      <c r="B637" s="44" t="s">
        <v>1</v>
      </c>
      <c r="C637" s="44" t="s">
        <v>156</v>
      </c>
      <c r="D637" s="44" t="s">
        <v>68</v>
      </c>
      <c r="E637" s="44" t="s">
        <v>94</v>
      </c>
      <c r="F637" s="44" t="s">
        <v>154</v>
      </c>
      <c r="G637" s="44" t="s">
        <v>155</v>
      </c>
      <c r="H637" s="44" t="s">
        <v>91</v>
      </c>
      <c r="I637" s="56">
        <v>3</v>
      </c>
    </row>
    <row r="638" spans="1:9" x14ac:dyDescent="0.2">
      <c r="A638" s="44" t="s">
        <v>138</v>
      </c>
      <c r="B638" s="44" t="s">
        <v>1</v>
      </c>
      <c r="C638" s="44" t="s">
        <v>156</v>
      </c>
      <c r="D638" s="44" t="s">
        <v>68</v>
      </c>
      <c r="E638" s="44" t="s">
        <v>94</v>
      </c>
      <c r="F638" s="44" t="s">
        <v>154</v>
      </c>
      <c r="G638" s="44" t="s">
        <v>155</v>
      </c>
      <c r="H638" s="44" t="s">
        <v>92</v>
      </c>
      <c r="I638" s="56">
        <v>12</v>
      </c>
    </row>
    <row r="639" spans="1:9" x14ac:dyDescent="0.2">
      <c r="A639" s="44" t="s">
        <v>138</v>
      </c>
      <c r="B639" s="44" t="s">
        <v>1</v>
      </c>
      <c r="C639" s="44" t="s">
        <v>156</v>
      </c>
      <c r="D639" s="44" t="s">
        <v>68</v>
      </c>
      <c r="E639" s="44" t="s">
        <v>94</v>
      </c>
      <c r="F639" s="44" t="s">
        <v>154</v>
      </c>
      <c r="G639" s="44" t="s">
        <v>72</v>
      </c>
      <c r="H639" s="44" t="s">
        <v>88</v>
      </c>
      <c r="I639" s="56">
        <v>2</v>
      </c>
    </row>
    <row r="640" spans="1:9" x14ac:dyDescent="0.2">
      <c r="A640" s="44" t="s">
        <v>138</v>
      </c>
      <c r="B640" s="44" t="s">
        <v>1</v>
      </c>
      <c r="C640" s="44" t="s">
        <v>156</v>
      </c>
      <c r="D640" s="44" t="s">
        <v>68</v>
      </c>
      <c r="E640" s="44" t="s">
        <v>94</v>
      </c>
      <c r="F640" s="44" t="s">
        <v>154</v>
      </c>
      <c r="G640" s="44" t="s">
        <v>72</v>
      </c>
      <c r="H640" s="44" t="s">
        <v>89</v>
      </c>
      <c r="I640" s="56">
        <v>3</v>
      </c>
    </row>
    <row r="641" spans="1:9" x14ac:dyDescent="0.2">
      <c r="A641" s="44" t="s">
        <v>138</v>
      </c>
      <c r="B641" s="44" t="s">
        <v>1</v>
      </c>
      <c r="C641" s="44" t="s">
        <v>156</v>
      </c>
      <c r="D641" s="44" t="s">
        <v>68</v>
      </c>
      <c r="E641" s="44" t="s">
        <v>94</v>
      </c>
      <c r="F641" s="44" t="s">
        <v>154</v>
      </c>
      <c r="G641" s="44" t="s">
        <v>72</v>
      </c>
      <c r="H641" s="44" t="s">
        <v>90</v>
      </c>
      <c r="I641" s="56">
        <v>12</v>
      </c>
    </row>
    <row r="642" spans="1:9" x14ac:dyDescent="0.2">
      <c r="A642" s="44" t="s">
        <v>138</v>
      </c>
      <c r="B642" s="44" t="s">
        <v>1</v>
      </c>
      <c r="C642" s="44" t="s">
        <v>156</v>
      </c>
      <c r="D642" s="44" t="s">
        <v>68</v>
      </c>
      <c r="E642" s="44" t="s">
        <v>94</v>
      </c>
      <c r="F642" s="44" t="s">
        <v>154</v>
      </c>
      <c r="G642" s="44" t="s">
        <v>72</v>
      </c>
      <c r="H642" s="44" t="s">
        <v>91</v>
      </c>
      <c r="I642" s="56">
        <v>8</v>
      </c>
    </row>
    <row r="643" spans="1:9" x14ac:dyDescent="0.2">
      <c r="A643" s="44" t="s">
        <v>138</v>
      </c>
      <c r="B643" s="44" t="s">
        <v>1</v>
      </c>
      <c r="C643" s="44" t="s">
        <v>156</v>
      </c>
      <c r="D643" s="44" t="s">
        <v>68</v>
      </c>
      <c r="E643" s="44" t="s">
        <v>94</v>
      </c>
      <c r="F643" s="44" t="s">
        <v>154</v>
      </c>
      <c r="G643" s="44" t="s">
        <v>72</v>
      </c>
      <c r="H643" s="44" t="s">
        <v>92</v>
      </c>
      <c r="I643" s="56">
        <v>6</v>
      </c>
    </row>
    <row r="644" spans="1:9" x14ac:dyDescent="0.2">
      <c r="A644" s="44" t="s">
        <v>138</v>
      </c>
      <c r="B644" s="44" t="s">
        <v>2</v>
      </c>
      <c r="C644" s="44" t="s">
        <v>157</v>
      </c>
      <c r="D644" s="44" t="s">
        <v>68</v>
      </c>
      <c r="E644" s="44" t="s">
        <v>87</v>
      </c>
      <c r="F644" s="44" t="s">
        <v>154</v>
      </c>
      <c r="G644" s="44" t="s">
        <v>93</v>
      </c>
      <c r="H644" s="44" t="s">
        <v>89</v>
      </c>
      <c r="I644" s="56">
        <v>3</v>
      </c>
    </row>
    <row r="645" spans="1:9" x14ac:dyDescent="0.2">
      <c r="A645" s="44" t="s">
        <v>138</v>
      </c>
      <c r="B645" s="44" t="s">
        <v>2</v>
      </c>
      <c r="C645" s="44" t="s">
        <v>157</v>
      </c>
      <c r="D645" s="44" t="s">
        <v>68</v>
      </c>
      <c r="E645" s="44" t="s">
        <v>87</v>
      </c>
      <c r="F645" s="44" t="s">
        <v>154</v>
      </c>
      <c r="G645" s="44" t="s">
        <v>93</v>
      </c>
      <c r="H645" s="44" t="s">
        <v>91</v>
      </c>
      <c r="I645" s="56">
        <v>2</v>
      </c>
    </row>
    <row r="646" spans="1:9" x14ac:dyDescent="0.2">
      <c r="A646" s="44" t="s">
        <v>138</v>
      </c>
      <c r="B646" s="44" t="s">
        <v>2</v>
      </c>
      <c r="C646" s="44" t="s">
        <v>157</v>
      </c>
      <c r="D646" s="44" t="s">
        <v>68</v>
      </c>
      <c r="E646" s="44" t="s">
        <v>87</v>
      </c>
      <c r="F646" s="44" t="s">
        <v>154</v>
      </c>
      <c r="G646" s="44" t="s">
        <v>155</v>
      </c>
      <c r="H646" s="44" t="s">
        <v>88</v>
      </c>
      <c r="I646" s="56">
        <v>8</v>
      </c>
    </row>
    <row r="647" spans="1:9" x14ac:dyDescent="0.2">
      <c r="A647" s="44" t="s">
        <v>138</v>
      </c>
      <c r="B647" s="44" t="s">
        <v>2</v>
      </c>
      <c r="C647" s="44" t="s">
        <v>157</v>
      </c>
      <c r="D647" s="44" t="s">
        <v>68</v>
      </c>
      <c r="E647" s="44" t="s">
        <v>87</v>
      </c>
      <c r="F647" s="44" t="s">
        <v>154</v>
      </c>
      <c r="G647" s="44" t="s">
        <v>155</v>
      </c>
      <c r="H647" s="44" t="s">
        <v>89</v>
      </c>
      <c r="I647" s="56">
        <v>7</v>
      </c>
    </row>
    <row r="648" spans="1:9" x14ac:dyDescent="0.2">
      <c r="A648" s="44" t="s">
        <v>138</v>
      </c>
      <c r="B648" s="44" t="s">
        <v>2</v>
      </c>
      <c r="C648" s="44" t="s">
        <v>157</v>
      </c>
      <c r="D648" s="44" t="s">
        <v>68</v>
      </c>
      <c r="E648" s="44" t="s">
        <v>87</v>
      </c>
      <c r="F648" s="44" t="s">
        <v>154</v>
      </c>
      <c r="G648" s="44" t="s">
        <v>155</v>
      </c>
      <c r="H648" s="44" t="s">
        <v>90</v>
      </c>
      <c r="I648" s="56">
        <v>4</v>
      </c>
    </row>
    <row r="649" spans="1:9" x14ac:dyDescent="0.2">
      <c r="A649" s="44" t="s">
        <v>138</v>
      </c>
      <c r="B649" s="44" t="s">
        <v>2</v>
      </c>
      <c r="C649" s="44" t="s">
        <v>157</v>
      </c>
      <c r="D649" s="44" t="s">
        <v>68</v>
      </c>
      <c r="E649" s="44" t="s">
        <v>87</v>
      </c>
      <c r="F649" s="44" t="s">
        <v>154</v>
      </c>
      <c r="G649" s="44" t="s">
        <v>155</v>
      </c>
      <c r="H649" s="44" t="s">
        <v>91</v>
      </c>
      <c r="I649" s="56">
        <v>3</v>
      </c>
    </row>
    <row r="650" spans="1:9" x14ac:dyDescent="0.2">
      <c r="A650" s="44" t="s">
        <v>138</v>
      </c>
      <c r="B650" s="44" t="s">
        <v>2</v>
      </c>
      <c r="C650" s="44" t="s">
        <v>157</v>
      </c>
      <c r="D650" s="44" t="s">
        <v>68</v>
      </c>
      <c r="E650" s="44" t="s">
        <v>87</v>
      </c>
      <c r="F650" s="44" t="s">
        <v>154</v>
      </c>
      <c r="G650" s="44" t="s">
        <v>155</v>
      </c>
      <c r="H650" s="44" t="s">
        <v>92</v>
      </c>
      <c r="I650" s="56">
        <v>4</v>
      </c>
    </row>
    <row r="651" spans="1:9" x14ac:dyDescent="0.2">
      <c r="A651" s="44" t="s">
        <v>138</v>
      </c>
      <c r="B651" s="44" t="s">
        <v>2</v>
      </c>
      <c r="C651" s="44" t="s">
        <v>157</v>
      </c>
      <c r="D651" s="44" t="s">
        <v>68</v>
      </c>
      <c r="E651" s="44" t="s">
        <v>87</v>
      </c>
      <c r="F651" s="44" t="s">
        <v>154</v>
      </c>
      <c r="G651" s="44" t="s">
        <v>72</v>
      </c>
      <c r="H651" s="44" t="s">
        <v>88</v>
      </c>
      <c r="I651" s="56">
        <v>1</v>
      </c>
    </row>
    <row r="652" spans="1:9" x14ac:dyDescent="0.2">
      <c r="A652" s="44" t="s">
        <v>138</v>
      </c>
      <c r="B652" s="44" t="s">
        <v>2</v>
      </c>
      <c r="C652" s="44" t="s">
        <v>157</v>
      </c>
      <c r="D652" s="44" t="s">
        <v>68</v>
      </c>
      <c r="E652" s="44" t="s">
        <v>87</v>
      </c>
      <c r="F652" s="44" t="s">
        <v>154</v>
      </c>
      <c r="G652" s="44" t="s">
        <v>72</v>
      </c>
      <c r="H652" s="44" t="s">
        <v>89</v>
      </c>
      <c r="I652" s="56">
        <v>6</v>
      </c>
    </row>
    <row r="653" spans="1:9" x14ac:dyDescent="0.2">
      <c r="A653" s="44" t="s">
        <v>138</v>
      </c>
      <c r="B653" s="44" t="s">
        <v>2</v>
      </c>
      <c r="C653" s="44" t="s">
        <v>157</v>
      </c>
      <c r="D653" s="44" t="s">
        <v>68</v>
      </c>
      <c r="E653" s="44" t="s">
        <v>87</v>
      </c>
      <c r="F653" s="44" t="s">
        <v>154</v>
      </c>
      <c r="G653" s="44" t="s">
        <v>72</v>
      </c>
      <c r="H653" s="44" t="s">
        <v>90</v>
      </c>
      <c r="I653" s="56">
        <v>8</v>
      </c>
    </row>
    <row r="654" spans="1:9" x14ac:dyDescent="0.2">
      <c r="A654" s="44" t="s">
        <v>138</v>
      </c>
      <c r="B654" s="44" t="s">
        <v>2</v>
      </c>
      <c r="C654" s="44" t="s">
        <v>157</v>
      </c>
      <c r="D654" s="44" t="s">
        <v>68</v>
      </c>
      <c r="E654" s="44" t="s">
        <v>87</v>
      </c>
      <c r="F654" s="44" t="s">
        <v>154</v>
      </c>
      <c r="G654" s="44" t="s">
        <v>72</v>
      </c>
      <c r="H654" s="44" t="s">
        <v>91</v>
      </c>
      <c r="I654" s="56">
        <v>10</v>
      </c>
    </row>
    <row r="655" spans="1:9" x14ac:dyDescent="0.2">
      <c r="A655" s="44" t="s">
        <v>138</v>
      </c>
      <c r="B655" s="44" t="s">
        <v>2</v>
      </c>
      <c r="C655" s="44" t="s">
        <v>157</v>
      </c>
      <c r="D655" s="44" t="s">
        <v>68</v>
      </c>
      <c r="E655" s="44" t="s">
        <v>87</v>
      </c>
      <c r="F655" s="44" t="s">
        <v>154</v>
      </c>
      <c r="G655" s="44" t="s">
        <v>72</v>
      </c>
      <c r="H655" s="44" t="s">
        <v>92</v>
      </c>
      <c r="I655" s="56">
        <v>3</v>
      </c>
    </row>
    <row r="656" spans="1:9" x14ac:dyDescent="0.2">
      <c r="A656" s="44" t="s">
        <v>138</v>
      </c>
      <c r="B656" s="44" t="s">
        <v>3</v>
      </c>
      <c r="C656" s="44" t="s">
        <v>158</v>
      </c>
      <c r="D656" s="44" t="s">
        <v>68</v>
      </c>
      <c r="E656" s="44" t="s">
        <v>94</v>
      </c>
      <c r="F656" s="44" t="s">
        <v>154</v>
      </c>
      <c r="G656" s="44" t="s">
        <v>93</v>
      </c>
      <c r="H656" s="44" t="s">
        <v>88</v>
      </c>
      <c r="I656" s="56">
        <v>1</v>
      </c>
    </row>
    <row r="657" spans="1:9" x14ac:dyDescent="0.2">
      <c r="A657" s="44" t="s">
        <v>138</v>
      </c>
      <c r="B657" s="44" t="s">
        <v>3</v>
      </c>
      <c r="C657" s="44" t="s">
        <v>158</v>
      </c>
      <c r="D657" s="44" t="s">
        <v>68</v>
      </c>
      <c r="E657" s="44" t="s">
        <v>94</v>
      </c>
      <c r="F657" s="44" t="s">
        <v>154</v>
      </c>
      <c r="G657" s="44" t="s">
        <v>93</v>
      </c>
      <c r="H657" s="44" t="s">
        <v>89</v>
      </c>
      <c r="I657" s="56">
        <v>4</v>
      </c>
    </row>
    <row r="658" spans="1:9" x14ac:dyDescent="0.2">
      <c r="A658" s="44" t="s">
        <v>138</v>
      </c>
      <c r="B658" s="44" t="s">
        <v>3</v>
      </c>
      <c r="C658" s="44" t="s">
        <v>158</v>
      </c>
      <c r="D658" s="44" t="s">
        <v>68</v>
      </c>
      <c r="E658" s="44" t="s">
        <v>94</v>
      </c>
      <c r="F658" s="44" t="s">
        <v>154</v>
      </c>
      <c r="G658" s="44" t="s">
        <v>93</v>
      </c>
      <c r="H658" s="44" t="s">
        <v>90</v>
      </c>
      <c r="I658" s="56">
        <v>5</v>
      </c>
    </row>
    <row r="659" spans="1:9" x14ac:dyDescent="0.2">
      <c r="A659" s="44" t="s">
        <v>138</v>
      </c>
      <c r="B659" s="44" t="s">
        <v>3</v>
      </c>
      <c r="C659" s="44" t="s">
        <v>158</v>
      </c>
      <c r="D659" s="44" t="s">
        <v>68</v>
      </c>
      <c r="E659" s="44" t="s">
        <v>94</v>
      </c>
      <c r="F659" s="44" t="s">
        <v>154</v>
      </c>
      <c r="G659" s="44" t="s">
        <v>93</v>
      </c>
      <c r="H659" s="44" t="s">
        <v>91</v>
      </c>
      <c r="I659" s="56">
        <v>2</v>
      </c>
    </row>
    <row r="660" spans="1:9" x14ac:dyDescent="0.2">
      <c r="A660" s="44" t="s">
        <v>138</v>
      </c>
      <c r="B660" s="44" t="s">
        <v>3</v>
      </c>
      <c r="C660" s="44" t="s">
        <v>158</v>
      </c>
      <c r="D660" s="44" t="s">
        <v>68</v>
      </c>
      <c r="E660" s="44" t="s">
        <v>94</v>
      </c>
      <c r="F660" s="44" t="s">
        <v>154</v>
      </c>
      <c r="G660" s="44" t="s">
        <v>155</v>
      </c>
      <c r="H660" s="44" t="s">
        <v>88</v>
      </c>
      <c r="I660" s="56">
        <v>1</v>
      </c>
    </row>
    <row r="661" spans="1:9" x14ac:dyDescent="0.2">
      <c r="A661" s="44" t="s">
        <v>138</v>
      </c>
      <c r="B661" s="44" t="s">
        <v>3</v>
      </c>
      <c r="C661" s="44" t="s">
        <v>158</v>
      </c>
      <c r="D661" s="44" t="s">
        <v>68</v>
      </c>
      <c r="E661" s="44" t="s">
        <v>94</v>
      </c>
      <c r="F661" s="44" t="s">
        <v>154</v>
      </c>
      <c r="G661" s="44" t="s">
        <v>155</v>
      </c>
      <c r="H661" s="44" t="s">
        <v>89</v>
      </c>
      <c r="I661" s="56">
        <v>1</v>
      </c>
    </row>
    <row r="662" spans="1:9" x14ac:dyDescent="0.2">
      <c r="A662" s="44" t="s">
        <v>138</v>
      </c>
      <c r="B662" s="44" t="s">
        <v>3</v>
      </c>
      <c r="C662" s="44" t="s">
        <v>158</v>
      </c>
      <c r="D662" s="44" t="s">
        <v>68</v>
      </c>
      <c r="E662" s="44" t="s">
        <v>94</v>
      </c>
      <c r="F662" s="44" t="s">
        <v>154</v>
      </c>
      <c r="G662" s="44" t="s">
        <v>155</v>
      </c>
      <c r="H662" s="44" t="s">
        <v>90</v>
      </c>
      <c r="I662" s="56">
        <v>2</v>
      </c>
    </row>
    <row r="663" spans="1:9" x14ac:dyDescent="0.2">
      <c r="A663" s="44" t="s">
        <v>138</v>
      </c>
      <c r="B663" s="44" t="s">
        <v>3</v>
      </c>
      <c r="C663" s="44" t="s">
        <v>158</v>
      </c>
      <c r="D663" s="44" t="s">
        <v>68</v>
      </c>
      <c r="E663" s="44" t="s">
        <v>94</v>
      </c>
      <c r="F663" s="44" t="s">
        <v>154</v>
      </c>
      <c r="G663" s="44" t="s">
        <v>155</v>
      </c>
      <c r="H663" s="44" t="s">
        <v>91</v>
      </c>
      <c r="I663" s="56">
        <v>1</v>
      </c>
    </row>
    <row r="664" spans="1:9" x14ac:dyDescent="0.2">
      <c r="A664" s="44" t="s">
        <v>138</v>
      </c>
      <c r="B664" s="44" t="s">
        <v>3</v>
      </c>
      <c r="C664" s="44" t="s">
        <v>158</v>
      </c>
      <c r="D664" s="44" t="s">
        <v>68</v>
      </c>
      <c r="E664" s="44" t="s">
        <v>94</v>
      </c>
      <c r="F664" s="44" t="s">
        <v>154</v>
      </c>
      <c r="G664" s="44" t="s">
        <v>155</v>
      </c>
      <c r="H664" s="44" t="s">
        <v>92</v>
      </c>
      <c r="I664" s="56">
        <v>4</v>
      </c>
    </row>
    <row r="665" spans="1:9" x14ac:dyDescent="0.2">
      <c r="A665" s="44" t="s">
        <v>138</v>
      </c>
      <c r="B665" s="44" t="s">
        <v>3</v>
      </c>
      <c r="C665" s="44" t="s">
        <v>158</v>
      </c>
      <c r="D665" s="44" t="s">
        <v>68</v>
      </c>
      <c r="E665" s="44" t="s">
        <v>94</v>
      </c>
      <c r="F665" s="44" t="s">
        <v>154</v>
      </c>
      <c r="G665" s="44" t="s">
        <v>72</v>
      </c>
      <c r="H665" s="44" t="s">
        <v>88</v>
      </c>
      <c r="I665" s="56">
        <v>2</v>
      </c>
    </row>
    <row r="666" spans="1:9" x14ac:dyDescent="0.2">
      <c r="A666" s="44" t="s">
        <v>138</v>
      </c>
      <c r="B666" s="44" t="s">
        <v>3</v>
      </c>
      <c r="C666" s="44" t="s">
        <v>158</v>
      </c>
      <c r="D666" s="44" t="s">
        <v>68</v>
      </c>
      <c r="E666" s="44" t="s">
        <v>94</v>
      </c>
      <c r="F666" s="44" t="s">
        <v>154</v>
      </c>
      <c r="G666" s="44" t="s">
        <v>72</v>
      </c>
      <c r="H666" s="44" t="s">
        <v>90</v>
      </c>
      <c r="I666" s="56">
        <v>4</v>
      </c>
    </row>
    <row r="667" spans="1:9" x14ac:dyDescent="0.2">
      <c r="A667" s="44" t="s">
        <v>138</v>
      </c>
      <c r="B667" s="44" t="s">
        <v>3</v>
      </c>
      <c r="C667" s="44" t="s">
        <v>158</v>
      </c>
      <c r="D667" s="44" t="s">
        <v>68</v>
      </c>
      <c r="E667" s="44" t="s">
        <v>94</v>
      </c>
      <c r="F667" s="44" t="s">
        <v>154</v>
      </c>
      <c r="G667" s="44" t="s">
        <v>72</v>
      </c>
      <c r="H667" s="44" t="s">
        <v>91</v>
      </c>
      <c r="I667" s="56">
        <v>3</v>
      </c>
    </row>
    <row r="668" spans="1:9" x14ac:dyDescent="0.2">
      <c r="A668" s="44" t="s">
        <v>138</v>
      </c>
      <c r="B668" s="44" t="s">
        <v>3</v>
      </c>
      <c r="C668" s="44" t="s">
        <v>158</v>
      </c>
      <c r="D668" s="44" t="s">
        <v>68</v>
      </c>
      <c r="E668" s="44" t="s">
        <v>94</v>
      </c>
      <c r="F668" s="44" t="s">
        <v>154</v>
      </c>
      <c r="G668" s="44" t="s">
        <v>72</v>
      </c>
      <c r="H668" s="44" t="s">
        <v>92</v>
      </c>
      <c r="I668" s="56">
        <v>2</v>
      </c>
    </row>
    <row r="669" spans="1:9" x14ac:dyDescent="0.2">
      <c r="A669" s="44" t="s">
        <v>138</v>
      </c>
      <c r="B669" s="44" t="s">
        <v>4</v>
      </c>
      <c r="C669" s="44" t="s">
        <v>159</v>
      </c>
      <c r="D669" s="44" t="s">
        <v>68</v>
      </c>
      <c r="E669" s="44" t="s">
        <v>95</v>
      </c>
      <c r="F669" s="44" t="s">
        <v>154</v>
      </c>
      <c r="G669" s="44" t="s">
        <v>200</v>
      </c>
      <c r="H669" s="44" t="s">
        <v>89</v>
      </c>
      <c r="I669" s="56">
        <v>2</v>
      </c>
    </row>
    <row r="670" spans="1:9" x14ac:dyDescent="0.2">
      <c r="A670" s="44" t="s">
        <v>138</v>
      </c>
      <c r="B670" s="44" t="s">
        <v>4</v>
      </c>
      <c r="C670" s="44" t="s">
        <v>159</v>
      </c>
      <c r="D670" s="44" t="s">
        <v>68</v>
      </c>
      <c r="E670" s="44" t="s">
        <v>95</v>
      </c>
      <c r="F670" s="44" t="s">
        <v>154</v>
      </c>
      <c r="G670" s="44" t="s">
        <v>200</v>
      </c>
      <c r="H670" s="44" t="s">
        <v>90</v>
      </c>
      <c r="I670" s="56">
        <v>2</v>
      </c>
    </row>
    <row r="671" spans="1:9" x14ac:dyDescent="0.2">
      <c r="A671" s="44" t="s">
        <v>138</v>
      </c>
      <c r="B671" s="44" t="s">
        <v>4</v>
      </c>
      <c r="C671" s="44" t="s">
        <v>159</v>
      </c>
      <c r="D671" s="44" t="s">
        <v>68</v>
      </c>
      <c r="E671" s="44" t="s">
        <v>95</v>
      </c>
      <c r="F671" s="44" t="s">
        <v>154</v>
      </c>
      <c r="G671" s="44" t="s">
        <v>200</v>
      </c>
      <c r="H671" s="44" t="s">
        <v>91</v>
      </c>
      <c r="I671" s="56">
        <v>1</v>
      </c>
    </row>
    <row r="672" spans="1:9" x14ac:dyDescent="0.2">
      <c r="A672" s="44" t="s">
        <v>138</v>
      </c>
      <c r="B672" s="44" t="s">
        <v>4</v>
      </c>
      <c r="C672" s="44" t="s">
        <v>159</v>
      </c>
      <c r="D672" s="44" t="s">
        <v>68</v>
      </c>
      <c r="E672" s="44" t="s">
        <v>95</v>
      </c>
      <c r="F672" s="44" t="s">
        <v>154</v>
      </c>
      <c r="G672" s="44" t="s">
        <v>93</v>
      </c>
      <c r="H672" s="44" t="s">
        <v>88</v>
      </c>
      <c r="I672" s="56">
        <v>4</v>
      </c>
    </row>
    <row r="673" spans="1:9" x14ac:dyDescent="0.2">
      <c r="A673" s="44" t="s">
        <v>138</v>
      </c>
      <c r="B673" s="44" t="s">
        <v>4</v>
      </c>
      <c r="C673" s="44" t="s">
        <v>159</v>
      </c>
      <c r="D673" s="44" t="s">
        <v>68</v>
      </c>
      <c r="E673" s="44" t="s">
        <v>95</v>
      </c>
      <c r="F673" s="44" t="s">
        <v>154</v>
      </c>
      <c r="G673" s="44" t="s">
        <v>93</v>
      </c>
      <c r="H673" s="44" t="s">
        <v>89</v>
      </c>
      <c r="I673" s="56">
        <v>7</v>
      </c>
    </row>
    <row r="674" spans="1:9" x14ac:dyDescent="0.2">
      <c r="A674" s="44" t="s">
        <v>138</v>
      </c>
      <c r="B674" s="44" t="s">
        <v>4</v>
      </c>
      <c r="C674" s="44" t="s">
        <v>159</v>
      </c>
      <c r="D674" s="44" t="s">
        <v>68</v>
      </c>
      <c r="E674" s="44" t="s">
        <v>95</v>
      </c>
      <c r="F674" s="44" t="s">
        <v>154</v>
      </c>
      <c r="G674" s="44" t="s">
        <v>93</v>
      </c>
      <c r="H674" s="44" t="s">
        <v>90</v>
      </c>
      <c r="I674" s="56">
        <v>11</v>
      </c>
    </row>
    <row r="675" spans="1:9" x14ac:dyDescent="0.2">
      <c r="A675" s="44" t="s">
        <v>138</v>
      </c>
      <c r="B675" s="44" t="s">
        <v>4</v>
      </c>
      <c r="C675" s="44" t="s">
        <v>159</v>
      </c>
      <c r="D675" s="44" t="s">
        <v>68</v>
      </c>
      <c r="E675" s="44" t="s">
        <v>95</v>
      </c>
      <c r="F675" s="44" t="s">
        <v>154</v>
      </c>
      <c r="G675" s="44" t="s">
        <v>93</v>
      </c>
      <c r="H675" s="44" t="s">
        <v>91</v>
      </c>
      <c r="I675" s="56">
        <v>1</v>
      </c>
    </row>
    <row r="676" spans="1:9" x14ac:dyDescent="0.2">
      <c r="A676" s="44" t="s">
        <v>138</v>
      </c>
      <c r="B676" s="44" t="s">
        <v>4</v>
      </c>
      <c r="C676" s="44" t="s">
        <v>159</v>
      </c>
      <c r="D676" s="44" t="s">
        <v>68</v>
      </c>
      <c r="E676" s="44" t="s">
        <v>95</v>
      </c>
      <c r="F676" s="44" t="s">
        <v>154</v>
      </c>
      <c r="G676" s="44" t="s">
        <v>93</v>
      </c>
      <c r="H676" s="44" t="s">
        <v>92</v>
      </c>
      <c r="I676" s="56">
        <v>4</v>
      </c>
    </row>
    <row r="677" spans="1:9" x14ac:dyDescent="0.2">
      <c r="A677" s="44" t="s">
        <v>138</v>
      </c>
      <c r="B677" s="44" t="s">
        <v>4</v>
      </c>
      <c r="C677" s="44" t="s">
        <v>159</v>
      </c>
      <c r="D677" s="44" t="s">
        <v>68</v>
      </c>
      <c r="E677" s="44" t="s">
        <v>95</v>
      </c>
      <c r="F677" s="44" t="s">
        <v>154</v>
      </c>
      <c r="G677" s="44" t="s">
        <v>155</v>
      </c>
      <c r="H677" s="44" t="s">
        <v>88</v>
      </c>
      <c r="I677" s="56">
        <v>1</v>
      </c>
    </row>
    <row r="678" spans="1:9" x14ac:dyDescent="0.2">
      <c r="A678" s="44" t="s">
        <v>138</v>
      </c>
      <c r="B678" s="44" t="s">
        <v>4</v>
      </c>
      <c r="C678" s="44" t="s">
        <v>159</v>
      </c>
      <c r="D678" s="44" t="s">
        <v>68</v>
      </c>
      <c r="E678" s="44" t="s">
        <v>95</v>
      </c>
      <c r="F678" s="44" t="s">
        <v>154</v>
      </c>
      <c r="G678" s="44" t="s">
        <v>155</v>
      </c>
      <c r="H678" s="44" t="s">
        <v>89</v>
      </c>
      <c r="I678" s="56">
        <v>2</v>
      </c>
    </row>
    <row r="679" spans="1:9" x14ac:dyDescent="0.2">
      <c r="A679" s="44" t="s">
        <v>138</v>
      </c>
      <c r="B679" s="44" t="s">
        <v>4</v>
      </c>
      <c r="C679" s="44" t="s">
        <v>159</v>
      </c>
      <c r="D679" s="44" t="s">
        <v>68</v>
      </c>
      <c r="E679" s="44" t="s">
        <v>95</v>
      </c>
      <c r="F679" s="44" t="s">
        <v>154</v>
      </c>
      <c r="G679" s="44" t="s">
        <v>155</v>
      </c>
      <c r="H679" s="44" t="s">
        <v>90</v>
      </c>
      <c r="I679" s="56">
        <v>2</v>
      </c>
    </row>
    <row r="680" spans="1:9" x14ac:dyDescent="0.2">
      <c r="A680" s="44" t="s">
        <v>138</v>
      </c>
      <c r="B680" s="44" t="s">
        <v>4</v>
      </c>
      <c r="C680" s="44" t="s">
        <v>159</v>
      </c>
      <c r="D680" s="44" t="s">
        <v>68</v>
      </c>
      <c r="E680" s="44" t="s">
        <v>95</v>
      </c>
      <c r="F680" s="44" t="s">
        <v>154</v>
      </c>
      <c r="G680" s="44" t="s">
        <v>155</v>
      </c>
      <c r="H680" s="44" t="s">
        <v>91</v>
      </c>
      <c r="I680" s="56">
        <v>4</v>
      </c>
    </row>
    <row r="681" spans="1:9" x14ac:dyDescent="0.2">
      <c r="A681" s="44" t="s">
        <v>138</v>
      </c>
      <c r="B681" s="44" t="s">
        <v>4</v>
      </c>
      <c r="C681" s="44" t="s">
        <v>159</v>
      </c>
      <c r="D681" s="44" t="s">
        <v>68</v>
      </c>
      <c r="E681" s="44" t="s">
        <v>95</v>
      </c>
      <c r="F681" s="44" t="s">
        <v>154</v>
      </c>
      <c r="G681" s="44" t="s">
        <v>155</v>
      </c>
      <c r="H681" s="44" t="s">
        <v>92</v>
      </c>
      <c r="I681" s="56">
        <v>5</v>
      </c>
    </row>
    <row r="682" spans="1:9" x14ac:dyDescent="0.2">
      <c r="A682" s="44" t="s">
        <v>138</v>
      </c>
      <c r="B682" s="44" t="s">
        <v>4</v>
      </c>
      <c r="C682" s="44" t="s">
        <v>159</v>
      </c>
      <c r="D682" s="44" t="s">
        <v>68</v>
      </c>
      <c r="E682" s="44" t="s">
        <v>95</v>
      </c>
      <c r="F682" s="44" t="s">
        <v>154</v>
      </c>
      <c r="G682" s="44" t="s">
        <v>72</v>
      </c>
      <c r="H682" s="44" t="s">
        <v>89</v>
      </c>
      <c r="I682" s="56">
        <v>2</v>
      </c>
    </row>
    <row r="683" spans="1:9" x14ac:dyDescent="0.2">
      <c r="A683" s="44" t="s">
        <v>138</v>
      </c>
      <c r="B683" s="44" t="s">
        <v>4</v>
      </c>
      <c r="C683" s="44" t="s">
        <v>159</v>
      </c>
      <c r="D683" s="44" t="s">
        <v>68</v>
      </c>
      <c r="E683" s="44" t="s">
        <v>95</v>
      </c>
      <c r="F683" s="44" t="s">
        <v>154</v>
      </c>
      <c r="G683" s="44" t="s">
        <v>72</v>
      </c>
      <c r="H683" s="44" t="s">
        <v>90</v>
      </c>
      <c r="I683" s="56">
        <v>3</v>
      </c>
    </row>
    <row r="684" spans="1:9" x14ac:dyDescent="0.2">
      <c r="A684" s="44" t="s">
        <v>138</v>
      </c>
      <c r="B684" s="44" t="s">
        <v>4</v>
      </c>
      <c r="C684" s="44" t="s">
        <v>159</v>
      </c>
      <c r="D684" s="44" t="s">
        <v>68</v>
      </c>
      <c r="E684" s="44" t="s">
        <v>95</v>
      </c>
      <c r="F684" s="44" t="s">
        <v>154</v>
      </c>
      <c r="G684" s="44" t="s">
        <v>72</v>
      </c>
      <c r="H684" s="44" t="s">
        <v>91</v>
      </c>
      <c r="I684" s="56">
        <v>4</v>
      </c>
    </row>
    <row r="685" spans="1:9" x14ac:dyDescent="0.2">
      <c r="A685" s="44" t="s">
        <v>138</v>
      </c>
      <c r="B685" s="44" t="s">
        <v>4</v>
      </c>
      <c r="C685" s="44" t="s">
        <v>159</v>
      </c>
      <c r="D685" s="44" t="s">
        <v>68</v>
      </c>
      <c r="E685" s="44" t="s">
        <v>95</v>
      </c>
      <c r="F685" s="44" t="s">
        <v>154</v>
      </c>
      <c r="G685" s="44" t="s">
        <v>72</v>
      </c>
      <c r="H685" s="44" t="s">
        <v>92</v>
      </c>
      <c r="I685" s="56">
        <v>1</v>
      </c>
    </row>
    <row r="686" spans="1:9" x14ac:dyDescent="0.2">
      <c r="A686" s="44" t="s">
        <v>138</v>
      </c>
      <c r="B686" s="44" t="s">
        <v>5</v>
      </c>
      <c r="C686" s="44" t="s">
        <v>160</v>
      </c>
      <c r="D686" s="44" t="s">
        <v>68</v>
      </c>
      <c r="E686" s="44" t="s">
        <v>94</v>
      </c>
      <c r="F686" s="44" t="s">
        <v>154</v>
      </c>
      <c r="G686" s="44" t="s">
        <v>93</v>
      </c>
      <c r="H686" s="44" t="s">
        <v>88</v>
      </c>
      <c r="I686" s="56">
        <v>5</v>
      </c>
    </row>
    <row r="687" spans="1:9" x14ac:dyDescent="0.2">
      <c r="A687" s="44" t="s">
        <v>138</v>
      </c>
      <c r="B687" s="44" t="s">
        <v>5</v>
      </c>
      <c r="C687" s="44" t="s">
        <v>160</v>
      </c>
      <c r="D687" s="44" t="s">
        <v>68</v>
      </c>
      <c r="E687" s="44" t="s">
        <v>94</v>
      </c>
      <c r="F687" s="44" t="s">
        <v>154</v>
      </c>
      <c r="G687" s="44" t="s">
        <v>93</v>
      </c>
      <c r="H687" s="44" t="s">
        <v>89</v>
      </c>
      <c r="I687" s="56">
        <v>15</v>
      </c>
    </row>
    <row r="688" spans="1:9" x14ac:dyDescent="0.2">
      <c r="A688" s="44" t="s">
        <v>138</v>
      </c>
      <c r="B688" s="44" t="s">
        <v>5</v>
      </c>
      <c r="C688" s="44" t="s">
        <v>160</v>
      </c>
      <c r="D688" s="44" t="s">
        <v>68</v>
      </c>
      <c r="E688" s="44" t="s">
        <v>94</v>
      </c>
      <c r="F688" s="44" t="s">
        <v>154</v>
      </c>
      <c r="G688" s="44" t="s">
        <v>93</v>
      </c>
      <c r="H688" s="44" t="s">
        <v>90</v>
      </c>
      <c r="I688" s="56">
        <v>20</v>
      </c>
    </row>
    <row r="689" spans="1:9" x14ac:dyDescent="0.2">
      <c r="A689" s="44" t="s">
        <v>138</v>
      </c>
      <c r="B689" s="44" t="s">
        <v>5</v>
      </c>
      <c r="C689" s="44" t="s">
        <v>160</v>
      </c>
      <c r="D689" s="44" t="s">
        <v>68</v>
      </c>
      <c r="E689" s="44" t="s">
        <v>94</v>
      </c>
      <c r="F689" s="44" t="s">
        <v>154</v>
      </c>
      <c r="G689" s="44" t="s">
        <v>93</v>
      </c>
      <c r="H689" s="44" t="s">
        <v>91</v>
      </c>
      <c r="I689" s="56">
        <v>13</v>
      </c>
    </row>
    <row r="690" spans="1:9" x14ac:dyDescent="0.2">
      <c r="A690" s="44" t="s">
        <v>138</v>
      </c>
      <c r="B690" s="44" t="s">
        <v>5</v>
      </c>
      <c r="C690" s="44" t="s">
        <v>160</v>
      </c>
      <c r="D690" s="44" t="s">
        <v>68</v>
      </c>
      <c r="E690" s="44" t="s">
        <v>94</v>
      </c>
      <c r="F690" s="44" t="s">
        <v>154</v>
      </c>
      <c r="G690" s="44" t="s">
        <v>93</v>
      </c>
      <c r="H690" s="44" t="s">
        <v>92</v>
      </c>
      <c r="I690" s="56">
        <v>11</v>
      </c>
    </row>
    <row r="691" spans="1:9" x14ac:dyDescent="0.2">
      <c r="A691" s="44" t="s">
        <v>138</v>
      </c>
      <c r="B691" s="44" t="s">
        <v>5</v>
      </c>
      <c r="C691" s="44" t="s">
        <v>160</v>
      </c>
      <c r="D691" s="44" t="s">
        <v>68</v>
      </c>
      <c r="E691" s="44" t="s">
        <v>94</v>
      </c>
      <c r="F691" s="44" t="s">
        <v>154</v>
      </c>
      <c r="G691" s="44" t="s">
        <v>155</v>
      </c>
      <c r="H691" s="44" t="s">
        <v>88</v>
      </c>
      <c r="I691" s="56">
        <v>2</v>
      </c>
    </row>
    <row r="692" spans="1:9" x14ac:dyDescent="0.2">
      <c r="A692" s="44" t="s">
        <v>138</v>
      </c>
      <c r="B692" s="44" t="s">
        <v>5</v>
      </c>
      <c r="C692" s="44" t="s">
        <v>160</v>
      </c>
      <c r="D692" s="44" t="s">
        <v>68</v>
      </c>
      <c r="E692" s="44" t="s">
        <v>94</v>
      </c>
      <c r="F692" s="44" t="s">
        <v>154</v>
      </c>
      <c r="G692" s="44" t="s">
        <v>155</v>
      </c>
      <c r="H692" s="44" t="s">
        <v>89</v>
      </c>
      <c r="I692" s="56">
        <v>3</v>
      </c>
    </row>
    <row r="693" spans="1:9" x14ac:dyDescent="0.2">
      <c r="A693" s="44" t="s">
        <v>138</v>
      </c>
      <c r="B693" s="44" t="s">
        <v>5</v>
      </c>
      <c r="C693" s="44" t="s">
        <v>160</v>
      </c>
      <c r="D693" s="44" t="s">
        <v>68</v>
      </c>
      <c r="E693" s="44" t="s">
        <v>94</v>
      </c>
      <c r="F693" s="44" t="s">
        <v>154</v>
      </c>
      <c r="G693" s="44" t="s">
        <v>155</v>
      </c>
      <c r="H693" s="44" t="s">
        <v>90</v>
      </c>
      <c r="I693" s="56">
        <v>5</v>
      </c>
    </row>
    <row r="694" spans="1:9" x14ac:dyDescent="0.2">
      <c r="A694" s="44" t="s">
        <v>138</v>
      </c>
      <c r="B694" s="44" t="s">
        <v>5</v>
      </c>
      <c r="C694" s="44" t="s">
        <v>160</v>
      </c>
      <c r="D694" s="44" t="s">
        <v>68</v>
      </c>
      <c r="E694" s="44" t="s">
        <v>94</v>
      </c>
      <c r="F694" s="44" t="s">
        <v>154</v>
      </c>
      <c r="G694" s="44" t="s">
        <v>155</v>
      </c>
      <c r="H694" s="44" t="s">
        <v>91</v>
      </c>
      <c r="I694" s="56">
        <v>4</v>
      </c>
    </row>
    <row r="695" spans="1:9" x14ac:dyDescent="0.2">
      <c r="A695" s="44" t="s">
        <v>138</v>
      </c>
      <c r="B695" s="44" t="s">
        <v>5</v>
      </c>
      <c r="C695" s="44" t="s">
        <v>160</v>
      </c>
      <c r="D695" s="44" t="s">
        <v>68</v>
      </c>
      <c r="E695" s="44" t="s">
        <v>94</v>
      </c>
      <c r="F695" s="44" t="s">
        <v>154</v>
      </c>
      <c r="G695" s="44" t="s">
        <v>155</v>
      </c>
      <c r="H695" s="44" t="s">
        <v>92</v>
      </c>
      <c r="I695" s="56">
        <v>8</v>
      </c>
    </row>
    <row r="696" spans="1:9" x14ac:dyDescent="0.2">
      <c r="A696" s="44" t="s">
        <v>138</v>
      </c>
      <c r="B696" s="44" t="s">
        <v>5</v>
      </c>
      <c r="C696" s="44" t="s">
        <v>160</v>
      </c>
      <c r="D696" s="44" t="s">
        <v>68</v>
      </c>
      <c r="E696" s="44" t="s">
        <v>94</v>
      </c>
      <c r="F696" s="44" t="s">
        <v>154</v>
      </c>
      <c r="G696" s="44" t="s">
        <v>72</v>
      </c>
      <c r="H696" s="44" t="s">
        <v>89</v>
      </c>
      <c r="I696" s="56">
        <v>5</v>
      </c>
    </row>
    <row r="697" spans="1:9" x14ac:dyDescent="0.2">
      <c r="A697" s="44" t="s">
        <v>138</v>
      </c>
      <c r="B697" s="44" t="s">
        <v>5</v>
      </c>
      <c r="C697" s="44" t="s">
        <v>160</v>
      </c>
      <c r="D697" s="44" t="s">
        <v>68</v>
      </c>
      <c r="E697" s="44" t="s">
        <v>94</v>
      </c>
      <c r="F697" s="44" t="s">
        <v>154</v>
      </c>
      <c r="G697" s="44" t="s">
        <v>72</v>
      </c>
      <c r="H697" s="44" t="s">
        <v>90</v>
      </c>
      <c r="I697" s="56">
        <v>6</v>
      </c>
    </row>
    <row r="698" spans="1:9" x14ac:dyDescent="0.2">
      <c r="A698" s="44" t="s">
        <v>138</v>
      </c>
      <c r="B698" s="44" t="s">
        <v>5</v>
      </c>
      <c r="C698" s="44" t="s">
        <v>160</v>
      </c>
      <c r="D698" s="44" t="s">
        <v>68</v>
      </c>
      <c r="E698" s="44" t="s">
        <v>94</v>
      </c>
      <c r="F698" s="44" t="s">
        <v>154</v>
      </c>
      <c r="G698" s="44" t="s">
        <v>72</v>
      </c>
      <c r="H698" s="44" t="s">
        <v>91</v>
      </c>
      <c r="I698" s="56">
        <v>22</v>
      </c>
    </row>
    <row r="699" spans="1:9" x14ac:dyDescent="0.2">
      <c r="A699" s="44" t="s">
        <v>138</v>
      </c>
      <c r="B699" s="44" t="s">
        <v>5</v>
      </c>
      <c r="C699" s="44" t="s">
        <v>160</v>
      </c>
      <c r="D699" s="44" t="s">
        <v>68</v>
      </c>
      <c r="E699" s="44" t="s">
        <v>94</v>
      </c>
      <c r="F699" s="44" t="s">
        <v>154</v>
      </c>
      <c r="G699" s="44" t="s">
        <v>72</v>
      </c>
      <c r="H699" s="44" t="s">
        <v>92</v>
      </c>
      <c r="I699" s="56">
        <v>2</v>
      </c>
    </row>
    <row r="700" spans="1:9" x14ac:dyDescent="0.2">
      <c r="A700" s="44" t="s">
        <v>138</v>
      </c>
      <c r="B700" s="44" t="s">
        <v>6</v>
      </c>
      <c r="C700" s="44" t="s">
        <v>161</v>
      </c>
      <c r="D700" s="44" t="s">
        <v>68</v>
      </c>
      <c r="E700" s="44" t="s">
        <v>87</v>
      </c>
      <c r="F700" s="44" t="s">
        <v>154</v>
      </c>
      <c r="G700" s="44" t="s">
        <v>200</v>
      </c>
      <c r="H700" s="44" t="s">
        <v>88</v>
      </c>
      <c r="I700" s="56">
        <v>1</v>
      </c>
    </row>
    <row r="701" spans="1:9" x14ac:dyDescent="0.2">
      <c r="A701" s="44" t="s">
        <v>138</v>
      </c>
      <c r="B701" s="44" t="s">
        <v>6</v>
      </c>
      <c r="C701" s="44" t="s">
        <v>161</v>
      </c>
      <c r="D701" s="44" t="s">
        <v>68</v>
      </c>
      <c r="E701" s="44" t="s">
        <v>87</v>
      </c>
      <c r="F701" s="44" t="s">
        <v>154</v>
      </c>
      <c r="G701" s="44" t="s">
        <v>200</v>
      </c>
      <c r="H701" s="44" t="s">
        <v>90</v>
      </c>
      <c r="I701" s="56">
        <v>1</v>
      </c>
    </row>
    <row r="702" spans="1:9" x14ac:dyDescent="0.2">
      <c r="A702" s="44" t="s">
        <v>138</v>
      </c>
      <c r="B702" s="44" t="s">
        <v>6</v>
      </c>
      <c r="C702" s="44" t="s">
        <v>161</v>
      </c>
      <c r="D702" s="44" t="s">
        <v>68</v>
      </c>
      <c r="E702" s="44" t="s">
        <v>87</v>
      </c>
      <c r="F702" s="44" t="s">
        <v>154</v>
      </c>
      <c r="G702" s="44" t="s">
        <v>200</v>
      </c>
      <c r="H702" s="44" t="s">
        <v>91</v>
      </c>
      <c r="I702" s="56">
        <v>1</v>
      </c>
    </row>
    <row r="703" spans="1:9" x14ac:dyDescent="0.2">
      <c r="A703" s="44" t="s">
        <v>138</v>
      </c>
      <c r="B703" s="44" t="s">
        <v>6</v>
      </c>
      <c r="C703" s="44" t="s">
        <v>161</v>
      </c>
      <c r="D703" s="44" t="s">
        <v>68</v>
      </c>
      <c r="E703" s="44" t="s">
        <v>87</v>
      </c>
      <c r="F703" s="44" t="s">
        <v>154</v>
      </c>
      <c r="G703" s="44" t="s">
        <v>93</v>
      </c>
      <c r="H703" s="44" t="s">
        <v>89</v>
      </c>
      <c r="I703" s="56">
        <v>3</v>
      </c>
    </row>
    <row r="704" spans="1:9" x14ac:dyDescent="0.2">
      <c r="A704" s="44" t="s">
        <v>138</v>
      </c>
      <c r="B704" s="44" t="s">
        <v>6</v>
      </c>
      <c r="C704" s="44" t="s">
        <v>161</v>
      </c>
      <c r="D704" s="44" t="s">
        <v>68</v>
      </c>
      <c r="E704" s="44" t="s">
        <v>87</v>
      </c>
      <c r="F704" s="44" t="s">
        <v>154</v>
      </c>
      <c r="G704" s="44" t="s">
        <v>93</v>
      </c>
      <c r="H704" s="44" t="s">
        <v>90</v>
      </c>
      <c r="I704" s="56">
        <v>5</v>
      </c>
    </row>
    <row r="705" spans="1:9" x14ac:dyDescent="0.2">
      <c r="A705" s="44" t="s">
        <v>138</v>
      </c>
      <c r="B705" s="44" t="s">
        <v>6</v>
      </c>
      <c r="C705" s="44" t="s">
        <v>161</v>
      </c>
      <c r="D705" s="44" t="s">
        <v>68</v>
      </c>
      <c r="E705" s="44" t="s">
        <v>87</v>
      </c>
      <c r="F705" s="44" t="s">
        <v>154</v>
      </c>
      <c r="G705" s="44" t="s">
        <v>93</v>
      </c>
      <c r="H705" s="44" t="s">
        <v>91</v>
      </c>
      <c r="I705" s="56">
        <v>3</v>
      </c>
    </row>
    <row r="706" spans="1:9" x14ac:dyDescent="0.2">
      <c r="A706" s="44" t="s">
        <v>138</v>
      </c>
      <c r="B706" s="44" t="s">
        <v>6</v>
      </c>
      <c r="C706" s="44" t="s">
        <v>161</v>
      </c>
      <c r="D706" s="44" t="s">
        <v>68</v>
      </c>
      <c r="E706" s="44" t="s">
        <v>87</v>
      </c>
      <c r="F706" s="44" t="s">
        <v>154</v>
      </c>
      <c r="G706" s="44" t="s">
        <v>93</v>
      </c>
      <c r="H706" s="44" t="s">
        <v>92</v>
      </c>
      <c r="I706" s="56">
        <v>1</v>
      </c>
    </row>
    <row r="707" spans="1:9" x14ac:dyDescent="0.2">
      <c r="A707" s="44" t="s">
        <v>138</v>
      </c>
      <c r="B707" s="44" t="s">
        <v>6</v>
      </c>
      <c r="C707" s="44" t="s">
        <v>161</v>
      </c>
      <c r="D707" s="44" t="s">
        <v>68</v>
      </c>
      <c r="E707" s="44" t="s">
        <v>87</v>
      </c>
      <c r="F707" s="44" t="s">
        <v>154</v>
      </c>
      <c r="G707" s="44" t="s">
        <v>155</v>
      </c>
      <c r="H707" s="44" t="s">
        <v>89</v>
      </c>
      <c r="I707" s="56">
        <v>5</v>
      </c>
    </row>
    <row r="708" spans="1:9" x14ac:dyDescent="0.2">
      <c r="A708" s="44" t="s">
        <v>138</v>
      </c>
      <c r="B708" s="44" t="s">
        <v>6</v>
      </c>
      <c r="C708" s="44" t="s">
        <v>161</v>
      </c>
      <c r="D708" s="44" t="s">
        <v>68</v>
      </c>
      <c r="E708" s="44" t="s">
        <v>87</v>
      </c>
      <c r="F708" s="44" t="s">
        <v>154</v>
      </c>
      <c r="G708" s="44" t="s">
        <v>155</v>
      </c>
      <c r="H708" s="44" t="s">
        <v>90</v>
      </c>
      <c r="I708" s="56">
        <v>3</v>
      </c>
    </row>
    <row r="709" spans="1:9" x14ac:dyDescent="0.2">
      <c r="A709" s="44" t="s">
        <v>138</v>
      </c>
      <c r="B709" s="44" t="s">
        <v>6</v>
      </c>
      <c r="C709" s="44" t="s">
        <v>161</v>
      </c>
      <c r="D709" s="44" t="s">
        <v>68</v>
      </c>
      <c r="E709" s="44" t="s">
        <v>87</v>
      </c>
      <c r="F709" s="44" t="s">
        <v>154</v>
      </c>
      <c r="G709" s="44" t="s">
        <v>155</v>
      </c>
      <c r="H709" s="44" t="s">
        <v>91</v>
      </c>
      <c r="I709" s="56">
        <v>2</v>
      </c>
    </row>
    <row r="710" spans="1:9" x14ac:dyDescent="0.2">
      <c r="A710" s="44" t="s">
        <v>138</v>
      </c>
      <c r="B710" s="44" t="s">
        <v>6</v>
      </c>
      <c r="C710" s="44" t="s">
        <v>161</v>
      </c>
      <c r="D710" s="44" t="s">
        <v>68</v>
      </c>
      <c r="E710" s="44" t="s">
        <v>87</v>
      </c>
      <c r="F710" s="44" t="s">
        <v>154</v>
      </c>
      <c r="G710" s="44" t="s">
        <v>155</v>
      </c>
      <c r="H710" s="44" t="s">
        <v>92</v>
      </c>
      <c r="I710" s="56">
        <v>6</v>
      </c>
    </row>
    <row r="711" spans="1:9" x14ac:dyDescent="0.2">
      <c r="A711" s="44" t="s">
        <v>138</v>
      </c>
      <c r="B711" s="44" t="s">
        <v>6</v>
      </c>
      <c r="C711" s="44" t="s">
        <v>161</v>
      </c>
      <c r="D711" s="44" t="s">
        <v>68</v>
      </c>
      <c r="E711" s="44" t="s">
        <v>87</v>
      </c>
      <c r="F711" s="44" t="s">
        <v>154</v>
      </c>
      <c r="G711" s="44" t="s">
        <v>72</v>
      </c>
      <c r="H711" s="44" t="s">
        <v>89</v>
      </c>
      <c r="I711" s="56">
        <v>1</v>
      </c>
    </row>
    <row r="712" spans="1:9" x14ac:dyDescent="0.2">
      <c r="A712" s="44" t="s">
        <v>138</v>
      </c>
      <c r="B712" s="44" t="s">
        <v>6</v>
      </c>
      <c r="C712" s="44" t="s">
        <v>161</v>
      </c>
      <c r="D712" s="44" t="s">
        <v>68</v>
      </c>
      <c r="E712" s="44" t="s">
        <v>87</v>
      </c>
      <c r="F712" s="44" t="s">
        <v>154</v>
      </c>
      <c r="G712" s="44" t="s">
        <v>72</v>
      </c>
      <c r="H712" s="44" t="s">
        <v>90</v>
      </c>
      <c r="I712" s="56">
        <v>2</v>
      </c>
    </row>
    <row r="713" spans="1:9" x14ac:dyDescent="0.2">
      <c r="A713" s="44" t="s">
        <v>138</v>
      </c>
      <c r="B713" s="44" t="s">
        <v>6</v>
      </c>
      <c r="C713" s="44" t="s">
        <v>161</v>
      </c>
      <c r="D713" s="44" t="s">
        <v>68</v>
      </c>
      <c r="E713" s="44" t="s">
        <v>87</v>
      </c>
      <c r="F713" s="44" t="s">
        <v>154</v>
      </c>
      <c r="G713" s="44" t="s">
        <v>72</v>
      </c>
      <c r="H713" s="44" t="s">
        <v>91</v>
      </c>
      <c r="I713" s="56">
        <v>13</v>
      </c>
    </row>
    <row r="714" spans="1:9" x14ac:dyDescent="0.2">
      <c r="A714" s="44" t="s">
        <v>138</v>
      </c>
      <c r="B714" s="44" t="s">
        <v>6</v>
      </c>
      <c r="C714" s="44" t="s">
        <v>161</v>
      </c>
      <c r="D714" s="44" t="s">
        <v>68</v>
      </c>
      <c r="E714" s="44" t="s">
        <v>87</v>
      </c>
      <c r="F714" s="44" t="s">
        <v>154</v>
      </c>
      <c r="G714" s="44" t="s">
        <v>72</v>
      </c>
      <c r="H714" s="44" t="s">
        <v>92</v>
      </c>
      <c r="I714" s="56">
        <v>8</v>
      </c>
    </row>
    <row r="715" spans="1:9" x14ac:dyDescent="0.2">
      <c r="A715" s="44" t="s">
        <v>138</v>
      </c>
      <c r="B715" s="44" t="s">
        <v>7</v>
      </c>
      <c r="C715" s="44" t="s">
        <v>162</v>
      </c>
      <c r="D715" s="44" t="s">
        <v>68</v>
      </c>
      <c r="E715" s="44" t="s">
        <v>95</v>
      </c>
      <c r="F715" s="44" t="s">
        <v>154</v>
      </c>
      <c r="G715" s="44" t="s">
        <v>93</v>
      </c>
      <c r="H715" s="44" t="s">
        <v>88</v>
      </c>
      <c r="I715" s="56">
        <v>2</v>
      </c>
    </row>
    <row r="716" spans="1:9" x14ac:dyDescent="0.2">
      <c r="A716" s="44" t="s">
        <v>138</v>
      </c>
      <c r="B716" s="44" t="s">
        <v>7</v>
      </c>
      <c r="C716" s="44" t="s">
        <v>162</v>
      </c>
      <c r="D716" s="44" t="s">
        <v>68</v>
      </c>
      <c r="E716" s="44" t="s">
        <v>95</v>
      </c>
      <c r="F716" s="44" t="s">
        <v>154</v>
      </c>
      <c r="G716" s="44" t="s">
        <v>93</v>
      </c>
      <c r="H716" s="44" t="s">
        <v>89</v>
      </c>
      <c r="I716" s="56">
        <v>8</v>
      </c>
    </row>
    <row r="717" spans="1:9" x14ac:dyDescent="0.2">
      <c r="A717" s="44" t="s">
        <v>138</v>
      </c>
      <c r="B717" s="44" t="s">
        <v>7</v>
      </c>
      <c r="C717" s="44" t="s">
        <v>162</v>
      </c>
      <c r="D717" s="44" t="s">
        <v>68</v>
      </c>
      <c r="E717" s="44" t="s">
        <v>95</v>
      </c>
      <c r="F717" s="44" t="s">
        <v>154</v>
      </c>
      <c r="G717" s="44" t="s">
        <v>93</v>
      </c>
      <c r="H717" s="44" t="s">
        <v>90</v>
      </c>
      <c r="I717" s="56">
        <v>5</v>
      </c>
    </row>
    <row r="718" spans="1:9" x14ac:dyDescent="0.2">
      <c r="A718" s="44" t="s">
        <v>138</v>
      </c>
      <c r="B718" s="44" t="s">
        <v>7</v>
      </c>
      <c r="C718" s="44" t="s">
        <v>162</v>
      </c>
      <c r="D718" s="44" t="s">
        <v>68</v>
      </c>
      <c r="E718" s="44" t="s">
        <v>95</v>
      </c>
      <c r="F718" s="44" t="s">
        <v>154</v>
      </c>
      <c r="G718" s="44" t="s">
        <v>93</v>
      </c>
      <c r="H718" s="44" t="s">
        <v>91</v>
      </c>
      <c r="I718" s="56">
        <v>8</v>
      </c>
    </row>
    <row r="719" spans="1:9" x14ac:dyDescent="0.2">
      <c r="A719" s="44" t="s">
        <v>138</v>
      </c>
      <c r="B719" s="44" t="s">
        <v>7</v>
      </c>
      <c r="C719" s="44" t="s">
        <v>162</v>
      </c>
      <c r="D719" s="44" t="s">
        <v>68</v>
      </c>
      <c r="E719" s="44" t="s">
        <v>95</v>
      </c>
      <c r="F719" s="44" t="s">
        <v>154</v>
      </c>
      <c r="G719" s="44" t="s">
        <v>93</v>
      </c>
      <c r="H719" s="44" t="s">
        <v>92</v>
      </c>
      <c r="I719" s="56">
        <v>4</v>
      </c>
    </row>
    <row r="720" spans="1:9" x14ac:dyDescent="0.2">
      <c r="A720" s="44" t="s">
        <v>138</v>
      </c>
      <c r="B720" s="44" t="s">
        <v>7</v>
      </c>
      <c r="C720" s="44" t="s">
        <v>162</v>
      </c>
      <c r="D720" s="44" t="s">
        <v>68</v>
      </c>
      <c r="E720" s="44" t="s">
        <v>95</v>
      </c>
      <c r="F720" s="44" t="s">
        <v>154</v>
      </c>
      <c r="G720" s="44" t="s">
        <v>155</v>
      </c>
      <c r="H720" s="44" t="s">
        <v>89</v>
      </c>
      <c r="I720" s="56">
        <v>1</v>
      </c>
    </row>
    <row r="721" spans="1:9" x14ac:dyDescent="0.2">
      <c r="A721" s="44" t="s">
        <v>138</v>
      </c>
      <c r="B721" s="44" t="s">
        <v>7</v>
      </c>
      <c r="C721" s="44" t="s">
        <v>162</v>
      </c>
      <c r="D721" s="44" t="s">
        <v>68</v>
      </c>
      <c r="E721" s="44" t="s">
        <v>95</v>
      </c>
      <c r="F721" s="44" t="s">
        <v>154</v>
      </c>
      <c r="G721" s="44" t="s">
        <v>155</v>
      </c>
      <c r="H721" s="44" t="s">
        <v>90</v>
      </c>
      <c r="I721" s="56">
        <v>2</v>
      </c>
    </row>
    <row r="722" spans="1:9" x14ac:dyDescent="0.2">
      <c r="A722" s="44" t="s">
        <v>138</v>
      </c>
      <c r="B722" s="44" t="s">
        <v>7</v>
      </c>
      <c r="C722" s="44" t="s">
        <v>162</v>
      </c>
      <c r="D722" s="44" t="s">
        <v>68</v>
      </c>
      <c r="E722" s="44" t="s">
        <v>95</v>
      </c>
      <c r="F722" s="44" t="s">
        <v>154</v>
      </c>
      <c r="G722" s="44" t="s">
        <v>155</v>
      </c>
      <c r="H722" s="44" t="s">
        <v>91</v>
      </c>
      <c r="I722" s="56">
        <v>3</v>
      </c>
    </row>
    <row r="723" spans="1:9" x14ac:dyDescent="0.2">
      <c r="A723" s="44" t="s">
        <v>138</v>
      </c>
      <c r="B723" s="44" t="s">
        <v>7</v>
      </c>
      <c r="C723" s="44" t="s">
        <v>162</v>
      </c>
      <c r="D723" s="44" t="s">
        <v>68</v>
      </c>
      <c r="E723" s="44" t="s">
        <v>95</v>
      </c>
      <c r="F723" s="44" t="s">
        <v>154</v>
      </c>
      <c r="G723" s="44" t="s">
        <v>72</v>
      </c>
      <c r="H723" s="44" t="s">
        <v>89</v>
      </c>
      <c r="I723" s="56">
        <v>2</v>
      </c>
    </row>
    <row r="724" spans="1:9" x14ac:dyDescent="0.2">
      <c r="A724" s="44" t="s">
        <v>138</v>
      </c>
      <c r="B724" s="44" t="s">
        <v>7</v>
      </c>
      <c r="C724" s="44" t="s">
        <v>162</v>
      </c>
      <c r="D724" s="44" t="s">
        <v>68</v>
      </c>
      <c r="E724" s="44" t="s">
        <v>95</v>
      </c>
      <c r="F724" s="44" t="s">
        <v>154</v>
      </c>
      <c r="G724" s="44" t="s">
        <v>72</v>
      </c>
      <c r="H724" s="44" t="s">
        <v>90</v>
      </c>
      <c r="I724" s="56">
        <v>1</v>
      </c>
    </row>
    <row r="725" spans="1:9" x14ac:dyDescent="0.2">
      <c r="A725" s="44" t="s">
        <v>138</v>
      </c>
      <c r="B725" s="44" t="s">
        <v>7</v>
      </c>
      <c r="C725" s="44" t="s">
        <v>162</v>
      </c>
      <c r="D725" s="44" t="s">
        <v>68</v>
      </c>
      <c r="E725" s="44" t="s">
        <v>95</v>
      </c>
      <c r="F725" s="44" t="s">
        <v>154</v>
      </c>
      <c r="G725" s="44" t="s">
        <v>72</v>
      </c>
      <c r="H725" s="44" t="s">
        <v>91</v>
      </c>
      <c r="I725" s="56">
        <v>6</v>
      </c>
    </row>
    <row r="726" spans="1:9" x14ac:dyDescent="0.2">
      <c r="A726" s="44" t="s">
        <v>138</v>
      </c>
      <c r="B726" s="44" t="s">
        <v>8</v>
      </c>
      <c r="C726" s="44" t="s">
        <v>163</v>
      </c>
      <c r="D726" s="44" t="s">
        <v>68</v>
      </c>
      <c r="E726" s="44" t="s">
        <v>95</v>
      </c>
      <c r="F726" s="44" t="s">
        <v>154</v>
      </c>
      <c r="G726" s="44" t="s">
        <v>93</v>
      </c>
      <c r="H726" s="44" t="s">
        <v>89</v>
      </c>
      <c r="I726" s="56">
        <v>5</v>
      </c>
    </row>
    <row r="727" spans="1:9" x14ac:dyDescent="0.2">
      <c r="A727" s="44" t="s">
        <v>138</v>
      </c>
      <c r="B727" s="44" t="s">
        <v>8</v>
      </c>
      <c r="C727" s="44" t="s">
        <v>163</v>
      </c>
      <c r="D727" s="44" t="s">
        <v>68</v>
      </c>
      <c r="E727" s="44" t="s">
        <v>95</v>
      </c>
      <c r="F727" s="44" t="s">
        <v>154</v>
      </c>
      <c r="G727" s="44" t="s">
        <v>93</v>
      </c>
      <c r="H727" s="44" t="s">
        <v>90</v>
      </c>
      <c r="I727" s="56">
        <v>6</v>
      </c>
    </row>
    <row r="728" spans="1:9" x14ac:dyDescent="0.2">
      <c r="A728" s="44" t="s">
        <v>138</v>
      </c>
      <c r="B728" s="44" t="s">
        <v>8</v>
      </c>
      <c r="C728" s="44" t="s">
        <v>163</v>
      </c>
      <c r="D728" s="44" t="s">
        <v>68</v>
      </c>
      <c r="E728" s="44" t="s">
        <v>95</v>
      </c>
      <c r="F728" s="44" t="s">
        <v>154</v>
      </c>
      <c r="G728" s="44" t="s">
        <v>93</v>
      </c>
      <c r="H728" s="44" t="s">
        <v>91</v>
      </c>
      <c r="I728" s="56">
        <v>8</v>
      </c>
    </row>
    <row r="729" spans="1:9" x14ac:dyDescent="0.2">
      <c r="A729" s="44" t="s">
        <v>138</v>
      </c>
      <c r="B729" s="44" t="s">
        <v>8</v>
      </c>
      <c r="C729" s="44" t="s">
        <v>163</v>
      </c>
      <c r="D729" s="44" t="s">
        <v>68</v>
      </c>
      <c r="E729" s="44" t="s">
        <v>95</v>
      </c>
      <c r="F729" s="44" t="s">
        <v>154</v>
      </c>
      <c r="G729" s="44" t="s">
        <v>93</v>
      </c>
      <c r="H729" s="44" t="s">
        <v>92</v>
      </c>
      <c r="I729" s="56">
        <v>7</v>
      </c>
    </row>
    <row r="730" spans="1:9" x14ac:dyDescent="0.2">
      <c r="A730" s="44" t="s">
        <v>138</v>
      </c>
      <c r="B730" s="44" t="s">
        <v>8</v>
      </c>
      <c r="C730" s="44" t="s">
        <v>163</v>
      </c>
      <c r="D730" s="44" t="s">
        <v>68</v>
      </c>
      <c r="E730" s="44" t="s">
        <v>95</v>
      </c>
      <c r="F730" s="44" t="s">
        <v>154</v>
      </c>
      <c r="G730" s="44" t="s">
        <v>155</v>
      </c>
      <c r="H730" s="44" t="s">
        <v>88</v>
      </c>
      <c r="I730" s="56">
        <v>3</v>
      </c>
    </row>
    <row r="731" spans="1:9" x14ac:dyDescent="0.2">
      <c r="A731" s="44" t="s">
        <v>138</v>
      </c>
      <c r="B731" s="44" t="s">
        <v>8</v>
      </c>
      <c r="C731" s="44" t="s">
        <v>163</v>
      </c>
      <c r="D731" s="44" t="s">
        <v>68</v>
      </c>
      <c r="E731" s="44" t="s">
        <v>95</v>
      </c>
      <c r="F731" s="44" t="s">
        <v>154</v>
      </c>
      <c r="G731" s="44" t="s">
        <v>155</v>
      </c>
      <c r="H731" s="44" t="s">
        <v>89</v>
      </c>
      <c r="I731" s="56">
        <v>2</v>
      </c>
    </row>
    <row r="732" spans="1:9" x14ac:dyDescent="0.2">
      <c r="A732" s="44" t="s">
        <v>138</v>
      </c>
      <c r="B732" s="44" t="s">
        <v>8</v>
      </c>
      <c r="C732" s="44" t="s">
        <v>163</v>
      </c>
      <c r="D732" s="44" t="s">
        <v>68</v>
      </c>
      <c r="E732" s="44" t="s">
        <v>95</v>
      </c>
      <c r="F732" s="44" t="s">
        <v>154</v>
      </c>
      <c r="G732" s="44" t="s">
        <v>155</v>
      </c>
      <c r="H732" s="44" t="s">
        <v>90</v>
      </c>
      <c r="I732" s="56">
        <v>2</v>
      </c>
    </row>
    <row r="733" spans="1:9" x14ac:dyDescent="0.2">
      <c r="A733" s="44" t="s">
        <v>138</v>
      </c>
      <c r="B733" s="44" t="s">
        <v>8</v>
      </c>
      <c r="C733" s="44" t="s">
        <v>163</v>
      </c>
      <c r="D733" s="44" t="s">
        <v>68</v>
      </c>
      <c r="E733" s="44" t="s">
        <v>95</v>
      </c>
      <c r="F733" s="44" t="s">
        <v>154</v>
      </c>
      <c r="G733" s="44" t="s">
        <v>155</v>
      </c>
      <c r="H733" s="44" t="s">
        <v>91</v>
      </c>
      <c r="I733" s="56">
        <v>1</v>
      </c>
    </row>
    <row r="734" spans="1:9" x14ac:dyDescent="0.2">
      <c r="A734" s="44" t="s">
        <v>138</v>
      </c>
      <c r="B734" s="44" t="s">
        <v>8</v>
      </c>
      <c r="C734" s="44" t="s">
        <v>163</v>
      </c>
      <c r="D734" s="44" t="s">
        <v>68</v>
      </c>
      <c r="E734" s="44" t="s">
        <v>95</v>
      </c>
      <c r="F734" s="44" t="s">
        <v>154</v>
      </c>
      <c r="G734" s="44" t="s">
        <v>155</v>
      </c>
      <c r="H734" s="44" t="s">
        <v>92</v>
      </c>
      <c r="I734" s="56">
        <v>3</v>
      </c>
    </row>
    <row r="735" spans="1:9" x14ac:dyDescent="0.2">
      <c r="A735" s="44" t="s">
        <v>138</v>
      </c>
      <c r="B735" s="44" t="s">
        <v>8</v>
      </c>
      <c r="C735" s="44" t="s">
        <v>163</v>
      </c>
      <c r="D735" s="44" t="s">
        <v>68</v>
      </c>
      <c r="E735" s="44" t="s">
        <v>95</v>
      </c>
      <c r="F735" s="44" t="s">
        <v>154</v>
      </c>
      <c r="G735" s="44" t="s">
        <v>72</v>
      </c>
      <c r="H735" s="44" t="s">
        <v>89</v>
      </c>
      <c r="I735" s="56">
        <v>2</v>
      </c>
    </row>
    <row r="736" spans="1:9" x14ac:dyDescent="0.2">
      <c r="A736" s="44" t="s">
        <v>138</v>
      </c>
      <c r="B736" s="44" t="s">
        <v>8</v>
      </c>
      <c r="C736" s="44" t="s">
        <v>163</v>
      </c>
      <c r="D736" s="44" t="s">
        <v>68</v>
      </c>
      <c r="E736" s="44" t="s">
        <v>95</v>
      </c>
      <c r="F736" s="44" t="s">
        <v>154</v>
      </c>
      <c r="G736" s="44" t="s">
        <v>72</v>
      </c>
      <c r="H736" s="44" t="s">
        <v>90</v>
      </c>
      <c r="I736" s="56">
        <v>3</v>
      </c>
    </row>
    <row r="737" spans="1:9" x14ac:dyDescent="0.2">
      <c r="A737" s="44" t="s">
        <v>138</v>
      </c>
      <c r="B737" s="44" t="s">
        <v>8</v>
      </c>
      <c r="C737" s="44" t="s">
        <v>163</v>
      </c>
      <c r="D737" s="44" t="s">
        <v>68</v>
      </c>
      <c r="E737" s="44" t="s">
        <v>95</v>
      </c>
      <c r="F737" s="44" t="s">
        <v>154</v>
      </c>
      <c r="G737" s="44" t="s">
        <v>72</v>
      </c>
      <c r="H737" s="44" t="s">
        <v>91</v>
      </c>
      <c r="I737" s="56">
        <v>8</v>
      </c>
    </row>
    <row r="738" spans="1:9" x14ac:dyDescent="0.2">
      <c r="A738" s="44" t="s">
        <v>138</v>
      </c>
      <c r="B738" s="44" t="s">
        <v>8</v>
      </c>
      <c r="C738" s="44" t="s">
        <v>163</v>
      </c>
      <c r="D738" s="44" t="s">
        <v>68</v>
      </c>
      <c r="E738" s="44" t="s">
        <v>95</v>
      </c>
      <c r="F738" s="44" t="s">
        <v>154</v>
      </c>
      <c r="G738" s="44" t="s">
        <v>72</v>
      </c>
      <c r="H738" s="44" t="s">
        <v>92</v>
      </c>
      <c r="I738" s="56">
        <v>2</v>
      </c>
    </row>
    <row r="739" spans="1:9" x14ac:dyDescent="0.2">
      <c r="A739" s="44" t="s">
        <v>138</v>
      </c>
      <c r="B739" s="44" t="s">
        <v>9</v>
      </c>
      <c r="C739" s="44" t="s">
        <v>164</v>
      </c>
      <c r="D739" s="44" t="s">
        <v>68</v>
      </c>
      <c r="E739" s="44" t="s">
        <v>94</v>
      </c>
      <c r="F739" s="44" t="s">
        <v>154</v>
      </c>
      <c r="G739" s="44" t="s">
        <v>200</v>
      </c>
      <c r="H739" s="44" t="s">
        <v>89</v>
      </c>
      <c r="I739" s="56">
        <v>1</v>
      </c>
    </row>
    <row r="740" spans="1:9" x14ac:dyDescent="0.2">
      <c r="A740" s="44" t="s">
        <v>138</v>
      </c>
      <c r="B740" s="44" t="s">
        <v>9</v>
      </c>
      <c r="C740" s="44" t="s">
        <v>164</v>
      </c>
      <c r="D740" s="44" t="s">
        <v>68</v>
      </c>
      <c r="E740" s="44" t="s">
        <v>94</v>
      </c>
      <c r="F740" s="44" t="s">
        <v>154</v>
      </c>
      <c r="G740" s="44" t="s">
        <v>200</v>
      </c>
      <c r="H740" s="44" t="s">
        <v>92</v>
      </c>
      <c r="I740" s="56">
        <v>2</v>
      </c>
    </row>
    <row r="741" spans="1:9" x14ac:dyDescent="0.2">
      <c r="A741" s="44" t="s">
        <v>138</v>
      </c>
      <c r="B741" s="44" t="s">
        <v>9</v>
      </c>
      <c r="C741" s="44" t="s">
        <v>164</v>
      </c>
      <c r="D741" s="44" t="s">
        <v>68</v>
      </c>
      <c r="E741" s="44" t="s">
        <v>94</v>
      </c>
      <c r="F741" s="44" t="s">
        <v>154</v>
      </c>
      <c r="G741" s="44" t="s">
        <v>93</v>
      </c>
      <c r="H741" s="44" t="s">
        <v>88</v>
      </c>
      <c r="I741" s="56">
        <v>5</v>
      </c>
    </row>
    <row r="742" spans="1:9" x14ac:dyDescent="0.2">
      <c r="A742" s="44" t="s">
        <v>138</v>
      </c>
      <c r="B742" s="44" t="s">
        <v>9</v>
      </c>
      <c r="C742" s="44" t="s">
        <v>164</v>
      </c>
      <c r="D742" s="44" t="s">
        <v>68</v>
      </c>
      <c r="E742" s="44" t="s">
        <v>94</v>
      </c>
      <c r="F742" s="44" t="s">
        <v>154</v>
      </c>
      <c r="G742" s="44" t="s">
        <v>93</v>
      </c>
      <c r="H742" s="44" t="s">
        <v>89</v>
      </c>
      <c r="I742" s="56">
        <v>14</v>
      </c>
    </row>
    <row r="743" spans="1:9" x14ac:dyDescent="0.2">
      <c r="A743" s="44" t="s">
        <v>138</v>
      </c>
      <c r="B743" s="44" t="s">
        <v>9</v>
      </c>
      <c r="C743" s="44" t="s">
        <v>164</v>
      </c>
      <c r="D743" s="44" t="s">
        <v>68</v>
      </c>
      <c r="E743" s="44" t="s">
        <v>94</v>
      </c>
      <c r="F743" s="44" t="s">
        <v>154</v>
      </c>
      <c r="G743" s="44" t="s">
        <v>93</v>
      </c>
      <c r="H743" s="44" t="s">
        <v>90</v>
      </c>
      <c r="I743" s="56">
        <v>12</v>
      </c>
    </row>
    <row r="744" spans="1:9" x14ac:dyDescent="0.2">
      <c r="A744" s="44" t="s">
        <v>138</v>
      </c>
      <c r="B744" s="44" t="s">
        <v>9</v>
      </c>
      <c r="C744" s="44" t="s">
        <v>164</v>
      </c>
      <c r="D744" s="44" t="s">
        <v>68</v>
      </c>
      <c r="E744" s="44" t="s">
        <v>94</v>
      </c>
      <c r="F744" s="44" t="s">
        <v>154</v>
      </c>
      <c r="G744" s="44" t="s">
        <v>93</v>
      </c>
      <c r="H744" s="44" t="s">
        <v>91</v>
      </c>
      <c r="I744" s="56">
        <v>7</v>
      </c>
    </row>
    <row r="745" spans="1:9" x14ac:dyDescent="0.2">
      <c r="A745" s="44" t="s">
        <v>138</v>
      </c>
      <c r="B745" s="44" t="s">
        <v>9</v>
      </c>
      <c r="C745" s="44" t="s">
        <v>164</v>
      </c>
      <c r="D745" s="44" t="s">
        <v>68</v>
      </c>
      <c r="E745" s="44" t="s">
        <v>94</v>
      </c>
      <c r="F745" s="44" t="s">
        <v>154</v>
      </c>
      <c r="G745" s="44" t="s">
        <v>93</v>
      </c>
      <c r="H745" s="44" t="s">
        <v>92</v>
      </c>
      <c r="I745" s="56">
        <v>5</v>
      </c>
    </row>
    <row r="746" spans="1:9" x14ac:dyDescent="0.2">
      <c r="A746" s="44" t="s">
        <v>138</v>
      </c>
      <c r="B746" s="44" t="s">
        <v>9</v>
      </c>
      <c r="C746" s="44" t="s">
        <v>164</v>
      </c>
      <c r="D746" s="44" t="s">
        <v>68</v>
      </c>
      <c r="E746" s="44" t="s">
        <v>94</v>
      </c>
      <c r="F746" s="44" t="s">
        <v>154</v>
      </c>
      <c r="G746" s="44" t="s">
        <v>155</v>
      </c>
      <c r="H746" s="44" t="s">
        <v>89</v>
      </c>
      <c r="I746" s="56">
        <v>6</v>
      </c>
    </row>
    <row r="747" spans="1:9" x14ac:dyDescent="0.2">
      <c r="A747" s="44" t="s">
        <v>138</v>
      </c>
      <c r="B747" s="44" t="s">
        <v>9</v>
      </c>
      <c r="C747" s="44" t="s">
        <v>164</v>
      </c>
      <c r="D747" s="44" t="s">
        <v>68</v>
      </c>
      <c r="E747" s="44" t="s">
        <v>94</v>
      </c>
      <c r="F747" s="44" t="s">
        <v>154</v>
      </c>
      <c r="G747" s="44" t="s">
        <v>155</v>
      </c>
      <c r="H747" s="44" t="s">
        <v>90</v>
      </c>
      <c r="I747" s="56">
        <v>3</v>
      </c>
    </row>
    <row r="748" spans="1:9" x14ac:dyDescent="0.2">
      <c r="A748" s="44" t="s">
        <v>138</v>
      </c>
      <c r="B748" s="44" t="s">
        <v>9</v>
      </c>
      <c r="C748" s="44" t="s">
        <v>164</v>
      </c>
      <c r="D748" s="44" t="s">
        <v>68</v>
      </c>
      <c r="E748" s="44" t="s">
        <v>94</v>
      </c>
      <c r="F748" s="44" t="s">
        <v>154</v>
      </c>
      <c r="G748" s="44" t="s">
        <v>155</v>
      </c>
      <c r="H748" s="44" t="s">
        <v>91</v>
      </c>
      <c r="I748" s="56">
        <v>5</v>
      </c>
    </row>
    <row r="749" spans="1:9" x14ac:dyDescent="0.2">
      <c r="A749" s="44" t="s">
        <v>138</v>
      </c>
      <c r="B749" s="44" t="s">
        <v>9</v>
      </c>
      <c r="C749" s="44" t="s">
        <v>164</v>
      </c>
      <c r="D749" s="44" t="s">
        <v>68</v>
      </c>
      <c r="E749" s="44" t="s">
        <v>94</v>
      </c>
      <c r="F749" s="44" t="s">
        <v>154</v>
      </c>
      <c r="G749" s="44" t="s">
        <v>155</v>
      </c>
      <c r="H749" s="44" t="s">
        <v>92</v>
      </c>
      <c r="I749" s="56">
        <v>6</v>
      </c>
    </row>
    <row r="750" spans="1:9" x14ac:dyDescent="0.2">
      <c r="A750" s="44" t="s">
        <v>138</v>
      </c>
      <c r="B750" s="44" t="s">
        <v>9</v>
      </c>
      <c r="C750" s="44" t="s">
        <v>164</v>
      </c>
      <c r="D750" s="44" t="s">
        <v>68</v>
      </c>
      <c r="E750" s="44" t="s">
        <v>94</v>
      </c>
      <c r="F750" s="44" t="s">
        <v>154</v>
      </c>
      <c r="G750" s="44" t="s">
        <v>72</v>
      </c>
      <c r="H750" s="44" t="s">
        <v>89</v>
      </c>
      <c r="I750" s="56">
        <v>3</v>
      </c>
    </row>
    <row r="751" spans="1:9" x14ac:dyDescent="0.2">
      <c r="A751" s="44" t="s">
        <v>138</v>
      </c>
      <c r="B751" s="44" t="s">
        <v>9</v>
      </c>
      <c r="C751" s="44" t="s">
        <v>164</v>
      </c>
      <c r="D751" s="44" t="s">
        <v>68</v>
      </c>
      <c r="E751" s="44" t="s">
        <v>94</v>
      </c>
      <c r="F751" s="44" t="s">
        <v>154</v>
      </c>
      <c r="G751" s="44" t="s">
        <v>72</v>
      </c>
      <c r="H751" s="44" t="s">
        <v>90</v>
      </c>
      <c r="I751" s="56">
        <v>3</v>
      </c>
    </row>
    <row r="752" spans="1:9" x14ac:dyDescent="0.2">
      <c r="A752" s="44" t="s">
        <v>138</v>
      </c>
      <c r="B752" s="44" t="s">
        <v>9</v>
      </c>
      <c r="C752" s="44" t="s">
        <v>164</v>
      </c>
      <c r="D752" s="44" t="s">
        <v>68</v>
      </c>
      <c r="E752" s="44" t="s">
        <v>94</v>
      </c>
      <c r="F752" s="44" t="s">
        <v>154</v>
      </c>
      <c r="G752" s="44" t="s">
        <v>72</v>
      </c>
      <c r="H752" s="44" t="s">
        <v>91</v>
      </c>
      <c r="I752" s="56">
        <v>9</v>
      </c>
    </row>
    <row r="753" spans="1:9" x14ac:dyDescent="0.2">
      <c r="A753" s="44" t="s">
        <v>138</v>
      </c>
      <c r="B753" s="44" t="s">
        <v>9</v>
      </c>
      <c r="C753" s="44" t="s">
        <v>164</v>
      </c>
      <c r="D753" s="44" t="s">
        <v>68</v>
      </c>
      <c r="E753" s="44" t="s">
        <v>94</v>
      </c>
      <c r="F753" s="44" t="s">
        <v>154</v>
      </c>
      <c r="G753" s="44" t="s">
        <v>72</v>
      </c>
      <c r="H753" s="44" t="s">
        <v>92</v>
      </c>
      <c r="I753" s="56">
        <v>4</v>
      </c>
    </row>
    <row r="754" spans="1:9" x14ac:dyDescent="0.2">
      <c r="A754" s="44" t="s">
        <v>138</v>
      </c>
      <c r="B754" s="44" t="s">
        <v>10</v>
      </c>
      <c r="C754" s="44" t="s">
        <v>165</v>
      </c>
      <c r="D754" s="44" t="s">
        <v>68</v>
      </c>
      <c r="E754" s="44" t="s">
        <v>95</v>
      </c>
      <c r="F754" s="44" t="s">
        <v>154</v>
      </c>
      <c r="G754" s="44" t="s">
        <v>200</v>
      </c>
      <c r="H754" s="44" t="s">
        <v>90</v>
      </c>
      <c r="I754" s="56">
        <v>1</v>
      </c>
    </row>
    <row r="755" spans="1:9" x14ac:dyDescent="0.2">
      <c r="A755" s="44" t="s">
        <v>138</v>
      </c>
      <c r="B755" s="44" t="s">
        <v>10</v>
      </c>
      <c r="C755" s="44" t="s">
        <v>165</v>
      </c>
      <c r="D755" s="44" t="s">
        <v>68</v>
      </c>
      <c r="E755" s="44" t="s">
        <v>95</v>
      </c>
      <c r="F755" s="44" t="s">
        <v>154</v>
      </c>
      <c r="G755" s="44" t="s">
        <v>200</v>
      </c>
      <c r="H755" s="44" t="s">
        <v>92</v>
      </c>
      <c r="I755" s="56">
        <v>1</v>
      </c>
    </row>
    <row r="756" spans="1:9" x14ac:dyDescent="0.2">
      <c r="A756" s="44" t="s">
        <v>138</v>
      </c>
      <c r="B756" s="44" t="s">
        <v>10</v>
      </c>
      <c r="C756" s="44" t="s">
        <v>165</v>
      </c>
      <c r="D756" s="44" t="s">
        <v>68</v>
      </c>
      <c r="E756" s="44" t="s">
        <v>95</v>
      </c>
      <c r="F756" s="44" t="s">
        <v>154</v>
      </c>
      <c r="G756" s="44" t="s">
        <v>93</v>
      </c>
      <c r="H756" s="44" t="s">
        <v>88</v>
      </c>
      <c r="I756" s="56">
        <v>6</v>
      </c>
    </row>
    <row r="757" spans="1:9" x14ac:dyDescent="0.2">
      <c r="A757" s="44" t="s">
        <v>138</v>
      </c>
      <c r="B757" s="44" t="s">
        <v>10</v>
      </c>
      <c r="C757" s="44" t="s">
        <v>165</v>
      </c>
      <c r="D757" s="44" t="s">
        <v>68</v>
      </c>
      <c r="E757" s="44" t="s">
        <v>95</v>
      </c>
      <c r="F757" s="44" t="s">
        <v>154</v>
      </c>
      <c r="G757" s="44" t="s">
        <v>93</v>
      </c>
      <c r="H757" s="44" t="s">
        <v>89</v>
      </c>
      <c r="I757" s="56">
        <v>21</v>
      </c>
    </row>
    <row r="758" spans="1:9" x14ac:dyDescent="0.2">
      <c r="A758" s="44" t="s">
        <v>138</v>
      </c>
      <c r="B758" s="44" t="s">
        <v>10</v>
      </c>
      <c r="C758" s="44" t="s">
        <v>165</v>
      </c>
      <c r="D758" s="44" t="s">
        <v>68</v>
      </c>
      <c r="E758" s="44" t="s">
        <v>95</v>
      </c>
      <c r="F758" s="44" t="s">
        <v>154</v>
      </c>
      <c r="G758" s="44" t="s">
        <v>93</v>
      </c>
      <c r="H758" s="44" t="s">
        <v>90</v>
      </c>
      <c r="I758" s="56">
        <v>18</v>
      </c>
    </row>
    <row r="759" spans="1:9" x14ac:dyDescent="0.2">
      <c r="A759" s="44" t="s">
        <v>138</v>
      </c>
      <c r="B759" s="44" t="s">
        <v>10</v>
      </c>
      <c r="C759" s="44" t="s">
        <v>165</v>
      </c>
      <c r="D759" s="44" t="s">
        <v>68</v>
      </c>
      <c r="E759" s="44" t="s">
        <v>95</v>
      </c>
      <c r="F759" s="44" t="s">
        <v>154</v>
      </c>
      <c r="G759" s="44" t="s">
        <v>93</v>
      </c>
      <c r="H759" s="44" t="s">
        <v>91</v>
      </c>
      <c r="I759" s="56">
        <v>16</v>
      </c>
    </row>
    <row r="760" spans="1:9" x14ac:dyDescent="0.2">
      <c r="A760" s="44" t="s">
        <v>138</v>
      </c>
      <c r="B760" s="44" t="s">
        <v>10</v>
      </c>
      <c r="C760" s="44" t="s">
        <v>165</v>
      </c>
      <c r="D760" s="44" t="s">
        <v>68</v>
      </c>
      <c r="E760" s="44" t="s">
        <v>95</v>
      </c>
      <c r="F760" s="44" t="s">
        <v>154</v>
      </c>
      <c r="G760" s="44" t="s">
        <v>93</v>
      </c>
      <c r="H760" s="44" t="s">
        <v>92</v>
      </c>
      <c r="I760" s="56">
        <v>8</v>
      </c>
    </row>
    <row r="761" spans="1:9" x14ac:dyDescent="0.2">
      <c r="A761" s="44" t="s">
        <v>138</v>
      </c>
      <c r="B761" s="44" t="s">
        <v>10</v>
      </c>
      <c r="C761" s="44" t="s">
        <v>165</v>
      </c>
      <c r="D761" s="44" t="s">
        <v>68</v>
      </c>
      <c r="E761" s="44" t="s">
        <v>95</v>
      </c>
      <c r="F761" s="44" t="s">
        <v>154</v>
      </c>
      <c r="G761" s="44" t="s">
        <v>155</v>
      </c>
      <c r="H761" s="44" t="s">
        <v>88</v>
      </c>
      <c r="I761" s="56">
        <v>4</v>
      </c>
    </row>
    <row r="762" spans="1:9" x14ac:dyDescent="0.2">
      <c r="A762" s="44" t="s">
        <v>138</v>
      </c>
      <c r="B762" s="44" t="s">
        <v>10</v>
      </c>
      <c r="C762" s="44" t="s">
        <v>165</v>
      </c>
      <c r="D762" s="44" t="s">
        <v>68</v>
      </c>
      <c r="E762" s="44" t="s">
        <v>95</v>
      </c>
      <c r="F762" s="44" t="s">
        <v>154</v>
      </c>
      <c r="G762" s="44" t="s">
        <v>155</v>
      </c>
      <c r="H762" s="44" t="s">
        <v>89</v>
      </c>
      <c r="I762" s="56">
        <v>5</v>
      </c>
    </row>
    <row r="763" spans="1:9" x14ac:dyDescent="0.2">
      <c r="A763" s="44" t="s">
        <v>138</v>
      </c>
      <c r="B763" s="44" t="s">
        <v>10</v>
      </c>
      <c r="C763" s="44" t="s">
        <v>165</v>
      </c>
      <c r="D763" s="44" t="s">
        <v>68</v>
      </c>
      <c r="E763" s="44" t="s">
        <v>95</v>
      </c>
      <c r="F763" s="44" t="s">
        <v>154</v>
      </c>
      <c r="G763" s="44" t="s">
        <v>155</v>
      </c>
      <c r="H763" s="44" t="s">
        <v>90</v>
      </c>
      <c r="I763" s="56">
        <v>7</v>
      </c>
    </row>
    <row r="764" spans="1:9" x14ac:dyDescent="0.2">
      <c r="A764" s="44" t="s">
        <v>138</v>
      </c>
      <c r="B764" s="44" t="s">
        <v>10</v>
      </c>
      <c r="C764" s="44" t="s">
        <v>165</v>
      </c>
      <c r="D764" s="44" t="s">
        <v>68</v>
      </c>
      <c r="E764" s="44" t="s">
        <v>95</v>
      </c>
      <c r="F764" s="44" t="s">
        <v>154</v>
      </c>
      <c r="G764" s="44" t="s">
        <v>155</v>
      </c>
      <c r="H764" s="44" t="s">
        <v>91</v>
      </c>
      <c r="I764" s="56">
        <v>4</v>
      </c>
    </row>
    <row r="765" spans="1:9" x14ac:dyDescent="0.2">
      <c r="A765" s="44" t="s">
        <v>138</v>
      </c>
      <c r="B765" s="44" t="s">
        <v>10</v>
      </c>
      <c r="C765" s="44" t="s">
        <v>165</v>
      </c>
      <c r="D765" s="44" t="s">
        <v>68</v>
      </c>
      <c r="E765" s="44" t="s">
        <v>95</v>
      </c>
      <c r="F765" s="44" t="s">
        <v>154</v>
      </c>
      <c r="G765" s="44" t="s">
        <v>155</v>
      </c>
      <c r="H765" s="44" t="s">
        <v>92</v>
      </c>
      <c r="I765" s="56">
        <v>11</v>
      </c>
    </row>
    <row r="766" spans="1:9" x14ac:dyDescent="0.2">
      <c r="A766" s="44" t="s">
        <v>138</v>
      </c>
      <c r="B766" s="44" t="s">
        <v>10</v>
      </c>
      <c r="C766" s="44" t="s">
        <v>165</v>
      </c>
      <c r="D766" s="44" t="s">
        <v>68</v>
      </c>
      <c r="E766" s="44" t="s">
        <v>95</v>
      </c>
      <c r="F766" s="44" t="s">
        <v>154</v>
      </c>
      <c r="G766" s="44" t="s">
        <v>72</v>
      </c>
      <c r="H766" s="44" t="s">
        <v>88</v>
      </c>
      <c r="I766" s="56">
        <v>2</v>
      </c>
    </row>
    <row r="767" spans="1:9" x14ac:dyDescent="0.2">
      <c r="A767" s="44" t="s">
        <v>138</v>
      </c>
      <c r="B767" s="44" t="s">
        <v>10</v>
      </c>
      <c r="C767" s="44" t="s">
        <v>165</v>
      </c>
      <c r="D767" s="44" t="s">
        <v>68</v>
      </c>
      <c r="E767" s="44" t="s">
        <v>95</v>
      </c>
      <c r="F767" s="44" t="s">
        <v>154</v>
      </c>
      <c r="G767" s="44" t="s">
        <v>72</v>
      </c>
      <c r="H767" s="44" t="s">
        <v>89</v>
      </c>
      <c r="I767" s="56">
        <v>1</v>
      </c>
    </row>
    <row r="768" spans="1:9" x14ac:dyDescent="0.2">
      <c r="A768" s="44" t="s">
        <v>138</v>
      </c>
      <c r="B768" s="44" t="s">
        <v>10</v>
      </c>
      <c r="C768" s="44" t="s">
        <v>165</v>
      </c>
      <c r="D768" s="44" t="s">
        <v>68</v>
      </c>
      <c r="E768" s="44" t="s">
        <v>95</v>
      </c>
      <c r="F768" s="44" t="s">
        <v>154</v>
      </c>
      <c r="G768" s="44" t="s">
        <v>72</v>
      </c>
      <c r="H768" s="44" t="s">
        <v>91</v>
      </c>
      <c r="I768" s="56">
        <v>36</v>
      </c>
    </row>
    <row r="769" spans="1:9" x14ac:dyDescent="0.2">
      <c r="A769" s="44" t="s">
        <v>138</v>
      </c>
      <c r="B769" s="44" t="s">
        <v>10</v>
      </c>
      <c r="C769" s="44" t="s">
        <v>165</v>
      </c>
      <c r="D769" s="44" t="s">
        <v>68</v>
      </c>
      <c r="E769" s="44" t="s">
        <v>95</v>
      </c>
      <c r="F769" s="44" t="s">
        <v>154</v>
      </c>
      <c r="G769" s="44" t="s">
        <v>72</v>
      </c>
      <c r="H769" s="44" t="s">
        <v>92</v>
      </c>
      <c r="I769" s="56">
        <v>9</v>
      </c>
    </row>
    <row r="770" spans="1:9" x14ac:dyDescent="0.2">
      <c r="A770" s="44" t="s">
        <v>138</v>
      </c>
      <c r="B770" s="44" t="s">
        <v>42</v>
      </c>
      <c r="C770" s="44" t="s">
        <v>166</v>
      </c>
      <c r="D770" s="44" t="s">
        <v>68</v>
      </c>
      <c r="E770" s="44" t="s">
        <v>94</v>
      </c>
      <c r="F770" s="44" t="s">
        <v>154</v>
      </c>
      <c r="G770" s="44" t="s">
        <v>200</v>
      </c>
      <c r="H770" s="44" t="s">
        <v>88</v>
      </c>
      <c r="I770" s="56">
        <v>1</v>
      </c>
    </row>
    <row r="771" spans="1:9" x14ac:dyDescent="0.2">
      <c r="A771" s="44" t="s">
        <v>138</v>
      </c>
      <c r="B771" s="44" t="s">
        <v>42</v>
      </c>
      <c r="C771" s="44" t="s">
        <v>166</v>
      </c>
      <c r="D771" s="44" t="s">
        <v>68</v>
      </c>
      <c r="E771" s="44" t="s">
        <v>94</v>
      </c>
      <c r="F771" s="44" t="s">
        <v>154</v>
      </c>
      <c r="G771" s="44" t="s">
        <v>200</v>
      </c>
      <c r="H771" s="44" t="s">
        <v>90</v>
      </c>
      <c r="I771" s="56">
        <v>2</v>
      </c>
    </row>
    <row r="772" spans="1:9" x14ac:dyDescent="0.2">
      <c r="A772" s="44" t="s">
        <v>138</v>
      </c>
      <c r="B772" s="44" t="s">
        <v>42</v>
      </c>
      <c r="C772" s="44" t="s">
        <v>166</v>
      </c>
      <c r="D772" s="44" t="s">
        <v>68</v>
      </c>
      <c r="E772" s="44" t="s">
        <v>94</v>
      </c>
      <c r="F772" s="44" t="s">
        <v>154</v>
      </c>
      <c r="G772" s="44" t="s">
        <v>93</v>
      </c>
      <c r="H772" s="44" t="s">
        <v>88</v>
      </c>
      <c r="I772" s="56">
        <v>5</v>
      </c>
    </row>
    <row r="773" spans="1:9" x14ac:dyDescent="0.2">
      <c r="A773" s="44" t="s">
        <v>138</v>
      </c>
      <c r="B773" s="44" t="s">
        <v>42</v>
      </c>
      <c r="C773" s="44" t="s">
        <v>166</v>
      </c>
      <c r="D773" s="44" t="s">
        <v>68</v>
      </c>
      <c r="E773" s="44" t="s">
        <v>94</v>
      </c>
      <c r="F773" s="44" t="s">
        <v>154</v>
      </c>
      <c r="G773" s="44" t="s">
        <v>93</v>
      </c>
      <c r="H773" s="44" t="s">
        <v>89</v>
      </c>
      <c r="I773" s="56">
        <v>16</v>
      </c>
    </row>
    <row r="774" spans="1:9" x14ac:dyDescent="0.2">
      <c r="A774" s="44" t="s">
        <v>138</v>
      </c>
      <c r="B774" s="44" t="s">
        <v>42</v>
      </c>
      <c r="C774" s="44" t="s">
        <v>166</v>
      </c>
      <c r="D774" s="44" t="s">
        <v>68</v>
      </c>
      <c r="E774" s="44" t="s">
        <v>94</v>
      </c>
      <c r="F774" s="44" t="s">
        <v>154</v>
      </c>
      <c r="G774" s="44" t="s">
        <v>93</v>
      </c>
      <c r="H774" s="44" t="s">
        <v>90</v>
      </c>
      <c r="I774" s="56">
        <v>28</v>
      </c>
    </row>
    <row r="775" spans="1:9" x14ac:dyDescent="0.2">
      <c r="A775" s="44" t="s">
        <v>138</v>
      </c>
      <c r="B775" s="44" t="s">
        <v>42</v>
      </c>
      <c r="C775" s="44" t="s">
        <v>166</v>
      </c>
      <c r="D775" s="44" t="s">
        <v>68</v>
      </c>
      <c r="E775" s="44" t="s">
        <v>94</v>
      </c>
      <c r="F775" s="44" t="s">
        <v>154</v>
      </c>
      <c r="G775" s="44" t="s">
        <v>93</v>
      </c>
      <c r="H775" s="44" t="s">
        <v>91</v>
      </c>
      <c r="I775" s="56">
        <v>11</v>
      </c>
    </row>
    <row r="776" spans="1:9" x14ac:dyDescent="0.2">
      <c r="A776" s="44" t="s">
        <v>138</v>
      </c>
      <c r="B776" s="44" t="s">
        <v>42</v>
      </c>
      <c r="C776" s="44" t="s">
        <v>166</v>
      </c>
      <c r="D776" s="44" t="s">
        <v>68</v>
      </c>
      <c r="E776" s="44" t="s">
        <v>94</v>
      </c>
      <c r="F776" s="44" t="s">
        <v>154</v>
      </c>
      <c r="G776" s="44" t="s">
        <v>93</v>
      </c>
      <c r="H776" s="44" t="s">
        <v>92</v>
      </c>
      <c r="I776" s="56">
        <v>13</v>
      </c>
    </row>
    <row r="777" spans="1:9" x14ac:dyDescent="0.2">
      <c r="A777" s="44" t="s">
        <v>138</v>
      </c>
      <c r="B777" s="44" t="s">
        <v>42</v>
      </c>
      <c r="C777" s="44" t="s">
        <v>166</v>
      </c>
      <c r="D777" s="44" t="s">
        <v>68</v>
      </c>
      <c r="E777" s="44" t="s">
        <v>94</v>
      </c>
      <c r="F777" s="44" t="s">
        <v>154</v>
      </c>
      <c r="G777" s="44" t="s">
        <v>155</v>
      </c>
      <c r="H777" s="44" t="s">
        <v>88</v>
      </c>
      <c r="I777" s="56">
        <v>4</v>
      </c>
    </row>
    <row r="778" spans="1:9" x14ac:dyDescent="0.2">
      <c r="A778" s="44" t="s">
        <v>138</v>
      </c>
      <c r="B778" s="44" t="s">
        <v>42</v>
      </c>
      <c r="C778" s="44" t="s">
        <v>166</v>
      </c>
      <c r="D778" s="44" t="s">
        <v>68</v>
      </c>
      <c r="E778" s="44" t="s">
        <v>94</v>
      </c>
      <c r="F778" s="44" t="s">
        <v>154</v>
      </c>
      <c r="G778" s="44" t="s">
        <v>155</v>
      </c>
      <c r="H778" s="44" t="s">
        <v>89</v>
      </c>
      <c r="I778" s="56">
        <v>10</v>
      </c>
    </row>
    <row r="779" spans="1:9" x14ac:dyDescent="0.2">
      <c r="A779" s="44" t="s">
        <v>138</v>
      </c>
      <c r="B779" s="44" t="s">
        <v>42</v>
      </c>
      <c r="C779" s="44" t="s">
        <v>166</v>
      </c>
      <c r="D779" s="44" t="s">
        <v>68</v>
      </c>
      <c r="E779" s="44" t="s">
        <v>94</v>
      </c>
      <c r="F779" s="44" t="s">
        <v>154</v>
      </c>
      <c r="G779" s="44" t="s">
        <v>155</v>
      </c>
      <c r="H779" s="44" t="s">
        <v>90</v>
      </c>
      <c r="I779" s="56">
        <v>5</v>
      </c>
    </row>
    <row r="780" spans="1:9" x14ac:dyDescent="0.2">
      <c r="A780" s="44" t="s">
        <v>138</v>
      </c>
      <c r="B780" s="44" t="s">
        <v>42</v>
      </c>
      <c r="C780" s="44" t="s">
        <v>166</v>
      </c>
      <c r="D780" s="44" t="s">
        <v>68</v>
      </c>
      <c r="E780" s="44" t="s">
        <v>94</v>
      </c>
      <c r="F780" s="44" t="s">
        <v>154</v>
      </c>
      <c r="G780" s="44" t="s">
        <v>155</v>
      </c>
      <c r="H780" s="44" t="s">
        <v>91</v>
      </c>
      <c r="I780" s="56">
        <v>6</v>
      </c>
    </row>
    <row r="781" spans="1:9" x14ac:dyDescent="0.2">
      <c r="A781" s="44" t="s">
        <v>138</v>
      </c>
      <c r="B781" s="44" t="s">
        <v>42</v>
      </c>
      <c r="C781" s="44" t="s">
        <v>166</v>
      </c>
      <c r="D781" s="44" t="s">
        <v>68</v>
      </c>
      <c r="E781" s="44" t="s">
        <v>94</v>
      </c>
      <c r="F781" s="44" t="s">
        <v>154</v>
      </c>
      <c r="G781" s="44" t="s">
        <v>155</v>
      </c>
      <c r="H781" s="44" t="s">
        <v>92</v>
      </c>
      <c r="I781" s="56">
        <v>13</v>
      </c>
    </row>
    <row r="782" spans="1:9" x14ac:dyDescent="0.2">
      <c r="A782" s="44" t="s">
        <v>138</v>
      </c>
      <c r="B782" s="44" t="s">
        <v>42</v>
      </c>
      <c r="C782" s="44" t="s">
        <v>166</v>
      </c>
      <c r="D782" s="44" t="s">
        <v>68</v>
      </c>
      <c r="E782" s="44" t="s">
        <v>94</v>
      </c>
      <c r="F782" s="44" t="s">
        <v>154</v>
      </c>
      <c r="G782" s="44" t="s">
        <v>72</v>
      </c>
      <c r="H782" s="44" t="s">
        <v>89</v>
      </c>
      <c r="I782" s="56">
        <v>2</v>
      </c>
    </row>
    <row r="783" spans="1:9" x14ac:dyDescent="0.2">
      <c r="A783" s="44" t="s">
        <v>138</v>
      </c>
      <c r="B783" s="44" t="s">
        <v>42</v>
      </c>
      <c r="C783" s="44" t="s">
        <v>166</v>
      </c>
      <c r="D783" s="44" t="s">
        <v>68</v>
      </c>
      <c r="E783" s="44" t="s">
        <v>94</v>
      </c>
      <c r="F783" s="44" t="s">
        <v>154</v>
      </c>
      <c r="G783" s="44" t="s">
        <v>72</v>
      </c>
      <c r="H783" s="44" t="s">
        <v>90</v>
      </c>
      <c r="I783" s="56">
        <v>1</v>
      </c>
    </row>
    <row r="784" spans="1:9" x14ac:dyDescent="0.2">
      <c r="A784" s="44" t="s">
        <v>138</v>
      </c>
      <c r="B784" s="44" t="s">
        <v>42</v>
      </c>
      <c r="C784" s="44" t="s">
        <v>166</v>
      </c>
      <c r="D784" s="44" t="s">
        <v>68</v>
      </c>
      <c r="E784" s="44" t="s">
        <v>94</v>
      </c>
      <c r="F784" s="44" t="s">
        <v>154</v>
      </c>
      <c r="G784" s="44" t="s">
        <v>72</v>
      </c>
      <c r="H784" s="44" t="s">
        <v>91</v>
      </c>
      <c r="I784" s="56">
        <v>21</v>
      </c>
    </row>
    <row r="785" spans="1:9" x14ac:dyDescent="0.2">
      <c r="A785" s="44" t="s">
        <v>138</v>
      </c>
      <c r="B785" s="44" t="s">
        <v>42</v>
      </c>
      <c r="C785" s="44" t="s">
        <v>166</v>
      </c>
      <c r="D785" s="44" t="s">
        <v>68</v>
      </c>
      <c r="E785" s="44" t="s">
        <v>94</v>
      </c>
      <c r="F785" s="44" t="s">
        <v>154</v>
      </c>
      <c r="G785" s="44" t="s">
        <v>72</v>
      </c>
      <c r="H785" s="44" t="s">
        <v>92</v>
      </c>
      <c r="I785" s="56">
        <v>5</v>
      </c>
    </row>
    <row r="786" spans="1:9" x14ac:dyDescent="0.2">
      <c r="A786" s="44" t="s">
        <v>138</v>
      </c>
      <c r="B786" s="44" t="s">
        <v>11</v>
      </c>
      <c r="C786" s="44" t="s">
        <v>167</v>
      </c>
      <c r="D786" s="44" t="s">
        <v>68</v>
      </c>
      <c r="E786" s="44" t="s">
        <v>95</v>
      </c>
      <c r="F786" s="44" t="s">
        <v>154</v>
      </c>
      <c r="G786" s="44" t="s">
        <v>200</v>
      </c>
      <c r="H786" s="44" t="s">
        <v>91</v>
      </c>
      <c r="I786" s="56">
        <v>1</v>
      </c>
    </row>
    <row r="787" spans="1:9" x14ac:dyDescent="0.2">
      <c r="A787" s="44" t="s">
        <v>138</v>
      </c>
      <c r="B787" s="44" t="s">
        <v>11</v>
      </c>
      <c r="C787" s="44" t="s">
        <v>167</v>
      </c>
      <c r="D787" s="44" t="s">
        <v>68</v>
      </c>
      <c r="E787" s="44" t="s">
        <v>95</v>
      </c>
      <c r="F787" s="44" t="s">
        <v>154</v>
      </c>
      <c r="G787" s="44" t="s">
        <v>200</v>
      </c>
      <c r="H787" s="44" t="s">
        <v>92</v>
      </c>
      <c r="I787" s="56">
        <v>1</v>
      </c>
    </row>
    <row r="788" spans="1:9" x14ac:dyDescent="0.2">
      <c r="A788" s="44" t="s">
        <v>138</v>
      </c>
      <c r="B788" s="44" t="s">
        <v>11</v>
      </c>
      <c r="C788" s="44" t="s">
        <v>167</v>
      </c>
      <c r="D788" s="44" t="s">
        <v>68</v>
      </c>
      <c r="E788" s="44" t="s">
        <v>95</v>
      </c>
      <c r="F788" s="44" t="s">
        <v>154</v>
      </c>
      <c r="G788" s="44" t="s">
        <v>93</v>
      </c>
      <c r="H788" s="44" t="s">
        <v>88</v>
      </c>
      <c r="I788" s="56">
        <v>5</v>
      </c>
    </row>
    <row r="789" spans="1:9" x14ac:dyDescent="0.2">
      <c r="A789" s="44" t="s">
        <v>138</v>
      </c>
      <c r="B789" s="44" t="s">
        <v>11</v>
      </c>
      <c r="C789" s="44" t="s">
        <v>167</v>
      </c>
      <c r="D789" s="44" t="s">
        <v>68</v>
      </c>
      <c r="E789" s="44" t="s">
        <v>95</v>
      </c>
      <c r="F789" s="44" t="s">
        <v>154</v>
      </c>
      <c r="G789" s="44" t="s">
        <v>93</v>
      </c>
      <c r="H789" s="44" t="s">
        <v>89</v>
      </c>
      <c r="I789" s="56">
        <v>7</v>
      </c>
    </row>
    <row r="790" spans="1:9" x14ac:dyDescent="0.2">
      <c r="A790" s="44" t="s">
        <v>138</v>
      </c>
      <c r="B790" s="44" t="s">
        <v>11</v>
      </c>
      <c r="C790" s="44" t="s">
        <v>167</v>
      </c>
      <c r="D790" s="44" t="s">
        <v>68</v>
      </c>
      <c r="E790" s="44" t="s">
        <v>95</v>
      </c>
      <c r="F790" s="44" t="s">
        <v>154</v>
      </c>
      <c r="G790" s="44" t="s">
        <v>93</v>
      </c>
      <c r="H790" s="44" t="s">
        <v>90</v>
      </c>
      <c r="I790" s="56">
        <v>3</v>
      </c>
    </row>
    <row r="791" spans="1:9" x14ac:dyDescent="0.2">
      <c r="A791" s="44" t="s">
        <v>138</v>
      </c>
      <c r="B791" s="44" t="s">
        <v>11</v>
      </c>
      <c r="C791" s="44" t="s">
        <v>167</v>
      </c>
      <c r="D791" s="44" t="s">
        <v>68</v>
      </c>
      <c r="E791" s="44" t="s">
        <v>95</v>
      </c>
      <c r="F791" s="44" t="s">
        <v>154</v>
      </c>
      <c r="G791" s="44" t="s">
        <v>93</v>
      </c>
      <c r="H791" s="44" t="s">
        <v>91</v>
      </c>
      <c r="I791" s="56">
        <v>2</v>
      </c>
    </row>
    <row r="792" spans="1:9" x14ac:dyDescent="0.2">
      <c r="A792" s="44" t="s">
        <v>138</v>
      </c>
      <c r="B792" s="44" t="s">
        <v>11</v>
      </c>
      <c r="C792" s="44" t="s">
        <v>167</v>
      </c>
      <c r="D792" s="44" t="s">
        <v>68</v>
      </c>
      <c r="E792" s="44" t="s">
        <v>95</v>
      </c>
      <c r="F792" s="44" t="s">
        <v>154</v>
      </c>
      <c r="G792" s="44" t="s">
        <v>155</v>
      </c>
      <c r="H792" s="44" t="s">
        <v>88</v>
      </c>
      <c r="I792" s="56">
        <v>1</v>
      </c>
    </row>
    <row r="793" spans="1:9" x14ac:dyDescent="0.2">
      <c r="A793" s="44" t="s">
        <v>138</v>
      </c>
      <c r="B793" s="44" t="s">
        <v>11</v>
      </c>
      <c r="C793" s="44" t="s">
        <v>167</v>
      </c>
      <c r="D793" s="44" t="s">
        <v>68</v>
      </c>
      <c r="E793" s="44" t="s">
        <v>95</v>
      </c>
      <c r="F793" s="44" t="s">
        <v>154</v>
      </c>
      <c r="G793" s="44" t="s">
        <v>155</v>
      </c>
      <c r="H793" s="44" t="s">
        <v>89</v>
      </c>
      <c r="I793" s="56">
        <v>3</v>
      </c>
    </row>
    <row r="794" spans="1:9" x14ac:dyDescent="0.2">
      <c r="A794" s="44" t="s">
        <v>138</v>
      </c>
      <c r="B794" s="44" t="s">
        <v>11</v>
      </c>
      <c r="C794" s="44" t="s">
        <v>167</v>
      </c>
      <c r="D794" s="44" t="s">
        <v>68</v>
      </c>
      <c r="E794" s="44" t="s">
        <v>95</v>
      </c>
      <c r="F794" s="44" t="s">
        <v>154</v>
      </c>
      <c r="G794" s="44" t="s">
        <v>155</v>
      </c>
      <c r="H794" s="44" t="s">
        <v>90</v>
      </c>
      <c r="I794" s="56">
        <v>1</v>
      </c>
    </row>
    <row r="795" spans="1:9" x14ac:dyDescent="0.2">
      <c r="A795" s="44" t="s">
        <v>138</v>
      </c>
      <c r="B795" s="44" t="s">
        <v>11</v>
      </c>
      <c r="C795" s="44" t="s">
        <v>167</v>
      </c>
      <c r="D795" s="44" t="s">
        <v>68</v>
      </c>
      <c r="E795" s="44" t="s">
        <v>95</v>
      </c>
      <c r="F795" s="44" t="s">
        <v>154</v>
      </c>
      <c r="G795" s="44" t="s">
        <v>155</v>
      </c>
      <c r="H795" s="44" t="s">
        <v>91</v>
      </c>
      <c r="I795" s="56">
        <v>3</v>
      </c>
    </row>
    <row r="796" spans="1:9" x14ac:dyDescent="0.2">
      <c r="A796" s="44" t="s">
        <v>138</v>
      </c>
      <c r="B796" s="44" t="s">
        <v>11</v>
      </c>
      <c r="C796" s="44" t="s">
        <v>167</v>
      </c>
      <c r="D796" s="44" t="s">
        <v>68</v>
      </c>
      <c r="E796" s="44" t="s">
        <v>95</v>
      </c>
      <c r="F796" s="44" t="s">
        <v>154</v>
      </c>
      <c r="G796" s="44" t="s">
        <v>155</v>
      </c>
      <c r="H796" s="44" t="s">
        <v>92</v>
      </c>
      <c r="I796" s="56">
        <v>1</v>
      </c>
    </row>
    <row r="797" spans="1:9" x14ac:dyDescent="0.2">
      <c r="A797" s="44" t="s">
        <v>138</v>
      </c>
      <c r="B797" s="44" t="s">
        <v>11</v>
      </c>
      <c r="C797" s="44" t="s">
        <v>167</v>
      </c>
      <c r="D797" s="44" t="s">
        <v>68</v>
      </c>
      <c r="E797" s="44" t="s">
        <v>95</v>
      </c>
      <c r="F797" s="44" t="s">
        <v>154</v>
      </c>
      <c r="G797" s="44" t="s">
        <v>72</v>
      </c>
      <c r="H797" s="44" t="s">
        <v>89</v>
      </c>
      <c r="I797" s="56">
        <v>3</v>
      </c>
    </row>
    <row r="798" spans="1:9" x14ac:dyDescent="0.2">
      <c r="A798" s="44" t="s">
        <v>138</v>
      </c>
      <c r="B798" s="44" t="s">
        <v>11</v>
      </c>
      <c r="C798" s="44" t="s">
        <v>167</v>
      </c>
      <c r="D798" s="44" t="s">
        <v>68</v>
      </c>
      <c r="E798" s="44" t="s">
        <v>95</v>
      </c>
      <c r="F798" s="44" t="s">
        <v>154</v>
      </c>
      <c r="G798" s="44" t="s">
        <v>72</v>
      </c>
      <c r="H798" s="44" t="s">
        <v>90</v>
      </c>
      <c r="I798" s="56">
        <v>1</v>
      </c>
    </row>
    <row r="799" spans="1:9" x14ac:dyDescent="0.2">
      <c r="A799" s="44" t="s">
        <v>138</v>
      </c>
      <c r="B799" s="44" t="s">
        <v>11</v>
      </c>
      <c r="C799" s="44" t="s">
        <v>167</v>
      </c>
      <c r="D799" s="44" t="s">
        <v>68</v>
      </c>
      <c r="E799" s="44" t="s">
        <v>95</v>
      </c>
      <c r="F799" s="44" t="s">
        <v>154</v>
      </c>
      <c r="G799" s="44" t="s">
        <v>72</v>
      </c>
      <c r="H799" s="44" t="s">
        <v>91</v>
      </c>
      <c r="I799" s="56">
        <v>10</v>
      </c>
    </row>
    <row r="800" spans="1:9" x14ac:dyDescent="0.2">
      <c r="A800" s="44" t="s">
        <v>138</v>
      </c>
      <c r="B800" s="44" t="s">
        <v>11</v>
      </c>
      <c r="C800" s="44" t="s">
        <v>167</v>
      </c>
      <c r="D800" s="44" t="s">
        <v>68</v>
      </c>
      <c r="E800" s="44" t="s">
        <v>95</v>
      </c>
      <c r="F800" s="44" t="s">
        <v>154</v>
      </c>
      <c r="G800" s="44" t="s">
        <v>72</v>
      </c>
      <c r="H800" s="44" t="s">
        <v>92</v>
      </c>
      <c r="I800" s="56">
        <v>2</v>
      </c>
    </row>
    <row r="801" spans="1:9" x14ac:dyDescent="0.2">
      <c r="A801" s="44" t="s">
        <v>138</v>
      </c>
      <c r="B801" s="44" t="s">
        <v>12</v>
      </c>
      <c r="C801" s="44" t="s">
        <v>168</v>
      </c>
      <c r="D801" s="44" t="s">
        <v>68</v>
      </c>
      <c r="E801" s="44" t="s">
        <v>94</v>
      </c>
      <c r="F801" s="44" t="s">
        <v>154</v>
      </c>
      <c r="G801" s="44" t="s">
        <v>200</v>
      </c>
      <c r="H801" s="44" t="s">
        <v>90</v>
      </c>
      <c r="I801" s="56">
        <v>1</v>
      </c>
    </row>
    <row r="802" spans="1:9" x14ac:dyDescent="0.2">
      <c r="A802" s="44" t="s">
        <v>138</v>
      </c>
      <c r="B802" s="44" t="s">
        <v>12</v>
      </c>
      <c r="C802" s="44" t="s">
        <v>168</v>
      </c>
      <c r="D802" s="44" t="s">
        <v>68</v>
      </c>
      <c r="E802" s="44" t="s">
        <v>94</v>
      </c>
      <c r="F802" s="44" t="s">
        <v>154</v>
      </c>
      <c r="G802" s="44" t="s">
        <v>200</v>
      </c>
      <c r="H802" s="44" t="s">
        <v>91</v>
      </c>
      <c r="I802" s="56">
        <v>1</v>
      </c>
    </row>
    <row r="803" spans="1:9" x14ac:dyDescent="0.2">
      <c r="A803" s="44" t="s">
        <v>138</v>
      </c>
      <c r="B803" s="44" t="s">
        <v>12</v>
      </c>
      <c r="C803" s="44" t="s">
        <v>168</v>
      </c>
      <c r="D803" s="44" t="s">
        <v>68</v>
      </c>
      <c r="E803" s="44" t="s">
        <v>94</v>
      </c>
      <c r="F803" s="44" t="s">
        <v>154</v>
      </c>
      <c r="G803" s="44" t="s">
        <v>200</v>
      </c>
      <c r="H803" s="44" t="s">
        <v>92</v>
      </c>
      <c r="I803" s="56">
        <v>1</v>
      </c>
    </row>
    <row r="804" spans="1:9" x14ac:dyDescent="0.2">
      <c r="A804" s="44" t="s">
        <v>138</v>
      </c>
      <c r="B804" s="44" t="s">
        <v>12</v>
      </c>
      <c r="C804" s="44" t="s">
        <v>168</v>
      </c>
      <c r="D804" s="44" t="s">
        <v>68</v>
      </c>
      <c r="E804" s="44" t="s">
        <v>94</v>
      </c>
      <c r="F804" s="44" t="s">
        <v>154</v>
      </c>
      <c r="G804" s="44" t="s">
        <v>93</v>
      </c>
      <c r="H804" s="44" t="s">
        <v>88</v>
      </c>
      <c r="I804" s="56">
        <v>2</v>
      </c>
    </row>
    <row r="805" spans="1:9" x14ac:dyDescent="0.2">
      <c r="A805" s="44" t="s">
        <v>138</v>
      </c>
      <c r="B805" s="44" t="s">
        <v>12</v>
      </c>
      <c r="C805" s="44" t="s">
        <v>168</v>
      </c>
      <c r="D805" s="44" t="s">
        <v>68</v>
      </c>
      <c r="E805" s="44" t="s">
        <v>94</v>
      </c>
      <c r="F805" s="44" t="s">
        <v>154</v>
      </c>
      <c r="G805" s="44" t="s">
        <v>93</v>
      </c>
      <c r="H805" s="44" t="s">
        <v>89</v>
      </c>
      <c r="I805" s="56">
        <v>7</v>
      </c>
    </row>
    <row r="806" spans="1:9" x14ac:dyDescent="0.2">
      <c r="A806" s="44" t="s">
        <v>138</v>
      </c>
      <c r="B806" s="44" t="s">
        <v>12</v>
      </c>
      <c r="C806" s="44" t="s">
        <v>168</v>
      </c>
      <c r="D806" s="44" t="s">
        <v>68</v>
      </c>
      <c r="E806" s="44" t="s">
        <v>94</v>
      </c>
      <c r="F806" s="44" t="s">
        <v>154</v>
      </c>
      <c r="G806" s="44" t="s">
        <v>93</v>
      </c>
      <c r="H806" s="44" t="s">
        <v>90</v>
      </c>
      <c r="I806" s="56">
        <v>2</v>
      </c>
    </row>
    <row r="807" spans="1:9" x14ac:dyDescent="0.2">
      <c r="A807" s="44" t="s">
        <v>138</v>
      </c>
      <c r="B807" s="44" t="s">
        <v>12</v>
      </c>
      <c r="C807" s="44" t="s">
        <v>168</v>
      </c>
      <c r="D807" s="44" t="s">
        <v>68</v>
      </c>
      <c r="E807" s="44" t="s">
        <v>94</v>
      </c>
      <c r="F807" s="44" t="s">
        <v>154</v>
      </c>
      <c r="G807" s="44" t="s">
        <v>93</v>
      </c>
      <c r="H807" s="44" t="s">
        <v>91</v>
      </c>
      <c r="I807" s="56">
        <v>5</v>
      </c>
    </row>
    <row r="808" spans="1:9" x14ac:dyDescent="0.2">
      <c r="A808" s="44" t="s">
        <v>138</v>
      </c>
      <c r="B808" s="44" t="s">
        <v>12</v>
      </c>
      <c r="C808" s="44" t="s">
        <v>168</v>
      </c>
      <c r="D808" s="44" t="s">
        <v>68</v>
      </c>
      <c r="E808" s="44" t="s">
        <v>94</v>
      </c>
      <c r="F808" s="44" t="s">
        <v>154</v>
      </c>
      <c r="G808" s="44" t="s">
        <v>93</v>
      </c>
      <c r="H808" s="44" t="s">
        <v>92</v>
      </c>
      <c r="I808" s="56">
        <v>2</v>
      </c>
    </row>
    <row r="809" spans="1:9" x14ac:dyDescent="0.2">
      <c r="A809" s="44" t="s">
        <v>138</v>
      </c>
      <c r="B809" s="44" t="s">
        <v>12</v>
      </c>
      <c r="C809" s="44" t="s">
        <v>168</v>
      </c>
      <c r="D809" s="44" t="s">
        <v>68</v>
      </c>
      <c r="E809" s="44" t="s">
        <v>94</v>
      </c>
      <c r="F809" s="44" t="s">
        <v>154</v>
      </c>
      <c r="G809" s="44" t="s">
        <v>155</v>
      </c>
      <c r="H809" s="44" t="s">
        <v>89</v>
      </c>
      <c r="I809" s="56">
        <v>6</v>
      </c>
    </row>
    <row r="810" spans="1:9" x14ac:dyDescent="0.2">
      <c r="A810" s="44" t="s">
        <v>138</v>
      </c>
      <c r="B810" s="44" t="s">
        <v>12</v>
      </c>
      <c r="C810" s="44" t="s">
        <v>168</v>
      </c>
      <c r="D810" s="44" t="s">
        <v>68</v>
      </c>
      <c r="E810" s="44" t="s">
        <v>94</v>
      </c>
      <c r="F810" s="44" t="s">
        <v>154</v>
      </c>
      <c r="G810" s="44" t="s">
        <v>155</v>
      </c>
      <c r="H810" s="44" t="s">
        <v>90</v>
      </c>
      <c r="I810" s="56">
        <v>2</v>
      </c>
    </row>
    <row r="811" spans="1:9" x14ac:dyDescent="0.2">
      <c r="A811" s="44" t="s">
        <v>138</v>
      </c>
      <c r="B811" s="44" t="s">
        <v>12</v>
      </c>
      <c r="C811" s="44" t="s">
        <v>168</v>
      </c>
      <c r="D811" s="44" t="s">
        <v>68</v>
      </c>
      <c r="E811" s="44" t="s">
        <v>94</v>
      </c>
      <c r="F811" s="44" t="s">
        <v>154</v>
      </c>
      <c r="G811" s="44" t="s">
        <v>155</v>
      </c>
      <c r="H811" s="44" t="s">
        <v>91</v>
      </c>
      <c r="I811" s="56">
        <v>11</v>
      </c>
    </row>
    <row r="812" spans="1:9" x14ac:dyDescent="0.2">
      <c r="A812" s="44" t="s">
        <v>138</v>
      </c>
      <c r="B812" s="44" t="s">
        <v>12</v>
      </c>
      <c r="C812" s="44" t="s">
        <v>168</v>
      </c>
      <c r="D812" s="44" t="s">
        <v>68</v>
      </c>
      <c r="E812" s="44" t="s">
        <v>94</v>
      </c>
      <c r="F812" s="44" t="s">
        <v>154</v>
      </c>
      <c r="G812" s="44" t="s">
        <v>155</v>
      </c>
      <c r="H812" s="44" t="s">
        <v>92</v>
      </c>
      <c r="I812" s="56">
        <v>6</v>
      </c>
    </row>
    <row r="813" spans="1:9" x14ac:dyDescent="0.2">
      <c r="A813" s="44" t="s">
        <v>138</v>
      </c>
      <c r="B813" s="44" t="s">
        <v>12</v>
      </c>
      <c r="C813" s="44" t="s">
        <v>168</v>
      </c>
      <c r="D813" s="44" t="s">
        <v>68</v>
      </c>
      <c r="E813" s="44" t="s">
        <v>94</v>
      </c>
      <c r="F813" s="44" t="s">
        <v>154</v>
      </c>
      <c r="G813" s="44" t="s">
        <v>72</v>
      </c>
      <c r="H813" s="44" t="s">
        <v>89</v>
      </c>
      <c r="I813" s="56">
        <v>3</v>
      </c>
    </row>
    <row r="814" spans="1:9" x14ac:dyDescent="0.2">
      <c r="A814" s="44" t="s">
        <v>138</v>
      </c>
      <c r="B814" s="44" t="s">
        <v>12</v>
      </c>
      <c r="C814" s="44" t="s">
        <v>168</v>
      </c>
      <c r="D814" s="44" t="s">
        <v>68</v>
      </c>
      <c r="E814" s="44" t="s">
        <v>94</v>
      </c>
      <c r="F814" s="44" t="s">
        <v>154</v>
      </c>
      <c r="G814" s="44" t="s">
        <v>72</v>
      </c>
      <c r="H814" s="44" t="s">
        <v>90</v>
      </c>
      <c r="I814" s="56">
        <v>2</v>
      </c>
    </row>
    <row r="815" spans="1:9" x14ac:dyDescent="0.2">
      <c r="A815" s="44" t="s">
        <v>138</v>
      </c>
      <c r="B815" s="44" t="s">
        <v>12</v>
      </c>
      <c r="C815" s="44" t="s">
        <v>168</v>
      </c>
      <c r="D815" s="44" t="s">
        <v>68</v>
      </c>
      <c r="E815" s="44" t="s">
        <v>94</v>
      </c>
      <c r="F815" s="44" t="s">
        <v>154</v>
      </c>
      <c r="G815" s="44" t="s">
        <v>72</v>
      </c>
      <c r="H815" s="44" t="s">
        <v>91</v>
      </c>
      <c r="I815" s="56">
        <v>16</v>
      </c>
    </row>
    <row r="816" spans="1:9" x14ac:dyDescent="0.2">
      <c r="A816" s="44" t="s">
        <v>138</v>
      </c>
      <c r="B816" s="44" t="s">
        <v>12</v>
      </c>
      <c r="C816" s="44" t="s">
        <v>168</v>
      </c>
      <c r="D816" s="44" t="s">
        <v>68</v>
      </c>
      <c r="E816" s="44" t="s">
        <v>94</v>
      </c>
      <c r="F816" s="44" t="s">
        <v>154</v>
      </c>
      <c r="G816" s="44" t="s">
        <v>72</v>
      </c>
      <c r="H816" s="44" t="s">
        <v>92</v>
      </c>
      <c r="I816" s="56">
        <v>11</v>
      </c>
    </row>
    <row r="817" spans="1:9" x14ac:dyDescent="0.2">
      <c r="A817" s="44" t="s">
        <v>138</v>
      </c>
      <c r="B817" s="44" t="s">
        <v>13</v>
      </c>
      <c r="C817" s="44" t="s">
        <v>169</v>
      </c>
      <c r="D817" s="44" t="s">
        <v>68</v>
      </c>
      <c r="E817" s="44" t="s">
        <v>94</v>
      </c>
      <c r="F817" s="44" t="s">
        <v>154</v>
      </c>
      <c r="G817" s="44" t="s">
        <v>200</v>
      </c>
      <c r="H817" s="44" t="s">
        <v>89</v>
      </c>
      <c r="I817" s="56">
        <v>4</v>
      </c>
    </row>
    <row r="818" spans="1:9" x14ac:dyDescent="0.2">
      <c r="A818" s="44" t="s">
        <v>138</v>
      </c>
      <c r="B818" s="44" t="s">
        <v>13</v>
      </c>
      <c r="C818" s="44" t="s">
        <v>169</v>
      </c>
      <c r="D818" s="44" t="s">
        <v>68</v>
      </c>
      <c r="E818" s="44" t="s">
        <v>94</v>
      </c>
      <c r="F818" s="44" t="s">
        <v>154</v>
      </c>
      <c r="G818" s="44" t="s">
        <v>200</v>
      </c>
      <c r="H818" s="44" t="s">
        <v>90</v>
      </c>
      <c r="I818" s="56">
        <v>1</v>
      </c>
    </row>
    <row r="819" spans="1:9" x14ac:dyDescent="0.2">
      <c r="A819" s="44" t="s">
        <v>138</v>
      </c>
      <c r="B819" s="44" t="s">
        <v>13</v>
      </c>
      <c r="C819" s="44" t="s">
        <v>169</v>
      </c>
      <c r="D819" s="44" t="s">
        <v>68</v>
      </c>
      <c r="E819" s="44" t="s">
        <v>94</v>
      </c>
      <c r="F819" s="44" t="s">
        <v>154</v>
      </c>
      <c r="G819" s="44" t="s">
        <v>200</v>
      </c>
      <c r="H819" s="44" t="s">
        <v>91</v>
      </c>
      <c r="I819" s="56">
        <v>1</v>
      </c>
    </row>
    <row r="820" spans="1:9" x14ac:dyDescent="0.2">
      <c r="A820" s="44" t="s">
        <v>138</v>
      </c>
      <c r="B820" s="44" t="s">
        <v>13</v>
      </c>
      <c r="C820" s="44" t="s">
        <v>169</v>
      </c>
      <c r="D820" s="44" t="s">
        <v>68</v>
      </c>
      <c r="E820" s="44" t="s">
        <v>94</v>
      </c>
      <c r="F820" s="44" t="s">
        <v>154</v>
      </c>
      <c r="G820" s="44" t="s">
        <v>200</v>
      </c>
      <c r="H820" s="44" t="s">
        <v>92</v>
      </c>
      <c r="I820" s="56">
        <v>1</v>
      </c>
    </row>
    <row r="821" spans="1:9" x14ac:dyDescent="0.2">
      <c r="A821" s="44" t="s">
        <v>138</v>
      </c>
      <c r="B821" s="44" t="s">
        <v>13</v>
      </c>
      <c r="C821" s="44" t="s">
        <v>169</v>
      </c>
      <c r="D821" s="44" t="s">
        <v>68</v>
      </c>
      <c r="E821" s="44" t="s">
        <v>94</v>
      </c>
      <c r="F821" s="44" t="s">
        <v>154</v>
      </c>
      <c r="G821" s="44" t="s">
        <v>93</v>
      </c>
      <c r="H821" s="44" t="s">
        <v>88</v>
      </c>
      <c r="I821" s="56">
        <v>3</v>
      </c>
    </row>
    <row r="822" spans="1:9" x14ac:dyDescent="0.2">
      <c r="A822" s="44" t="s">
        <v>138</v>
      </c>
      <c r="B822" s="44" t="s">
        <v>13</v>
      </c>
      <c r="C822" s="44" t="s">
        <v>169</v>
      </c>
      <c r="D822" s="44" t="s">
        <v>68</v>
      </c>
      <c r="E822" s="44" t="s">
        <v>94</v>
      </c>
      <c r="F822" s="44" t="s">
        <v>154</v>
      </c>
      <c r="G822" s="44" t="s">
        <v>93</v>
      </c>
      <c r="H822" s="44" t="s">
        <v>89</v>
      </c>
      <c r="I822" s="56">
        <v>12</v>
      </c>
    </row>
    <row r="823" spans="1:9" x14ac:dyDescent="0.2">
      <c r="A823" s="44" t="s">
        <v>138</v>
      </c>
      <c r="B823" s="44" t="s">
        <v>13</v>
      </c>
      <c r="C823" s="44" t="s">
        <v>169</v>
      </c>
      <c r="D823" s="44" t="s">
        <v>68</v>
      </c>
      <c r="E823" s="44" t="s">
        <v>94</v>
      </c>
      <c r="F823" s="44" t="s">
        <v>154</v>
      </c>
      <c r="G823" s="44" t="s">
        <v>93</v>
      </c>
      <c r="H823" s="44" t="s">
        <v>90</v>
      </c>
      <c r="I823" s="56">
        <v>7</v>
      </c>
    </row>
    <row r="824" spans="1:9" x14ac:dyDescent="0.2">
      <c r="A824" s="44" t="s">
        <v>138</v>
      </c>
      <c r="B824" s="44" t="s">
        <v>13</v>
      </c>
      <c r="C824" s="44" t="s">
        <v>169</v>
      </c>
      <c r="D824" s="44" t="s">
        <v>68</v>
      </c>
      <c r="E824" s="44" t="s">
        <v>94</v>
      </c>
      <c r="F824" s="44" t="s">
        <v>154</v>
      </c>
      <c r="G824" s="44" t="s">
        <v>93</v>
      </c>
      <c r="H824" s="44" t="s">
        <v>91</v>
      </c>
      <c r="I824" s="56">
        <v>8</v>
      </c>
    </row>
    <row r="825" spans="1:9" x14ac:dyDescent="0.2">
      <c r="A825" s="44" t="s">
        <v>138</v>
      </c>
      <c r="B825" s="44" t="s">
        <v>13</v>
      </c>
      <c r="C825" s="44" t="s">
        <v>169</v>
      </c>
      <c r="D825" s="44" t="s">
        <v>68</v>
      </c>
      <c r="E825" s="44" t="s">
        <v>94</v>
      </c>
      <c r="F825" s="44" t="s">
        <v>154</v>
      </c>
      <c r="G825" s="44" t="s">
        <v>93</v>
      </c>
      <c r="H825" s="44" t="s">
        <v>92</v>
      </c>
      <c r="I825" s="56">
        <v>10</v>
      </c>
    </row>
    <row r="826" spans="1:9" x14ac:dyDescent="0.2">
      <c r="A826" s="44" t="s">
        <v>138</v>
      </c>
      <c r="B826" s="44" t="s">
        <v>13</v>
      </c>
      <c r="C826" s="44" t="s">
        <v>169</v>
      </c>
      <c r="D826" s="44" t="s">
        <v>68</v>
      </c>
      <c r="E826" s="44" t="s">
        <v>94</v>
      </c>
      <c r="F826" s="44" t="s">
        <v>154</v>
      </c>
      <c r="G826" s="44" t="s">
        <v>155</v>
      </c>
      <c r="H826" s="44" t="s">
        <v>88</v>
      </c>
      <c r="I826" s="56">
        <v>3</v>
      </c>
    </row>
    <row r="827" spans="1:9" x14ac:dyDescent="0.2">
      <c r="A827" s="44" t="s">
        <v>138</v>
      </c>
      <c r="B827" s="44" t="s">
        <v>13</v>
      </c>
      <c r="C827" s="44" t="s">
        <v>169</v>
      </c>
      <c r="D827" s="44" t="s">
        <v>68</v>
      </c>
      <c r="E827" s="44" t="s">
        <v>94</v>
      </c>
      <c r="F827" s="44" t="s">
        <v>154</v>
      </c>
      <c r="G827" s="44" t="s">
        <v>155</v>
      </c>
      <c r="H827" s="44" t="s">
        <v>89</v>
      </c>
      <c r="I827" s="56">
        <v>11</v>
      </c>
    </row>
    <row r="828" spans="1:9" x14ac:dyDescent="0.2">
      <c r="A828" s="44" t="s">
        <v>138</v>
      </c>
      <c r="B828" s="44" t="s">
        <v>13</v>
      </c>
      <c r="C828" s="44" t="s">
        <v>169</v>
      </c>
      <c r="D828" s="44" t="s">
        <v>68</v>
      </c>
      <c r="E828" s="44" t="s">
        <v>94</v>
      </c>
      <c r="F828" s="44" t="s">
        <v>154</v>
      </c>
      <c r="G828" s="44" t="s">
        <v>155</v>
      </c>
      <c r="H828" s="44" t="s">
        <v>90</v>
      </c>
      <c r="I828" s="56">
        <v>12</v>
      </c>
    </row>
    <row r="829" spans="1:9" x14ac:dyDescent="0.2">
      <c r="A829" s="44" t="s">
        <v>138</v>
      </c>
      <c r="B829" s="44" t="s">
        <v>13</v>
      </c>
      <c r="C829" s="44" t="s">
        <v>169</v>
      </c>
      <c r="D829" s="44" t="s">
        <v>68</v>
      </c>
      <c r="E829" s="44" t="s">
        <v>94</v>
      </c>
      <c r="F829" s="44" t="s">
        <v>154</v>
      </c>
      <c r="G829" s="44" t="s">
        <v>155</v>
      </c>
      <c r="H829" s="44" t="s">
        <v>91</v>
      </c>
      <c r="I829" s="56">
        <v>14</v>
      </c>
    </row>
    <row r="830" spans="1:9" x14ac:dyDescent="0.2">
      <c r="A830" s="44" t="s">
        <v>138</v>
      </c>
      <c r="B830" s="44" t="s">
        <v>13</v>
      </c>
      <c r="C830" s="44" t="s">
        <v>169</v>
      </c>
      <c r="D830" s="44" t="s">
        <v>68</v>
      </c>
      <c r="E830" s="44" t="s">
        <v>94</v>
      </c>
      <c r="F830" s="44" t="s">
        <v>154</v>
      </c>
      <c r="G830" s="44" t="s">
        <v>155</v>
      </c>
      <c r="H830" s="44" t="s">
        <v>92</v>
      </c>
      <c r="I830" s="56">
        <v>9</v>
      </c>
    </row>
    <row r="831" spans="1:9" x14ac:dyDescent="0.2">
      <c r="A831" s="44" t="s">
        <v>138</v>
      </c>
      <c r="B831" s="44" t="s">
        <v>13</v>
      </c>
      <c r="C831" s="44" t="s">
        <v>169</v>
      </c>
      <c r="D831" s="44" t="s">
        <v>68</v>
      </c>
      <c r="E831" s="44" t="s">
        <v>94</v>
      </c>
      <c r="F831" s="44" t="s">
        <v>154</v>
      </c>
      <c r="G831" s="44" t="s">
        <v>72</v>
      </c>
      <c r="H831" s="44" t="s">
        <v>89</v>
      </c>
      <c r="I831" s="56">
        <v>5</v>
      </c>
    </row>
    <row r="832" spans="1:9" x14ac:dyDescent="0.2">
      <c r="A832" s="44" t="s">
        <v>138</v>
      </c>
      <c r="B832" s="44" t="s">
        <v>13</v>
      </c>
      <c r="C832" s="44" t="s">
        <v>169</v>
      </c>
      <c r="D832" s="44" t="s">
        <v>68</v>
      </c>
      <c r="E832" s="44" t="s">
        <v>94</v>
      </c>
      <c r="F832" s="44" t="s">
        <v>154</v>
      </c>
      <c r="G832" s="44" t="s">
        <v>72</v>
      </c>
      <c r="H832" s="44" t="s">
        <v>90</v>
      </c>
      <c r="I832" s="56">
        <v>7</v>
      </c>
    </row>
    <row r="833" spans="1:9" x14ac:dyDescent="0.2">
      <c r="A833" s="44" t="s">
        <v>138</v>
      </c>
      <c r="B833" s="44" t="s">
        <v>13</v>
      </c>
      <c r="C833" s="44" t="s">
        <v>169</v>
      </c>
      <c r="D833" s="44" t="s">
        <v>68</v>
      </c>
      <c r="E833" s="44" t="s">
        <v>94</v>
      </c>
      <c r="F833" s="44" t="s">
        <v>154</v>
      </c>
      <c r="G833" s="44" t="s">
        <v>72</v>
      </c>
      <c r="H833" s="44" t="s">
        <v>91</v>
      </c>
      <c r="I833" s="56">
        <v>25</v>
      </c>
    </row>
    <row r="834" spans="1:9" x14ac:dyDescent="0.2">
      <c r="A834" s="44" t="s">
        <v>138</v>
      </c>
      <c r="B834" s="44" t="s">
        <v>13</v>
      </c>
      <c r="C834" s="44" t="s">
        <v>169</v>
      </c>
      <c r="D834" s="44" t="s">
        <v>68</v>
      </c>
      <c r="E834" s="44" t="s">
        <v>94</v>
      </c>
      <c r="F834" s="44" t="s">
        <v>154</v>
      </c>
      <c r="G834" s="44" t="s">
        <v>72</v>
      </c>
      <c r="H834" s="44" t="s">
        <v>92</v>
      </c>
      <c r="I834" s="56">
        <v>7</v>
      </c>
    </row>
    <row r="835" spans="1:9" x14ac:dyDescent="0.2">
      <c r="A835" s="44" t="s">
        <v>138</v>
      </c>
      <c r="B835" s="44" t="s">
        <v>14</v>
      </c>
      <c r="C835" s="44" t="s">
        <v>170</v>
      </c>
      <c r="D835" s="44" t="s">
        <v>68</v>
      </c>
      <c r="E835" s="44" t="s">
        <v>94</v>
      </c>
      <c r="F835" s="44" t="s">
        <v>154</v>
      </c>
      <c r="G835" s="44" t="s">
        <v>93</v>
      </c>
      <c r="H835" s="44" t="s">
        <v>89</v>
      </c>
      <c r="I835" s="56">
        <v>12</v>
      </c>
    </row>
    <row r="836" spans="1:9" x14ac:dyDescent="0.2">
      <c r="A836" s="44" t="s">
        <v>138</v>
      </c>
      <c r="B836" s="44" t="s">
        <v>14</v>
      </c>
      <c r="C836" s="44" t="s">
        <v>170</v>
      </c>
      <c r="D836" s="44" t="s">
        <v>68</v>
      </c>
      <c r="E836" s="44" t="s">
        <v>94</v>
      </c>
      <c r="F836" s="44" t="s">
        <v>154</v>
      </c>
      <c r="G836" s="44" t="s">
        <v>93</v>
      </c>
      <c r="H836" s="44" t="s">
        <v>90</v>
      </c>
      <c r="I836" s="56">
        <v>10</v>
      </c>
    </row>
    <row r="837" spans="1:9" x14ac:dyDescent="0.2">
      <c r="A837" s="44" t="s">
        <v>138</v>
      </c>
      <c r="B837" s="44" t="s">
        <v>14</v>
      </c>
      <c r="C837" s="44" t="s">
        <v>170</v>
      </c>
      <c r="D837" s="44" t="s">
        <v>68</v>
      </c>
      <c r="E837" s="44" t="s">
        <v>94</v>
      </c>
      <c r="F837" s="44" t="s">
        <v>154</v>
      </c>
      <c r="G837" s="44" t="s">
        <v>93</v>
      </c>
      <c r="H837" s="44" t="s">
        <v>91</v>
      </c>
      <c r="I837" s="56">
        <v>12</v>
      </c>
    </row>
    <row r="838" spans="1:9" x14ac:dyDescent="0.2">
      <c r="A838" s="44" t="s">
        <v>138</v>
      </c>
      <c r="B838" s="44" t="s">
        <v>14</v>
      </c>
      <c r="C838" s="44" t="s">
        <v>170</v>
      </c>
      <c r="D838" s="44" t="s">
        <v>68</v>
      </c>
      <c r="E838" s="44" t="s">
        <v>94</v>
      </c>
      <c r="F838" s="44" t="s">
        <v>154</v>
      </c>
      <c r="G838" s="44" t="s">
        <v>93</v>
      </c>
      <c r="H838" s="44" t="s">
        <v>92</v>
      </c>
      <c r="I838" s="56">
        <v>7</v>
      </c>
    </row>
    <row r="839" spans="1:9" x14ac:dyDescent="0.2">
      <c r="A839" s="44" t="s">
        <v>138</v>
      </c>
      <c r="B839" s="44" t="s">
        <v>14</v>
      </c>
      <c r="C839" s="44" t="s">
        <v>170</v>
      </c>
      <c r="D839" s="44" t="s">
        <v>68</v>
      </c>
      <c r="E839" s="44" t="s">
        <v>94</v>
      </c>
      <c r="F839" s="44" t="s">
        <v>154</v>
      </c>
      <c r="G839" s="44" t="s">
        <v>155</v>
      </c>
      <c r="H839" s="44" t="s">
        <v>89</v>
      </c>
      <c r="I839" s="56">
        <v>1</v>
      </c>
    </row>
    <row r="840" spans="1:9" x14ac:dyDescent="0.2">
      <c r="A840" s="44" t="s">
        <v>138</v>
      </c>
      <c r="B840" s="44" t="s">
        <v>14</v>
      </c>
      <c r="C840" s="44" t="s">
        <v>170</v>
      </c>
      <c r="D840" s="44" t="s">
        <v>68</v>
      </c>
      <c r="E840" s="44" t="s">
        <v>94</v>
      </c>
      <c r="F840" s="44" t="s">
        <v>154</v>
      </c>
      <c r="G840" s="44" t="s">
        <v>155</v>
      </c>
      <c r="H840" s="44" t="s">
        <v>90</v>
      </c>
      <c r="I840" s="56">
        <v>2</v>
      </c>
    </row>
    <row r="841" spans="1:9" x14ac:dyDescent="0.2">
      <c r="A841" s="44" t="s">
        <v>138</v>
      </c>
      <c r="B841" s="44" t="s">
        <v>14</v>
      </c>
      <c r="C841" s="44" t="s">
        <v>170</v>
      </c>
      <c r="D841" s="44" t="s">
        <v>68</v>
      </c>
      <c r="E841" s="44" t="s">
        <v>94</v>
      </c>
      <c r="F841" s="44" t="s">
        <v>154</v>
      </c>
      <c r="G841" s="44" t="s">
        <v>155</v>
      </c>
      <c r="H841" s="44" t="s">
        <v>91</v>
      </c>
      <c r="I841" s="56">
        <v>1</v>
      </c>
    </row>
    <row r="842" spans="1:9" x14ac:dyDescent="0.2">
      <c r="A842" s="44" t="s">
        <v>138</v>
      </c>
      <c r="B842" s="44" t="s">
        <v>14</v>
      </c>
      <c r="C842" s="44" t="s">
        <v>170</v>
      </c>
      <c r="D842" s="44" t="s">
        <v>68</v>
      </c>
      <c r="E842" s="44" t="s">
        <v>94</v>
      </c>
      <c r="F842" s="44" t="s">
        <v>154</v>
      </c>
      <c r="G842" s="44" t="s">
        <v>155</v>
      </c>
      <c r="H842" s="44" t="s">
        <v>92</v>
      </c>
      <c r="I842" s="56">
        <v>7</v>
      </c>
    </row>
    <row r="843" spans="1:9" x14ac:dyDescent="0.2">
      <c r="A843" s="44" t="s">
        <v>138</v>
      </c>
      <c r="B843" s="44" t="s">
        <v>14</v>
      </c>
      <c r="C843" s="44" t="s">
        <v>170</v>
      </c>
      <c r="D843" s="44" t="s">
        <v>68</v>
      </c>
      <c r="E843" s="44" t="s">
        <v>94</v>
      </c>
      <c r="F843" s="44" t="s">
        <v>154</v>
      </c>
      <c r="G843" s="44" t="s">
        <v>72</v>
      </c>
      <c r="H843" s="44" t="s">
        <v>89</v>
      </c>
      <c r="I843" s="56">
        <v>1</v>
      </c>
    </row>
    <row r="844" spans="1:9" x14ac:dyDescent="0.2">
      <c r="A844" s="44" t="s">
        <v>138</v>
      </c>
      <c r="B844" s="44" t="s">
        <v>14</v>
      </c>
      <c r="C844" s="44" t="s">
        <v>170</v>
      </c>
      <c r="D844" s="44" t="s">
        <v>68</v>
      </c>
      <c r="E844" s="44" t="s">
        <v>94</v>
      </c>
      <c r="F844" s="44" t="s">
        <v>154</v>
      </c>
      <c r="G844" s="44" t="s">
        <v>72</v>
      </c>
      <c r="H844" s="44" t="s">
        <v>90</v>
      </c>
      <c r="I844" s="56">
        <v>4</v>
      </c>
    </row>
    <row r="845" spans="1:9" x14ac:dyDescent="0.2">
      <c r="A845" s="44" t="s">
        <v>138</v>
      </c>
      <c r="B845" s="44" t="s">
        <v>14</v>
      </c>
      <c r="C845" s="44" t="s">
        <v>170</v>
      </c>
      <c r="D845" s="44" t="s">
        <v>68</v>
      </c>
      <c r="E845" s="44" t="s">
        <v>94</v>
      </c>
      <c r="F845" s="44" t="s">
        <v>154</v>
      </c>
      <c r="G845" s="44" t="s">
        <v>72</v>
      </c>
      <c r="H845" s="44" t="s">
        <v>91</v>
      </c>
      <c r="I845" s="56">
        <v>13</v>
      </c>
    </row>
    <row r="846" spans="1:9" x14ac:dyDescent="0.2">
      <c r="A846" s="44" t="s">
        <v>138</v>
      </c>
      <c r="B846" s="44" t="s">
        <v>15</v>
      </c>
      <c r="C846" s="44" t="s">
        <v>171</v>
      </c>
      <c r="D846" s="44" t="s">
        <v>69</v>
      </c>
      <c r="E846" s="44" t="s">
        <v>87</v>
      </c>
      <c r="F846" s="44" t="s">
        <v>154</v>
      </c>
      <c r="G846" s="44" t="s">
        <v>200</v>
      </c>
      <c r="H846" s="44" t="s">
        <v>89</v>
      </c>
      <c r="I846" s="56">
        <v>4</v>
      </c>
    </row>
    <row r="847" spans="1:9" x14ac:dyDescent="0.2">
      <c r="A847" s="44" t="s">
        <v>138</v>
      </c>
      <c r="B847" s="44" t="s">
        <v>15</v>
      </c>
      <c r="C847" s="44" t="s">
        <v>171</v>
      </c>
      <c r="D847" s="44" t="s">
        <v>69</v>
      </c>
      <c r="E847" s="44" t="s">
        <v>87</v>
      </c>
      <c r="F847" s="44" t="s">
        <v>154</v>
      </c>
      <c r="G847" s="44" t="s">
        <v>200</v>
      </c>
      <c r="H847" s="44" t="s">
        <v>90</v>
      </c>
      <c r="I847" s="56">
        <v>3</v>
      </c>
    </row>
    <row r="848" spans="1:9" x14ac:dyDescent="0.2">
      <c r="A848" s="44" t="s">
        <v>138</v>
      </c>
      <c r="B848" s="44" t="s">
        <v>15</v>
      </c>
      <c r="C848" s="44" t="s">
        <v>171</v>
      </c>
      <c r="D848" s="44" t="s">
        <v>69</v>
      </c>
      <c r="E848" s="44" t="s">
        <v>87</v>
      </c>
      <c r="F848" s="44" t="s">
        <v>154</v>
      </c>
      <c r="G848" s="44" t="s">
        <v>200</v>
      </c>
      <c r="H848" s="44" t="s">
        <v>91</v>
      </c>
      <c r="I848" s="56">
        <v>1</v>
      </c>
    </row>
    <row r="849" spans="1:9" x14ac:dyDescent="0.2">
      <c r="A849" s="44" t="s">
        <v>138</v>
      </c>
      <c r="B849" s="44" t="s">
        <v>15</v>
      </c>
      <c r="C849" s="44" t="s">
        <v>171</v>
      </c>
      <c r="D849" s="44" t="s">
        <v>69</v>
      </c>
      <c r="E849" s="44" t="s">
        <v>87</v>
      </c>
      <c r="F849" s="44" t="s">
        <v>154</v>
      </c>
      <c r="G849" s="44" t="s">
        <v>200</v>
      </c>
      <c r="H849" s="44" t="s">
        <v>92</v>
      </c>
      <c r="I849" s="56">
        <v>3</v>
      </c>
    </row>
    <row r="850" spans="1:9" x14ac:dyDescent="0.2">
      <c r="A850" s="44" t="s">
        <v>138</v>
      </c>
      <c r="B850" s="44" t="s">
        <v>15</v>
      </c>
      <c r="C850" s="44" t="s">
        <v>171</v>
      </c>
      <c r="D850" s="44" t="s">
        <v>69</v>
      </c>
      <c r="E850" s="44" t="s">
        <v>87</v>
      </c>
      <c r="F850" s="44" t="s">
        <v>154</v>
      </c>
      <c r="G850" s="44" t="s">
        <v>155</v>
      </c>
      <c r="H850" s="44" t="s">
        <v>88</v>
      </c>
      <c r="I850" s="56">
        <v>8</v>
      </c>
    </row>
    <row r="851" spans="1:9" x14ac:dyDescent="0.2">
      <c r="A851" s="44" t="s">
        <v>138</v>
      </c>
      <c r="B851" s="44" t="s">
        <v>15</v>
      </c>
      <c r="C851" s="44" t="s">
        <v>171</v>
      </c>
      <c r="D851" s="44" t="s">
        <v>69</v>
      </c>
      <c r="E851" s="44" t="s">
        <v>87</v>
      </c>
      <c r="F851" s="44" t="s">
        <v>154</v>
      </c>
      <c r="G851" s="44" t="s">
        <v>155</v>
      </c>
      <c r="H851" s="44" t="s">
        <v>89</v>
      </c>
      <c r="I851" s="56">
        <v>25</v>
      </c>
    </row>
    <row r="852" spans="1:9" x14ac:dyDescent="0.2">
      <c r="A852" s="44" t="s">
        <v>138</v>
      </c>
      <c r="B852" s="44" t="s">
        <v>15</v>
      </c>
      <c r="C852" s="44" t="s">
        <v>171</v>
      </c>
      <c r="D852" s="44" t="s">
        <v>69</v>
      </c>
      <c r="E852" s="44" t="s">
        <v>87</v>
      </c>
      <c r="F852" s="44" t="s">
        <v>154</v>
      </c>
      <c r="G852" s="44" t="s">
        <v>155</v>
      </c>
      <c r="H852" s="44" t="s">
        <v>90</v>
      </c>
      <c r="I852" s="56">
        <v>24</v>
      </c>
    </row>
    <row r="853" spans="1:9" x14ac:dyDescent="0.2">
      <c r="A853" s="44" t="s">
        <v>138</v>
      </c>
      <c r="B853" s="44" t="s">
        <v>15</v>
      </c>
      <c r="C853" s="44" t="s">
        <v>171</v>
      </c>
      <c r="D853" s="44" t="s">
        <v>69</v>
      </c>
      <c r="E853" s="44" t="s">
        <v>87</v>
      </c>
      <c r="F853" s="44" t="s">
        <v>154</v>
      </c>
      <c r="G853" s="44" t="s">
        <v>155</v>
      </c>
      <c r="H853" s="44" t="s">
        <v>91</v>
      </c>
      <c r="I853" s="56">
        <v>13</v>
      </c>
    </row>
    <row r="854" spans="1:9" x14ac:dyDescent="0.2">
      <c r="A854" s="44" t="s">
        <v>138</v>
      </c>
      <c r="B854" s="44" t="s">
        <v>15</v>
      </c>
      <c r="C854" s="44" t="s">
        <v>171</v>
      </c>
      <c r="D854" s="44" t="s">
        <v>69</v>
      </c>
      <c r="E854" s="44" t="s">
        <v>87</v>
      </c>
      <c r="F854" s="44" t="s">
        <v>154</v>
      </c>
      <c r="G854" s="44" t="s">
        <v>155</v>
      </c>
      <c r="H854" s="44" t="s">
        <v>92</v>
      </c>
      <c r="I854" s="56">
        <v>42</v>
      </c>
    </row>
    <row r="855" spans="1:9" x14ac:dyDescent="0.2">
      <c r="A855" s="44" t="s">
        <v>138</v>
      </c>
      <c r="B855" s="44" t="s">
        <v>15</v>
      </c>
      <c r="C855" s="44" t="s">
        <v>171</v>
      </c>
      <c r="D855" s="44" t="s">
        <v>69</v>
      </c>
      <c r="E855" s="44" t="s">
        <v>87</v>
      </c>
      <c r="F855" s="44" t="s">
        <v>154</v>
      </c>
      <c r="G855" s="44" t="s">
        <v>72</v>
      </c>
      <c r="H855" s="44" t="s">
        <v>88</v>
      </c>
      <c r="I855" s="56">
        <v>3</v>
      </c>
    </row>
    <row r="856" spans="1:9" x14ac:dyDescent="0.2">
      <c r="A856" s="44" t="s">
        <v>138</v>
      </c>
      <c r="B856" s="44" t="s">
        <v>15</v>
      </c>
      <c r="C856" s="44" t="s">
        <v>171</v>
      </c>
      <c r="D856" s="44" t="s">
        <v>69</v>
      </c>
      <c r="E856" s="44" t="s">
        <v>87</v>
      </c>
      <c r="F856" s="44" t="s">
        <v>154</v>
      </c>
      <c r="G856" s="44" t="s">
        <v>72</v>
      </c>
      <c r="H856" s="44" t="s">
        <v>89</v>
      </c>
      <c r="I856" s="56">
        <v>28</v>
      </c>
    </row>
    <row r="857" spans="1:9" x14ac:dyDescent="0.2">
      <c r="A857" s="44" t="s">
        <v>138</v>
      </c>
      <c r="B857" s="44" t="s">
        <v>15</v>
      </c>
      <c r="C857" s="44" t="s">
        <v>171</v>
      </c>
      <c r="D857" s="44" t="s">
        <v>69</v>
      </c>
      <c r="E857" s="44" t="s">
        <v>87</v>
      </c>
      <c r="F857" s="44" t="s">
        <v>154</v>
      </c>
      <c r="G857" s="44" t="s">
        <v>72</v>
      </c>
      <c r="H857" s="44" t="s">
        <v>90</v>
      </c>
      <c r="I857" s="56">
        <v>35</v>
      </c>
    </row>
    <row r="858" spans="1:9" x14ac:dyDescent="0.2">
      <c r="A858" s="44" t="s">
        <v>138</v>
      </c>
      <c r="B858" s="44" t="s">
        <v>15</v>
      </c>
      <c r="C858" s="44" t="s">
        <v>171</v>
      </c>
      <c r="D858" s="44" t="s">
        <v>69</v>
      </c>
      <c r="E858" s="44" t="s">
        <v>87</v>
      </c>
      <c r="F858" s="44" t="s">
        <v>154</v>
      </c>
      <c r="G858" s="44" t="s">
        <v>72</v>
      </c>
      <c r="H858" s="44" t="s">
        <v>91</v>
      </c>
      <c r="I858" s="56">
        <v>126</v>
      </c>
    </row>
    <row r="859" spans="1:9" x14ac:dyDescent="0.2">
      <c r="A859" s="44" t="s">
        <v>138</v>
      </c>
      <c r="B859" s="44" t="s">
        <v>15</v>
      </c>
      <c r="C859" s="44" t="s">
        <v>171</v>
      </c>
      <c r="D859" s="44" t="s">
        <v>69</v>
      </c>
      <c r="E859" s="44" t="s">
        <v>87</v>
      </c>
      <c r="F859" s="44" t="s">
        <v>154</v>
      </c>
      <c r="G859" s="44" t="s">
        <v>72</v>
      </c>
      <c r="H859" s="44" t="s">
        <v>92</v>
      </c>
      <c r="I859" s="56">
        <v>32</v>
      </c>
    </row>
    <row r="860" spans="1:9" x14ac:dyDescent="0.2">
      <c r="A860" s="44" t="s">
        <v>138</v>
      </c>
      <c r="B860" s="44" t="s">
        <v>16</v>
      </c>
      <c r="C860" s="44" t="s">
        <v>172</v>
      </c>
      <c r="D860" s="44" t="s">
        <v>69</v>
      </c>
      <c r="E860" s="44" t="s">
        <v>87</v>
      </c>
      <c r="F860" s="44" t="s">
        <v>154</v>
      </c>
      <c r="G860" s="44" t="s">
        <v>155</v>
      </c>
      <c r="H860" s="44" t="s">
        <v>88</v>
      </c>
      <c r="I860" s="56">
        <v>2</v>
      </c>
    </row>
    <row r="861" spans="1:9" x14ac:dyDescent="0.2">
      <c r="A861" s="44" t="s">
        <v>138</v>
      </c>
      <c r="B861" s="44" t="s">
        <v>16</v>
      </c>
      <c r="C861" s="44" t="s">
        <v>172</v>
      </c>
      <c r="D861" s="44" t="s">
        <v>69</v>
      </c>
      <c r="E861" s="44" t="s">
        <v>87</v>
      </c>
      <c r="F861" s="44" t="s">
        <v>154</v>
      </c>
      <c r="G861" s="44" t="s">
        <v>155</v>
      </c>
      <c r="H861" s="44" t="s">
        <v>89</v>
      </c>
      <c r="I861" s="56">
        <v>13</v>
      </c>
    </row>
    <row r="862" spans="1:9" x14ac:dyDescent="0.2">
      <c r="A862" s="44" t="s">
        <v>138</v>
      </c>
      <c r="B862" s="44" t="s">
        <v>16</v>
      </c>
      <c r="C862" s="44" t="s">
        <v>172</v>
      </c>
      <c r="D862" s="44" t="s">
        <v>69</v>
      </c>
      <c r="E862" s="44" t="s">
        <v>87</v>
      </c>
      <c r="F862" s="44" t="s">
        <v>154</v>
      </c>
      <c r="G862" s="44" t="s">
        <v>155</v>
      </c>
      <c r="H862" s="44" t="s">
        <v>90</v>
      </c>
      <c r="I862" s="56">
        <v>4</v>
      </c>
    </row>
    <row r="863" spans="1:9" x14ac:dyDescent="0.2">
      <c r="A863" s="44" t="s">
        <v>138</v>
      </c>
      <c r="B863" s="44" t="s">
        <v>16</v>
      </c>
      <c r="C863" s="44" t="s">
        <v>172</v>
      </c>
      <c r="D863" s="44" t="s">
        <v>69</v>
      </c>
      <c r="E863" s="44" t="s">
        <v>87</v>
      </c>
      <c r="F863" s="44" t="s">
        <v>154</v>
      </c>
      <c r="G863" s="44" t="s">
        <v>155</v>
      </c>
      <c r="H863" s="44" t="s">
        <v>91</v>
      </c>
      <c r="I863" s="56">
        <v>2</v>
      </c>
    </row>
    <row r="864" spans="1:9" x14ac:dyDescent="0.2">
      <c r="A864" s="44" t="s">
        <v>138</v>
      </c>
      <c r="B864" s="44" t="s">
        <v>16</v>
      </c>
      <c r="C864" s="44" t="s">
        <v>172</v>
      </c>
      <c r="D864" s="44" t="s">
        <v>69</v>
      </c>
      <c r="E864" s="44" t="s">
        <v>87</v>
      </c>
      <c r="F864" s="44" t="s">
        <v>154</v>
      </c>
      <c r="G864" s="44" t="s">
        <v>155</v>
      </c>
      <c r="H864" s="44" t="s">
        <v>92</v>
      </c>
      <c r="I864" s="56">
        <v>9</v>
      </c>
    </row>
    <row r="865" spans="1:9" x14ac:dyDescent="0.2">
      <c r="A865" s="44" t="s">
        <v>138</v>
      </c>
      <c r="B865" s="44" t="s">
        <v>16</v>
      </c>
      <c r="C865" s="44" t="s">
        <v>172</v>
      </c>
      <c r="D865" s="44" t="s">
        <v>69</v>
      </c>
      <c r="E865" s="44" t="s">
        <v>87</v>
      </c>
      <c r="F865" s="44" t="s">
        <v>154</v>
      </c>
      <c r="G865" s="44" t="s">
        <v>72</v>
      </c>
      <c r="H865" s="44" t="s">
        <v>89</v>
      </c>
      <c r="I865" s="56">
        <v>15</v>
      </c>
    </row>
    <row r="866" spans="1:9" x14ac:dyDescent="0.2">
      <c r="A866" s="44" t="s">
        <v>138</v>
      </c>
      <c r="B866" s="44" t="s">
        <v>16</v>
      </c>
      <c r="C866" s="44" t="s">
        <v>172</v>
      </c>
      <c r="D866" s="44" t="s">
        <v>69</v>
      </c>
      <c r="E866" s="44" t="s">
        <v>87</v>
      </c>
      <c r="F866" s="44" t="s">
        <v>154</v>
      </c>
      <c r="G866" s="44" t="s">
        <v>72</v>
      </c>
      <c r="H866" s="44" t="s">
        <v>90</v>
      </c>
      <c r="I866" s="56">
        <v>18</v>
      </c>
    </row>
    <row r="867" spans="1:9" x14ac:dyDescent="0.2">
      <c r="A867" s="44" t="s">
        <v>138</v>
      </c>
      <c r="B867" s="44" t="s">
        <v>16</v>
      </c>
      <c r="C867" s="44" t="s">
        <v>172</v>
      </c>
      <c r="D867" s="44" t="s">
        <v>69</v>
      </c>
      <c r="E867" s="44" t="s">
        <v>87</v>
      </c>
      <c r="F867" s="44" t="s">
        <v>154</v>
      </c>
      <c r="G867" s="44" t="s">
        <v>72</v>
      </c>
      <c r="H867" s="44" t="s">
        <v>91</v>
      </c>
      <c r="I867" s="56">
        <v>37</v>
      </c>
    </row>
    <row r="868" spans="1:9" x14ac:dyDescent="0.2">
      <c r="A868" s="44" t="s">
        <v>138</v>
      </c>
      <c r="B868" s="44" t="s">
        <v>16</v>
      </c>
      <c r="C868" s="44" t="s">
        <v>172</v>
      </c>
      <c r="D868" s="44" t="s">
        <v>69</v>
      </c>
      <c r="E868" s="44" t="s">
        <v>87</v>
      </c>
      <c r="F868" s="44" t="s">
        <v>154</v>
      </c>
      <c r="G868" s="44" t="s">
        <v>72</v>
      </c>
      <c r="H868" s="44" t="s">
        <v>92</v>
      </c>
      <c r="I868" s="56">
        <v>11</v>
      </c>
    </row>
    <row r="869" spans="1:9" x14ac:dyDescent="0.2">
      <c r="A869" s="44" t="s">
        <v>138</v>
      </c>
      <c r="B869" s="44" t="s">
        <v>63</v>
      </c>
      <c r="C869" s="44" t="s">
        <v>173</v>
      </c>
      <c r="D869" s="44" t="s">
        <v>68</v>
      </c>
      <c r="E869" s="44" t="s">
        <v>94</v>
      </c>
      <c r="F869" s="44" t="s">
        <v>154</v>
      </c>
      <c r="G869" s="44" t="s">
        <v>200</v>
      </c>
      <c r="H869" s="44" t="s">
        <v>88</v>
      </c>
      <c r="I869" s="56">
        <v>1</v>
      </c>
    </row>
    <row r="870" spans="1:9" x14ac:dyDescent="0.2">
      <c r="A870" s="44" t="s">
        <v>138</v>
      </c>
      <c r="B870" s="44" t="s">
        <v>63</v>
      </c>
      <c r="C870" s="44" t="s">
        <v>173</v>
      </c>
      <c r="D870" s="44" t="s">
        <v>68</v>
      </c>
      <c r="E870" s="44" t="s">
        <v>94</v>
      </c>
      <c r="F870" s="44" t="s">
        <v>154</v>
      </c>
      <c r="G870" s="44" t="s">
        <v>200</v>
      </c>
      <c r="H870" s="44" t="s">
        <v>91</v>
      </c>
      <c r="I870" s="56">
        <v>3</v>
      </c>
    </row>
    <row r="871" spans="1:9" x14ac:dyDescent="0.2">
      <c r="A871" s="44" t="s">
        <v>138</v>
      </c>
      <c r="B871" s="44" t="s">
        <v>63</v>
      </c>
      <c r="C871" s="44" t="s">
        <v>173</v>
      </c>
      <c r="D871" s="44" t="s">
        <v>68</v>
      </c>
      <c r="E871" s="44" t="s">
        <v>94</v>
      </c>
      <c r="F871" s="44" t="s">
        <v>154</v>
      </c>
      <c r="G871" s="44" t="s">
        <v>200</v>
      </c>
      <c r="H871" s="44" t="s">
        <v>92</v>
      </c>
      <c r="I871" s="56">
        <v>1</v>
      </c>
    </row>
    <row r="872" spans="1:9" x14ac:dyDescent="0.2">
      <c r="A872" s="44" t="s">
        <v>138</v>
      </c>
      <c r="B872" s="44" t="s">
        <v>63</v>
      </c>
      <c r="C872" s="44" t="s">
        <v>173</v>
      </c>
      <c r="D872" s="44" t="s">
        <v>68</v>
      </c>
      <c r="E872" s="44" t="s">
        <v>94</v>
      </c>
      <c r="F872" s="44" t="s">
        <v>154</v>
      </c>
      <c r="G872" s="44" t="s">
        <v>93</v>
      </c>
      <c r="H872" s="44" t="s">
        <v>88</v>
      </c>
      <c r="I872" s="56">
        <v>3</v>
      </c>
    </row>
    <row r="873" spans="1:9" x14ac:dyDescent="0.2">
      <c r="A873" s="44" t="s">
        <v>138</v>
      </c>
      <c r="B873" s="44" t="s">
        <v>63</v>
      </c>
      <c r="C873" s="44" t="s">
        <v>173</v>
      </c>
      <c r="D873" s="44" t="s">
        <v>68</v>
      </c>
      <c r="E873" s="44" t="s">
        <v>94</v>
      </c>
      <c r="F873" s="44" t="s">
        <v>154</v>
      </c>
      <c r="G873" s="44" t="s">
        <v>93</v>
      </c>
      <c r="H873" s="44" t="s">
        <v>89</v>
      </c>
      <c r="I873" s="56">
        <v>10</v>
      </c>
    </row>
    <row r="874" spans="1:9" x14ac:dyDescent="0.2">
      <c r="A874" s="44" t="s">
        <v>138</v>
      </c>
      <c r="B874" s="44" t="s">
        <v>63</v>
      </c>
      <c r="C874" s="44" t="s">
        <v>173</v>
      </c>
      <c r="D874" s="44" t="s">
        <v>68</v>
      </c>
      <c r="E874" s="44" t="s">
        <v>94</v>
      </c>
      <c r="F874" s="44" t="s">
        <v>154</v>
      </c>
      <c r="G874" s="44" t="s">
        <v>93</v>
      </c>
      <c r="H874" s="44" t="s">
        <v>90</v>
      </c>
      <c r="I874" s="56">
        <v>13</v>
      </c>
    </row>
    <row r="875" spans="1:9" x14ac:dyDescent="0.2">
      <c r="A875" s="44" t="s">
        <v>138</v>
      </c>
      <c r="B875" s="44" t="s">
        <v>63</v>
      </c>
      <c r="C875" s="44" t="s">
        <v>173</v>
      </c>
      <c r="D875" s="44" t="s">
        <v>68</v>
      </c>
      <c r="E875" s="44" t="s">
        <v>94</v>
      </c>
      <c r="F875" s="44" t="s">
        <v>154</v>
      </c>
      <c r="G875" s="44" t="s">
        <v>93</v>
      </c>
      <c r="H875" s="44" t="s">
        <v>91</v>
      </c>
      <c r="I875" s="56">
        <v>11</v>
      </c>
    </row>
    <row r="876" spans="1:9" x14ac:dyDescent="0.2">
      <c r="A876" s="44" t="s">
        <v>138</v>
      </c>
      <c r="B876" s="44" t="s">
        <v>63</v>
      </c>
      <c r="C876" s="44" t="s">
        <v>173</v>
      </c>
      <c r="D876" s="44" t="s">
        <v>68</v>
      </c>
      <c r="E876" s="44" t="s">
        <v>94</v>
      </c>
      <c r="F876" s="44" t="s">
        <v>154</v>
      </c>
      <c r="G876" s="44" t="s">
        <v>93</v>
      </c>
      <c r="H876" s="44" t="s">
        <v>92</v>
      </c>
      <c r="I876" s="56">
        <v>9</v>
      </c>
    </row>
    <row r="877" spans="1:9" x14ac:dyDescent="0.2">
      <c r="A877" s="44" t="s">
        <v>138</v>
      </c>
      <c r="B877" s="44" t="s">
        <v>63</v>
      </c>
      <c r="C877" s="44" t="s">
        <v>173</v>
      </c>
      <c r="D877" s="44" t="s">
        <v>68</v>
      </c>
      <c r="E877" s="44" t="s">
        <v>94</v>
      </c>
      <c r="F877" s="44" t="s">
        <v>154</v>
      </c>
      <c r="G877" s="44" t="s">
        <v>155</v>
      </c>
      <c r="H877" s="44" t="s">
        <v>88</v>
      </c>
      <c r="I877" s="56">
        <v>4</v>
      </c>
    </row>
    <row r="878" spans="1:9" x14ac:dyDescent="0.2">
      <c r="A878" s="44" t="s">
        <v>138</v>
      </c>
      <c r="B878" s="44" t="s">
        <v>63</v>
      </c>
      <c r="C878" s="44" t="s">
        <v>173</v>
      </c>
      <c r="D878" s="44" t="s">
        <v>68</v>
      </c>
      <c r="E878" s="44" t="s">
        <v>94</v>
      </c>
      <c r="F878" s="44" t="s">
        <v>154</v>
      </c>
      <c r="G878" s="44" t="s">
        <v>155</v>
      </c>
      <c r="H878" s="44" t="s">
        <v>89</v>
      </c>
      <c r="I878" s="56">
        <v>8</v>
      </c>
    </row>
    <row r="879" spans="1:9" x14ac:dyDescent="0.2">
      <c r="A879" s="44" t="s">
        <v>138</v>
      </c>
      <c r="B879" s="44" t="s">
        <v>63</v>
      </c>
      <c r="C879" s="44" t="s">
        <v>173</v>
      </c>
      <c r="D879" s="44" t="s">
        <v>68</v>
      </c>
      <c r="E879" s="44" t="s">
        <v>94</v>
      </c>
      <c r="F879" s="44" t="s">
        <v>154</v>
      </c>
      <c r="G879" s="44" t="s">
        <v>155</v>
      </c>
      <c r="H879" s="44" t="s">
        <v>90</v>
      </c>
      <c r="I879" s="56">
        <v>12</v>
      </c>
    </row>
    <row r="880" spans="1:9" x14ac:dyDescent="0.2">
      <c r="A880" s="44" t="s">
        <v>138</v>
      </c>
      <c r="B880" s="44" t="s">
        <v>63</v>
      </c>
      <c r="C880" s="44" t="s">
        <v>173</v>
      </c>
      <c r="D880" s="44" t="s">
        <v>68</v>
      </c>
      <c r="E880" s="44" t="s">
        <v>94</v>
      </c>
      <c r="F880" s="44" t="s">
        <v>154</v>
      </c>
      <c r="G880" s="44" t="s">
        <v>155</v>
      </c>
      <c r="H880" s="44" t="s">
        <v>91</v>
      </c>
      <c r="I880" s="56">
        <v>8</v>
      </c>
    </row>
    <row r="881" spans="1:9" x14ac:dyDescent="0.2">
      <c r="A881" s="44" t="s">
        <v>138</v>
      </c>
      <c r="B881" s="44" t="s">
        <v>63</v>
      </c>
      <c r="C881" s="44" t="s">
        <v>173</v>
      </c>
      <c r="D881" s="44" t="s">
        <v>68</v>
      </c>
      <c r="E881" s="44" t="s">
        <v>94</v>
      </c>
      <c r="F881" s="44" t="s">
        <v>154</v>
      </c>
      <c r="G881" s="44" t="s">
        <v>155</v>
      </c>
      <c r="H881" s="44" t="s">
        <v>92</v>
      </c>
      <c r="I881" s="56">
        <v>16</v>
      </c>
    </row>
    <row r="882" spans="1:9" x14ac:dyDescent="0.2">
      <c r="A882" s="44" t="s">
        <v>138</v>
      </c>
      <c r="B882" s="44" t="s">
        <v>63</v>
      </c>
      <c r="C882" s="44" t="s">
        <v>173</v>
      </c>
      <c r="D882" s="44" t="s">
        <v>68</v>
      </c>
      <c r="E882" s="44" t="s">
        <v>94</v>
      </c>
      <c r="F882" s="44" t="s">
        <v>154</v>
      </c>
      <c r="G882" s="44" t="s">
        <v>72</v>
      </c>
      <c r="H882" s="44" t="s">
        <v>89</v>
      </c>
      <c r="I882" s="56">
        <v>2</v>
      </c>
    </row>
    <row r="883" spans="1:9" x14ac:dyDescent="0.2">
      <c r="A883" s="44" t="s">
        <v>138</v>
      </c>
      <c r="B883" s="44" t="s">
        <v>63</v>
      </c>
      <c r="C883" s="44" t="s">
        <v>173</v>
      </c>
      <c r="D883" s="44" t="s">
        <v>68</v>
      </c>
      <c r="E883" s="44" t="s">
        <v>94</v>
      </c>
      <c r="F883" s="44" t="s">
        <v>154</v>
      </c>
      <c r="G883" s="44" t="s">
        <v>72</v>
      </c>
      <c r="H883" s="44" t="s">
        <v>90</v>
      </c>
      <c r="I883" s="56">
        <v>4</v>
      </c>
    </row>
    <row r="884" spans="1:9" x14ac:dyDescent="0.2">
      <c r="A884" s="44" t="s">
        <v>138</v>
      </c>
      <c r="B884" s="44" t="s">
        <v>63</v>
      </c>
      <c r="C884" s="44" t="s">
        <v>173</v>
      </c>
      <c r="D884" s="44" t="s">
        <v>68</v>
      </c>
      <c r="E884" s="44" t="s">
        <v>94</v>
      </c>
      <c r="F884" s="44" t="s">
        <v>154</v>
      </c>
      <c r="G884" s="44" t="s">
        <v>72</v>
      </c>
      <c r="H884" s="44" t="s">
        <v>91</v>
      </c>
      <c r="I884" s="56">
        <v>26</v>
      </c>
    </row>
    <row r="885" spans="1:9" x14ac:dyDescent="0.2">
      <c r="A885" s="44" t="s">
        <v>138</v>
      </c>
      <c r="B885" s="44" t="s">
        <v>63</v>
      </c>
      <c r="C885" s="44" t="s">
        <v>173</v>
      </c>
      <c r="D885" s="44" t="s">
        <v>68</v>
      </c>
      <c r="E885" s="44" t="s">
        <v>94</v>
      </c>
      <c r="F885" s="44" t="s">
        <v>154</v>
      </c>
      <c r="G885" s="44" t="s">
        <v>72</v>
      </c>
      <c r="H885" s="44" t="s">
        <v>92</v>
      </c>
      <c r="I885" s="56">
        <v>18</v>
      </c>
    </row>
    <row r="886" spans="1:9" x14ac:dyDescent="0.2">
      <c r="A886" s="44" t="s">
        <v>138</v>
      </c>
      <c r="B886" s="44" t="s">
        <v>17</v>
      </c>
      <c r="C886" s="44" t="s">
        <v>174</v>
      </c>
      <c r="D886" s="44" t="s">
        <v>68</v>
      </c>
      <c r="E886" s="44" t="s">
        <v>94</v>
      </c>
      <c r="F886" s="44" t="s">
        <v>154</v>
      </c>
      <c r="G886" s="44" t="s">
        <v>200</v>
      </c>
      <c r="H886" s="44" t="s">
        <v>90</v>
      </c>
      <c r="I886" s="56">
        <v>1</v>
      </c>
    </row>
    <row r="887" spans="1:9" x14ac:dyDescent="0.2">
      <c r="A887" s="44" t="s">
        <v>138</v>
      </c>
      <c r="B887" s="44" t="s">
        <v>17</v>
      </c>
      <c r="C887" s="44" t="s">
        <v>174</v>
      </c>
      <c r="D887" s="44" t="s">
        <v>68</v>
      </c>
      <c r="E887" s="44" t="s">
        <v>94</v>
      </c>
      <c r="F887" s="44" t="s">
        <v>154</v>
      </c>
      <c r="G887" s="44" t="s">
        <v>200</v>
      </c>
      <c r="H887" s="44" t="s">
        <v>92</v>
      </c>
      <c r="I887" s="56">
        <v>1</v>
      </c>
    </row>
    <row r="888" spans="1:9" x14ac:dyDescent="0.2">
      <c r="A888" s="44" t="s">
        <v>138</v>
      </c>
      <c r="B888" s="44" t="s">
        <v>17</v>
      </c>
      <c r="C888" s="44" t="s">
        <v>174</v>
      </c>
      <c r="D888" s="44" t="s">
        <v>68</v>
      </c>
      <c r="E888" s="44" t="s">
        <v>94</v>
      </c>
      <c r="F888" s="44" t="s">
        <v>154</v>
      </c>
      <c r="G888" s="44" t="s">
        <v>93</v>
      </c>
      <c r="H888" s="44" t="s">
        <v>88</v>
      </c>
      <c r="I888" s="56">
        <v>4</v>
      </c>
    </row>
    <row r="889" spans="1:9" x14ac:dyDescent="0.2">
      <c r="A889" s="44" t="s">
        <v>138</v>
      </c>
      <c r="B889" s="44" t="s">
        <v>17</v>
      </c>
      <c r="C889" s="44" t="s">
        <v>174</v>
      </c>
      <c r="D889" s="44" t="s">
        <v>68</v>
      </c>
      <c r="E889" s="44" t="s">
        <v>94</v>
      </c>
      <c r="F889" s="44" t="s">
        <v>154</v>
      </c>
      <c r="G889" s="44" t="s">
        <v>93</v>
      </c>
      <c r="H889" s="44" t="s">
        <v>89</v>
      </c>
      <c r="I889" s="56">
        <v>18</v>
      </c>
    </row>
    <row r="890" spans="1:9" x14ac:dyDescent="0.2">
      <c r="A890" s="44" t="s">
        <v>138</v>
      </c>
      <c r="B890" s="44" t="s">
        <v>17</v>
      </c>
      <c r="C890" s="44" t="s">
        <v>174</v>
      </c>
      <c r="D890" s="44" t="s">
        <v>68</v>
      </c>
      <c r="E890" s="44" t="s">
        <v>94</v>
      </c>
      <c r="F890" s="44" t="s">
        <v>154</v>
      </c>
      <c r="G890" s="44" t="s">
        <v>93</v>
      </c>
      <c r="H890" s="44" t="s">
        <v>90</v>
      </c>
      <c r="I890" s="56">
        <v>12</v>
      </c>
    </row>
    <row r="891" spans="1:9" x14ac:dyDescent="0.2">
      <c r="A891" s="44" t="s">
        <v>138</v>
      </c>
      <c r="B891" s="44" t="s">
        <v>17</v>
      </c>
      <c r="C891" s="44" t="s">
        <v>174</v>
      </c>
      <c r="D891" s="44" t="s">
        <v>68</v>
      </c>
      <c r="E891" s="44" t="s">
        <v>94</v>
      </c>
      <c r="F891" s="44" t="s">
        <v>154</v>
      </c>
      <c r="G891" s="44" t="s">
        <v>93</v>
      </c>
      <c r="H891" s="44" t="s">
        <v>91</v>
      </c>
      <c r="I891" s="56">
        <v>6</v>
      </c>
    </row>
    <row r="892" spans="1:9" x14ac:dyDescent="0.2">
      <c r="A892" s="44" t="s">
        <v>138</v>
      </c>
      <c r="B892" s="44" t="s">
        <v>17</v>
      </c>
      <c r="C892" s="44" t="s">
        <v>174</v>
      </c>
      <c r="D892" s="44" t="s">
        <v>68</v>
      </c>
      <c r="E892" s="44" t="s">
        <v>94</v>
      </c>
      <c r="F892" s="44" t="s">
        <v>154</v>
      </c>
      <c r="G892" s="44" t="s">
        <v>93</v>
      </c>
      <c r="H892" s="44" t="s">
        <v>92</v>
      </c>
      <c r="I892" s="56">
        <v>7</v>
      </c>
    </row>
    <row r="893" spans="1:9" x14ac:dyDescent="0.2">
      <c r="A893" s="44" t="s">
        <v>138</v>
      </c>
      <c r="B893" s="44" t="s">
        <v>17</v>
      </c>
      <c r="C893" s="44" t="s">
        <v>174</v>
      </c>
      <c r="D893" s="44" t="s">
        <v>68</v>
      </c>
      <c r="E893" s="44" t="s">
        <v>94</v>
      </c>
      <c r="F893" s="44" t="s">
        <v>154</v>
      </c>
      <c r="G893" s="44" t="s">
        <v>155</v>
      </c>
      <c r="H893" s="44" t="s">
        <v>88</v>
      </c>
      <c r="I893" s="56">
        <v>2</v>
      </c>
    </row>
    <row r="894" spans="1:9" x14ac:dyDescent="0.2">
      <c r="A894" s="44" t="s">
        <v>138</v>
      </c>
      <c r="B894" s="44" t="s">
        <v>17</v>
      </c>
      <c r="C894" s="44" t="s">
        <v>174</v>
      </c>
      <c r="D894" s="44" t="s">
        <v>68</v>
      </c>
      <c r="E894" s="44" t="s">
        <v>94</v>
      </c>
      <c r="F894" s="44" t="s">
        <v>154</v>
      </c>
      <c r="G894" s="44" t="s">
        <v>155</v>
      </c>
      <c r="H894" s="44" t="s">
        <v>90</v>
      </c>
      <c r="I894" s="56">
        <v>3</v>
      </c>
    </row>
    <row r="895" spans="1:9" x14ac:dyDescent="0.2">
      <c r="A895" s="44" t="s">
        <v>138</v>
      </c>
      <c r="B895" s="44" t="s">
        <v>17</v>
      </c>
      <c r="C895" s="44" t="s">
        <v>174</v>
      </c>
      <c r="D895" s="44" t="s">
        <v>68</v>
      </c>
      <c r="E895" s="44" t="s">
        <v>94</v>
      </c>
      <c r="F895" s="44" t="s">
        <v>154</v>
      </c>
      <c r="G895" s="44" t="s">
        <v>155</v>
      </c>
      <c r="H895" s="44" t="s">
        <v>91</v>
      </c>
      <c r="I895" s="56">
        <v>3</v>
      </c>
    </row>
    <row r="896" spans="1:9" x14ac:dyDescent="0.2">
      <c r="A896" s="44" t="s">
        <v>138</v>
      </c>
      <c r="B896" s="44" t="s">
        <v>17</v>
      </c>
      <c r="C896" s="44" t="s">
        <v>174</v>
      </c>
      <c r="D896" s="44" t="s">
        <v>68</v>
      </c>
      <c r="E896" s="44" t="s">
        <v>94</v>
      </c>
      <c r="F896" s="44" t="s">
        <v>154</v>
      </c>
      <c r="G896" s="44" t="s">
        <v>155</v>
      </c>
      <c r="H896" s="44" t="s">
        <v>92</v>
      </c>
      <c r="I896" s="56">
        <v>10</v>
      </c>
    </row>
    <row r="897" spans="1:9" x14ac:dyDescent="0.2">
      <c r="A897" s="44" t="s">
        <v>138</v>
      </c>
      <c r="B897" s="44" t="s">
        <v>17</v>
      </c>
      <c r="C897" s="44" t="s">
        <v>174</v>
      </c>
      <c r="D897" s="44" t="s">
        <v>68</v>
      </c>
      <c r="E897" s="44" t="s">
        <v>94</v>
      </c>
      <c r="F897" s="44" t="s">
        <v>154</v>
      </c>
      <c r="G897" s="44" t="s">
        <v>72</v>
      </c>
      <c r="H897" s="44" t="s">
        <v>89</v>
      </c>
      <c r="I897" s="56">
        <v>4</v>
      </c>
    </row>
    <row r="898" spans="1:9" x14ac:dyDescent="0.2">
      <c r="A898" s="44" t="s">
        <v>138</v>
      </c>
      <c r="B898" s="44" t="s">
        <v>17</v>
      </c>
      <c r="C898" s="44" t="s">
        <v>174</v>
      </c>
      <c r="D898" s="44" t="s">
        <v>68</v>
      </c>
      <c r="E898" s="44" t="s">
        <v>94</v>
      </c>
      <c r="F898" s="44" t="s">
        <v>154</v>
      </c>
      <c r="G898" s="44" t="s">
        <v>72</v>
      </c>
      <c r="H898" s="44" t="s">
        <v>90</v>
      </c>
      <c r="I898" s="56">
        <v>2</v>
      </c>
    </row>
    <row r="899" spans="1:9" x14ac:dyDescent="0.2">
      <c r="A899" s="44" t="s">
        <v>138</v>
      </c>
      <c r="B899" s="44" t="s">
        <v>17</v>
      </c>
      <c r="C899" s="44" t="s">
        <v>174</v>
      </c>
      <c r="D899" s="44" t="s">
        <v>68</v>
      </c>
      <c r="E899" s="44" t="s">
        <v>94</v>
      </c>
      <c r="F899" s="44" t="s">
        <v>154</v>
      </c>
      <c r="G899" s="44" t="s">
        <v>72</v>
      </c>
      <c r="H899" s="44" t="s">
        <v>91</v>
      </c>
      <c r="I899" s="56">
        <v>12</v>
      </c>
    </row>
    <row r="900" spans="1:9" x14ac:dyDescent="0.2">
      <c r="A900" s="44" t="s">
        <v>138</v>
      </c>
      <c r="B900" s="44" t="s">
        <v>17</v>
      </c>
      <c r="C900" s="44" t="s">
        <v>174</v>
      </c>
      <c r="D900" s="44" t="s">
        <v>68</v>
      </c>
      <c r="E900" s="44" t="s">
        <v>94</v>
      </c>
      <c r="F900" s="44" t="s">
        <v>154</v>
      </c>
      <c r="G900" s="44" t="s">
        <v>72</v>
      </c>
      <c r="H900" s="44" t="s">
        <v>92</v>
      </c>
      <c r="I900" s="56">
        <v>1</v>
      </c>
    </row>
    <row r="901" spans="1:9" x14ac:dyDescent="0.2">
      <c r="A901" s="44" t="s">
        <v>138</v>
      </c>
      <c r="B901" s="44" t="s">
        <v>18</v>
      </c>
      <c r="C901" s="44" t="s">
        <v>175</v>
      </c>
      <c r="D901" s="44" t="s">
        <v>68</v>
      </c>
      <c r="E901" s="44" t="s">
        <v>87</v>
      </c>
      <c r="F901" s="44" t="s">
        <v>154</v>
      </c>
      <c r="G901" s="44" t="s">
        <v>200</v>
      </c>
      <c r="H901" s="44" t="s">
        <v>90</v>
      </c>
      <c r="I901" s="56">
        <v>1</v>
      </c>
    </row>
    <row r="902" spans="1:9" x14ac:dyDescent="0.2">
      <c r="A902" s="44" t="s">
        <v>138</v>
      </c>
      <c r="B902" s="44" t="s">
        <v>18</v>
      </c>
      <c r="C902" s="44" t="s">
        <v>175</v>
      </c>
      <c r="D902" s="44" t="s">
        <v>68</v>
      </c>
      <c r="E902" s="44" t="s">
        <v>87</v>
      </c>
      <c r="F902" s="44" t="s">
        <v>154</v>
      </c>
      <c r="G902" s="44" t="s">
        <v>200</v>
      </c>
      <c r="H902" s="44" t="s">
        <v>92</v>
      </c>
      <c r="I902" s="56">
        <v>1</v>
      </c>
    </row>
    <row r="903" spans="1:9" x14ac:dyDescent="0.2">
      <c r="A903" s="44" t="s">
        <v>138</v>
      </c>
      <c r="B903" s="44" t="s">
        <v>18</v>
      </c>
      <c r="C903" s="44" t="s">
        <v>175</v>
      </c>
      <c r="D903" s="44" t="s">
        <v>68</v>
      </c>
      <c r="E903" s="44" t="s">
        <v>87</v>
      </c>
      <c r="F903" s="44" t="s">
        <v>154</v>
      </c>
      <c r="G903" s="44" t="s">
        <v>93</v>
      </c>
      <c r="H903" s="44" t="s">
        <v>88</v>
      </c>
      <c r="I903" s="56">
        <v>2</v>
      </c>
    </row>
    <row r="904" spans="1:9" x14ac:dyDescent="0.2">
      <c r="A904" s="44" t="s">
        <v>138</v>
      </c>
      <c r="B904" s="44" t="s">
        <v>18</v>
      </c>
      <c r="C904" s="44" t="s">
        <v>175</v>
      </c>
      <c r="D904" s="44" t="s">
        <v>68</v>
      </c>
      <c r="E904" s="44" t="s">
        <v>87</v>
      </c>
      <c r="F904" s="44" t="s">
        <v>154</v>
      </c>
      <c r="G904" s="44" t="s">
        <v>93</v>
      </c>
      <c r="H904" s="44" t="s">
        <v>89</v>
      </c>
      <c r="I904" s="56">
        <v>9</v>
      </c>
    </row>
    <row r="905" spans="1:9" x14ac:dyDescent="0.2">
      <c r="A905" s="44" t="s">
        <v>138</v>
      </c>
      <c r="B905" s="44" t="s">
        <v>18</v>
      </c>
      <c r="C905" s="44" t="s">
        <v>175</v>
      </c>
      <c r="D905" s="44" t="s">
        <v>68</v>
      </c>
      <c r="E905" s="44" t="s">
        <v>87</v>
      </c>
      <c r="F905" s="44" t="s">
        <v>154</v>
      </c>
      <c r="G905" s="44" t="s">
        <v>93</v>
      </c>
      <c r="H905" s="44" t="s">
        <v>90</v>
      </c>
      <c r="I905" s="56">
        <v>7</v>
      </c>
    </row>
    <row r="906" spans="1:9" x14ac:dyDescent="0.2">
      <c r="A906" s="44" t="s">
        <v>138</v>
      </c>
      <c r="B906" s="44" t="s">
        <v>18</v>
      </c>
      <c r="C906" s="44" t="s">
        <v>175</v>
      </c>
      <c r="D906" s="44" t="s">
        <v>68</v>
      </c>
      <c r="E906" s="44" t="s">
        <v>87</v>
      </c>
      <c r="F906" s="44" t="s">
        <v>154</v>
      </c>
      <c r="G906" s="44" t="s">
        <v>93</v>
      </c>
      <c r="H906" s="44" t="s">
        <v>91</v>
      </c>
      <c r="I906" s="56">
        <v>7</v>
      </c>
    </row>
    <row r="907" spans="1:9" x14ac:dyDescent="0.2">
      <c r="A907" s="44" t="s">
        <v>138</v>
      </c>
      <c r="B907" s="44" t="s">
        <v>18</v>
      </c>
      <c r="C907" s="44" t="s">
        <v>175</v>
      </c>
      <c r="D907" s="44" t="s">
        <v>68</v>
      </c>
      <c r="E907" s="44" t="s">
        <v>87</v>
      </c>
      <c r="F907" s="44" t="s">
        <v>154</v>
      </c>
      <c r="G907" s="44" t="s">
        <v>93</v>
      </c>
      <c r="H907" s="44" t="s">
        <v>92</v>
      </c>
      <c r="I907" s="56">
        <v>1</v>
      </c>
    </row>
    <row r="908" spans="1:9" x14ac:dyDescent="0.2">
      <c r="A908" s="44" t="s">
        <v>138</v>
      </c>
      <c r="B908" s="44" t="s">
        <v>18</v>
      </c>
      <c r="C908" s="44" t="s">
        <v>175</v>
      </c>
      <c r="D908" s="44" t="s">
        <v>68</v>
      </c>
      <c r="E908" s="44" t="s">
        <v>87</v>
      </c>
      <c r="F908" s="44" t="s">
        <v>154</v>
      </c>
      <c r="G908" s="44" t="s">
        <v>155</v>
      </c>
      <c r="H908" s="44" t="s">
        <v>89</v>
      </c>
      <c r="I908" s="56">
        <v>2</v>
      </c>
    </row>
    <row r="909" spans="1:9" x14ac:dyDescent="0.2">
      <c r="A909" s="44" t="s">
        <v>138</v>
      </c>
      <c r="B909" s="44" t="s">
        <v>18</v>
      </c>
      <c r="C909" s="44" t="s">
        <v>175</v>
      </c>
      <c r="D909" s="44" t="s">
        <v>68</v>
      </c>
      <c r="E909" s="44" t="s">
        <v>87</v>
      </c>
      <c r="F909" s="44" t="s">
        <v>154</v>
      </c>
      <c r="G909" s="44" t="s">
        <v>155</v>
      </c>
      <c r="H909" s="44" t="s">
        <v>90</v>
      </c>
      <c r="I909" s="56">
        <v>3</v>
      </c>
    </row>
    <row r="910" spans="1:9" x14ac:dyDescent="0.2">
      <c r="A910" s="44" t="s">
        <v>138</v>
      </c>
      <c r="B910" s="44" t="s">
        <v>18</v>
      </c>
      <c r="C910" s="44" t="s">
        <v>175</v>
      </c>
      <c r="D910" s="44" t="s">
        <v>68</v>
      </c>
      <c r="E910" s="44" t="s">
        <v>87</v>
      </c>
      <c r="F910" s="44" t="s">
        <v>154</v>
      </c>
      <c r="G910" s="44" t="s">
        <v>155</v>
      </c>
      <c r="H910" s="44" t="s">
        <v>91</v>
      </c>
      <c r="I910" s="56">
        <v>7</v>
      </c>
    </row>
    <row r="911" spans="1:9" x14ac:dyDescent="0.2">
      <c r="A911" s="44" t="s">
        <v>138</v>
      </c>
      <c r="B911" s="44" t="s">
        <v>18</v>
      </c>
      <c r="C911" s="44" t="s">
        <v>175</v>
      </c>
      <c r="D911" s="44" t="s">
        <v>68</v>
      </c>
      <c r="E911" s="44" t="s">
        <v>87</v>
      </c>
      <c r="F911" s="44" t="s">
        <v>154</v>
      </c>
      <c r="G911" s="44" t="s">
        <v>155</v>
      </c>
      <c r="H911" s="44" t="s">
        <v>92</v>
      </c>
      <c r="I911" s="56">
        <v>14</v>
      </c>
    </row>
    <row r="912" spans="1:9" x14ac:dyDescent="0.2">
      <c r="A912" s="44" t="s">
        <v>138</v>
      </c>
      <c r="B912" s="44" t="s">
        <v>18</v>
      </c>
      <c r="C912" s="44" t="s">
        <v>175</v>
      </c>
      <c r="D912" s="44" t="s">
        <v>68</v>
      </c>
      <c r="E912" s="44" t="s">
        <v>87</v>
      </c>
      <c r="F912" s="44" t="s">
        <v>154</v>
      </c>
      <c r="G912" s="44" t="s">
        <v>72</v>
      </c>
      <c r="H912" s="44" t="s">
        <v>88</v>
      </c>
      <c r="I912" s="56">
        <v>2</v>
      </c>
    </row>
    <row r="913" spans="1:9" x14ac:dyDescent="0.2">
      <c r="A913" s="44" t="s">
        <v>138</v>
      </c>
      <c r="B913" s="44" t="s">
        <v>18</v>
      </c>
      <c r="C913" s="44" t="s">
        <v>175</v>
      </c>
      <c r="D913" s="44" t="s">
        <v>68</v>
      </c>
      <c r="E913" s="44" t="s">
        <v>87</v>
      </c>
      <c r="F913" s="44" t="s">
        <v>154</v>
      </c>
      <c r="G913" s="44" t="s">
        <v>72</v>
      </c>
      <c r="H913" s="44" t="s">
        <v>89</v>
      </c>
      <c r="I913" s="56">
        <v>15</v>
      </c>
    </row>
    <row r="914" spans="1:9" x14ac:dyDescent="0.2">
      <c r="A914" s="44" t="s">
        <v>138</v>
      </c>
      <c r="B914" s="44" t="s">
        <v>18</v>
      </c>
      <c r="C914" s="44" t="s">
        <v>175</v>
      </c>
      <c r="D914" s="44" t="s">
        <v>68</v>
      </c>
      <c r="E914" s="44" t="s">
        <v>87</v>
      </c>
      <c r="F914" s="44" t="s">
        <v>154</v>
      </c>
      <c r="G914" s="44" t="s">
        <v>72</v>
      </c>
      <c r="H914" s="44" t="s">
        <v>90</v>
      </c>
      <c r="I914" s="56">
        <v>8</v>
      </c>
    </row>
    <row r="915" spans="1:9" x14ac:dyDescent="0.2">
      <c r="A915" s="44" t="s">
        <v>138</v>
      </c>
      <c r="B915" s="44" t="s">
        <v>18</v>
      </c>
      <c r="C915" s="44" t="s">
        <v>175</v>
      </c>
      <c r="D915" s="44" t="s">
        <v>68</v>
      </c>
      <c r="E915" s="44" t="s">
        <v>87</v>
      </c>
      <c r="F915" s="44" t="s">
        <v>154</v>
      </c>
      <c r="G915" s="44" t="s">
        <v>72</v>
      </c>
      <c r="H915" s="44" t="s">
        <v>91</v>
      </c>
      <c r="I915" s="56">
        <v>9</v>
      </c>
    </row>
    <row r="916" spans="1:9" x14ac:dyDescent="0.2">
      <c r="A916" s="44" t="s">
        <v>138</v>
      </c>
      <c r="B916" s="44" t="s">
        <v>18</v>
      </c>
      <c r="C916" s="44" t="s">
        <v>175</v>
      </c>
      <c r="D916" s="44" t="s">
        <v>68</v>
      </c>
      <c r="E916" s="44" t="s">
        <v>87</v>
      </c>
      <c r="F916" s="44" t="s">
        <v>154</v>
      </c>
      <c r="G916" s="44" t="s">
        <v>72</v>
      </c>
      <c r="H916" s="44" t="s">
        <v>92</v>
      </c>
      <c r="I916" s="56">
        <v>10</v>
      </c>
    </row>
    <row r="917" spans="1:9" x14ac:dyDescent="0.2">
      <c r="A917" s="44" t="s">
        <v>138</v>
      </c>
      <c r="B917" s="44" t="s">
        <v>19</v>
      </c>
      <c r="C917" s="44" t="s">
        <v>176</v>
      </c>
      <c r="D917" s="44" t="s">
        <v>68</v>
      </c>
      <c r="E917" s="44" t="s">
        <v>94</v>
      </c>
      <c r="F917" s="44" t="s">
        <v>154</v>
      </c>
      <c r="G917" s="44" t="s">
        <v>200</v>
      </c>
      <c r="H917" s="44" t="s">
        <v>90</v>
      </c>
      <c r="I917" s="56">
        <v>1</v>
      </c>
    </row>
    <row r="918" spans="1:9" x14ac:dyDescent="0.2">
      <c r="A918" s="44" t="s">
        <v>138</v>
      </c>
      <c r="B918" s="44" t="s">
        <v>19</v>
      </c>
      <c r="C918" s="44" t="s">
        <v>176</v>
      </c>
      <c r="D918" s="44" t="s">
        <v>68</v>
      </c>
      <c r="E918" s="44" t="s">
        <v>94</v>
      </c>
      <c r="F918" s="44" t="s">
        <v>154</v>
      </c>
      <c r="G918" s="44" t="s">
        <v>200</v>
      </c>
      <c r="H918" s="44" t="s">
        <v>92</v>
      </c>
      <c r="I918" s="56">
        <v>2</v>
      </c>
    </row>
    <row r="919" spans="1:9" x14ac:dyDescent="0.2">
      <c r="A919" s="44" t="s">
        <v>138</v>
      </c>
      <c r="B919" s="44" t="s">
        <v>19</v>
      </c>
      <c r="C919" s="44" t="s">
        <v>176</v>
      </c>
      <c r="D919" s="44" t="s">
        <v>68</v>
      </c>
      <c r="E919" s="44" t="s">
        <v>94</v>
      </c>
      <c r="F919" s="44" t="s">
        <v>154</v>
      </c>
      <c r="G919" s="44" t="s">
        <v>93</v>
      </c>
      <c r="H919" s="44" t="s">
        <v>88</v>
      </c>
      <c r="I919" s="56">
        <v>2</v>
      </c>
    </row>
    <row r="920" spans="1:9" x14ac:dyDescent="0.2">
      <c r="A920" s="44" t="s">
        <v>138</v>
      </c>
      <c r="B920" s="44" t="s">
        <v>19</v>
      </c>
      <c r="C920" s="44" t="s">
        <v>176</v>
      </c>
      <c r="D920" s="44" t="s">
        <v>68</v>
      </c>
      <c r="E920" s="44" t="s">
        <v>94</v>
      </c>
      <c r="F920" s="44" t="s">
        <v>154</v>
      </c>
      <c r="G920" s="44" t="s">
        <v>93</v>
      </c>
      <c r="H920" s="44" t="s">
        <v>89</v>
      </c>
      <c r="I920" s="56">
        <v>6</v>
      </c>
    </row>
    <row r="921" spans="1:9" x14ac:dyDescent="0.2">
      <c r="A921" s="44" t="s">
        <v>138</v>
      </c>
      <c r="B921" s="44" t="s">
        <v>19</v>
      </c>
      <c r="C921" s="44" t="s">
        <v>176</v>
      </c>
      <c r="D921" s="44" t="s">
        <v>68</v>
      </c>
      <c r="E921" s="44" t="s">
        <v>94</v>
      </c>
      <c r="F921" s="44" t="s">
        <v>154</v>
      </c>
      <c r="G921" s="44" t="s">
        <v>93</v>
      </c>
      <c r="H921" s="44" t="s">
        <v>90</v>
      </c>
      <c r="I921" s="56">
        <v>6</v>
      </c>
    </row>
    <row r="922" spans="1:9" x14ac:dyDescent="0.2">
      <c r="A922" s="44" t="s">
        <v>138</v>
      </c>
      <c r="B922" s="44" t="s">
        <v>19</v>
      </c>
      <c r="C922" s="44" t="s">
        <v>176</v>
      </c>
      <c r="D922" s="44" t="s">
        <v>68</v>
      </c>
      <c r="E922" s="44" t="s">
        <v>94</v>
      </c>
      <c r="F922" s="44" t="s">
        <v>154</v>
      </c>
      <c r="G922" s="44" t="s">
        <v>93</v>
      </c>
      <c r="H922" s="44" t="s">
        <v>91</v>
      </c>
      <c r="I922" s="56">
        <v>7</v>
      </c>
    </row>
    <row r="923" spans="1:9" x14ac:dyDescent="0.2">
      <c r="A923" s="44" t="s">
        <v>138</v>
      </c>
      <c r="B923" s="44" t="s">
        <v>19</v>
      </c>
      <c r="C923" s="44" t="s">
        <v>176</v>
      </c>
      <c r="D923" s="44" t="s">
        <v>68</v>
      </c>
      <c r="E923" s="44" t="s">
        <v>94</v>
      </c>
      <c r="F923" s="44" t="s">
        <v>154</v>
      </c>
      <c r="G923" s="44" t="s">
        <v>93</v>
      </c>
      <c r="H923" s="44" t="s">
        <v>92</v>
      </c>
      <c r="I923" s="56">
        <v>6</v>
      </c>
    </row>
    <row r="924" spans="1:9" x14ac:dyDescent="0.2">
      <c r="A924" s="44" t="s">
        <v>138</v>
      </c>
      <c r="B924" s="44" t="s">
        <v>19</v>
      </c>
      <c r="C924" s="44" t="s">
        <v>176</v>
      </c>
      <c r="D924" s="44" t="s">
        <v>68</v>
      </c>
      <c r="E924" s="44" t="s">
        <v>94</v>
      </c>
      <c r="F924" s="44" t="s">
        <v>154</v>
      </c>
      <c r="G924" s="44" t="s">
        <v>155</v>
      </c>
      <c r="H924" s="44" t="s">
        <v>88</v>
      </c>
      <c r="I924" s="56">
        <v>2</v>
      </c>
    </row>
    <row r="925" spans="1:9" x14ac:dyDescent="0.2">
      <c r="A925" s="44" t="s">
        <v>138</v>
      </c>
      <c r="B925" s="44" t="s">
        <v>19</v>
      </c>
      <c r="C925" s="44" t="s">
        <v>176</v>
      </c>
      <c r="D925" s="44" t="s">
        <v>68</v>
      </c>
      <c r="E925" s="44" t="s">
        <v>94</v>
      </c>
      <c r="F925" s="44" t="s">
        <v>154</v>
      </c>
      <c r="G925" s="44" t="s">
        <v>155</v>
      </c>
      <c r="H925" s="44" t="s">
        <v>89</v>
      </c>
      <c r="I925" s="56">
        <v>6</v>
      </c>
    </row>
    <row r="926" spans="1:9" x14ac:dyDescent="0.2">
      <c r="A926" s="44" t="s">
        <v>138</v>
      </c>
      <c r="B926" s="44" t="s">
        <v>19</v>
      </c>
      <c r="C926" s="44" t="s">
        <v>176</v>
      </c>
      <c r="D926" s="44" t="s">
        <v>68</v>
      </c>
      <c r="E926" s="44" t="s">
        <v>94</v>
      </c>
      <c r="F926" s="44" t="s">
        <v>154</v>
      </c>
      <c r="G926" s="44" t="s">
        <v>155</v>
      </c>
      <c r="H926" s="44" t="s">
        <v>90</v>
      </c>
      <c r="I926" s="56">
        <v>3</v>
      </c>
    </row>
    <row r="927" spans="1:9" x14ac:dyDescent="0.2">
      <c r="A927" s="44" t="s">
        <v>138</v>
      </c>
      <c r="B927" s="44" t="s">
        <v>19</v>
      </c>
      <c r="C927" s="44" t="s">
        <v>176</v>
      </c>
      <c r="D927" s="44" t="s">
        <v>68</v>
      </c>
      <c r="E927" s="44" t="s">
        <v>94</v>
      </c>
      <c r="F927" s="44" t="s">
        <v>154</v>
      </c>
      <c r="G927" s="44" t="s">
        <v>155</v>
      </c>
      <c r="H927" s="44" t="s">
        <v>91</v>
      </c>
      <c r="I927" s="56">
        <v>7</v>
      </c>
    </row>
    <row r="928" spans="1:9" x14ac:dyDescent="0.2">
      <c r="A928" s="44" t="s">
        <v>138</v>
      </c>
      <c r="B928" s="44" t="s">
        <v>19</v>
      </c>
      <c r="C928" s="44" t="s">
        <v>176</v>
      </c>
      <c r="D928" s="44" t="s">
        <v>68</v>
      </c>
      <c r="E928" s="44" t="s">
        <v>94</v>
      </c>
      <c r="F928" s="44" t="s">
        <v>154</v>
      </c>
      <c r="G928" s="44" t="s">
        <v>155</v>
      </c>
      <c r="H928" s="44" t="s">
        <v>92</v>
      </c>
      <c r="I928" s="56">
        <v>10</v>
      </c>
    </row>
    <row r="929" spans="1:9" x14ac:dyDescent="0.2">
      <c r="A929" s="44" t="s">
        <v>138</v>
      </c>
      <c r="B929" s="44" t="s">
        <v>19</v>
      </c>
      <c r="C929" s="44" t="s">
        <v>176</v>
      </c>
      <c r="D929" s="44" t="s">
        <v>68</v>
      </c>
      <c r="E929" s="44" t="s">
        <v>94</v>
      </c>
      <c r="F929" s="44" t="s">
        <v>154</v>
      </c>
      <c r="G929" s="44" t="s">
        <v>72</v>
      </c>
      <c r="H929" s="44" t="s">
        <v>88</v>
      </c>
      <c r="I929" s="56">
        <v>1</v>
      </c>
    </row>
    <row r="930" spans="1:9" x14ac:dyDescent="0.2">
      <c r="A930" s="44" t="s">
        <v>138</v>
      </c>
      <c r="B930" s="44" t="s">
        <v>19</v>
      </c>
      <c r="C930" s="44" t="s">
        <v>176</v>
      </c>
      <c r="D930" s="44" t="s">
        <v>68</v>
      </c>
      <c r="E930" s="44" t="s">
        <v>94</v>
      </c>
      <c r="F930" s="44" t="s">
        <v>154</v>
      </c>
      <c r="G930" s="44" t="s">
        <v>72</v>
      </c>
      <c r="H930" s="44" t="s">
        <v>89</v>
      </c>
      <c r="I930" s="56">
        <v>2</v>
      </c>
    </row>
    <row r="931" spans="1:9" x14ac:dyDescent="0.2">
      <c r="A931" s="44" t="s">
        <v>138</v>
      </c>
      <c r="B931" s="44" t="s">
        <v>19</v>
      </c>
      <c r="C931" s="44" t="s">
        <v>176</v>
      </c>
      <c r="D931" s="44" t="s">
        <v>68</v>
      </c>
      <c r="E931" s="44" t="s">
        <v>94</v>
      </c>
      <c r="F931" s="44" t="s">
        <v>154</v>
      </c>
      <c r="G931" s="44" t="s">
        <v>72</v>
      </c>
      <c r="H931" s="44" t="s">
        <v>90</v>
      </c>
      <c r="I931" s="56">
        <v>6</v>
      </c>
    </row>
    <row r="932" spans="1:9" x14ac:dyDescent="0.2">
      <c r="A932" s="44" t="s">
        <v>138</v>
      </c>
      <c r="B932" s="44" t="s">
        <v>19</v>
      </c>
      <c r="C932" s="44" t="s">
        <v>176</v>
      </c>
      <c r="D932" s="44" t="s">
        <v>68</v>
      </c>
      <c r="E932" s="44" t="s">
        <v>94</v>
      </c>
      <c r="F932" s="44" t="s">
        <v>154</v>
      </c>
      <c r="G932" s="44" t="s">
        <v>72</v>
      </c>
      <c r="H932" s="44" t="s">
        <v>91</v>
      </c>
      <c r="I932" s="56">
        <v>23</v>
      </c>
    </row>
    <row r="933" spans="1:9" x14ac:dyDescent="0.2">
      <c r="A933" s="44" t="s">
        <v>138</v>
      </c>
      <c r="B933" s="44" t="s">
        <v>19</v>
      </c>
      <c r="C933" s="44" t="s">
        <v>176</v>
      </c>
      <c r="D933" s="44" t="s">
        <v>68</v>
      </c>
      <c r="E933" s="44" t="s">
        <v>94</v>
      </c>
      <c r="F933" s="44" t="s">
        <v>154</v>
      </c>
      <c r="G933" s="44" t="s">
        <v>72</v>
      </c>
      <c r="H933" s="44" t="s">
        <v>92</v>
      </c>
      <c r="I933" s="56">
        <v>10</v>
      </c>
    </row>
    <row r="934" spans="1:9" x14ac:dyDescent="0.2">
      <c r="A934" s="44" t="s">
        <v>138</v>
      </c>
      <c r="B934" s="44" t="s">
        <v>66</v>
      </c>
      <c r="C934" s="44" t="s">
        <v>177</v>
      </c>
      <c r="D934" s="44" t="s">
        <v>68</v>
      </c>
      <c r="E934" s="44" t="s">
        <v>95</v>
      </c>
      <c r="F934" s="44" t="s">
        <v>154</v>
      </c>
      <c r="G934" s="44" t="s">
        <v>93</v>
      </c>
      <c r="H934" s="44" t="s">
        <v>89</v>
      </c>
      <c r="I934" s="56">
        <v>1</v>
      </c>
    </row>
    <row r="935" spans="1:9" x14ac:dyDescent="0.2">
      <c r="A935" s="44" t="s">
        <v>138</v>
      </c>
      <c r="B935" s="44" t="s">
        <v>66</v>
      </c>
      <c r="C935" s="44" t="s">
        <v>177</v>
      </c>
      <c r="D935" s="44" t="s">
        <v>68</v>
      </c>
      <c r="E935" s="44" t="s">
        <v>95</v>
      </c>
      <c r="F935" s="44" t="s">
        <v>154</v>
      </c>
      <c r="G935" s="44" t="s">
        <v>93</v>
      </c>
      <c r="H935" s="44" t="s">
        <v>92</v>
      </c>
      <c r="I935" s="56">
        <v>1</v>
      </c>
    </row>
    <row r="936" spans="1:9" x14ac:dyDescent="0.2">
      <c r="A936" s="44" t="s">
        <v>138</v>
      </c>
      <c r="B936" s="44" t="s">
        <v>66</v>
      </c>
      <c r="C936" s="44" t="s">
        <v>177</v>
      </c>
      <c r="D936" s="44" t="s">
        <v>68</v>
      </c>
      <c r="E936" s="44" t="s">
        <v>95</v>
      </c>
      <c r="F936" s="44" t="s">
        <v>154</v>
      </c>
      <c r="G936" s="44" t="s">
        <v>72</v>
      </c>
      <c r="H936" s="44" t="s">
        <v>92</v>
      </c>
      <c r="I936" s="56">
        <v>1</v>
      </c>
    </row>
    <row r="937" spans="1:9" x14ac:dyDescent="0.2">
      <c r="A937" s="44" t="s">
        <v>138</v>
      </c>
      <c r="B937" s="44" t="s">
        <v>21</v>
      </c>
      <c r="C937" s="44" t="s">
        <v>178</v>
      </c>
      <c r="D937" s="44" t="s">
        <v>68</v>
      </c>
      <c r="E937" s="44" t="s">
        <v>94</v>
      </c>
      <c r="F937" s="44" t="s">
        <v>154</v>
      </c>
      <c r="G937" s="44" t="s">
        <v>200</v>
      </c>
      <c r="H937" s="44" t="s">
        <v>89</v>
      </c>
      <c r="I937" s="56">
        <v>1</v>
      </c>
    </row>
    <row r="938" spans="1:9" x14ac:dyDescent="0.2">
      <c r="A938" s="44" t="s">
        <v>138</v>
      </c>
      <c r="B938" s="44" t="s">
        <v>21</v>
      </c>
      <c r="C938" s="44" t="s">
        <v>178</v>
      </c>
      <c r="D938" s="44" t="s">
        <v>68</v>
      </c>
      <c r="E938" s="44" t="s">
        <v>94</v>
      </c>
      <c r="F938" s="44" t="s">
        <v>154</v>
      </c>
      <c r="G938" s="44" t="s">
        <v>200</v>
      </c>
      <c r="H938" s="44" t="s">
        <v>90</v>
      </c>
      <c r="I938" s="56">
        <v>3</v>
      </c>
    </row>
    <row r="939" spans="1:9" x14ac:dyDescent="0.2">
      <c r="A939" s="44" t="s">
        <v>138</v>
      </c>
      <c r="B939" s="44" t="s">
        <v>21</v>
      </c>
      <c r="C939" s="44" t="s">
        <v>178</v>
      </c>
      <c r="D939" s="44" t="s">
        <v>68</v>
      </c>
      <c r="E939" s="44" t="s">
        <v>94</v>
      </c>
      <c r="F939" s="44" t="s">
        <v>154</v>
      </c>
      <c r="G939" s="44" t="s">
        <v>93</v>
      </c>
      <c r="H939" s="44" t="s">
        <v>88</v>
      </c>
      <c r="I939" s="56">
        <v>1</v>
      </c>
    </row>
    <row r="940" spans="1:9" x14ac:dyDescent="0.2">
      <c r="A940" s="44" t="s">
        <v>138</v>
      </c>
      <c r="B940" s="44" t="s">
        <v>21</v>
      </c>
      <c r="C940" s="44" t="s">
        <v>178</v>
      </c>
      <c r="D940" s="44" t="s">
        <v>68</v>
      </c>
      <c r="E940" s="44" t="s">
        <v>94</v>
      </c>
      <c r="F940" s="44" t="s">
        <v>154</v>
      </c>
      <c r="G940" s="44" t="s">
        <v>93</v>
      </c>
      <c r="H940" s="44" t="s">
        <v>89</v>
      </c>
      <c r="I940" s="56">
        <v>13</v>
      </c>
    </row>
    <row r="941" spans="1:9" x14ac:dyDescent="0.2">
      <c r="A941" s="44" t="s">
        <v>138</v>
      </c>
      <c r="B941" s="44" t="s">
        <v>21</v>
      </c>
      <c r="C941" s="44" t="s">
        <v>178</v>
      </c>
      <c r="D941" s="44" t="s">
        <v>68</v>
      </c>
      <c r="E941" s="44" t="s">
        <v>94</v>
      </c>
      <c r="F941" s="44" t="s">
        <v>154</v>
      </c>
      <c r="G941" s="44" t="s">
        <v>93</v>
      </c>
      <c r="H941" s="44" t="s">
        <v>90</v>
      </c>
      <c r="I941" s="56">
        <v>10</v>
      </c>
    </row>
    <row r="942" spans="1:9" x14ac:dyDescent="0.2">
      <c r="A942" s="44" t="s">
        <v>138</v>
      </c>
      <c r="B942" s="44" t="s">
        <v>21</v>
      </c>
      <c r="C942" s="44" t="s">
        <v>178</v>
      </c>
      <c r="D942" s="44" t="s">
        <v>68</v>
      </c>
      <c r="E942" s="44" t="s">
        <v>94</v>
      </c>
      <c r="F942" s="44" t="s">
        <v>154</v>
      </c>
      <c r="G942" s="44" t="s">
        <v>93</v>
      </c>
      <c r="H942" s="44" t="s">
        <v>91</v>
      </c>
      <c r="I942" s="56">
        <v>6</v>
      </c>
    </row>
    <row r="943" spans="1:9" x14ac:dyDescent="0.2">
      <c r="A943" s="44" t="s">
        <v>138</v>
      </c>
      <c r="B943" s="44" t="s">
        <v>21</v>
      </c>
      <c r="C943" s="44" t="s">
        <v>178</v>
      </c>
      <c r="D943" s="44" t="s">
        <v>68</v>
      </c>
      <c r="E943" s="44" t="s">
        <v>94</v>
      </c>
      <c r="F943" s="44" t="s">
        <v>154</v>
      </c>
      <c r="G943" s="44" t="s">
        <v>93</v>
      </c>
      <c r="H943" s="44" t="s">
        <v>92</v>
      </c>
      <c r="I943" s="56">
        <v>3</v>
      </c>
    </row>
    <row r="944" spans="1:9" x14ac:dyDescent="0.2">
      <c r="A944" s="44" t="s">
        <v>138</v>
      </c>
      <c r="B944" s="44" t="s">
        <v>21</v>
      </c>
      <c r="C944" s="44" t="s">
        <v>178</v>
      </c>
      <c r="D944" s="44" t="s">
        <v>68</v>
      </c>
      <c r="E944" s="44" t="s">
        <v>94</v>
      </c>
      <c r="F944" s="44" t="s">
        <v>154</v>
      </c>
      <c r="G944" s="44" t="s">
        <v>155</v>
      </c>
      <c r="H944" s="44" t="s">
        <v>88</v>
      </c>
      <c r="I944" s="56">
        <v>1</v>
      </c>
    </row>
    <row r="945" spans="1:9" x14ac:dyDescent="0.2">
      <c r="A945" s="44" t="s">
        <v>138</v>
      </c>
      <c r="B945" s="44" t="s">
        <v>21</v>
      </c>
      <c r="C945" s="44" t="s">
        <v>178</v>
      </c>
      <c r="D945" s="44" t="s">
        <v>68</v>
      </c>
      <c r="E945" s="44" t="s">
        <v>94</v>
      </c>
      <c r="F945" s="44" t="s">
        <v>154</v>
      </c>
      <c r="G945" s="44" t="s">
        <v>155</v>
      </c>
      <c r="H945" s="44" t="s">
        <v>89</v>
      </c>
      <c r="I945" s="56">
        <v>5</v>
      </c>
    </row>
    <row r="946" spans="1:9" x14ac:dyDescent="0.2">
      <c r="A946" s="44" t="s">
        <v>138</v>
      </c>
      <c r="B946" s="44" t="s">
        <v>21</v>
      </c>
      <c r="C946" s="44" t="s">
        <v>178</v>
      </c>
      <c r="D946" s="44" t="s">
        <v>68</v>
      </c>
      <c r="E946" s="44" t="s">
        <v>94</v>
      </c>
      <c r="F946" s="44" t="s">
        <v>154</v>
      </c>
      <c r="G946" s="44" t="s">
        <v>155</v>
      </c>
      <c r="H946" s="44" t="s">
        <v>90</v>
      </c>
      <c r="I946" s="56">
        <v>15</v>
      </c>
    </row>
    <row r="947" spans="1:9" x14ac:dyDescent="0.2">
      <c r="A947" s="44" t="s">
        <v>138</v>
      </c>
      <c r="B947" s="44" t="s">
        <v>21</v>
      </c>
      <c r="C947" s="44" t="s">
        <v>178</v>
      </c>
      <c r="D947" s="44" t="s">
        <v>68</v>
      </c>
      <c r="E947" s="44" t="s">
        <v>94</v>
      </c>
      <c r="F947" s="44" t="s">
        <v>154</v>
      </c>
      <c r="G947" s="44" t="s">
        <v>155</v>
      </c>
      <c r="H947" s="44" t="s">
        <v>91</v>
      </c>
      <c r="I947" s="56">
        <v>18</v>
      </c>
    </row>
    <row r="948" spans="1:9" x14ac:dyDescent="0.2">
      <c r="A948" s="44" t="s">
        <v>138</v>
      </c>
      <c r="B948" s="44" t="s">
        <v>21</v>
      </c>
      <c r="C948" s="44" t="s">
        <v>178</v>
      </c>
      <c r="D948" s="44" t="s">
        <v>68</v>
      </c>
      <c r="E948" s="44" t="s">
        <v>94</v>
      </c>
      <c r="F948" s="44" t="s">
        <v>154</v>
      </c>
      <c r="G948" s="44" t="s">
        <v>155</v>
      </c>
      <c r="H948" s="44" t="s">
        <v>92</v>
      </c>
      <c r="I948" s="56">
        <v>28</v>
      </c>
    </row>
    <row r="949" spans="1:9" x14ac:dyDescent="0.2">
      <c r="A949" s="44" t="s">
        <v>138</v>
      </c>
      <c r="B949" s="44" t="s">
        <v>21</v>
      </c>
      <c r="C949" s="44" t="s">
        <v>178</v>
      </c>
      <c r="D949" s="44" t="s">
        <v>68</v>
      </c>
      <c r="E949" s="44" t="s">
        <v>94</v>
      </c>
      <c r="F949" s="44" t="s">
        <v>154</v>
      </c>
      <c r="G949" s="44" t="s">
        <v>72</v>
      </c>
      <c r="H949" s="44" t="s">
        <v>89</v>
      </c>
      <c r="I949" s="56">
        <v>5</v>
      </c>
    </row>
    <row r="950" spans="1:9" x14ac:dyDescent="0.2">
      <c r="A950" s="44" t="s">
        <v>138</v>
      </c>
      <c r="B950" s="44" t="s">
        <v>21</v>
      </c>
      <c r="C950" s="44" t="s">
        <v>178</v>
      </c>
      <c r="D950" s="44" t="s">
        <v>68</v>
      </c>
      <c r="E950" s="44" t="s">
        <v>94</v>
      </c>
      <c r="F950" s="44" t="s">
        <v>154</v>
      </c>
      <c r="G950" s="44" t="s">
        <v>72</v>
      </c>
      <c r="H950" s="44" t="s">
        <v>90</v>
      </c>
      <c r="I950" s="56">
        <v>4</v>
      </c>
    </row>
    <row r="951" spans="1:9" x14ac:dyDescent="0.2">
      <c r="A951" s="44" t="s">
        <v>138</v>
      </c>
      <c r="B951" s="44" t="s">
        <v>21</v>
      </c>
      <c r="C951" s="44" t="s">
        <v>178</v>
      </c>
      <c r="D951" s="44" t="s">
        <v>68</v>
      </c>
      <c r="E951" s="44" t="s">
        <v>94</v>
      </c>
      <c r="F951" s="44" t="s">
        <v>154</v>
      </c>
      <c r="G951" s="44" t="s">
        <v>72</v>
      </c>
      <c r="H951" s="44" t="s">
        <v>91</v>
      </c>
      <c r="I951" s="56">
        <v>28</v>
      </c>
    </row>
    <row r="952" spans="1:9" x14ac:dyDescent="0.2">
      <c r="A952" s="44" t="s">
        <v>138</v>
      </c>
      <c r="B952" s="44" t="s">
        <v>21</v>
      </c>
      <c r="C952" s="44" t="s">
        <v>178</v>
      </c>
      <c r="D952" s="44" t="s">
        <v>68</v>
      </c>
      <c r="E952" s="44" t="s">
        <v>94</v>
      </c>
      <c r="F952" s="44" t="s">
        <v>154</v>
      </c>
      <c r="G952" s="44" t="s">
        <v>72</v>
      </c>
      <c r="H952" s="44" t="s">
        <v>92</v>
      </c>
      <c r="I952" s="56">
        <v>26</v>
      </c>
    </row>
    <row r="953" spans="1:9" x14ac:dyDescent="0.2">
      <c r="A953" s="44" t="s">
        <v>138</v>
      </c>
      <c r="B953" s="44" t="s">
        <v>22</v>
      </c>
      <c r="C953" s="44" t="s">
        <v>179</v>
      </c>
      <c r="D953" s="44" t="s">
        <v>68</v>
      </c>
      <c r="E953" s="44" t="s">
        <v>87</v>
      </c>
      <c r="F953" s="44" t="s">
        <v>154</v>
      </c>
      <c r="G953" s="44" t="s">
        <v>93</v>
      </c>
      <c r="H953" s="44" t="s">
        <v>88</v>
      </c>
      <c r="I953" s="56">
        <v>3</v>
      </c>
    </row>
    <row r="954" spans="1:9" x14ac:dyDescent="0.2">
      <c r="A954" s="44" t="s">
        <v>138</v>
      </c>
      <c r="B954" s="44" t="s">
        <v>22</v>
      </c>
      <c r="C954" s="44" t="s">
        <v>179</v>
      </c>
      <c r="D954" s="44" t="s">
        <v>68</v>
      </c>
      <c r="E954" s="44" t="s">
        <v>87</v>
      </c>
      <c r="F954" s="44" t="s">
        <v>154</v>
      </c>
      <c r="G954" s="44" t="s">
        <v>93</v>
      </c>
      <c r="H954" s="44" t="s">
        <v>89</v>
      </c>
      <c r="I954" s="56">
        <v>18</v>
      </c>
    </row>
    <row r="955" spans="1:9" x14ac:dyDescent="0.2">
      <c r="A955" s="44" t="s">
        <v>138</v>
      </c>
      <c r="B955" s="44" t="s">
        <v>22</v>
      </c>
      <c r="C955" s="44" t="s">
        <v>179</v>
      </c>
      <c r="D955" s="44" t="s">
        <v>68</v>
      </c>
      <c r="E955" s="44" t="s">
        <v>87</v>
      </c>
      <c r="F955" s="44" t="s">
        <v>154</v>
      </c>
      <c r="G955" s="44" t="s">
        <v>93</v>
      </c>
      <c r="H955" s="44" t="s">
        <v>90</v>
      </c>
      <c r="I955" s="56">
        <v>13</v>
      </c>
    </row>
    <row r="956" spans="1:9" x14ac:dyDescent="0.2">
      <c r="A956" s="44" t="s">
        <v>138</v>
      </c>
      <c r="B956" s="44" t="s">
        <v>22</v>
      </c>
      <c r="C956" s="44" t="s">
        <v>179</v>
      </c>
      <c r="D956" s="44" t="s">
        <v>68</v>
      </c>
      <c r="E956" s="44" t="s">
        <v>87</v>
      </c>
      <c r="F956" s="44" t="s">
        <v>154</v>
      </c>
      <c r="G956" s="44" t="s">
        <v>93</v>
      </c>
      <c r="H956" s="44" t="s">
        <v>91</v>
      </c>
      <c r="I956" s="56">
        <v>7</v>
      </c>
    </row>
    <row r="957" spans="1:9" x14ac:dyDescent="0.2">
      <c r="A957" s="44" t="s">
        <v>138</v>
      </c>
      <c r="B957" s="44" t="s">
        <v>22</v>
      </c>
      <c r="C957" s="44" t="s">
        <v>179</v>
      </c>
      <c r="D957" s="44" t="s">
        <v>68</v>
      </c>
      <c r="E957" s="44" t="s">
        <v>87</v>
      </c>
      <c r="F957" s="44" t="s">
        <v>154</v>
      </c>
      <c r="G957" s="44" t="s">
        <v>93</v>
      </c>
      <c r="H957" s="44" t="s">
        <v>92</v>
      </c>
      <c r="I957" s="56">
        <v>3</v>
      </c>
    </row>
    <row r="958" spans="1:9" x14ac:dyDescent="0.2">
      <c r="A958" s="44" t="s">
        <v>138</v>
      </c>
      <c r="B958" s="44" t="s">
        <v>22</v>
      </c>
      <c r="C958" s="44" t="s">
        <v>179</v>
      </c>
      <c r="D958" s="44" t="s">
        <v>68</v>
      </c>
      <c r="E958" s="44" t="s">
        <v>87</v>
      </c>
      <c r="F958" s="44" t="s">
        <v>154</v>
      </c>
      <c r="G958" s="44" t="s">
        <v>155</v>
      </c>
      <c r="H958" s="44" t="s">
        <v>88</v>
      </c>
      <c r="I958" s="56">
        <v>1</v>
      </c>
    </row>
    <row r="959" spans="1:9" x14ac:dyDescent="0.2">
      <c r="A959" s="44" t="s">
        <v>138</v>
      </c>
      <c r="B959" s="44" t="s">
        <v>22</v>
      </c>
      <c r="C959" s="44" t="s">
        <v>179</v>
      </c>
      <c r="D959" s="44" t="s">
        <v>68</v>
      </c>
      <c r="E959" s="44" t="s">
        <v>87</v>
      </c>
      <c r="F959" s="44" t="s">
        <v>154</v>
      </c>
      <c r="G959" s="44" t="s">
        <v>155</v>
      </c>
      <c r="H959" s="44" t="s">
        <v>89</v>
      </c>
      <c r="I959" s="56">
        <v>7</v>
      </c>
    </row>
    <row r="960" spans="1:9" x14ac:dyDescent="0.2">
      <c r="A960" s="44" t="s">
        <v>138</v>
      </c>
      <c r="B960" s="44" t="s">
        <v>22</v>
      </c>
      <c r="C960" s="44" t="s">
        <v>179</v>
      </c>
      <c r="D960" s="44" t="s">
        <v>68</v>
      </c>
      <c r="E960" s="44" t="s">
        <v>87</v>
      </c>
      <c r="F960" s="44" t="s">
        <v>154</v>
      </c>
      <c r="G960" s="44" t="s">
        <v>155</v>
      </c>
      <c r="H960" s="44" t="s">
        <v>90</v>
      </c>
      <c r="I960" s="56">
        <v>4</v>
      </c>
    </row>
    <row r="961" spans="1:9" x14ac:dyDescent="0.2">
      <c r="A961" s="44" t="s">
        <v>138</v>
      </c>
      <c r="B961" s="44" t="s">
        <v>22</v>
      </c>
      <c r="C961" s="44" t="s">
        <v>179</v>
      </c>
      <c r="D961" s="44" t="s">
        <v>68</v>
      </c>
      <c r="E961" s="44" t="s">
        <v>87</v>
      </c>
      <c r="F961" s="44" t="s">
        <v>154</v>
      </c>
      <c r="G961" s="44" t="s">
        <v>155</v>
      </c>
      <c r="H961" s="44" t="s">
        <v>91</v>
      </c>
      <c r="I961" s="56">
        <v>6</v>
      </c>
    </row>
    <row r="962" spans="1:9" x14ac:dyDescent="0.2">
      <c r="A962" s="44" t="s">
        <v>138</v>
      </c>
      <c r="B962" s="44" t="s">
        <v>22</v>
      </c>
      <c r="C962" s="44" t="s">
        <v>179</v>
      </c>
      <c r="D962" s="44" t="s">
        <v>68</v>
      </c>
      <c r="E962" s="44" t="s">
        <v>87</v>
      </c>
      <c r="F962" s="44" t="s">
        <v>154</v>
      </c>
      <c r="G962" s="44" t="s">
        <v>155</v>
      </c>
      <c r="H962" s="44" t="s">
        <v>92</v>
      </c>
      <c r="I962" s="56">
        <v>12</v>
      </c>
    </row>
    <row r="963" spans="1:9" x14ac:dyDescent="0.2">
      <c r="A963" s="44" t="s">
        <v>138</v>
      </c>
      <c r="B963" s="44" t="s">
        <v>22</v>
      </c>
      <c r="C963" s="44" t="s">
        <v>179</v>
      </c>
      <c r="D963" s="44" t="s">
        <v>68</v>
      </c>
      <c r="E963" s="44" t="s">
        <v>87</v>
      </c>
      <c r="F963" s="44" t="s">
        <v>154</v>
      </c>
      <c r="G963" s="44" t="s">
        <v>72</v>
      </c>
      <c r="H963" s="44" t="s">
        <v>88</v>
      </c>
      <c r="I963" s="56">
        <v>1</v>
      </c>
    </row>
    <row r="964" spans="1:9" x14ac:dyDescent="0.2">
      <c r="A964" s="44" t="s">
        <v>138</v>
      </c>
      <c r="B964" s="44" t="s">
        <v>22</v>
      </c>
      <c r="C964" s="44" t="s">
        <v>179</v>
      </c>
      <c r="D964" s="44" t="s">
        <v>68</v>
      </c>
      <c r="E964" s="44" t="s">
        <v>87</v>
      </c>
      <c r="F964" s="44" t="s">
        <v>154</v>
      </c>
      <c r="G964" s="44" t="s">
        <v>72</v>
      </c>
      <c r="H964" s="44" t="s">
        <v>89</v>
      </c>
      <c r="I964" s="56">
        <v>7</v>
      </c>
    </row>
    <row r="965" spans="1:9" x14ac:dyDescent="0.2">
      <c r="A965" s="44" t="s">
        <v>138</v>
      </c>
      <c r="B965" s="44" t="s">
        <v>22</v>
      </c>
      <c r="C965" s="44" t="s">
        <v>179</v>
      </c>
      <c r="D965" s="44" t="s">
        <v>68</v>
      </c>
      <c r="E965" s="44" t="s">
        <v>87</v>
      </c>
      <c r="F965" s="44" t="s">
        <v>154</v>
      </c>
      <c r="G965" s="44" t="s">
        <v>72</v>
      </c>
      <c r="H965" s="44" t="s">
        <v>90</v>
      </c>
      <c r="I965" s="56">
        <v>7</v>
      </c>
    </row>
    <row r="966" spans="1:9" x14ac:dyDescent="0.2">
      <c r="A966" s="44" t="s">
        <v>138</v>
      </c>
      <c r="B966" s="44" t="s">
        <v>22</v>
      </c>
      <c r="C966" s="44" t="s">
        <v>179</v>
      </c>
      <c r="D966" s="44" t="s">
        <v>68</v>
      </c>
      <c r="E966" s="44" t="s">
        <v>87</v>
      </c>
      <c r="F966" s="44" t="s">
        <v>154</v>
      </c>
      <c r="G966" s="44" t="s">
        <v>72</v>
      </c>
      <c r="H966" s="44" t="s">
        <v>91</v>
      </c>
      <c r="I966" s="56">
        <v>31</v>
      </c>
    </row>
    <row r="967" spans="1:9" x14ac:dyDescent="0.2">
      <c r="A967" s="44" t="s">
        <v>138</v>
      </c>
      <c r="B967" s="44" t="s">
        <v>22</v>
      </c>
      <c r="C967" s="44" t="s">
        <v>179</v>
      </c>
      <c r="D967" s="44" t="s">
        <v>68</v>
      </c>
      <c r="E967" s="44" t="s">
        <v>87</v>
      </c>
      <c r="F967" s="44" t="s">
        <v>154</v>
      </c>
      <c r="G967" s="44" t="s">
        <v>72</v>
      </c>
      <c r="H967" s="44" t="s">
        <v>92</v>
      </c>
      <c r="I967" s="56">
        <v>4</v>
      </c>
    </row>
    <row r="968" spans="1:9" x14ac:dyDescent="0.2">
      <c r="A968" s="44" t="s">
        <v>138</v>
      </c>
      <c r="B968" s="44" t="s">
        <v>23</v>
      </c>
      <c r="C968" s="44" t="s">
        <v>180</v>
      </c>
      <c r="D968" s="44" t="s">
        <v>68</v>
      </c>
      <c r="E968" s="44" t="s">
        <v>94</v>
      </c>
      <c r="F968" s="44" t="s">
        <v>154</v>
      </c>
      <c r="G968" s="44" t="s">
        <v>200</v>
      </c>
      <c r="H968" s="44" t="s">
        <v>92</v>
      </c>
      <c r="I968" s="56">
        <v>1</v>
      </c>
    </row>
    <row r="969" spans="1:9" x14ac:dyDescent="0.2">
      <c r="A969" s="44" t="s">
        <v>138</v>
      </c>
      <c r="B969" s="44" t="s">
        <v>23</v>
      </c>
      <c r="C969" s="44" t="s">
        <v>180</v>
      </c>
      <c r="D969" s="44" t="s">
        <v>68</v>
      </c>
      <c r="E969" s="44" t="s">
        <v>94</v>
      </c>
      <c r="F969" s="44" t="s">
        <v>154</v>
      </c>
      <c r="G969" s="44" t="s">
        <v>93</v>
      </c>
      <c r="H969" s="44" t="s">
        <v>88</v>
      </c>
      <c r="I969" s="56">
        <v>1</v>
      </c>
    </row>
    <row r="970" spans="1:9" x14ac:dyDescent="0.2">
      <c r="A970" s="44" t="s">
        <v>138</v>
      </c>
      <c r="B970" s="44" t="s">
        <v>23</v>
      </c>
      <c r="C970" s="44" t="s">
        <v>180</v>
      </c>
      <c r="D970" s="44" t="s">
        <v>68</v>
      </c>
      <c r="E970" s="44" t="s">
        <v>94</v>
      </c>
      <c r="F970" s="44" t="s">
        <v>154</v>
      </c>
      <c r="G970" s="44" t="s">
        <v>93</v>
      </c>
      <c r="H970" s="44" t="s">
        <v>89</v>
      </c>
      <c r="I970" s="56">
        <v>2</v>
      </c>
    </row>
    <row r="971" spans="1:9" x14ac:dyDescent="0.2">
      <c r="A971" s="44" t="s">
        <v>138</v>
      </c>
      <c r="B971" s="44" t="s">
        <v>23</v>
      </c>
      <c r="C971" s="44" t="s">
        <v>180</v>
      </c>
      <c r="D971" s="44" t="s">
        <v>68</v>
      </c>
      <c r="E971" s="44" t="s">
        <v>94</v>
      </c>
      <c r="F971" s="44" t="s">
        <v>154</v>
      </c>
      <c r="G971" s="44" t="s">
        <v>93</v>
      </c>
      <c r="H971" s="44" t="s">
        <v>90</v>
      </c>
      <c r="I971" s="56">
        <v>6</v>
      </c>
    </row>
    <row r="972" spans="1:9" x14ac:dyDescent="0.2">
      <c r="A972" s="44" t="s">
        <v>138</v>
      </c>
      <c r="B972" s="44" t="s">
        <v>23</v>
      </c>
      <c r="C972" s="44" t="s">
        <v>180</v>
      </c>
      <c r="D972" s="44" t="s">
        <v>68</v>
      </c>
      <c r="E972" s="44" t="s">
        <v>94</v>
      </c>
      <c r="F972" s="44" t="s">
        <v>154</v>
      </c>
      <c r="G972" s="44" t="s">
        <v>93</v>
      </c>
      <c r="H972" s="44" t="s">
        <v>91</v>
      </c>
      <c r="I972" s="56">
        <v>2</v>
      </c>
    </row>
    <row r="973" spans="1:9" x14ac:dyDescent="0.2">
      <c r="A973" s="44" t="s">
        <v>138</v>
      </c>
      <c r="B973" s="44" t="s">
        <v>23</v>
      </c>
      <c r="C973" s="44" t="s">
        <v>180</v>
      </c>
      <c r="D973" s="44" t="s">
        <v>68</v>
      </c>
      <c r="E973" s="44" t="s">
        <v>94</v>
      </c>
      <c r="F973" s="44" t="s">
        <v>154</v>
      </c>
      <c r="G973" s="44" t="s">
        <v>155</v>
      </c>
      <c r="H973" s="44" t="s">
        <v>88</v>
      </c>
      <c r="I973" s="56">
        <v>2</v>
      </c>
    </row>
    <row r="974" spans="1:9" x14ac:dyDescent="0.2">
      <c r="A974" s="44" t="s">
        <v>138</v>
      </c>
      <c r="B974" s="44" t="s">
        <v>23</v>
      </c>
      <c r="C974" s="44" t="s">
        <v>180</v>
      </c>
      <c r="D974" s="44" t="s">
        <v>68</v>
      </c>
      <c r="E974" s="44" t="s">
        <v>94</v>
      </c>
      <c r="F974" s="44" t="s">
        <v>154</v>
      </c>
      <c r="G974" s="44" t="s">
        <v>155</v>
      </c>
      <c r="H974" s="44" t="s">
        <v>89</v>
      </c>
      <c r="I974" s="56">
        <v>5</v>
      </c>
    </row>
    <row r="975" spans="1:9" x14ac:dyDescent="0.2">
      <c r="A975" s="44" t="s">
        <v>138</v>
      </c>
      <c r="B975" s="44" t="s">
        <v>23</v>
      </c>
      <c r="C975" s="44" t="s">
        <v>180</v>
      </c>
      <c r="D975" s="44" t="s">
        <v>68</v>
      </c>
      <c r="E975" s="44" t="s">
        <v>94</v>
      </c>
      <c r="F975" s="44" t="s">
        <v>154</v>
      </c>
      <c r="G975" s="44" t="s">
        <v>155</v>
      </c>
      <c r="H975" s="44" t="s">
        <v>90</v>
      </c>
      <c r="I975" s="56">
        <v>1</v>
      </c>
    </row>
    <row r="976" spans="1:9" x14ac:dyDescent="0.2">
      <c r="A976" s="44" t="s">
        <v>138</v>
      </c>
      <c r="B976" s="44" t="s">
        <v>23</v>
      </c>
      <c r="C976" s="44" t="s">
        <v>180</v>
      </c>
      <c r="D976" s="44" t="s">
        <v>68</v>
      </c>
      <c r="E976" s="44" t="s">
        <v>94</v>
      </c>
      <c r="F976" s="44" t="s">
        <v>154</v>
      </c>
      <c r="G976" s="44" t="s">
        <v>155</v>
      </c>
      <c r="H976" s="44" t="s">
        <v>91</v>
      </c>
      <c r="I976" s="56">
        <v>1</v>
      </c>
    </row>
    <row r="977" spans="1:9" x14ac:dyDescent="0.2">
      <c r="A977" s="44" t="s">
        <v>138</v>
      </c>
      <c r="B977" s="44" t="s">
        <v>23</v>
      </c>
      <c r="C977" s="44" t="s">
        <v>180</v>
      </c>
      <c r="D977" s="44" t="s">
        <v>68</v>
      </c>
      <c r="E977" s="44" t="s">
        <v>94</v>
      </c>
      <c r="F977" s="44" t="s">
        <v>154</v>
      </c>
      <c r="G977" s="44" t="s">
        <v>155</v>
      </c>
      <c r="H977" s="44" t="s">
        <v>92</v>
      </c>
      <c r="I977" s="56">
        <v>5</v>
      </c>
    </row>
    <row r="978" spans="1:9" x14ac:dyDescent="0.2">
      <c r="A978" s="44" t="s">
        <v>138</v>
      </c>
      <c r="B978" s="44" t="s">
        <v>23</v>
      </c>
      <c r="C978" s="44" t="s">
        <v>180</v>
      </c>
      <c r="D978" s="44" t="s">
        <v>68</v>
      </c>
      <c r="E978" s="44" t="s">
        <v>94</v>
      </c>
      <c r="F978" s="44" t="s">
        <v>154</v>
      </c>
      <c r="G978" s="44" t="s">
        <v>155</v>
      </c>
      <c r="H978" s="44" t="s">
        <v>67</v>
      </c>
      <c r="I978" s="56">
        <v>1</v>
      </c>
    </row>
    <row r="979" spans="1:9" x14ac:dyDescent="0.2">
      <c r="A979" s="44" t="s">
        <v>138</v>
      </c>
      <c r="B979" s="44" t="s">
        <v>23</v>
      </c>
      <c r="C979" s="44" t="s">
        <v>180</v>
      </c>
      <c r="D979" s="44" t="s">
        <v>68</v>
      </c>
      <c r="E979" s="44" t="s">
        <v>94</v>
      </c>
      <c r="F979" s="44" t="s">
        <v>154</v>
      </c>
      <c r="G979" s="44" t="s">
        <v>72</v>
      </c>
      <c r="H979" s="44" t="s">
        <v>88</v>
      </c>
      <c r="I979" s="56">
        <v>1</v>
      </c>
    </row>
    <row r="980" spans="1:9" x14ac:dyDescent="0.2">
      <c r="A980" s="44" t="s">
        <v>138</v>
      </c>
      <c r="B980" s="44" t="s">
        <v>23</v>
      </c>
      <c r="C980" s="44" t="s">
        <v>180</v>
      </c>
      <c r="D980" s="44" t="s">
        <v>68</v>
      </c>
      <c r="E980" s="44" t="s">
        <v>94</v>
      </c>
      <c r="F980" s="44" t="s">
        <v>154</v>
      </c>
      <c r="G980" s="44" t="s">
        <v>72</v>
      </c>
      <c r="H980" s="44" t="s">
        <v>89</v>
      </c>
      <c r="I980" s="56">
        <v>1</v>
      </c>
    </row>
    <row r="981" spans="1:9" x14ac:dyDescent="0.2">
      <c r="A981" s="44" t="s">
        <v>138</v>
      </c>
      <c r="B981" s="44" t="s">
        <v>23</v>
      </c>
      <c r="C981" s="44" t="s">
        <v>180</v>
      </c>
      <c r="D981" s="44" t="s">
        <v>68</v>
      </c>
      <c r="E981" s="44" t="s">
        <v>94</v>
      </c>
      <c r="F981" s="44" t="s">
        <v>154</v>
      </c>
      <c r="G981" s="44" t="s">
        <v>72</v>
      </c>
      <c r="H981" s="44" t="s">
        <v>90</v>
      </c>
      <c r="I981" s="56">
        <v>2</v>
      </c>
    </row>
    <row r="982" spans="1:9" x14ac:dyDescent="0.2">
      <c r="A982" s="44" t="s">
        <v>138</v>
      </c>
      <c r="B982" s="44" t="s">
        <v>23</v>
      </c>
      <c r="C982" s="44" t="s">
        <v>180</v>
      </c>
      <c r="D982" s="44" t="s">
        <v>68</v>
      </c>
      <c r="E982" s="44" t="s">
        <v>94</v>
      </c>
      <c r="F982" s="44" t="s">
        <v>154</v>
      </c>
      <c r="G982" s="44" t="s">
        <v>72</v>
      </c>
      <c r="H982" s="44" t="s">
        <v>91</v>
      </c>
      <c r="I982" s="56">
        <v>10</v>
      </c>
    </row>
    <row r="983" spans="1:9" x14ac:dyDescent="0.2">
      <c r="A983" s="44" t="s">
        <v>138</v>
      </c>
      <c r="B983" s="44" t="s">
        <v>23</v>
      </c>
      <c r="C983" s="44" t="s">
        <v>180</v>
      </c>
      <c r="D983" s="44" t="s">
        <v>68</v>
      </c>
      <c r="E983" s="44" t="s">
        <v>94</v>
      </c>
      <c r="F983" s="44" t="s">
        <v>154</v>
      </c>
      <c r="G983" s="44" t="s">
        <v>72</v>
      </c>
      <c r="H983" s="44" t="s">
        <v>92</v>
      </c>
      <c r="I983" s="56">
        <v>8</v>
      </c>
    </row>
    <row r="984" spans="1:9" x14ac:dyDescent="0.2">
      <c r="A984" s="44" t="s">
        <v>138</v>
      </c>
      <c r="B984" s="44" t="s">
        <v>24</v>
      </c>
      <c r="C984" s="44" t="s">
        <v>181</v>
      </c>
      <c r="D984" s="44" t="s">
        <v>68</v>
      </c>
      <c r="E984" s="44" t="s">
        <v>95</v>
      </c>
      <c r="F984" s="44" t="s">
        <v>154</v>
      </c>
      <c r="G984" s="44" t="s">
        <v>200</v>
      </c>
      <c r="H984" s="44" t="s">
        <v>88</v>
      </c>
      <c r="I984" s="56">
        <v>3</v>
      </c>
    </row>
    <row r="985" spans="1:9" x14ac:dyDescent="0.2">
      <c r="A985" s="44" t="s">
        <v>138</v>
      </c>
      <c r="B985" s="44" t="s">
        <v>24</v>
      </c>
      <c r="C985" s="44" t="s">
        <v>181</v>
      </c>
      <c r="D985" s="44" t="s">
        <v>68</v>
      </c>
      <c r="E985" s="44" t="s">
        <v>95</v>
      </c>
      <c r="F985" s="44" t="s">
        <v>154</v>
      </c>
      <c r="G985" s="44" t="s">
        <v>200</v>
      </c>
      <c r="H985" s="44" t="s">
        <v>89</v>
      </c>
      <c r="I985" s="56">
        <v>1</v>
      </c>
    </row>
    <row r="986" spans="1:9" x14ac:dyDescent="0.2">
      <c r="A986" s="44" t="s">
        <v>138</v>
      </c>
      <c r="B986" s="44" t="s">
        <v>24</v>
      </c>
      <c r="C986" s="44" t="s">
        <v>181</v>
      </c>
      <c r="D986" s="44" t="s">
        <v>68</v>
      </c>
      <c r="E986" s="44" t="s">
        <v>95</v>
      </c>
      <c r="F986" s="44" t="s">
        <v>154</v>
      </c>
      <c r="G986" s="44" t="s">
        <v>200</v>
      </c>
      <c r="H986" s="44" t="s">
        <v>90</v>
      </c>
      <c r="I986" s="56">
        <v>1</v>
      </c>
    </row>
    <row r="987" spans="1:9" x14ac:dyDescent="0.2">
      <c r="A987" s="44" t="s">
        <v>138</v>
      </c>
      <c r="B987" s="44" t="s">
        <v>24</v>
      </c>
      <c r="C987" s="44" t="s">
        <v>181</v>
      </c>
      <c r="D987" s="44" t="s">
        <v>68</v>
      </c>
      <c r="E987" s="44" t="s">
        <v>95</v>
      </c>
      <c r="F987" s="44" t="s">
        <v>154</v>
      </c>
      <c r="G987" s="44" t="s">
        <v>200</v>
      </c>
      <c r="H987" s="44" t="s">
        <v>92</v>
      </c>
      <c r="I987" s="56">
        <v>1</v>
      </c>
    </row>
    <row r="988" spans="1:9" x14ac:dyDescent="0.2">
      <c r="A988" s="44" t="s">
        <v>138</v>
      </c>
      <c r="B988" s="44" t="s">
        <v>24</v>
      </c>
      <c r="C988" s="44" t="s">
        <v>181</v>
      </c>
      <c r="D988" s="44" t="s">
        <v>68</v>
      </c>
      <c r="E988" s="44" t="s">
        <v>95</v>
      </c>
      <c r="F988" s="44" t="s">
        <v>154</v>
      </c>
      <c r="G988" s="44" t="s">
        <v>93</v>
      </c>
      <c r="H988" s="44" t="s">
        <v>88</v>
      </c>
      <c r="I988" s="56">
        <v>8</v>
      </c>
    </row>
    <row r="989" spans="1:9" x14ac:dyDescent="0.2">
      <c r="A989" s="44" t="s">
        <v>138</v>
      </c>
      <c r="B989" s="44" t="s">
        <v>24</v>
      </c>
      <c r="C989" s="44" t="s">
        <v>181</v>
      </c>
      <c r="D989" s="44" t="s">
        <v>68</v>
      </c>
      <c r="E989" s="44" t="s">
        <v>95</v>
      </c>
      <c r="F989" s="44" t="s">
        <v>154</v>
      </c>
      <c r="G989" s="44" t="s">
        <v>93</v>
      </c>
      <c r="H989" s="44" t="s">
        <v>89</v>
      </c>
      <c r="I989" s="56">
        <v>6</v>
      </c>
    </row>
    <row r="990" spans="1:9" x14ac:dyDescent="0.2">
      <c r="A990" s="44" t="s">
        <v>138</v>
      </c>
      <c r="B990" s="44" t="s">
        <v>24</v>
      </c>
      <c r="C990" s="44" t="s">
        <v>181</v>
      </c>
      <c r="D990" s="44" t="s">
        <v>68</v>
      </c>
      <c r="E990" s="44" t="s">
        <v>95</v>
      </c>
      <c r="F990" s="44" t="s">
        <v>154</v>
      </c>
      <c r="G990" s="44" t="s">
        <v>93</v>
      </c>
      <c r="H990" s="44" t="s">
        <v>90</v>
      </c>
      <c r="I990" s="56">
        <v>10</v>
      </c>
    </row>
    <row r="991" spans="1:9" x14ac:dyDescent="0.2">
      <c r="A991" s="44" t="s">
        <v>138</v>
      </c>
      <c r="B991" s="44" t="s">
        <v>24</v>
      </c>
      <c r="C991" s="44" t="s">
        <v>181</v>
      </c>
      <c r="D991" s="44" t="s">
        <v>68</v>
      </c>
      <c r="E991" s="44" t="s">
        <v>95</v>
      </c>
      <c r="F991" s="44" t="s">
        <v>154</v>
      </c>
      <c r="G991" s="44" t="s">
        <v>93</v>
      </c>
      <c r="H991" s="44" t="s">
        <v>91</v>
      </c>
      <c r="I991" s="56">
        <v>12</v>
      </c>
    </row>
    <row r="992" spans="1:9" x14ac:dyDescent="0.2">
      <c r="A992" s="44" t="s">
        <v>138</v>
      </c>
      <c r="B992" s="44" t="s">
        <v>24</v>
      </c>
      <c r="C992" s="44" t="s">
        <v>181</v>
      </c>
      <c r="D992" s="44" t="s">
        <v>68</v>
      </c>
      <c r="E992" s="44" t="s">
        <v>95</v>
      </c>
      <c r="F992" s="44" t="s">
        <v>154</v>
      </c>
      <c r="G992" s="44" t="s">
        <v>93</v>
      </c>
      <c r="H992" s="44" t="s">
        <v>92</v>
      </c>
      <c r="I992" s="56">
        <v>13</v>
      </c>
    </row>
    <row r="993" spans="1:9" x14ac:dyDescent="0.2">
      <c r="A993" s="44" t="s">
        <v>138</v>
      </c>
      <c r="B993" s="44" t="s">
        <v>24</v>
      </c>
      <c r="C993" s="44" t="s">
        <v>181</v>
      </c>
      <c r="D993" s="44" t="s">
        <v>68</v>
      </c>
      <c r="E993" s="44" t="s">
        <v>95</v>
      </c>
      <c r="F993" s="44" t="s">
        <v>154</v>
      </c>
      <c r="G993" s="44" t="s">
        <v>155</v>
      </c>
      <c r="H993" s="44" t="s">
        <v>89</v>
      </c>
      <c r="I993" s="56">
        <v>1</v>
      </c>
    </row>
    <row r="994" spans="1:9" x14ac:dyDescent="0.2">
      <c r="A994" s="44" t="s">
        <v>138</v>
      </c>
      <c r="B994" s="44" t="s">
        <v>24</v>
      </c>
      <c r="C994" s="44" t="s">
        <v>181</v>
      </c>
      <c r="D994" s="44" t="s">
        <v>68</v>
      </c>
      <c r="E994" s="44" t="s">
        <v>95</v>
      </c>
      <c r="F994" s="44" t="s">
        <v>154</v>
      </c>
      <c r="G994" s="44" t="s">
        <v>155</v>
      </c>
      <c r="H994" s="44" t="s">
        <v>90</v>
      </c>
      <c r="I994" s="56">
        <v>2</v>
      </c>
    </row>
    <row r="995" spans="1:9" x14ac:dyDescent="0.2">
      <c r="A995" s="44" t="s">
        <v>138</v>
      </c>
      <c r="B995" s="44" t="s">
        <v>24</v>
      </c>
      <c r="C995" s="44" t="s">
        <v>181</v>
      </c>
      <c r="D995" s="44" t="s">
        <v>68</v>
      </c>
      <c r="E995" s="44" t="s">
        <v>95</v>
      </c>
      <c r="F995" s="44" t="s">
        <v>154</v>
      </c>
      <c r="G995" s="44" t="s">
        <v>155</v>
      </c>
      <c r="H995" s="44" t="s">
        <v>91</v>
      </c>
      <c r="I995" s="56">
        <v>1</v>
      </c>
    </row>
    <row r="996" spans="1:9" x14ac:dyDescent="0.2">
      <c r="A996" s="44" t="s">
        <v>138</v>
      </c>
      <c r="B996" s="44" t="s">
        <v>24</v>
      </c>
      <c r="C996" s="44" t="s">
        <v>181</v>
      </c>
      <c r="D996" s="44" t="s">
        <v>68</v>
      </c>
      <c r="E996" s="44" t="s">
        <v>95</v>
      </c>
      <c r="F996" s="44" t="s">
        <v>154</v>
      </c>
      <c r="G996" s="44" t="s">
        <v>155</v>
      </c>
      <c r="H996" s="44" t="s">
        <v>92</v>
      </c>
      <c r="I996" s="56">
        <v>3</v>
      </c>
    </row>
    <row r="997" spans="1:9" x14ac:dyDescent="0.2">
      <c r="A997" s="44" t="s">
        <v>138</v>
      </c>
      <c r="B997" s="44" t="s">
        <v>24</v>
      </c>
      <c r="C997" s="44" t="s">
        <v>181</v>
      </c>
      <c r="D997" s="44" t="s">
        <v>68</v>
      </c>
      <c r="E997" s="44" t="s">
        <v>95</v>
      </c>
      <c r="F997" s="44" t="s">
        <v>154</v>
      </c>
      <c r="G997" s="44" t="s">
        <v>72</v>
      </c>
      <c r="H997" s="44" t="s">
        <v>91</v>
      </c>
      <c r="I997" s="56">
        <v>2</v>
      </c>
    </row>
    <row r="998" spans="1:9" x14ac:dyDescent="0.2">
      <c r="A998" s="44" t="s">
        <v>138</v>
      </c>
      <c r="B998" s="44" t="s">
        <v>24</v>
      </c>
      <c r="C998" s="44" t="s">
        <v>181</v>
      </c>
      <c r="D998" s="44" t="s">
        <v>68</v>
      </c>
      <c r="E998" s="44" t="s">
        <v>95</v>
      </c>
      <c r="F998" s="44" t="s">
        <v>154</v>
      </c>
      <c r="G998" s="44" t="s">
        <v>72</v>
      </c>
      <c r="H998" s="44" t="s">
        <v>92</v>
      </c>
      <c r="I998" s="56">
        <v>3</v>
      </c>
    </row>
    <row r="999" spans="1:9" x14ac:dyDescent="0.2">
      <c r="A999" s="44" t="s">
        <v>138</v>
      </c>
      <c r="B999" s="44" t="s">
        <v>25</v>
      </c>
      <c r="C999" s="44" t="s">
        <v>182</v>
      </c>
      <c r="D999" s="44" t="s">
        <v>69</v>
      </c>
      <c r="E999" s="44" t="s">
        <v>87</v>
      </c>
      <c r="F999" s="44" t="s">
        <v>154</v>
      </c>
      <c r="G999" s="44" t="s">
        <v>200</v>
      </c>
      <c r="H999" s="44" t="s">
        <v>92</v>
      </c>
      <c r="I999" s="56">
        <v>1</v>
      </c>
    </row>
    <row r="1000" spans="1:9" x14ac:dyDescent="0.2">
      <c r="A1000" s="44" t="s">
        <v>138</v>
      </c>
      <c r="B1000" s="44" t="s">
        <v>25</v>
      </c>
      <c r="C1000" s="44" t="s">
        <v>182</v>
      </c>
      <c r="D1000" s="44" t="s">
        <v>69</v>
      </c>
      <c r="E1000" s="44" t="s">
        <v>87</v>
      </c>
      <c r="F1000" s="44" t="s">
        <v>154</v>
      </c>
      <c r="G1000" s="44" t="s">
        <v>93</v>
      </c>
      <c r="H1000" s="44" t="s">
        <v>90</v>
      </c>
      <c r="I1000" s="56">
        <v>1</v>
      </c>
    </row>
    <row r="1001" spans="1:9" x14ac:dyDescent="0.2">
      <c r="A1001" s="44" t="s">
        <v>138</v>
      </c>
      <c r="B1001" s="44" t="s">
        <v>25</v>
      </c>
      <c r="C1001" s="44" t="s">
        <v>182</v>
      </c>
      <c r="D1001" s="44" t="s">
        <v>69</v>
      </c>
      <c r="E1001" s="44" t="s">
        <v>87</v>
      </c>
      <c r="F1001" s="44" t="s">
        <v>154</v>
      </c>
      <c r="G1001" s="44" t="s">
        <v>93</v>
      </c>
      <c r="H1001" s="44" t="s">
        <v>91</v>
      </c>
      <c r="I1001" s="56">
        <v>5</v>
      </c>
    </row>
    <row r="1002" spans="1:9" x14ac:dyDescent="0.2">
      <c r="A1002" s="44" t="s">
        <v>138</v>
      </c>
      <c r="B1002" s="44" t="s">
        <v>25</v>
      </c>
      <c r="C1002" s="44" t="s">
        <v>182</v>
      </c>
      <c r="D1002" s="44" t="s">
        <v>69</v>
      </c>
      <c r="E1002" s="44" t="s">
        <v>87</v>
      </c>
      <c r="F1002" s="44" t="s">
        <v>154</v>
      </c>
      <c r="G1002" s="44" t="s">
        <v>93</v>
      </c>
      <c r="H1002" s="44" t="s">
        <v>92</v>
      </c>
      <c r="I1002" s="56">
        <v>4</v>
      </c>
    </row>
    <row r="1003" spans="1:9" x14ac:dyDescent="0.2">
      <c r="A1003" s="44" t="s">
        <v>138</v>
      </c>
      <c r="B1003" s="44" t="s">
        <v>25</v>
      </c>
      <c r="C1003" s="44" t="s">
        <v>182</v>
      </c>
      <c r="D1003" s="44" t="s">
        <v>69</v>
      </c>
      <c r="E1003" s="44" t="s">
        <v>87</v>
      </c>
      <c r="F1003" s="44" t="s">
        <v>154</v>
      </c>
      <c r="G1003" s="44" t="s">
        <v>155</v>
      </c>
      <c r="H1003" s="44" t="s">
        <v>88</v>
      </c>
      <c r="I1003" s="56">
        <v>4</v>
      </c>
    </row>
    <row r="1004" spans="1:9" x14ac:dyDescent="0.2">
      <c r="A1004" s="44" t="s">
        <v>138</v>
      </c>
      <c r="B1004" s="44" t="s">
        <v>25</v>
      </c>
      <c r="C1004" s="44" t="s">
        <v>182</v>
      </c>
      <c r="D1004" s="44" t="s">
        <v>69</v>
      </c>
      <c r="E1004" s="44" t="s">
        <v>87</v>
      </c>
      <c r="F1004" s="44" t="s">
        <v>154</v>
      </c>
      <c r="G1004" s="44" t="s">
        <v>155</v>
      </c>
      <c r="H1004" s="44" t="s">
        <v>89</v>
      </c>
      <c r="I1004" s="56">
        <v>6</v>
      </c>
    </row>
    <row r="1005" spans="1:9" x14ac:dyDescent="0.2">
      <c r="A1005" s="44" t="s">
        <v>138</v>
      </c>
      <c r="B1005" s="44" t="s">
        <v>25</v>
      </c>
      <c r="C1005" s="44" t="s">
        <v>182</v>
      </c>
      <c r="D1005" s="44" t="s">
        <v>69</v>
      </c>
      <c r="E1005" s="44" t="s">
        <v>87</v>
      </c>
      <c r="F1005" s="44" t="s">
        <v>154</v>
      </c>
      <c r="G1005" s="44" t="s">
        <v>155</v>
      </c>
      <c r="H1005" s="44" t="s">
        <v>90</v>
      </c>
      <c r="I1005" s="56">
        <v>3</v>
      </c>
    </row>
    <row r="1006" spans="1:9" x14ac:dyDescent="0.2">
      <c r="A1006" s="44" t="s">
        <v>138</v>
      </c>
      <c r="B1006" s="44" t="s">
        <v>25</v>
      </c>
      <c r="C1006" s="44" t="s">
        <v>182</v>
      </c>
      <c r="D1006" s="44" t="s">
        <v>69</v>
      </c>
      <c r="E1006" s="44" t="s">
        <v>87</v>
      </c>
      <c r="F1006" s="44" t="s">
        <v>154</v>
      </c>
      <c r="G1006" s="44" t="s">
        <v>155</v>
      </c>
      <c r="H1006" s="44" t="s">
        <v>91</v>
      </c>
      <c r="I1006" s="56">
        <v>10</v>
      </c>
    </row>
    <row r="1007" spans="1:9" x14ac:dyDescent="0.2">
      <c r="A1007" s="44" t="s">
        <v>138</v>
      </c>
      <c r="B1007" s="44" t="s">
        <v>25</v>
      </c>
      <c r="C1007" s="44" t="s">
        <v>182</v>
      </c>
      <c r="D1007" s="44" t="s">
        <v>69</v>
      </c>
      <c r="E1007" s="44" t="s">
        <v>87</v>
      </c>
      <c r="F1007" s="44" t="s">
        <v>154</v>
      </c>
      <c r="G1007" s="44" t="s">
        <v>155</v>
      </c>
      <c r="H1007" s="44" t="s">
        <v>92</v>
      </c>
      <c r="I1007" s="56">
        <v>15</v>
      </c>
    </row>
    <row r="1008" spans="1:9" x14ac:dyDescent="0.2">
      <c r="A1008" s="44" t="s">
        <v>138</v>
      </c>
      <c r="B1008" s="44" t="s">
        <v>25</v>
      </c>
      <c r="C1008" s="44" t="s">
        <v>182</v>
      </c>
      <c r="D1008" s="44" t="s">
        <v>69</v>
      </c>
      <c r="E1008" s="44" t="s">
        <v>87</v>
      </c>
      <c r="F1008" s="44" t="s">
        <v>154</v>
      </c>
      <c r="G1008" s="44" t="s">
        <v>72</v>
      </c>
      <c r="H1008" s="44" t="s">
        <v>88</v>
      </c>
      <c r="I1008" s="56">
        <v>2</v>
      </c>
    </row>
    <row r="1009" spans="1:9" x14ac:dyDescent="0.2">
      <c r="A1009" s="44" t="s">
        <v>138</v>
      </c>
      <c r="B1009" s="44" t="s">
        <v>25</v>
      </c>
      <c r="C1009" s="44" t="s">
        <v>182</v>
      </c>
      <c r="D1009" s="44" t="s">
        <v>69</v>
      </c>
      <c r="E1009" s="44" t="s">
        <v>87</v>
      </c>
      <c r="F1009" s="44" t="s">
        <v>154</v>
      </c>
      <c r="G1009" s="44" t="s">
        <v>72</v>
      </c>
      <c r="H1009" s="44" t="s">
        <v>89</v>
      </c>
      <c r="I1009" s="56">
        <v>2</v>
      </c>
    </row>
    <row r="1010" spans="1:9" x14ac:dyDescent="0.2">
      <c r="A1010" s="44" t="s">
        <v>138</v>
      </c>
      <c r="B1010" s="44" t="s">
        <v>25</v>
      </c>
      <c r="C1010" s="44" t="s">
        <v>182</v>
      </c>
      <c r="D1010" s="44" t="s">
        <v>69</v>
      </c>
      <c r="E1010" s="44" t="s">
        <v>87</v>
      </c>
      <c r="F1010" s="44" t="s">
        <v>154</v>
      </c>
      <c r="G1010" s="44" t="s">
        <v>72</v>
      </c>
      <c r="H1010" s="44" t="s">
        <v>90</v>
      </c>
      <c r="I1010" s="56">
        <v>4</v>
      </c>
    </row>
    <row r="1011" spans="1:9" x14ac:dyDescent="0.2">
      <c r="A1011" s="44" t="s">
        <v>138</v>
      </c>
      <c r="B1011" s="44" t="s">
        <v>25</v>
      </c>
      <c r="C1011" s="44" t="s">
        <v>182</v>
      </c>
      <c r="D1011" s="44" t="s">
        <v>69</v>
      </c>
      <c r="E1011" s="44" t="s">
        <v>87</v>
      </c>
      <c r="F1011" s="44" t="s">
        <v>154</v>
      </c>
      <c r="G1011" s="44" t="s">
        <v>72</v>
      </c>
      <c r="H1011" s="44" t="s">
        <v>91</v>
      </c>
      <c r="I1011" s="56">
        <v>31</v>
      </c>
    </row>
    <row r="1012" spans="1:9" x14ac:dyDescent="0.2">
      <c r="A1012" s="44" t="s">
        <v>138</v>
      </c>
      <c r="B1012" s="44" t="s">
        <v>25</v>
      </c>
      <c r="C1012" s="44" t="s">
        <v>182</v>
      </c>
      <c r="D1012" s="44" t="s">
        <v>69</v>
      </c>
      <c r="E1012" s="44" t="s">
        <v>87</v>
      </c>
      <c r="F1012" s="44" t="s">
        <v>154</v>
      </c>
      <c r="G1012" s="44" t="s">
        <v>72</v>
      </c>
      <c r="H1012" s="44" t="s">
        <v>92</v>
      </c>
      <c r="I1012" s="56">
        <v>13</v>
      </c>
    </row>
    <row r="1013" spans="1:9" x14ac:dyDescent="0.2">
      <c r="A1013" s="44" t="s">
        <v>138</v>
      </c>
      <c r="B1013" s="44" t="s">
        <v>26</v>
      </c>
      <c r="C1013" s="44" t="s">
        <v>183</v>
      </c>
      <c r="D1013" s="44" t="s">
        <v>68</v>
      </c>
      <c r="E1013" s="44" t="s">
        <v>95</v>
      </c>
      <c r="F1013" s="44" t="s">
        <v>154</v>
      </c>
      <c r="G1013" s="44" t="s">
        <v>200</v>
      </c>
      <c r="H1013" s="44" t="s">
        <v>91</v>
      </c>
      <c r="I1013" s="56">
        <v>1</v>
      </c>
    </row>
    <row r="1014" spans="1:9" x14ac:dyDescent="0.2">
      <c r="A1014" s="44" t="s">
        <v>138</v>
      </c>
      <c r="B1014" s="44" t="s">
        <v>26</v>
      </c>
      <c r="C1014" s="44" t="s">
        <v>183</v>
      </c>
      <c r="D1014" s="44" t="s">
        <v>68</v>
      </c>
      <c r="E1014" s="44" t="s">
        <v>95</v>
      </c>
      <c r="F1014" s="44" t="s">
        <v>154</v>
      </c>
      <c r="G1014" s="44" t="s">
        <v>200</v>
      </c>
      <c r="H1014" s="44" t="s">
        <v>92</v>
      </c>
      <c r="I1014" s="56">
        <v>2</v>
      </c>
    </row>
    <row r="1015" spans="1:9" x14ac:dyDescent="0.2">
      <c r="A1015" s="44" t="s">
        <v>138</v>
      </c>
      <c r="B1015" s="44" t="s">
        <v>26</v>
      </c>
      <c r="C1015" s="44" t="s">
        <v>183</v>
      </c>
      <c r="D1015" s="44" t="s">
        <v>68</v>
      </c>
      <c r="E1015" s="44" t="s">
        <v>95</v>
      </c>
      <c r="F1015" s="44" t="s">
        <v>154</v>
      </c>
      <c r="G1015" s="44" t="s">
        <v>93</v>
      </c>
      <c r="H1015" s="44" t="s">
        <v>88</v>
      </c>
      <c r="I1015" s="56">
        <v>4</v>
      </c>
    </row>
    <row r="1016" spans="1:9" x14ac:dyDescent="0.2">
      <c r="A1016" s="44" t="s">
        <v>138</v>
      </c>
      <c r="B1016" s="44" t="s">
        <v>26</v>
      </c>
      <c r="C1016" s="44" t="s">
        <v>183</v>
      </c>
      <c r="D1016" s="44" t="s">
        <v>68</v>
      </c>
      <c r="E1016" s="44" t="s">
        <v>95</v>
      </c>
      <c r="F1016" s="44" t="s">
        <v>154</v>
      </c>
      <c r="G1016" s="44" t="s">
        <v>93</v>
      </c>
      <c r="H1016" s="44" t="s">
        <v>89</v>
      </c>
      <c r="I1016" s="56">
        <v>5</v>
      </c>
    </row>
    <row r="1017" spans="1:9" x14ac:dyDescent="0.2">
      <c r="A1017" s="44" t="s">
        <v>138</v>
      </c>
      <c r="B1017" s="44" t="s">
        <v>26</v>
      </c>
      <c r="C1017" s="44" t="s">
        <v>183</v>
      </c>
      <c r="D1017" s="44" t="s">
        <v>68</v>
      </c>
      <c r="E1017" s="44" t="s">
        <v>95</v>
      </c>
      <c r="F1017" s="44" t="s">
        <v>154</v>
      </c>
      <c r="G1017" s="44" t="s">
        <v>93</v>
      </c>
      <c r="H1017" s="44" t="s">
        <v>90</v>
      </c>
      <c r="I1017" s="56">
        <v>16</v>
      </c>
    </row>
    <row r="1018" spans="1:9" x14ac:dyDescent="0.2">
      <c r="A1018" s="44" t="s">
        <v>138</v>
      </c>
      <c r="B1018" s="44" t="s">
        <v>26</v>
      </c>
      <c r="C1018" s="44" t="s">
        <v>183</v>
      </c>
      <c r="D1018" s="44" t="s">
        <v>68</v>
      </c>
      <c r="E1018" s="44" t="s">
        <v>95</v>
      </c>
      <c r="F1018" s="44" t="s">
        <v>154</v>
      </c>
      <c r="G1018" s="44" t="s">
        <v>93</v>
      </c>
      <c r="H1018" s="44" t="s">
        <v>91</v>
      </c>
      <c r="I1018" s="56">
        <v>7</v>
      </c>
    </row>
    <row r="1019" spans="1:9" x14ac:dyDescent="0.2">
      <c r="A1019" s="44" t="s">
        <v>138</v>
      </c>
      <c r="B1019" s="44" t="s">
        <v>26</v>
      </c>
      <c r="C1019" s="44" t="s">
        <v>183</v>
      </c>
      <c r="D1019" s="44" t="s">
        <v>68</v>
      </c>
      <c r="E1019" s="44" t="s">
        <v>95</v>
      </c>
      <c r="F1019" s="44" t="s">
        <v>154</v>
      </c>
      <c r="G1019" s="44" t="s">
        <v>93</v>
      </c>
      <c r="H1019" s="44" t="s">
        <v>92</v>
      </c>
      <c r="I1019" s="56">
        <v>5</v>
      </c>
    </row>
    <row r="1020" spans="1:9" x14ac:dyDescent="0.2">
      <c r="A1020" s="44" t="s">
        <v>138</v>
      </c>
      <c r="B1020" s="44" t="s">
        <v>26</v>
      </c>
      <c r="C1020" s="44" t="s">
        <v>183</v>
      </c>
      <c r="D1020" s="44" t="s">
        <v>68</v>
      </c>
      <c r="E1020" s="44" t="s">
        <v>95</v>
      </c>
      <c r="F1020" s="44" t="s">
        <v>154</v>
      </c>
      <c r="G1020" s="44" t="s">
        <v>155</v>
      </c>
      <c r="H1020" s="44" t="s">
        <v>88</v>
      </c>
      <c r="I1020" s="56">
        <v>2</v>
      </c>
    </row>
    <row r="1021" spans="1:9" x14ac:dyDescent="0.2">
      <c r="A1021" s="44" t="s">
        <v>138</v>
      </c>
      <c r="B1021" s="44" t="s">
        <v>26</v>
      </c>
      <c r="C1021" s="44" t="s">
        <v>183</v>
      </c>
      <c r="D1021" s="44" t="s">
        <v>68</v>
      </c>
      <c r="E1021" s="44" t="s">
        <v>95</v>
      </c>
      <c r="F1021" s="44" t="s">
        <v>154</v>
      </c>
      <c r="G1021" s="44" t="s">
        <v>155</v>
      </c>
      <c r="H1021" s="44" t="s">
        <v>89</v>
      </c>
      <c r="I1021" s="56">
        <v>1</v>
      </c>
    </row>
    <row r="1022" spans="1:9" x14ac:dyDescent="0.2">
      <c r="A1022" s="44" t="s">
        <v>138</v>
      </c>
      <c r="B1022" s="44" t="s">
        <v>26</v>
      </c>
      <c r="C1022" s="44" t="s">
        <v>183</v>
      </c>
      <c r="D1022" s="44" t="s">
        <v>68</v>
      </c>
      <c r="E1022" s="44" t="s">
        <v>95</v>
      </c>
      <c r="F1022" s="44" t="s">
        <v>154</v>
      </c>
      <c r="G1022" s="44" t="s">
        <v>155</v>
      </c>
      <c r="H1022" s="44" t="s">
        <v>90</v>
      </c>
      <c r="I1022" s="56">
        <v>2</v>
      </c>
    </row>
    <row r="1023" spans="1:9" x14ac:dyDescent="0.2">
      <c r="A1023" s="44" t="s">
        <v>138</v>
      </c>
      <c r="B1023" s="44" t="s">
        <v>26</v>
      </c>
      <c r="C1023" s="44" t="s">
        <v>183</v>
      </c>
      <c r="D1023" s="44" t="s">
        <v>68</v>
      </c>
      <c r="E1023" s="44" t="s">
        <v>95</v>
      </c>
      <c r="F1023" s="44" t="s">
        <v>154</v>
      </c>
      <c r="G1023" s="44" t="s">
        <v>155</v>
      </c>
      <c r="H1023" s="44" t="s">
        <v>91</v>
      </c>
      <c r="I1023" s="56">
        <v>6</v>
      </c>
    </row>
    <row r="1024" spans="1:9" x14ac:dyDescent="0.2">
      <c r="A1024" s="44" t="s">
        <v>138</v>
      </c>
      <c r="B1024" s="44" t="s">
        <v>26</v>
      </c>
      <c r="C1024" s="44" t="s">
        <v>183</v>
      </c>
      <c r="D1024" s="44" t="s">
        <v>68</v>
      </c>
      <c r="E1024" s="44" t="s">
        <v>95</v>
      </c>
      <c r="F1024" s="44" t="s">
        <v>154</v>
      </c>
      <c r="G1024" s="44" t="s">
        <v>155</v>
      </c>
      <c r="H1024" s="44" t="s">
        <v>92</v>
      </c>
      <c r="I1024" s="56">
        <v>5</v>
      </c>
    </row>
    <row r="1025" spans="1:9" x14ac:dyDescent="0.2">
      <c r="A1025" s="44" t="s">
        <v>138</v>
      </c>
      <c r="B1025" s="44" t="s">
        <v>26</v>
      </c>
      <c r="C1025" s="44" t="s">
        <v>183</v>
      </c>
      <c r="D1025" s="44" t="s">
        <v>68</v>
      </c>
      <c r="E1025" s="44" t="s">
        <v>95</v>
      </c>
      <c r="F1025" s="44" t="s">
        <v>154</v>
      </c>
      <c r="G1025" s="44" t="s">
        <v>72</v>
      </c>
      <c r="H1025" s="44" t="s">
        <v>89</v>
      </c>
      <c r="I1025" s="56">
        <v>1</v>
      </c>
    </row>
    <row r="1026" spans="1:9" x14ac:dyDescent="0.2">
      <c r="A1026" s="44" t="s">
        <v>138</v>
      </c>
      <c r="B1026" s="44" t="s">
        <v>26</v>
      </c>
      <c r="C1026" s="44" t="s">
        <v>183</v>
      </c>
      <c r="D1026" s="44" t="s">
        <v>68</v>
      </c>
      <c r="E1026" s="44" t="s">
        <v>95</v>
      </c>
      <c r="F1026" s="44" t="s">
        <v>154</v>
      </c>
      <c r="G1026" s="44" t="s">
        <v>72</v>
      </c>
      <c r="H1026" s="44" t="s">
        <v>91</v>
      </c>
      <c r="I1026" s="56">
        <v>9</v>
      </c>
    </row>
    <row r="1027" spans="1:9" x14ac:dyDescent="0.2">
      <c r="A1027" s="44" t="s">
        <v>138</v>
      </c>
      <c r="B1027" s="44" t="s">
        <v>26</v>
      </c>
      <c r="C1027" s="44" t="s">
        <v>183</v>
      </c>
      <c r="D1027" s="44" t="s">
        <v>68</v>
      </c>
      <c r="E1027" s="44" t="s">
        <v>95</v>
      </c>
      <c r="F1027" s="44" t="s">
        <v>154</v>
      </c>
      <c r="G1027" s="44" t="s">
        <v>72</v>
      </c>
      <c r="H1027" s="44" t="s">
        <v>92</v>
      </c>
      <c r="I1027" s="56">
        <v>3</v>
      </c>
    </row>
    <row r="1028" spans="1:9" x14ac:dyDescent="0.2">
      <c r="A1028" s="44" t="s">
        <v>138</v>
      </c>
      <c r="B1028" s="44" t="s">
        <v>27</v>
      </c>
      <c r="C1028" s="44" t="s">
        <v>185</v>
      </c>
      <c r="D1028" s="44" t="s">
        <v>68</v>
      </c>
      <c r="E1028" s="44" t="s">
        <v>95</v>
      </c>
      <c r="F1028" s="44" t="s">
        <v>154</v>
      </c>
      <c r="G1028" s="44" t="s">
        <v>200</v>
      </c>
      <c r="H1028" s="44" t="s">
        <v>88</v>
      </c>
      <c r="I1028" s="56">
        <v>1</v>
      </c>
    </row>
    <row r="1029" spans="1:9" x14ac:dyDescent="0.2">
      <c r="A1029" s="44" t="s">
        <v>138</v>
      </c>
      <c r="B1029" s="44" t="s">
        <v>27</v>
      </c>
      <c r="C1029" s="44" t="s">
        <v>185</v>
      </c>
      <c r="D1029" s="44" t="s">
        <v>68</v>
      </c>
      <c r="E1029" s="44" t="s">
        <v>95</v>
      </c>
      <c r="F1029" s="44" t="s">
        <v>154</v>
      </c>
      <c r="G1029" s="44" t="s">
        <v>200</v>
      </c>
      <c r="H1029" s="44" t="s">
        <v>91</v>
      </c>
      <c r="I1029" s="56">
        <v>1</v>
      </c>
    </row>
    <row r="1030" spans="1:9" x14ac:dyDescent="0.2">
      <c r="A1030" s="44" t="s">
        <v>138</v>
      </c>
      <c r="B1030" s="44" t="s">
        <v>27</v>
      </c>
      <c r="C1030" s="44" t="s">
        <v>185</v>
      </c>
      <c r="D1030" s="44" t="s">
        <v>68</v>
      </c>
      <c r="E1030" s="44" t="s">
        <v>95</v>
      </c>
      <c r="F1030" s="44" t="s">
        <v>154</v>
      </c>
      <c r="G1030" s="44" t="s">
        <v>200</v>
      </c>
      <c r="H1030" s="44" t="s">
        <v>92</v>
      </c>
      <c r="I1030" s="56">
        <v>1</v>
      </c>
    </row>
    <row r="1031" spans="1:9" x14ac:dyDescent="0.2">
      <c r="A1031" s="44" t="s">
        <v>138</v>
      </c>
      <c r="B1031" s="44" t="s">
        <v>27</v>
      </c>
      <c r="C1031" s="44" t="s">
        <v>185</v>
      </c>
      <c r="D1031" s="44" t="s">
        <v>68</v>
      </c>
      <c r="E1031" s="44" t="s">
        <v>95</v>
      </c>
      <c r="F1031" s="44" t="s">
        <v>154</v>
      </c>
      <c r="G1031" s="44" t="s">
        <v>93</v>
      </c>
      <c r="H1031" s="44" t="s">
        <v>88</v>
      </c>
      <c r="I1031" s="56">
        <v>5</v>
      </c>
    </row>
    <row r="1032" spans="1:9" x14ac:dyDescent="0.2">
      <c r="A1032" s="44" t="s">
        <v>138</v>
      </c>
      <c r="B1032" s="44" t="s">
        <v>27</v>
      </c>
      <c r="C1032" s="44" t="s">
        <v>185</v>
      </c>
      <c r="D1032" s="44" t="s">
        <v>68</v>
      </c>
      <c r="E1032" s="44" t="s">
        <v>95</v>
      </c>
      <c r="F1032" s="44" t="s">
        <v>154</v>
      </c>
      <c r="G1032" s="44" t="s">
        <v>93</v>
      </c>
      <c r="H1032" s="44" t="s">
        <v>89</v>
      </c>
      <c r="I1032" s="56">
        <v>14</v>
      </c>
    </row>
    <row r="1033" spans="1:9" x14ac:dyDescent="0.2">
      <c r="A1033" s="44" t="s">
        <v>138</v>
      </c>
      <c r="B1033" s="44" t="s">
        <v>27</v>
      </c>
      <c r="C1033" s="44" t="s">
        <v>185</v>
      </c>
      <c r="D1033" s="44" t="s">
        <v>68</v>
      </c>
      <c r="E1033" s="44" t="s">
        <v>95</v>
      </c>
      <c r="F1033" s="44" t="s">
        <v>154</v>
      </c>
      <c r="G1033" s="44" t="s">
        <v>93</v>
      </c>
      <c r="H1033" s="44" t="s">
        <v>90</v>
      </c>
      <c r="I1033" s="56">
        <v>11</v>
      </c>
    </row>
    <row r="1034" spans="1:9" x14ac:dyDescent="0.2">
      <c r="A1034" s="44" t="s">
        <v>138</v>
      </c>
      <c r="B1034" s="44" t="s">
        <v>27</v>
      </c>
      <c r="C1034" s="44" t="s">
        <v>185</v>
      </c>
      <c r="D1034" s="44" t="s">
        <v>68</v>
      </c>
      <c r="E1034" s="44" t="s">
        <v>95</v>
      </c>
      <c r="F1034" s="44" t="s">
        <v>154</v>
      </c>
      <c r="G1034" s="44" t="s">
        <v>93</v>
      </c>
      <c r="H1034" s="44" t="s">
        <v>91</v>
      </c>
      <c r="I1034" s="56">
        <v>6</v>
      </c>
    </row>
    <row r="1035" spans="1:9" x14ac:dyDescent="0.2">
      <c r="A1035" s="44" t="s">
        <v>138</v>
      </c>
      <c r="B1035" s="44" t="s">
        <v>27</v>
      </c>
      <c r="C1035" s="44" t="s">
        <v>185</v>
      </c>
      <c r="D1035" s="44" t="s">
        <v>68</v>
      </c>
      <c r="E1035" s="44" t="s">
        <v>95</v>
      </c>
      <c r="F1035" s="44" t="s">
        <v>154</v>
      </c>
      <c r="G1035" s="44" t="s">
        <v>93</v>
      </c>
      <c r="H1035" s="44" t="s">
        <v>92</v>
      </c>
      <c r="I1035" s="56">
        <v>3</v>
      </c>
    </row>
    <row r="1036" spans="1:9" x14ac:dyDescent="0.2">
      <c r="A1036" s="44" t="s">
        <v>138</v>
      </c>
      <c r="B1036" s="44" t="s">
        <v>27</v>
      </c>
      <c r="C1036" s="44" t="s">
        <v>185</v>
      </c>
      <c r="D1036" s="44" t="s">
        <v>68</v>
      </c>
      <c r="E1036" s="44" t="s">
        <v>95</v>
      </c>
      <c r="F1036" s="44" t="s">
        <v>154</v>
      </c>
      <c r="G1036" s="44" t="s">
        <v>155</v>
      </c>
      <c r="H1036" s="44" t="s">
        <v>89</v>
      </c>
      <c r="I1036" s="56">
        <v>2</v>
      </c>
    </row>
    <row r="1037" spans="1:9" x14ac:dyDescent="0.2">
      <c r="A1037" s="44" t="s">
        <v>138</v>
      </c>
      <c r="B1037" s="44" t="s">
        <v>27</v>
      </c>
      <c r="C1037" s="44" t="s">
        <v>185</v>
      </c>
      <c r="D1037" s="44" t="s">
        <v>68</v>
      </c>
      <c r="E1037" s="44" t="s">
        <v>95</v>
      </c>
      <c r="F1037" s="44" t="s">
        <v>154</v>
      </c>
      <c r="G1037" s="44" t="s">
        <v>155</v>
      </c>
      <c r="H1037" s="44" t="s">
        <v>90</v>
      </c>
      <c r="I1037" s="56">
        <v>4</v>
      </c>
    </row>
    <row r="1038" spans="1:9" x14ac:dyDescent="0.2">
      <c r="A1038" s="44" t="s">
        <v>138</v>
      </c>
      <c r="B1038" s="44" t="s">
        <v>27</v>
      </c>
      <c r="C1038" s="44" t="s">
        <v>185</v>
      </c>
      <c r="D1038" s="44" t="s">
        <v>68</v>
      </c>
      <c r="E1038" s="44" t="s">
        <v>95</v>
      </c>
      <c r="F1038" s="44" t="s">
        <v>154</v>
      </c>
      <c r="G1038" s="44" t="s">
        <v>155</v>
      </c>
      <c r="H1038" s="44" t="s">
        <v>91</v>
      </c>
      <c r="I1038" s="56">
        <v>4</v>
      </c>
    </row>
    <row r="1039" spans="1:9" x14ac:dyDescent="0.2">
      <c r="A1039" s="44" t="s">
        <v>138</v>
      </c>
      <c r="B1039" s="44" t="s">
        <v>27</v>
      </c>
      <c r="C1039" s="44" t="s">
        <v>185</v>
      </c>
      <c r="D1039" s="44" t="s">
        <v>68</v>
      </c>
      <c r="E1039" s="44" t="s">
        <v>95</v>
      </c>
      <c r="F1039" s="44" t="s">
        <v>154</v>
      </c>
      <c r="G1039" s="44" t="s">
        <v>155</v>
      </c>
      <c r="H1039" s="44" t="s">
        <v>92</v>
      </c>
      <c r="I1039" s="56">
        <v>1</v>
      </c>
    </row>
    <row r="1040" spans="1:9" x14ac:dyDescent="0.2">
      <c r="A1040" s="44" t="s">
        <v>138</v>
      </c>
      <c r="B1040" s="44" t="s">
        <v>27</v>
      </c>
      <c r="C1040" s="44" t="s">
        <v>185</v>
      </c>
      <c r="D1040" s="44" t="s">
        <v>68</v>
      </c>
      <c r="E1040" s="44" t="s">
        <v>95</v>
      </c>
      <c r="F1040" s="44" t="s">
        <v>154</v>
      </c>
      <c r="G1040" s="44" t="s">
        <v>72</v>
      </c>
      <c r="H1040" s="44" t="s">
        <v>89</v>
      </c>
      <c r="I1040" s="56">
        <v>6</v>
      </c>
    </row>
    <row r="1041" spans="1:9" x14ac:dyDescent="0.2">
      <c r="A1041" s="44" t="s">
        <v>138</v>
      </c>
      <c r="B1041" s="44" t="s">
        <v>27</v>
      </c>
      <c r="C1041" s="44" t="s">
        <v>185</v>
      </c>
      <c r="D1041" s="44" t="s">
        <v>68</v>
      </c>
      <c r="E1041" s="44" t="s">
        <v>95</v>
      </c>
      <c r="F1041" s="44" t="s">
        <v>154</v>
      </c>
      <c r="G1041" s="44" t="s">
        <v>72</v>
      </c>
      <c r="H1041" s="44" t="s">
        <v>90</v>
      </c>
      <c r="I1041" s="56">
        <v>1</v>
      </c>
    </row>
    <row r="1042" spans="1:9" x14ac:dyDescent="0.2">
      <c r="A1042" s="44" t="s">
        <v>138</v>
      </c>
      <c r="B1042" s="44" t="s">
        <v>27</v>
      </c>
      <c r="C1042" s="44" t="s">
        <v>185</v>
      </c>
      <c r="D1042" s="44" t="s">
        <v>68</v>
      </c>
      <c r="E1042" s="44" t="s">
        <v>95</v>
      </c>
      <c r="F1042" s="44" t="s">
        <v>154</v>
      </c>
      <c r="G1042" s="44" t="s">
        <v>72</v>
      </c>
      <c r="H1042" s="44" t="s">
        <v>91</v>
      </c>
      <c r="I1042" s="56">
        <v>12</v>
      </c>
    </row>
    <row r="1043" spans="1:9" x14ac:dyDescent="0.2">
      <c r="A1043" s="44" t="s">
        <v>138</v>
      </c>
      <c r="B1043" s="44" t="s">
        <v>27</v>
      </c>
      <c r="C1043" s="44" t="s">
        <v>185</v>
      </c>
      <c r="D1043" s="44" t="s">
        <v>68</v>
      </c>
      <c r="E1043" s="44" t="s">
        <v>95</v>
      </c>
      <c r="F1043" s="44" t="s">
        <v>154</v>
      </c>
      <c r="G1043" s="44" t="s">
        <v>72</v>
      </c>
      <c r="H1043" s="44" t="s">
        <v>92</v>
      </c>
      <c r="I1043" s="56">
        <v>7</v>
      </c>
    </row>
    <row r="1044" spans="1:9" x14ac:dyDescent="0.2">
      <c r="A1044" s="44" t="s">
        <v>138</v>
      </c>
      <c r="B1044" s="44" t="s">
        <v>28</v>
      </c>
      <c r="C1044" s="44" t="s">
        <v>186</v>
      </c>
      <c r="D1044" s="44" t="s">
        <v>68</v>
      </c>
      <c r="E1044" s="44" t="s">
        <v>94</v>
      </c>
      <c r="F1044" s="44" t="s">
        <v>154</v>
      </c>
      <c r="G1044" s="44" t="s">
        <v>200</v>
      </c>
      <c r="H1044" s="44" t="s">
        <v>88</v>
      </c>
      <c r="I1044" s="56">
        <v>1</v>
      </c>
    </row>
    <row r="1045" spans="1:9" x14ac:dyDescent="0.2">
      <c r="A1045" s="44" t="s">
        <v>138</v>
      </c>
      <c r="B1045" s="44" t="s">
        <v>28</v>
      </c>
      <c r="C1045" s="44" t="s">
        <v>186</v>
      </c>
      <c r="D1045" s="44" t="s">
        <v>68</v>
      </c>
      <c r="E1045" s="44" t="s">
        <v>94</v>
      </c>
      <c r="F1045" s="44" t="s">
        <v>154</v>
      </c>
      <c r="G1045" s="44" t="s">
        <v>93</v>
      </c>
      <c r="H1045" s="44" t="s">
        <v>88</v>
      </c>
      <c r="I1045" s="56">
        <v>1</v>
      </c>
    </row>
    <row r="1046" spans="1:9" x14ac:dyDescent="0.2">
      <c r="A1046" s="44" t="s">
        <v>138</v>
      </c>
      <c r="B1046" s="44" t="s">
        <v>28</v>
      </c>
      <c r="C1046" s="44" t="s">
        <v>186</v>
      </c>
      <c r="D1046" s="44" t="s">
        <v>68</v>
      </c>
      <c r="E1046" s="44" t="s">
        <v>94</v>
      </c>
      <c r="F1046" s="44" t="s">
        <v>154</v>
      </c>
      <c r="G1046" s="44" t="s">
        <v>93</v>
      </c>
      <c r="H1046" s="44" t="s">
        <v>89</v>
      </c>
      <c r="I1046" s="56">
        <v>5</v>
      </c>
    </row>
    <row r="1047" spans="1:9" x14ac:dyDescent="0.2">
      <c r="A1047" s="44" t="s">
        <v>138</v>
      </c>
      <c r="B1047" s="44" t="s">
        <v>28</v>
      </c>
      <c r="C1047" s="44" t="s">
        <v>186</v>
      </c>
      <c r="D1047" s="44" t="s">
        <v>68</v>
      </c>
      <c r="E1047" s="44" t="s">
        <v>94</v>
      </c>
      <c r="F1047" s="44" t="s">
        <v>154</v>
      </c>
      <c r="G1047" s="44" t="s">
        <v>93</v>
      </c>
      <c r="H1047" s="44" t="s">
        <v>90</v>
      </c>
      <c r="I1047" s="56">
        <v>4</v>
      </c>
    </row>
    <row r="1048" spans="1:9" x14ac:dyDescent="0.2">
      <c r="A1048" s="44" t="s">
        <v>138</v>
      </c>
      <c r="B1048" s="44" t="s">
        <v>28</v>
      </c>
      <c r="C1048" s="44" t="s">
        <v>186</v>
      </c>
      <c r="D1048" s="44" t="s">
        <v>68</v>
      </c>
      <c r="E1048" s="44" t="s">
        <v>94</v>
      </c>
      <c r="F1048" s="44" t="s">
        <v>154</v>
      </c>
      <c r="G1048" s="44" t="s">
        <v>93</v>
      </c>
      <c r="H1048" s="44" t="s">
        <v>91</v>
      </c>
      <c r="I1048" s="56">
        <v>5</v>
      </c>
    </row>
    <row r="1049" spans="1:9" x14ac:dyDescent="0.2">
      <c r="A1049" s="44" t="s">
        <v>138</v>
      </c>
      <c r="B1049" s="44" t="s">
        <v>28</v>
      </c>
      <c r="C1049" s="44" t="s">
        <v>186</v>
      </c>
      <c r="D1049" s="44" t="s">
        <v>68</v>
      </c>
      <c r="E1049" s="44" t="s">
        <v>94</v>
      </c>
      <c r="F1049" s="44" t="s">
        <v>154</v>
      </c>
      <c r="G1049" s="44" t="s">
        <v>93</v>
      </c>
      <c r="H1049" s="44" t="s">
        <v>92</v>
      </c>
      <c r="I1049" s="56">
        <v>5</v>
      </c>
    </row>
    <row r="1050" spans="1:9" x14ac:dyDescent="0.2">
      <c r="A1050" s="44" t="s">
        <v>138</v>
      </c>
      <c r="B1050" s="44" t="s">
        <v>28</v>
      </c>
      <c r="C1050" s="44" t="s">
        <v>186</v>
      </c>
      <c r="D1050" s="44" t="s">
        <v>68</v>
      </c>
      <c r="E1050" s="44" t="s">
        <v>94</v>
      </c>
      <c r="F1050" s="44" t="s">
        <v>154</v>
      </c>
      <c r="G1050" s="44" t="s">
        <v>155</v>
      </c>
      <c r="H1050" s="44" t="s">
        <v>90</v>
      </c>
      <c r="I1050" s="56">
        <v>1</v>
      </c>
    </row>
    <row r="1051" spans="1:9" x14ac:dyDescent="0.2">
      <c r="A1051" s="44" t="s">
        <v>138</v>
      </c>
      <c r="B1051" s="44" t="s">
        <v>28</v>
      </c>
      <c r="C1051" s="44" t="s">
        <v>186</v>
      </c>
      <c r="D1051" s="44" t="s">
        <v>68</v>
      </c>
      <c r="E1051" s="44" t="s">
        <v>94</v>
      </c>
      <c r="F1051" s="44" t="s">
        <v>154</v>
      </c>
      <c r="G1051" s="44" t="s">
        <v>155</v>
      </c>
      <c r="H1051" s="44" t="s">
        <v>92</v>
      </c>
      <c r="I1051" s="56">
        <v>4</v>
      </c>
    </row>
    <row r="1052" spans="1:9" x14ac:dyDescent="0.2">
      <c r="A1052" s="44" t="s">
        <v>138</v>
      </c>
      <c r="B1052" s="44" t="s">
        <v>28</v>
      </c>
      <c r="C1052" s="44" t="s">
        <v>186</v>
      </c>
      <c r="D1052" s="44" t="s">
        <v>68</v>
      </c>
      <c r="E1052" s="44" t="s">
        <v>94</v>
      </c>
      <c r="F1052" s="44" t="s">
        <v>154</v>
      </c>
      <c r="G1052" s="44" t="s">
        <v>72</v>
      </c>
      <c r="H1052" s="44" t="s">
        <v>89</v>
      </c>
      <c r="I1052" s="56">
        <v>1</v>
      </c>
    </row>
    <row r="1053" spans="1:9" x14ac:dyDescent="0.2">
      <c r="A1053" s="44" t="s">
        <v>138</v>
      </c>
      <c r="B1053" s="44" t="s">
        <v>28</v>
      </c>
      <c r="C1053" s="44" t="s">
        <v>186</v>
      </c>
      <c r="D1053" s="44" t="s">
        <v>68</v>
      </c>
      <c r="E1053" s="44" t="s">
        <v>94</v>
      </c>
      <c r="F1053" s="44" t="s">
        <v>154</v>
      </c>
      <c r="G1053" s="44" t="s">
        <v>72</v>
      </c>
      <c r="H1053" s="44" t="s">
        <v>90</v>
      </c>
      <c r="I1053" s="56">
        <v>2</v>
      </c>
    </row>
    <row r="1054" spans="1:9" x14ac:dyDescent="0.2">
      <c r="A1054" s="44" t="s">
        <v>138</v>
      </c>
      <c r="B1054" s="44" t="s">
        <v>28</v>
      </c>
      <c r="C1054" s="44" t="s">
        <v>186</v>
      </c>
      <c r="D1054" s="44" t="s">
        <v>68</v>
      </c>
      <c r="E1054" s="44" t="s">
        <v>94</v>
      </c>
      <c r="F1054" s="44" t="s">
        <v>154</v>
      </c>
      <c r="G1054" s="44" t="s">
        <v>72</v>
      </c>
      <c r="H1054" s="44" t="s">
        <v>91</v>
      </c>
      <c r="I1054" s="56">
        <v>10</v>
      </c>
    </row>
    <row r="1055" spans="1:9" x14ac:dyDescent="0.2">
      <c r="A1055" s="44" t="s">
        <v>138</v>
      </c>
      <c r="B1055" s="44" t="s">
        <v>28</v>
      </c>
      <c r="C1055" s="44" t="s">
        <v>186</v>
      </c>
      <c r="D1055" s="44" t="s">
        <v>68</v>
      </c>
      <c r="E1055" s="44" t="s">
        <v>94</v>
      </c>
      <c r="F1055" s="44" t="s">
        <v>154</v>
      </c>
      <c r="G1055" s="44" t="s">
        <v>72</v>
      </c>
      <c r="H1055" s="44" t="s">
        <v>92</v>
      </c>
      <c r="I1055" s="56">
        <v>5</v>
      </c>
    </row>
    <row r="1056" spans="1:9" x14ac:dyDescent="0.2">
      <c r="A1056" s="44" t="s">
        <v>138</v>
      </c>
      <c r="B1056" s="44" t="s">
        <v>29</v>
      </c>
      <c r="C1056" s="44" t="s">
        <v>187</v>
      </c>
      <c r="D1056" s="44" t="s">
        <v>68</v>
      </c>
      <c r="E1056" s="44" t="s">
        <v>95</v>
      </c>
      <c r="F1056" s="44" t="s">
        <v>154</v>
      </c>
      <c r="G1056" s="44" t="s">
        <v>93</v>
      </c>
      <c r="H1056" s="44" t="s">
        <v>88</v>
      </c>
      <c r="I1056" s="56">
        <v>1</v>
      </c>
    </row>
    <row r="1057" spans="1:9" x14ac:dyDescent="0.2">
      <c r="A1057" s="44" t="s">
        <v>138</v>
      </c>
      <c r="B1057" s="44" t="s">
        <v>29</v>
      </c>
      <c r="C1057" s="44" t="s">
        <v>187</v>
      </c>
      <c r="D1057" s="44" t="s">
        <v>68</v>
      </c>
      <c r="E1057" s="44" t="s">
        <v>95</v>
      </c>
      <c r="F1057" s="44" t="s">
        <v>154</v>
      </c>
      <c r="G1057" s="44" t="s">
        <v>93</v>
      </c>
      <c r="H1057" s="44" t="s">
        <v>89</v>
      </c>
      <c r="I1057" s="56">
        <v>3</v>
      </c>
    </row>
    <row r="1058" spans="1:9" x14ac:dyDescent="0.2">
      <c r="A1058" s="44" t="s">
        <v>138</v>
      </c>
      <c r="B1058" s="44" t="s">
        <v>29</v>
      </c>
      <c r="C1058" s="44" t="s">
        <v>187</v>
      </c>
      <c r="D1058" s="44" t="s">
        <v>68</v>
      </c>
      <c r="E1058" s="44" t="s">
        <v>95</v>
      </c>
      <c r="F1058" s="44" t="s">
        <v>154</v>
      </c>
      <c r="G1058" s="44" t="s">
        <v>93</v>
      </c>
      <c r="H1058" s="44" t="s">
        <v>90</v>
      </c>
      <c r="I1058" s="56">
        <v>4</v>
      </c>
    </row>
    <row r="1059" spans="1:9" x14ac:dyDescent="0.2">
      <c r="A1059" s="44" t="s">
        <v>138</v>
      </c>
      <c r="B1059" s="44" t="s">
        <v>29</v>
      </c>
      <c r="C1059" s="44" t="s">
        <v>187</v>
      </c>
      <c r="D1059" s="44" t="s">
        <v>68</v>
      </c>
      <c r="E1059" s="44" t="s">
        <v>95</v>
      </c>
      <c r="F1059" s="44" t="s">
        <v>154</v>
      </c>
      <c r="G1059" s="44" t="s">
        <v>93</v>
      </c>
      <c r="H1059" s="44" t="s">
        <v>91</v>
      </c>
      <c r="I1059" s="56">
        <v>3</v>
      </c>
    </row>
    <row r="1060" spans="1:9" x14ac:dyDescent="0.2">
      <c r="A1060" s="44" t="s">
        <v>138</v>
      </c>
      <c r="B1060" s="44" t="s">
        <v>29</v>
      </c>
      <c r="C1060" s="44" t="s">
        <v>187</v>
      </c>
      <c r="D1060" s="44" t="s">
        <v>68</v>
      </c>
      <c r="E1060" s="44" t="s">
        <v>95</v>
      </c>
      <c r="F1060" s="44" t="s">
        <v>154</v>
      </c>
      <c r="G1060" s="44" t="s">
        <v>93</v>
      </c>
      <c r="H1060" s="44" t="s">
        <v>92</v>
      </c>
      <c r="I1060" s="56">
        <v>1</v>
      </c>
    </row>
    <row r="1061" spans="1:9" x14ac:dyDescent="0.2">
      <c r="A1061" s="44" t="s">
        <v>138</v>
      </c>
      <c r="B1061" s="44" t="s">
        <v>29</v>
      </c>
      <c r="C1061" s="44" t="s">
        <v>187</v>
      </c>
      <c r="D1061" s="44" t="s">
        <v>68</v>
      </c>
      <c r="E1061" s="44" t="s">
        <v>95</v>
      </c>
      <c r="F1061" s="44" t="s">
        <v>154</v>
      </c>
      <c r="G1061" s="44" t="s">
        <v>155</v>
      </c>
      <c r="H1061" s="44" t="s">
        <v>89</v>
      </c>
      <c r="I1061" s="56">
        <v>2</v>
      </c>
    </row>
    <row r="1062" spans="1:9" x14ac:dyDescent="0.2">
      <c r="A1062" s="44" t="s">
        <v>138</v>
      </c>
      <c r="B1062" s="44" t="s">
        <v>29</v>
      </c>
      <c r="C1062" s="44" t="s">
        <v>187</v>
      </c>
      <c r="D1062" s="44" t="s">
        <v>68</v>
      </c>
      <c r="E1062" s="44" t="s">
        <v>95</v>
      </c>
      <c r="F1062" s="44" t="s">
        <v>154</v>
      </c>
      <c r="G1062" s="44" t="s">
        <v>155</v>
      </c>
      <c r="H1062" s="44" t="s">
        <v>91</v>
      </c>
      <c r="I1062" s="56">
        <v>1</v>
      </c>
    </row>
    <row r="1063" spans="1:9" x14ac:dyDescent="0.2">
      <c r="A1063" s="44" t="s">
        <v>138</v>
      </c>
      <c r="B1063" s="44" t="s">
        <v>29</v>
      </c>
      <c r="C1063" s="44" t="s">
        <v>187</v>
      </c>
      <c r="D1063" s="44" t="s">
        <v>68</v>
      </c>
      <c r="E1063" s="44" t="s">
        <v>95</v>
      </c>
      <c r="F1063" s="44" t="s">
        <v>154</v>
      </c>
      <c r="G1063" s="44" t="s">
        <v>155</v>
      </c>
      <c r="H1063" s="44" t="s">
        <v>92</v>
      </c>
      <c r="I1063" s="56">
        <v>2</v>
      </c>
    </row>
    <row r="1064" spans="1:9" x14ac:dyDescent="0.2">
      <c r="A1064" s="44" t="s">
        <v>138</v>
      </c>
      <c r="B1064" s="44" t="s">
        <v>29</v>
      </c>
      <c r="C1064" s="44" t="s">
        <v>187</v>
      </c>
      <c r="D1064" s="44" t="s">
        <v>68</v>
      </c>
      <c r="E1064" s="44" t="s">
        <v>95</v>
      </c>
      <c r="F1064" s="44" t="s">
        <v>154</v>
      </c>
      <c r="G1064" s="44" t="s">
        <v>72</v>
      </c>
      <c r="H1064" s="44" t="s">
        <v>89</v>
      </c>
      <c r="I1064" s="56">
        <v>4</v>
      </c>
    </row>
    <row r="1065" spans="1:9" x14ac:dyDescent="0.2">
      <c r="A1065" s="44" t="s">
        <v>138</v>
      </c>
      <c r="B1065" s="44" t="s">
        <v>29</v>
      </c>
      <c r="C1065" s="44" t="s">
        <v>187</v>
      </c>
      <c r="D1065" s="44" t="s">
        <v>68</v>
      </c>
      <c r="E1065" s="44" t="s">
        <v>95</v>
      </c>
      <c r="F1065" s="44" t="s">
        <v>154</v>
      </c>
      <c r="G1065" s="44" t="s">
        <v>72</v>
      </c>
      <c r="H1065" s="44" t="s">
        <v>90</v>
      </c>
      <c r="I1065" s="56">
        <v>1</v>
      </c>
    </row>
    <row r="1066" spans="1:9" x14ac:dyDescent="0.2">
      <c r="A1066" s="44" t="s">
        <v>138</v>
      </c>
      <c r="B1066" s="44" t="s">
        <v>29</v>
      </c>
      <c r="C1066" s="44" t="s">
        <v>187</v>
      </c>
      <c r="D1066" s="44" t="s">
        <v>68</v>
      </c>
      <c r="E1066" s="44" t="s">
        <v>95</v>
      </c>
      <c r="F1066" s="44" t="s">
        <v>154</v>
      </c>
      <c r="G1066" s="44" t="s">
        <v>72</v>
      </c>
      <c r="H1066" s="44" t="s">
        <v>91</v>
      </c>
      <c r="I1066" s="56">
        <v>3</v>
      </c>
    </row>
    <row r="1067" spans="1:9" x14ac:dyDescent="0.2">
      <c r="A1067" s="44" t="s">
        <v>138</v>
      </c>
      <c r="B1067" s="44" t="s">
        <v>29</v>
      </c>
      <c r="C1067" s="44" t="s">
        <v>187</v>
      </c>
      <c r="D1067" s="44" t="s">
        <v>68</v>
      </c>
      <c r="E1067" s="44" t="s">
        <v>95</v>
      </c>
      <c r="F1067" s="44" t="s">
        <v>154</v>
      </c>
      <c r="G1067" s="44" t="s">
        <v>72</v>
      </c>
      <c r="H1067" s="44" t="s">
        <v>92</v>
      </c>
      <c r="I1067" s="56">
        <v>1</v>
      </c>
    </row>
    <row r="1068" spans="1:9" x14ac:dyDescent="0.2">
      <c r="A1068" s="44" t="s">
        <v>138</v>
      </c>
      <c r="B1068" s="44" t="s">
        <v>30</v>
      </c>
      <c r="C1068" s="44" t="s">
        <v>188</v>
      </c>
      <c r="D1068" s="44" t="s">
        <v>68</v>
      </c>
      <c r="E1068" s="44" t="s">
        <v>87</v>
      </c>
      <c r="F1068" s="44" t="s">
        <v>154</v>
      </c>
      <c r="G1068" s="44" t="s">
        <v>93</v>
      </c>
      <c r="H1068" s="44" t="s">
        <v>88</v>
      </c>
      <c r="I1068" s="56">
        <v>1</v>
      </c>
    </row>
    <row r="1069" spans="1:9" x14ac:dyDescent="0.2">
      <c r="A1069" s="44" t="s">
        <v>138</v>
      </c>
      <c r="B1069" s="44" t="s">
        <v>30</v>
      </c>
      <c r="C1069" s="44" t="s">
        <v>188</v>
      </c>
      <c r="D1069" s="44" t="s">
        <v>68</v>
      </c>
      <c r="E1069" s="44" t="s">
        <v>87</v>
      </c>
      <c r="F1069" s="44" t="s">
        <v>154</v>
      </c>
      <c r="G1069" s="44" t="s">
        <v>93</v>
      </c>
      <c r="H1069" s="44" t="s">
        <v>89</v>
      </c>
      <c r="I1069" s="56">
        <v>4</v>
      </c>
    </row>
    <row r="1070" spans="1:9" x14ac:dyDescent="0.2">
      <c r="A1070" s="44" t="s">
        <v>138</v>
      </c>
      <c r="B1070" s="44" t="s">
        <v>30</v>
      </c>
      <c r="C1070" s="44" t="s">
        <v>188</v>
      </c>
      <c r="D1070" s="44" t="s">
        <v>68</v>
      </c>
      <c r="E1070" s="44" t="s">
        <v>87</v>
      </c>
      <c r="F1070" s="44" t="s">
        <v>154</v>
      </c>
      <c r="G1070" s="44" t="s">
        <v>93</v>
      </c>
      <c r="H1070" s="44" t="s">
        <v>90</v>
      </c>
      <c r="I1070" s="56">
        <v>5</v>
      </c>
    </row>
    <row r="1071" spans="1:9" x14ac:dyDescent="0.2">
      <c r="A1071" s="44" t="s">
        <v>138</v>
      </c>
      <c r="B1071" s="44" t="s">
        <v>30</v>
      </c>
      <c r="C1071" s="44" t="s">
        <v>188</v>
      </c>
      <c r="D1071" s="44" t="s">
        <v>68</v>
      </c>
      <c r="E1071" s="44" t="s">
        <v>87</v>
      </c>
      <c r="F1071" s="44" t="s">
        <v>154</v>
      </c>
      <c r="G1071" s="44" t="s">
        <v>93</v>
      </c>
      <c r="H1071" s="44" t="s">
        <v>91</v>
      </c>
      <c r="I1071" s="56">
        <v>2</v>
      </c>
    </row>
    <row r="1072" spans="1:9" x14ac:dyDescent="0.2">
      <c r="A1072" s="44" t="s">
        <v>138</v>
      </c>
      <c r="B1072" s="44" t="s">
        <v>30</v>
      </c>
      <c r="C1072" s="44" t="s">
        <v>188</v>
      </c>
      <c r="D1072" s="44" t="s">
        <v>68</v>
      </c>
      <c r="E1072" s="44" t="s">
        <v>87</v>
      </c>
      <c r="F1072" s="44" t="s">
        <v>154</v>
      </c>
      <c r="G1072" s="44" t="s">
        <v>93</v>
      </c>
      <c r="H1072" s="44" t="s">
        <v>92</v>
      </c>
      <c r="I1072" s="56">
        <v>3</v>
      </c>
    </row>
    <row r="1073" spans="1:9" x14ac:dyDescent="0.2">
      <c r="A1073" s="44" t="s">
        <v>138</v>
      </c>
      <c r="B1073" s="44" t="s">
        <v>30</v>
      </c>
      <c r="C1073" s="44" t="s">
        <v>188</v>
      </c>
      <c r="D1073" s="44" t="s">
        <v>68</v>
      </c>
      <c r="E1073" s="44" t="s">
        <v>87</v>
      </c>
      <c r="F1073" s="44" t="s">
        <v>154</v>
      </c>
      <c r="G1073" s="44" t="s">
        <v>155</v>
      </c>
      <c r="H1073" s="44" t="s">
        <v>88</v>
      </c>
      <c r="I1073" s="56">
        <v>1</v>
      </c>
    </row>
    <row r="1074" spans="1:9" x14ac:dyDescent="0.2">
      <c r="A1074" s="44" t="s">
        <v>138</v>
      </c>
      <c r="B1074" s="44" t="s">
        <v>30</v>
      </c>
      <c r="C1074" s="44" t="s">
        <v>188</v>
      </c>
      <c r="D1074" s="44" t="s">
        <v>68</v>
      </c>
      <c r="E1074" s="44" t="s">
        <v>87</v>
      </c>
      <c r="F1074" s="44" t="s">
        <v>154</v>
      </c>
      <c r="G1074" s="44" t="s">
        <v>155</v>
      </c>
      <c r="H1074" s="44" t="s">
        <v>89</v>
      </c>
      <c r="I1074" s="56">
        <v>4</v>
      </c>
    </row>
    <row r="1075" spans="1:9" x14ac:dyDescent="0.2">
      <c r="A1075" s="44" t="s">
        <v>138</v>
      </c>
      <c r="B1075" s="44" t="s">
        <v>30</v>
      </c>
      <c r="C1075" s="44" t="s">
        <v>188</v>
      </c>
      <c r="D1075" s="44" t="s">
        <v>68</v>
      </c>
      <c r="E1075" s="44" t="s">
        <v>87</v>
      </c>
      <c r="F1075" s="44" t="s">
        <v>154</v>
      </c>
      <c r="G1075" s="44" t="s">
        <v>155</v>
      </c>
      <c r="H1075" s="44" t="s">
        <v>90</v>
      </c>
      <c r="I1075" s="56">
        <v>3</v>
      </c>
    </row>
    <row r="1076" spans="1:9" x14ac:dyDescent="0.2">
      <c r="A1076" s="44" t="s">
        <v>138</v>
      </c>
      <c r="B1076" s="44" t="s">
        <v>30</v>
      </c>
      <c r="C1076" s="44" t="s">
        <v>188</v>
      </c>
      <c r="D1076" s="44" t="s">
        <v>68</v>
      </c>
      <c r="E1076" s="44" t="s">
        <v>87</v>
      </c>
      <c r="F1076" s="44" t="s">
        <v>154</v>
      </c>
      <c r="G1076" s="44" t="s">
        <v>155</v>
      </c>
      <c r="H1076" s="44" t="s">
        <v>91</v>
      </c>
      <c r="I1076" s="56">
        <v>3</v>
      </c>
    </row>
    <row r="1077" spans="1:9" x14ac:dyDescent="0.2">
      <c r="A1077" s="44" t="s">
        <v>138</v>
      </c>
      <c r="B1077" s="44" t="s">
        <v>30</v>
      </c>
      <c r="C1077" s="44" t="s">
        <v>188</v>
      </c>
      <c r="D1077" s="44" t="s">
        <v>68</v>
      </c>
      <c r="E1077" s="44" t="s">
        <v>87</v>
      </c>
      <c r="F1077" s="44" t="s">
        <v>154</v>
      </c>
      <c r="G1077" s="44" t="s">
        <v>155</v>
      </c>
      <c r="H1077" s="44" t="s">
        <v>92</v>
      </c>
      <c r="I1077" s="56">
        <v>11</v>
      </c>
    </row>
    <row r="1078" spans="1:9" x14ac:dyDescent="0.2">
      <c r="A1078" s="44" t="s">
        <v>138</v>
      </c>
      <c r="B1078" s="44" t="s">
        <v>30</v>
      </c>
      <c r="C1078" s="44" t="s">
        <v>188</v>
      </c>
      <c r="D1078" s="44" t="s">
        <v>68</v>
      </c>
      <c r="E1078" s="44" t="s">
        <v>87</v>
      </c>
      <c r="F1078" s="44" t="s">
        <v>154</v>
      </c>
      <c r="G1078" s="44" t="s">
        <v>72</v>
      </c>
      <c r="H1078" s="44" t="s">
        <v>90</v>
      </c>
      <c r="I1078" s="56">
        <v>4</v>
      </c>
    </row>
    <row r="1079" spans="1:9" x14ac:dyDescent="0.2">
      <c r="A1079" s="44" t="s">
        <v>138</v>
      </c>
      <c r="B1079" s="44" t="s">
        <v>30</v>
      </c>
      <c r="C1079" s="44" t="s">
        <v>188</v>
      </c>
      <c r="D1079" s="44" t="s">
        <v>68</v>
      </c>
      <c r="E1079" s="44" t="s">
        <v>87</v>
      </c>
      <c r="F1079" s="44" t="s">
        <v>154</v>
      </c>
      <c r="G1079" s="44" t="s">
        <v>72</v>
      </c>
      <c r="H1079" s="44" t="s">
        <v>91</v>
      </c>
      <c r="I1079" s="56">
        <v>10</v>
      </c>
    </row>
    <row r="1080" spans="1:9" x14ac:dyDescent="0.2">
      <c r="A1080" s="44" t="s">
        <v>138</v>
      </c>
      <c r="B1080" s="44" t="s">
        <v>30</v>
      </c>
      <c r="C1080" s="44" t="s">
        <v>188</v>
      </c>
      <c r="D1080" s="44" t="s">
        <v>68</v>
      </c>
      <c r="E1080" s="44" t="s">
        <v>87</v>
      </c>
      <c r="F1080" s="44" t="s">
        <v>154</v>
      </c>
      <c r="G1080" s="44" t="s">
        <v>72</v>
      </c>
      <c r="H1080" s="44" t="s">
        <v>92</v>
      </c>
      <c r="I1080" s="56">
        <v>6</v>
      </c>
    </row>
    <row r="1081" spans="1:9" x14ac:dyDescent="0.2">
      <c r="A1081" s="44" t="s">
        <v>138</v>
      </c>
      <c r="B1081" s="44" t="s">
        <v>31</v>
      </c>
      <c r="C1081" s="44" t="s">
        <v>189</v>
      </c>
      <c r="D1081" s="44" t="s">
        <v>68</v>
      </c>
      <c r="E1081" s="44" t="s">
        <v>95</v>
      </c>
      <c r="F1081" s="44" t="s">
        <v>154</v>
      </c>
      <c r="G1081" s="44" t="s">
        <v>93</v>
      </c>
      <c r="H1081" s="44" t="s">
        <v>88</v>
      </c>
      <c r="I1081" s="56">
        <v>9</v>
      </c>
    </row>
    <row r="1082" spans="1:9" x14ac:dyDescent="0.2">
      <c r="A1082" s="44" t="s">
        <v>138</v>
      </c>
      <c r="B1082" s="44" t="s">
        <v>31</v>
      </c>
      <c r="C1082" s="44" t="s">
        <v>189</v>
      </c>
      <c r="D1082" s="44" t="s">
        <v>68</v>
      </c>
      <c r="E1082" s="44" t="s">
        <v>95</v>
      </c>
      <c r="F1082" s="44" t="s">
        <v>154</v>
      </c>
      <c r="G1082" s="44" t="s">
        <v>93</v>
      </c>
      <c r="H1082" s="44" t="s">
        <v>89</v>
      </c>
      <c r="I1082" s="56">
        <v>17</v>
      </c>
    </row>
    <row r="1083" spans="1:9" x14ac:dyDescent="0.2">
      <c r="A1083" s="44" t="s">
        <v>138</v>
      </c>
      <c r="B1083" s="44" t="s">
        <v>31</v>
      </c>
      <c r="C1083" s="44" t="s">
        <v>189</v>
      </c>
      <c r="D1083" s="44" t="s">
        <v>68</v>
      </c>
      <c r="E1083" s="44" t="s">
        <v>95</v>
      </c>
      <c r="F1083" s="44" t="s">
        <v>154</v>
      </c>
      <c r="G1083" s="44" t="s">
        <v>93</v>
      </c>
      <c r="H1083" s="44" t="s">
        <v>90</v>
      </c>
      <c r="I1083" s="56">
        <v>17</v>
      </c>
    </row>
    <row r="1084" spans="1:9" x14ac:dyDescent="0.2">
      <c r="A1084" s="44" t="s">
        <v>138</v>
      </c>
      <c r="B1084" s="44" t="s">
        <v>31</v>
      </c>
      <c r="C1084" s="44" t="s">
        <v>189</v>
      </c>
      <c r="D1084" s="44" t="s">
        <v>68</v>
      </c>
      <c r="E1084" s="44" t="s">
        <v>95</v>
      </c>
      <c r="F1084" s="44" t="s">
        <v>154</v>
      </c>
      <c r="G1084" s="44" t="s">
        <v>93</v>
      </c>
      <c r="H1084" s="44" t="s">
        <v>91</v>
      </c>
      <c r="I1084" s="56">
        <v>13</v>
      </c>
    </row>
    <row r="1085" spans="1:9" x14ac:dyDescent="0.2">
      <c r="A1085" s="44" t="s">
        <v>138</v>
      </c>
      <c r="B1085" s="44" t="s">
        <v>31</v>
      </c>
      <c r="C1085" s="44" t="s">
        <v>189</v>
      </c>
      <c r="D1085" s="44" t="s">
        <v>68</v>
      </c>
      <c r="E1085" s="44" t="s">
        <v>95</v>
      </c>
      <c r="F1085" s="44" t="s">
        <v>154</v>
      </c>
      <c r="G1085" s="44" t="s">
        <v>93</v>
      </c>
      <c r="H1085" s="44" t="s">
        <v>92</v>
      </c>
      <c r="I1085" s="56">
        <v>3</v>
      </c>
    </row>
    <row r="1086" spans="1:9" x14ac:dyDescent="0.2">
      <c r="A1086" s="44" t="s">
        <v>138</v>
      </c>
      <c r="B1086" s="44" t="s">
        <v>31</v>
      </c>
      <c r="C1086" s="44" t="s">
        <v>189</v>
      </c>
      <c r="D1086" s="44" t="s">
        <v>68</v>
      </c>
      <c r="E1086" s="44" t="s">
        <v>95</v>
      </c>
      <c r="F1086" s="44" t="s">
        <v>154</v>
      </c>
      <c r="G1086" s="44" t="s">
        <v>155</v>
      </c>
      <c r="H1086" s="44" t="s">
        <v>89</v>
      </c>
      <c r="I1086" s="56">
        <v>2</v>
      </c>
    </row>
    <row r="1087" spans="1:9" x14ac:dyDescent="0.2">
      <c r="A1087" s="44" t="s">
        <v>138</v>
      </c>
      <c r="B1087" s="44" t="s">
        <v>31</v>
      </c>
      <c r="C1087" s="44" t="s">
        <v>189</v>
      </c>
      <c r="D1087" s="44" t="s">
        <v>68</v>
      </c>
      <c r="E1087" s="44" t="s">
        <v>95</v>
      </c>
      <c r="F1087" s="44" t="s">
        <v>154</v>
      </c>
      <c r="G1087" s="44" t="s">
        <v>155</v>
      </c>
      <c r="H1087" s="44" t="s">
        <v>90</v>
      </c>
      <c r="I1087" s="56">
        <v>1</v>
      </c>
    </row>
    <row r="1088" spans="1:9" x14ac:dyDescent="0.2">
      <c r="A1088" s="44" t="s">
        <v>138</v>
      </c>
      <c r="B1088" s="44" t="s">
        <v>31</v>
      </c>
      <c r="C1088" s="44" t="s">
        <v>189</v>
      </c>
      <c r="D1088" s="44" t="s">
        <v>68</v>
      </c>
      <c r="E1088" s="44" t="s">
        <v>95</v>
      </c>
      <c r="F1088" s="44" t="s">
        <v>154</v>
      </c>
      <c r="G1088" s="44" t="s">
        <v>155</v>
      </c>
      <c r="H1088" s="44" t="s">
        <v>92</v>
      </c>
      <c r="I1088" s="56">
        <v>1</v>
      </c>
    </row>
    <row r="1089" spans="1:9" x14ac:dyDescent="0.2">
      <c r="A1089" s="44" t="s">
        <v>138</v>
      </c>
      <c r="B1089" s="44" t="s">
        <v>31</v>
      </c>
      <c r="C1089" s="44" t="s">
        <v>189</v>
      </c>
      <c r="D1089" s="44" t="s">
        <v>68</v>
      </c>
      <c r="E1089" s="44" t="s">
        <v>95</v>
      </c>
      <c r="F1089" s="44" t="s">
        <v>154</v>
      </c>
      <c r="G1089" s="44" t="s">
        <v>72</v>
      </c>
      <c r="H1089" s="44" t="s">
        <v>89</v>
      </c>
      <c r="I1089" s="56">
        <v>1</v>
      </c>
    </row>
    <row r="1090" spans="1:9" x14ac:dyDescent="0.2">
      <c r="A1090" s="44" t="s">
        <v>138</v>
      </c>
      <c r="B1090" s="44" t="s">
        <v>31</v>
      </c>
      <c r="C1090" s="44" t="s">
        <v>189</v>
      </c>
      <c r="D1090" s="44" t="s">
        <v>68</v>
      </c>
      <c r="E1090" s="44" t="s">
        <v>95</v>
      </c>
      <c r="F1090" s="44" t="s">
        <v>154</v>
      </c>
      <c r="G1090" s="44" t="s">
        <v>72</v>
      </c>
      <c r="H1090" s="44" t="s">
        <v>90</v>
      </c>
      <c r="I1090" s="56">
        <v>4</v>
      </c>
    </row>
    <row r="1091" spans="1:9" x14ac:dyDescent="0.2">
      <c r="A1091" s="44" t="s">
        <v>138</v>
      </c>
      <c r="B1091" s="44" t="s">
        <v>31</v>
      </c>
      <c r="C1091" s="44" t="s">
        <v>189</v>
      </c>
      <c r="D1091" s="44" t="s">
        <v>68</v>
      </c>
      <c r="E1091" s="44" t="s">
        <v>95</v>
      </c>
      <c r="F1091" s="44" t="s">
        <v>154</v>
      </c>
      <c r="G1091" s="44" t="s">
        <v>72</v>
      </c>
      <c r="H1091" s="44" t="s">
        <v>91</v>
      </c>
      <c r="I1091" s="56">
        <v>4</v>
      </c>
    </row>
    <row r="1092" spans="1:9" x14ac:dyDescent="0.2">
      <c r="A1092" s="44" t="s">
        <v>138</v>
      </c>
      <c r="B1092" s="44" t="s">
        <v>31</v>
      </c>
      <c r="C1092" s="44" t="s">
        <v>189</v>
      </c>
      <c r="D1092" s="44" t="s">
        <v>68</v>
      </c>
      <c r="E1092" s="44" t="s">
        <v>95</v>
      </c>
      <c r="F1092" s="44" t="s">
        <v>154</v>
      </c>
      <c r="G1092" s="44" t="s">
        <v>72</v>
      </c>
      <c r="H1092" s="44" t="s">
        <v>92</v>
      </c>
      <c r="I1092" s="56">
        <v>1</v>
      </c>
    </row>
    <row r="1093" spans="1:9" x14ac:dyDescent="0.2">
      <c r="A1093" s="44" t="s">
        <v>138</v>
      </c>
      <c r="B1093" s="44" t="s">
        <v>32</v>
      </c>
      <c r="C1093" s="44" t="s">
        <v>190</v>
      </c>
      <c r="D1093" s="44" t="s">
        <v>68</v>
      </c>
      <c r="E1093" s="44" t="s">
        <v>95</v>
      </c>
      <c r="F1093" s="44" t="s">
        <v>154</v>
      </c>
      <c r="G1093" s="44" t="s">
        <v>200</v>
      </c>
      <c r="H1093" s="44" t="s">
        <v>90</v>
      </c>
      <c r="I1093" s="56">
        <v>1</v>
      </c>
    </row>
    <row r="1094" spans="1:9" x14ac:dyDescent="0.2">
      <c r="A1094" s="44" t="s">
        <v>138</v>
      </c>
      <c r="B1094" s="44" t="s">
        <v>32</v>
      </c>
      <c r="C1094" s="44" t="s">
        <v>190</v>
      </c>
      <c r="D1094" s="44" t="s">
        <v>68</v>
      </c>
      <c r="E1094" s="44" t="s">
        <v>95</v>
      </c>
      <c r="F1094" s="44" t="s">
        <v>154</v>
      </c>
      <c r="G1094" s="44" t="s">
        <v>93</v>
      </c>
      <c r="H1094" s="44" t="s">
        <v>88</v>
      </c>
      <c r="I1094" s="56">
        <v>2</v>
      </c>
    </row>
    <row r="1095" spans="1:9" x14ac:dyDescent="0.2">
      <c r="A1095" s="44" t="s">
        <v>138</v>
      </c>
      <c r="B1095" s="44" t="s">
        <v>32</v>
      </c>
      <c r="C1095" s="44" t="s">
        <v>190</v>
      </c>
      <c r="D1095" s="44" t="s">
        <v>68</v>
      </c>
      <c r="E1095" s="44" t="s">
        <v>95</v>
      </c>
      <c r="F1095" s="44" t="s">
        <v>154</v>
      </c>
      <c r="G1095" s="44" t="s">
        <v>93</v>
      </c>
      <c r="H1095" s="44" t="s">
        <v>89</v>
      </c>
      <c r="I1095" s="56">
        <v>5</v>
      </c>
    </row>
    <row r="1096" spans="1:9" x14ac:dyDescent="0.2">
      <c r="A1096" s="44" t="s">
        <v>138</v>
      </c>
      <c r="B1096" s="44" t="s">
        <v>32</v>
      </c>
      <c r="C1096" s="44" t="s">
        <v>190</v>
      </c>
      <c r="D1096" s="44" t="s">
        <v>68</v>
      </c>
      <c r="E1096" s="44" t="s">
        <v>95</v>
      </c>
      <c r="F1096" s="44" t="s">
        <v>154</v>
      </c>
      <c r="G1096" s="44" t="s">
        <v>93</v>
      </c>
      <c r="H1096" s="44" t="s">
        <v>90</v>
      </c>
      <c r="I1096" s="56">
        <v>5</v>
      </c>
    </row>
    <row r="1097" spans="1:9" x14ac:dyDescent="0.2">
      <c r="A1097" s="44" t="s">
        <v>138</v>
      </c>
      <c r="B1097" s="44" t="s">
        <v>32</v>
      </c>
      <c r="C1097" s="44" t="s">
        <v>190</v>
      </c>
      <c r="D1097" s="44" t="s">
        <v>68</v>
      </c>
      <c r="E1097" s="44" t="s">
        <v>95</v>
      </c>
      <c r="F1097" s="44" t="s">
        <v>154</v>
      </c>
      <c r="G1097" s="44" t="s">
        <v>93</v>
      </c>
      <c r="H1097" s="44" t="s">
        <v>91</v>
      </c>
      <c r="I1097" s="56">
        <v>4</v>
      </c>
    </row>
    <row r="1098" spans="1:9" x14ac:dyDescent="0.2">
      <c r="A1098" s="44" t="s">
        <v>138</v>
      </c>
      <c r="B1098" s="44" t="s">
        <v>32</v>
      </c>
      <c r="C1098" s="44" t="s">
        <v>190</v>
      </c>
      <c r="D1098" s="44" t="s">
        <v>68</v>
      </c>
      <c r="E1098" s="44" t="s">
        <v>95</v>
      </c>
      <c r="F1098" s="44" t="s">
        <v>154</v>
      </c>
      <c r="G1098" s="44" t="s">
        <v>93</v>
      </c>
      <c r="H1098" s="44" t="s">
        <v>92</v>
      </c>
      <c r="I1098" s="56">
        <v>6</v>
      </c>
    </row>
    <row r="1099" spans="1:9" x14ac:dyDescent="0.2">
      <c r="A1099" s="44" t="s">
        <v>138</v>
      </c>
      <c r="B1099" s="44" t="s">
        <v>32</v>
      </c>
      <c r="C1099" s="44" t="s">
        <v>190</v>
      </c>
      <c r="D1099" s="44" t="s">
        <v>68</v>
      </c>
      <c r="E1099" s="44" t="s">
        <v>95</v>
      </c>
      <c r="F1099" s="44" t="s">
        <v>154</v>
      </c>
      <c r="G1099" s="44" t="s">
        <v>155</v>
      </c>
      <c r="H1099" s="44" t="s">
        <v>88</v>
      </c>
      <c r="I1099" s="56">
        <v>2</v>
      </c>
    </row>
    <row r="1100" spans="1:9" x14ac:dyDescent="0.2">
      <c r="A1100" s="44" t="s">
        <v>138</v>
      </c>
      <c r="B1100" s="44" t="s">
        <v>32</v>
      </c>
      <c r="C1100" s="44" t="s">
        <v>190</v>
      </c>
      <c r="D1100" s="44" t="s">
        <v>68</v>
      </c>
      <c r="E1100" s="44" t="s">
        <v>95</v>
      </c>
      <c r="F1100" s="44" t="s">
        <v>154</v>
      </c>
      <c r="G1100" s="44" t="s">
        <v>155</v>
      </c>
      <c r="H1100" s="44" t="s">
        <v>89</v>
      </c>
      <c r="I1100" s="56">
        <v>2</v>
      </c>
    </row>
    <row r="1101" spans="1:9" x14ac:dyDescent="0.2">
      <c r="A1101" s="44" t="s">
        <v>138</v>
      </c>
      <c r="B1101" s="44" t="s">
        <v>32</v>
      </c>
      <c r="C1101" s="44" t="s">
        <v>190</v>
      </c>
      <c r="D1101" s="44" t="s">
        <v>68</v>
      </c>
      <c r="E1101" s="44" t="s">
        <v>95</v>
      </c>
      <c r="F1101" s="44" t="s">
        <v>154</v>
      </c>
      <c r="G1101" s="44" t="s">
        <v>155</v>
      </c>
      <c r="H1101" s="44" t="s">
        <v>90</v>
      </c>
      <c r="I1101" s="56">
        <v>2</v>
      </c>
    </row>
    <row r="1102" spans="1:9" x14ac:dyDescent="0.2">
      <c r="A1102" s="44" t="s">
        <v>138</v>
      </c>
      <c r="B1102" s="44" t="s">
        <v>32</v>
      </c>
      <c r="C1102" s="44" t="s">
        <v>190</v>
      </c>
      <c r="D1102" s="44" t="s">
        <v>68</v>
      </c>
      <c r="E1102" s="44" t="s">
        <v>95</v>
      </c>
      <c r="F1102" s="44" t="s">
        <v>154</v>
      </c>
      <c r="G1102" s="44" t="s">
        <v>155</v>
      </c>
      <c r="H1102" s="44" t="s">
        <v>91</v>
      </c>
      <c r="I1102" s="56">
        <v>2</v>
      </c>
    </row>
    <row r="1103" spans="1:9" x14ac:dyDescent="0.2">
      <c r="A1103" s="44" t="s">
        <v>138</v>
      </c>
      <c r="B1103" s="44" t="s">
        <v>32</v>
      </c>
      <c r="C1103" s="44" t="s">
        <v>190</v>
      </c>
      <c r="D1103" s="44" t="s">
        <v>68</v>
      </c>
      <c r="E1103" s="44" t="s">
        <v>95</v>
      </c>
      <c r="F1103" s="44" t="s">
        <v>154</v>
      </c>
      <c r="G1103" s="44" t="s">
        <v>155</v>
      </c>
      <c r="H1103" s="44" t="s">
        <v>92</v>
      </c>
      <c r="I1103" s="56">
        <v>5</v>
      </c>
    </row>
    <row r="1104" spans="1:9" x14ac:dyDescent="0.2">
      <c r="A1104" s="44" t="s">
        <v>138</v>
      </c>
      <c r="B1104" s="44" t="s">
        <v>32</v>
      </c>
      <c r="C1104" s="44" t="s">
        <v>190</v>
      </c>
      <c r="D1104" s="44" t="s">
        <v>68</v>
      </c>
      <c r="E1104" s="44" t="s">
        <v>95</v>
      </c>
      <c r="F1104" s="44" t="s">
        <v>154</v>
      </c>
      <c r="G1104" s="44" t="s">
        <v>72</v>
      </c>
      <c r="H1104" s="44" t="s">
        <v>90</v>
      </c>
      <c r="I1104" s="56">
        <v>1</v>
      </c>
    </row>
    <row r="1105" spans="1:9" x14ac:dyDescent="0.2">
      <c r="A1105" s="44" t="s">
        <v>138</v>
      </c>
      <c r="B1105" s="44" t="s">
        <v>32</v>
      </c>
      <c r="C1105" s="44" t="s">
        <v>190</v>
      </c>
      <c r="D1105" s="44" t="s">
        <v>68</v>
      </c>
      <c r="E1105" s="44" t="s">
        <v>95</v>
      </c>
      <c r="F1105" s="44" t="s">
        <v>154</v>
      </c>
      <c r="G1105" s="44" t="s">
        <v>72</v>
      </c>
      <c r="H1105" s="44" t="s">
        <v>91</v>
      </c>
      <c r="I1105" s="56">
        <v>4</v>
      </c>
    </row>
    <row r="1106" spans="1:9" x14ac:dyDescent="0.2">
      <c r="A1106" s="44" t="s">
        <v>138</v>
      </c>
      <c r="B1106" s="44" t="s">
        <v>32</v>
      </c>
      <c r="C1106" s="44" t="s">
        <v>190</v>
      </c>
      <c r="D1106" s="44" t="s">
        <v>68</v>
      </c>
      <c r="E1106" s="44" t="s">
        <v>95</v>
      </c>
      <c r="F1106" s="44" t="s">
        <v>154</v>
      </c>
      <c r="G1106" s="44" t="s">
        <v>72</v>
      </c>
      <c r="H1106" s="44" t="s">
        <v>92</v>
      </c>
      <c r="I1106" s="56">
        <v>4</v>
      </c>
    </row>
    <row r="1107" spans="1:9" x14ac:dyDescent="0.2">
      <c r="A1107" s="44" t="s">
        <v>138</v>
      </c>
      <c r="B1107" s="44" t="s">
        <v>33</v>
      </c>
      <c r="C1107" s="44" t="s">
        <v>191</v>
      </c>
      <c r="D1107" s="44" t="s">
        <v>69</v>
      </c>
      <c r="E1107" s="44" t="s">
        <v>87</v>
      </c>
      <c r="F1107" s="44" t="s">
        <v>154</v>
      </c>
      <c r="G1107" s="44" t="s">
        <v>200</v>
      </c>
      <c r="H1107" s="44" t="s">
        <v>89</v>
      </c>
      <c r="I1107" s="56">
        <v>1</v>
      </c>
    </row>
    <row r="1108" spans="1:9" x14ac:dyDescent="0.2">
      <c r="A1108" s="44" t="s">
        <v>138</v>
      </c>
      <c r="B1108" s="44" t="s">
        <v>33</v>
      </c>
      <c r="C1108" s="44" t="s">
        <v>191</v>
      </c>
      <c r="D1108" s="44" t="s">
        <v>69</v>
      </c>
      <c r="E1108" s="44" t="s">
        <v>87</v>
      </c>
      <c r="F1108" s="44" t="s">
        <v>154</v>
      </c>
      <c r="G1108" s="44" t="s">
        <v>200</v>
      </c>
      <c r="H1108" s="44" t="s">
        <v>92</v>
      </c>
      <c r="I1108" s="56">
        <v>1</v>
      </c>
    </row>
    <row r="1109" spans="1:9" x14ac:dyDescent="0.2">
      <c r="A1109" s="44" t="s">
        <v>138</v>
      </c>
      <c r="B1109" s="44" t="s">
        <v>33</v>
      </c>
      <c r="C1109" s="44" t="s">
        <v>191</v>
      </c>
      <c r="D1109" s="44" t="s">
        <v>69</v>
      </c>
      <c r="E1109" s="44" t="s">
        <v>87</v>
      </c>
      <c r="F1109" s="44" t="s">
        <v>154</v>
      </c>
      <c r="G1109" s="44" t="s">
        <v>93</v>
      </c>
      <c r="H1109" s="44" t="s">
        <v>89</v>
      </c>
      <c r="I1109" s="56">
        <v>4</v>
      </c>
    </row>
    <row r="1110" spans="1:9" x14ac:dyDescent="0.2">
      <c r="A1110" s="44" t="s">
        <v>138</v>
      </c>
      <c r="B1110" s="44" t="s">
        <v>33</v>
      </c>
      <c r="C1110" s="44" t="s">
        <v>191</v>
      </c>
      <c r="D1110" s="44" t="s">
        <v>69</v>
      </c>
      <c r="E1110" s="44" t="s">
        <v>87</v>
      </c>
      <c r="F1110" s="44" t="s">
        <v>154</v>
      </c>
      <c r="G1110" s="44" t="s">
        <v>93</v>
      </c>
      <c r="H1110" s="44" t="s">
        <v>90</v>
      </c>
      <c r="I1110" s="56">
        <v>4</v>
      </c>
    </row>
    <row r="1111" spans="1:9" x14ac:dyDescent="0.2">
      <c r="A1111" s="44" t="s">
        <v>138</v>
      </c>
      <c r="B1111" s="44" t="s">
        <v>33</v>
      </c>
      <c r="C1111" s="44" t="s">
        <v>191</v>
      </c>
      <c r="D1111" s="44" t="s">
        <v>69</v>
      </c>
      <c r="E1111" s="44" t="s">
        <v>87</v>
      </c>
      <c r="F1111" s="44" t="s">
        <v>154</v>
      </c>
      <c r="G1111" s="44" t="s">
        <v>155</v>
      </c>
      <c r="H1111" s="44" t="s">
        <v>88</v>
      </c>
      <c r="I1111" s="56">
        <v>3</v>
      </c>
    </row>
    <row r="1112" spans="1:9" x14ac:dyDescent="0.2">
      <c r="A1112" s="44" t="s">
        <v>138</v>
      </c>
      <c r="B1112" s="44" t="s">
        <v>33</v>
      </c>
      <c r="C1112" s="44" t="s">
        <v>191</v>
      </c>
      <c r="D1112" s="44" t="s">
        <v>69</v>
      </c>
      <c r="E1112" s="44" t="s">
        <v>87</v>
      </c>
      <c r="F1112" s="44" t="s">
        <v>154</v>
      </c>
      <c r="G1112" s="44" t="s">
        <v>155</v>
      </c>
      <c r="H1112" s="44" t="s">
        <v>89</v>
      </c>
      <c r="I1112" s="56">
        <v>7</v>
      </c>
    </row>
    <row r="1113" spans="1:9" x14ac:dyDescent="0.2">
      <c r="A1113" s="44" t="s">
        <v>138</v>
      </c>
      <c r="B1113" s="44" t="s">
        <v>33</v>
      </c>
      <c r="C1113" s="44" t="s">
        <v>191</v>
      </c>
      <c r="D1113" s="44" t="s">
        <v>69</v>
      </c>
      <c r="E1113" s="44" t="s">
        <v>87</v>
      </c>
      <c r="F1113" s="44" t="s">
        <v>154</v>
      </c>
      <c r="G1113" s="44" t="s">
        <v>155</v>
      </c>
      <c r="H1113" s="44" t="s">
        <v>90</v>
      </c>
      <c r="I1113" s="56">
        <v>4</v>
      </c>
    </row>
    <row r="1114" spans="1:9" x14ac:dyDescent="0.2">
      <c r="A1114" s="44" t="s">
        <v>138</v>
      </c>
      <c r="B1114" s="44" t="s">
        <v>33</v>
      </c>
      <c r="C1114" s="44" t="s">
        <v>191</v>
      </c>
      <c r="D1114" s="44" t="s">
        <v>69</v>
      </c>
      <c r="E1114" s="44" t="s">
        <v>87</v>
      </c>
      <c r="F1114" s="44" t="s">
        <v>154</v>
      </c>
      <c r="G1114" s="44" t="s">
        <v>155</v>
      </c>
      <c r="H1114" s="44" t="s">
        <v>91</v>
      </c>
      <c r="I1114" s="56">
        <v>5</v>
      </c>
    </row>
    <row r="1115" spans="1:9" x14ac:dyDescent="0.2">
      <c r="A1115" s="44" t="s">
        <v>138</v>
      </c>
      <c r="B1115" s="44" t="s">
        <v>33</v>
      </c>
      <c r="C1115" s="44" t="s">
        <v>191</v>
      </c>
      <c r="D1115" s="44" t="s">
        <v>69</v>
      </c>
      <c r="E1115" s="44" t="s">
        <v>87</v>
      </c>
      <c r="F1115" s="44" t="s">
        <v>154</v>
      </c>
      <c r="G1115" s="44" t="s">
        <v>155</v>
      </c>
      <c r="H1115" s="44" t="s">
        <v>92</v>
      </c>
      <c r="I1115" s="56">
        <v>6</v>
      </c>
    </row>
    <row r="1116" spans="1:9" x14ac:dyDescent="0.2">
      <c r="A1116" s="44" t="s">
        <v>138</v>
      </c>
      <c r="B1116" s="44" t="s">
        <v>33</v>
      </c>
      <c r="C1116" s="44" t="s">
        <v>191</v>
      </c>
      <c r="D1116" s="44" t="s">
        <v>69</v>
      </c>
      <c r="E1116" s="44" t="s">
        <v>87</v>
      </c>
      <c r="F1116" s="44" t="s">
        <v>154</v>
      </c>
      <c r="G1116" s="44" t="s">
        <v>72</v>
      </c>
      <c r="H1116" s="44" t="s">
        <v>89</v>
      </c>
      <c r="I1116" s="56">
        <v>2</v>
      </c>
    </row>
    <row r="1117" spans="1:9" x14ac:dyDescent="0.2">
      <c r="A1117" s="44" t="s">
        <v>138</v>
      </c>
      <c r="B1117" s="44" t="s">
        <v>33</v>
      </c>
      <c r="C1117" s="44" t="s">
        <v>191</v>
      </c>
      <c r="D1117" s="44" t="s">
        <v>69</v>
      </c>
      <c r="E1117" s="44" t="s">
        <v>87</v>
      </c>
      <c r="F1117" s="44" t="s">
        <v>154</v>
      </c>
      <c r="G1117" s="44" t="s">
        <v>72</v>
      </c>
      <c r="H1117" s="44" t="s">
        <v>90</v>
      </c>
      <c r="I1117" s="56">
        <v>6</v>
      </c>
    </row>
    <row r="1118" spans="1:9" x14ac:dyDescent="0.2">
      <c r="A1118" s="44" t="s">
        <v>138</v>
      </c>
      <c r="B1118" s="44" t="s">
        <v>33</v>
      </c>
      <c r="C1118" s="44" t="s">
        <v>191</v>
      </c>
      <c r="D1118" s="44" t="s">
        <v>69</v>
      </c>
      <c r="E1118" s="44" t="s">
        <v>87</v>
      </c>
      <c r="F1118" s="44" t="s">
        <v>154</v>
      </c>
      <c r="G1118" s="44" t="s">
        <v>72</v>
      </c>
      <c r="H1118" s="44" t="s">
        <v>91</v>
      </c>
      <c r="I1118" s="56">
        <v>26</v>
      </c>
    </row>
    <row r="1119" spans="1:9" x14ac:dyDescent="0.2">
      <c r="A1119" s="44" t="s">
        <v>138</v>
      </c>
      <c r="B1119" s="44" t="s">
        <v>33</v>
      </c>
      <c r="C1119" s="44" t="s">
        <v>191</v>
      </c>
      <c r="D1119" s="44" t="s">
        <v>69</v>
      </c>
      <c r="E1119" s="44" t="s">
        <v>87</v>
      </c>
      <c r="F1119" s="44" t="s">
        <v>154</v>
      </c>
      <c r="G1119" s="44" t="s">
        <v>72</v>
      </c>
      <c r="H1119" s="44" t="s">
        <v>92</v>
      </c>
      <c r="I1119" s="56">
        <v>19</v>
      </c>
    </row>
    <row r="1120" spans="1:9" x14ac:dyDescent="0.2">
      <c r="A1120" s="44" t="s">
        <v>138</v>
      </c>
      <c r="B1120" s="44" t="s">
        <v>34</v>
      </c>
      <c r="C1120" s="44" t="s">
        <v>192</v>
      </c>
      <c r="D1120" s="44" t="s">
        <v>68</v>
      </c>
      <c r="E1120" s="44" t="s">
        <v>94</v>
      </c>
      <c r="F1120" s="44" t="s">
        <v>154</v>
      </c>
      <c r="G1120" s="44" t="s">
        <v>93</v>
      </c>
      <c r="H1120" s="44" t="s">
        <v>88</v>
      </c>
      <c r="I1120" s="56">
        <v>2</v>
      </c>
    </row>
    <row r="1121" spans="1:9" x14ac:dyDescent="0.2">
      <c r="A1121" s="44" t="s">
        <v>138</v>
      </c>
      <c r="B1121" s="44" t="s">
        <v>34</v>
      </c>
      <c r="C1121" s="44" t="s">
        <v>192</v>
      </c>
      <c r="D1121" s="44" t="s">
        <v>68</v>
      </c>
      <c r="E1121" s="44" t="s">
        <v>94</v>
      </c>
      <c r="F1121" s="44" t="s">
        <v>154</v>
      </c>
      <c r="G1121" s="44" t="s">
        <v>93</v>
      </c>
      <c r="H1121" s="44" t="s">
        <v>89</v>
      </c>
      <c r="I1121" s="56">
        <v>11</v>
      </c>
    </row>
    <row r="1122" spans="1:9" x14ac:dyDescent="0.2">
      <c r="A1122" s="44" t="s">
        <v>138</v>
      </c>
      <c r="B1122" s="44" t="s">
        <v>34</v>
      </c>
      <c r="C1122" s="44" t="s">
        <v>192</v>
      </c>
      <c r="D1122" s="44" t="s">
        <v>68</v>
      </c>
      <c r="E1122" s="44" t="s">
        <v>94</v>
      </c>
      <c r="F1122" s="44" t="s">
        <v>154</v>
      </c>
      <c r="G1122" s="44" t="s">
        <v>93</v>
      </c>
      <c r="H1122" s="44" t="s">
        <v>90</v>
      </c>
      <c r="I1122" s="56">
        <v>9</v>
      </c>
    </row>
    <row r="1123" spans="1:9" x14ac:dyDescent="0.2">
      <c r="A1123" s="44" t="s">
        <v>138</v>
      </c>
      <c r="B1123" s="44" t="s">
        <v>34</v>
      </c>
      <c r="C1123" s="44" t="s">
        <v>192</v>
      </c>
      <c r="D1123" s="44" t="s">
        <v>68</v>
      </c>
      <c r="E1123" s="44" t="s">
        <v>94</v>
      </c>
      <c r="F1123" s="44" t="s">
        <v>154</v>
      </c>
      <c r="G1123" s="44" t="s">
        <v>93</v>
      </c>
      <c r="H1123" s="44" t="s">
        <v>91</v>
      </c>
      <c r="I1123" s="56">
        <v>5</v>
      </c>
    </row>
    <row r="1124" spans="1:9" x14ac:dyDescent="0.2">
      <c r="A1124" s="44" t="s">
        <v>138</v>
      </c>
      <c r="B1124" s="44" t="s">
        <v>34</v>
      </c>
      <c r="C1124" s="44" t="s">
        <v>192</v>
      </c>
      <c r="D1124" s="44" t="s">
        <v>68</v>
      </c>
      <c r="E1124" s="44" t="s">
        <v>94</v>
      </c>
      <c r="F1124" s="44" t="s">
        <v>154</v>
      </c>
      <c r="G1124" s="44" t="s">
        <v>93</v>
      </c>
      <c r="H1124" s="44" t="s">
        <v>92</v>
      </c>
      <c r="I1124" s="56">
        <v>7</v>
      </c>
    </row>
    <row r="1125" spans="1:9" x14ac:dyDescent="0.2">
      <c r="A1125" s="44" t="s">
        <v>138</v>
      </c>
      <c r="B1125" s="44" t="s">
        <v>34</v>
      </c>
      <c r="C1125" s="44" t="s">
        <v>192</v>
      </c>
      <c r="D1125" s="44" t="s">
        <v>68</v>
      </c>
      <c r="E1125" s="44" t="s">
        <v>94</v>
      </c>
      <c r="F1125" s="44" t="s">
        <v>154</v>
      </c>
      <c r="G1125" s="44" t="s">
        <v>155</v>
      </c>
      <c r="H1125" s="44" t="s">
        <v>89</v>
      </c>
      <c r="I1125" s="56">
        <v>5</v>
      </c>
    </row>
    <row r="1126" spans="1:9" x14ac:dyDescent="0.2">
      <c r="A1126" s="44" t="s">
        <v>138</v>
      </c>
      <c r="B1126" s="44" t="s">
        <v>34</v>
      </c>
      <c r="C1126" s="44" t="s">
        <v>192</v>
      </c>
      <c r="D1126" s="44" t="s">
        <v>68</v>
      </c>
      <c r="E1126" s="44" t="s">
        <v>94</v>
      </c>
      <c r="F1126" s="44" t="s">
        <v>154</v>
      </c>
      <c r="G1126" s="44" t="s">
        <v>155</v>
      </c>
      <c r="H1126" s="44" t="s">
        <v>90</v>
      </c>
      <c r="I1126" s="56">
        <v>1</v>
      </c>
    </row>
    <row r="1127" spans="1:9" x14ac:dyDescent="0.2">
      <c r="A1127" s="44" t="s">
        <v>138</v>
      </c>
      <c r="B1127" s="44" t="s">
        <v>34</v>
      </c>
      <c r="C1127" s="44" t="s">
        <v>192</v>
      </c>
      <c r="D1127" s="44" t="s">
        <v>68</v>
      </c>
      <c r="E1127" s="44" t="s">
        <v>94</v>
      </c>
      <c r="F1127" s="44" t="s">
        <v>154</v>
      </c>
      <c r="G1127" s="44" t="s">
        <v>155</v>
      </c>
      <c r="H1127" s="44" t="s">
        <v>91</v>
      </c>
      <c r="I1127" s="56">
        <v>7</v>
      </c>
    </row>
    <row r="1128" spans="1:9" x14ac:dyDescent="0.2">
      <c r="A1128" s="44" t="s">
        <v>138</v>
      </c>
      <c r="B1128" s="44" t="s">
        <v>34</v>
      </c>
      <c r="C1128" s="44" t="s">
        <v>192</v>
      </c>
      <c r="D1128" s="44" t="s">
        <v>68</v>
      </c>
      <c r="E1128" s="44" t="s">
        <v>94</v>
      </c>
      <c r="F1128" s="44" t="s">
        <v>154</v>
      </c>
      <c r="G1128" s="44" t="s">
        <v>155</v>
      </c>
      <c r="H1128" s="44" t="s">
        <v>92</v>
      </c>
      <c r="I1128" s="56">
        <v>7</v>
      </c>
    </row>
    <row r="1129" spans="1:9" x14ac:dyDescent="0.2">
      <c r="A1129" s="44" t="s">
        <v>138</v>
      </c>
      <c r="B1129" s="44" t="s">
        <v>34</v>
      </c>
      <c r="C1129" s="44" t="s">
        <v>192</v>
      </c>
      <c r="D1129" s="44" t="s">
        <v>68</v>
      </c>
      <c r="E1129" s="44" t="s">
        <v>94</v>
      </c>
      <c r="F1129" s="44" t="s">
        <v>154</v>
      </c>
      <c r="G1129" s="44" t="s">
        <v>72</v>
      </c>
      <c r="H1129" s="44" t="s">
        <v>89</v>
      </c>
      <c r="I1129" s="56">
        <v>2</v>
      </c>
    </row>
    <row r="1130" spans="1:9" x14ac:dyDescent="0.2">
      <c r="A1130" s="44" t="s">
        <v>138</v>
      </c>
      <c r="B1130" s="44" t="s">
        <v>34</v>
      </c>
      <c r="C1130" s="44" t="s">
        <v>192</v>
      </c>
      <c r="D1130" s="44" t="s">
        <v>68</v>
      </c>
      <c r="E1130" s="44" t="s">
        <v>94</v>
      </c>
      <c r="F1130" s="44" t="s">
        <v>154</v>
      </c>
      <c r="G1130" s="44" t="s">
        <v>72</v>
      </c>
      <c r="H1130" s="44" t="s">
        <v>90</v>
      </c>
      <c r="I1130" s="56">
        <v>1</v>
      </c>
    </row>
    <row r="1131" spans="1:9" x14ac:dyDescent="0.2">
      <c r="A1131" s="44" t="s">
        <v>138</v>
      </c>
      <c r="B1131" s="44" t="s">
        <v>34</v>
      </c>
      <c r="C1131" s="44" t="s">
        <v>192</v>
      </c>
      <c r="D1131" s="44" t="s">
        <v>68</v>
      </c>
      <c r="E1131" s="44" t="s">
        <v>94</v>
      </c>
      <c r="F1131" s="44" t="s">
        <v>154</v>
      </c>
      <c r="G1131" s="44" t="s">
        <v>72</v>
      </c>
      <c r="H1131" s="44" t="s">
        <v>91</v>
      </c>
      <c r="I1131" s="56">
        <v>5</v>
      </c>
    </row>
    <row r="1132" spans="1:9" x14ac:dyDescent="0.2">
      <c r="A1132" s="44" t="s">
        <v>138</v>
      </c>
      <c r="B1132" s="44" t="s">
        <v>34</v>
      </c>
      <c r="C1132" s="44" t="s">
        <v>192</v>
      </c>
      <c r="D1132" s="44" t="s">
        <v>68</v>
      </c>
      <c r="E1132" s="44" t="s">
        <v>94</v>
      </c>
      <c r="F1132" s="44" t="s">
        <v>154</v>
      </c>
      <c r="G1132" s="44" t="s">
        <v>72</v>
      </c>
      <c r="H1132" s="44" t="s">
        <v>92</v>
      </c>
      <c r="I1132" s="56">
        <v>8</v>
      </c>
    </row>
    <row r="1133" spans="1:9" x14ac:dyDescent="0.2">
      <c r="A1133" s="44" t="s">
        <v>138</v>
      </c>
      <c r="B1133" s="44" t="s">
        <v>35</v>
      </c>
      <c r="C1133" s="44" t="s">
        <v>193</v>
      </c>
      <c r="D1133" s="44" t="s">
        <v>68</v>
      </c>
      <c r="E1133" s="44" t="s">
        <v>95</v>
      </c>
      <c r="F1133" s="44" t="s">
        <v>154</v>
      </c>
      <c r="G1133" s="44" t="s">
        <v>93</v>
      </c>
      <c r="H1133" s="44" t="s">
        <v>88</v>
      </c>
      <c r="I1133" s="56">
        <v>3</v>
      </c>
    </row>
    <row r="1134" spans="1:9" x14ac:dyDescent="0.2">
      <c r="A1134" s="44" t="s">
        <v>138</v>
      </c>
      <c r="B1134" s="44" t="s">
        <v>35</v>
      </c>
      <c r="C1134" s="44" t="s">
        <v>193</v>
      </c>
      <c r="D1134" s="44" t="s">
        <v>68</v>
      </c>
      <c r="E1134" s="44" t="s">
        <v>95</v>
      </c>
      <c r="F1134" s="44" t="s">
        <v>154</v>
      </c>
      <c r="G1134" s="44" t="s">
        <v>93</v>
      </c>
      <c r="H1134" s="44" t="s">
        <v>89</v>
      </c>
      <c r="I1134" s="56">
        <v>18</v>
      </c>
    </row>
    <row r="1135" spans="1:9" x14ac:dyDescent="0.2">
      <c r="A1135" s="44" t="s">
        <v>138</v>
      </c>
      <c r="B1135" s="44" t="s">
        <v>35</v>
      </c>
      <c r="C1135" s="44" t="s">
        <v>193</v>
      </c>
      <c r="D1135" s="44" t="s">
        <v>68</v>
      </c>
      <c r="E1135" s="44" t="s">
        <v>95</v>
      </c>
      <c r="F1135" s="44" t="s">
        <v>154</v>
      </c>
      <c r="G1135" s="44" t="s">
        <v>93</v>
      </c>
      <c r="H1135" s="44" t="s">
        <v>90</v>
      </c>
      <c r="I1135" s="56">
        <v>4</v>
      </c>
    </row>
    <row r="1136" spans="1:9" x14ac:dyDescent="0.2">
      <c r="A1136" s="44" t="s">
        <v>138</v>
      </c>
      <c r="B1136" s="44" t="s">
        <v>35</v>
      </c>
      <c r="C1136" s="44" t="s">
        <v>193</v>
      </c>
      <c r="D1136" s="44" t="s">
        <v>68</v>
      </c>
      <c r="E1136" s="44" t="s">
        <v>95</v>
      </c>
      <c r="F1136" s="44" t="s">
        <v>154</v>
      </c>
      <c r="G1136" s="44" t="s">
        <v>93</v>
      </c>
      <c r="H1136" s="44" t="s">
        <v>91</v>
      </c>
      <c r="I1136" s="56">
        <v>6</v>
      </c>
    </row>
    <row r="1137" spans="1:9" x14ac:dyDescent="0.2">
      <c r="A1137" s="44" t="s">
        <v>138</v>
      </c>
      <c r="B1137" s="44" t="s">
        <v>35</v>
      </c>
      <c r="C1137" s="44" t="s">
        <v>193</v>
      </c>
      <c r="D1137" s="44" t="s">
        <v>68</v>
      </c>
      <c r="E1137" s="44" t="s">
        <v>95</v>
      </c>
      <c r="F1137" s="44" t="s">
        <v>154</v>
      </c>
      <c r="G1137" s="44" t="s">
        <v>93</v>
      </c>
      <c r="H1137" s="44" t="s">
        <v>92</v>
      </c>
      <c r="I1137" s="56">
        <v>3</v>
      </c>
    </row>
    <row r="1138" spans="1:9" x14ac:dyDescent="0.2">
      <c r="A1138" s="44" t="s">
        <v>138</v>
      </c>
      <c r="B1138" s="44" t="s">
        <v>35</v>
      </c>
      <c r="C1138" s="44" t="s">
        <v>193</v>
      </c>
      <c r="D1138" s="44" t="s">
        <v>68</v>
      </c>
      <c r="E1138" s="44" t="s">
        <v>95</v>
      </c>
      <c r="F1138" s="44" t="s">
        <v>154</v>
      </c>
      <c r="G1138" s="44" t="s">
        <v>155</v>
      </c>
      <c r="H1138" s="44" t="s">
        <v>88</v>
      </c>
      <c r="I1138" s="56">
        <v>2</v>
      </c>
    </row>
    <row r="1139" spans="1:9" x14ac:dyDescent="0.2">
      <c r="A1139" s="44" t="s">
        <v>138</v>
      </c>
      <c r="B1139" s="44" t="s">
        <v>35</v>
      </c>
      <c r="C1139" s="44" t="s">
        <v>193</v>
      </c>
      <c r="D1139" s="44" t="s">
        <v>68</v>
      </c>
      <c r="E1139" s="44" t="s">
        <v>95</v>
      </c>
      <c r="F1139" s="44" t="s">
        <v>154</v>
      </c>
      <c r="G1139" s="44" t="s">
        <v>155</v>
      </c>
      <c r="H1139" s="44" t="s">
        <v>89</v>
      </c>
      <c r="I1139" s="56">
        <v>3</v>
      </c>
    </row>
    <row r="1140" spans="1:9" x14ac:dyDescent="0.2">
      <c r="A1140" s="44" t="s">
        <v>138</v>
      </c>
      <c r="B1140" s="44" t="s">
        <v>35</v>
      </c>
      <c r="C1140" s="44" t="s">
        <v>193</v>
      </c>
      <c r="D1140" s="44" t="s">
        <v>68</v>
      </c>
      <c r="E1140" s="44" t="s">
        <v>95</v>
      </c>
      <c r="F1140" s="44" t="s">
        <v>154</v>
      </c>
      <c r="G1140" s="44" t="s">
        <v>155</v>
      </c>
      <c r="H1140" s="44" t="s">
        <v>91</v>
      </c>
      <c r="I1140" s="56">
        <v>1</v>
      </c>
    </row>
    <row r="1141" spans="1:9" x14ac:dyDescent="0.2">
      <c r="A1141" s="44" t="s">
        <v>138</v>
      </c>
      <c r="B1141" s="44" t="s">
        <v>35</v>
      </c>
      <c r="C1141" s="44" t="s">
        <v>193</v>
      </c>
      <c r="D1141" s="44" t="s">
        <v>68</v>
      </c>
      <c r="E1141" s="44" t="s">
        <v>95</v>
      </c>
      <c r="F1141" s="44" t="s">
        <v>154</v>
      </c>
      <c r="G1141" s="44" t="s">
        <v>155</v>
      </c>
      <c r="H1141" s="44" t="s">
        <v>92</v>
      </c>
      <c r="I1141" s="56">
        <v>6</v>
      </c>
    </row>
    <row r="1142" spans="1:9" x14ac:dyDescent="0.2">
      <c r="A1142" s="44" t="s">
        <v>138</v>
      </c>
      <c r="B1142" s="44" t="s">
        <v>35</v>
      </c>
      <c r="C1142" s="44" t="s">
        <v>193</v>
      </c>
      <c r="D1142" s="44" t="s">
        <v>68</v>
      </c>
      <c r="E1142" s="44" t="s">
        <v>95</v>
      </c>
      <c r="F1142" s="44" t="s">
        <v>154</v>
      </c>
      <c r="G1142" s="44" t="s">
        <v>72</v>
      </c>
      <c r="H1142" s="44" t="s">
        <v>89</v>
      </c>
      <c r="I1142" s="56">
        <v>2</v>
      </c>
    </row>
    <row r="1143" spans="1:9" x14ac:dyDescent="0.2">
      <c r="A1143" s="44" t="s">
        <v>138</v>
      </c>
      <c r="B1143" s="44" t="s">
        <v>35</v>
      </c>
      <c r="C1143" s="44" t="s">
        <v>193</v>
      </c>
      <c r="D1143" s="44" t="s">
        <v>68</v>
      </c>
      <c r="E1143" s="44" t="s">
        <v>95</v>
      </c>
      <c r="F1143" s="44" t="s">
        <v>154</v>
      </c>
      <c r="G1143" s="44" t="s">
        <v>72</v>
      </c>
      <c r="H1143" s="44" t="s">
        <v>90</v>
      </c>
      <c r="I1143" s="56">
        <v>3</v>
      </c>
    </row>
    <row r="1144" spans="1:9" x14ac:dyDescent="0.2">
      <c r="A1144" s="44" t="s">
        <v>138</v>
      </c>
      <c r="B1144" s="44" t="s">
        <v>35</v>
      </c>
      <c r="C1144" s="44" t="s">
        <v>193</v>
      </c>
      <c r="D1144" s="44" t="s">
        <v>68</v>
      </c>
      <c r="E1144" s="44" t="s">
        <v>95</v>
      </c>
      <c r="F1144" s="44" t="s">
        <v>154</v>
      </c>
      <c r="G1144" s="44" t="s">
        <v>72</v>
      </c>
      <c r="H1144" s="44" t="s">
        <v>91</v>
      </c>
      <c r="I1144" s="56">
        <v>4</v>
      </c>
    </row>
    <row r="1145" spans="1:9" x14ac:dyDescent="0.2">
      <c r="A1145" s="44" t="s">
        <v>138</v>
      </c>
      <c r="B1145" s="44" t="s">
        <v>35</v>
      </c>
      <c r="C1145" s="44" t="s">
        <v>193</v>
      </c>
      <c r="D1145" s="44" t="s">
        <v>68</v>
      </c>
      <c r="E1145" s="44" t="s">
        <v>95</v>
      </c>
      <c r="F1145" s="44" t="s">
        <v>154</v>
      </c>
      <c r="G1145" s="44" t="s">
        <v>72</v>
      </c>
      <c r="H1145" s="44" t="s">
        <v>92</v>
      </c>
      <c r="I1145" s="56">
        <v>9</v>
      </c>
    </row>
    <row r="1146" spans="1:9" x14ac:dyDescent="0.2">
      <c r="A1146" s="44" t="s">
        <v>138</v>
      </c>
      <c r="B1146" s="44" t="s">
        <v>36</v>
      </c>
      <c r="C1146" s="44" t="s">
        <v>194</v>
      </c>
      <c r="D1146" s="44" t="s">
        <v>68</v>
      </c>
      <c r="E1146" s="44" t="s">
        <v>87</v>
      </c>
      <c r="F1146" s="44" t="s">
        <v>154</v>
      </c>
      <c r="G1146" s="44" t="s">
        <v>200</v>
      </c>
      <c r="H1146" s="44" t="s">
        <v>88</v>
      </c>
      <c r="I1146" s="56">
        <v>1</v>
      </c>
    </row>
    <row r="1147" spans="1:9" x14ac:dyDescent="0.2">
      <c r="A1147" s="44" t="s">
        <v>138</v>
      </c>
      <c r="B1147" s="44" t="s">
        <v>36</v>
      </c>
      <c r="C1147" s="44" t="s">
        <v>194</v>
      </c>
      <c r="D1147" s="44" t="s">
        <v>68</v>
      </c>
      <c r="E1147" s="44" t="s">
        <v>87</v>
      </c>
      <c r="F1147" s="44" t="s">
        <v>154</v>
      </c>
      <c r="G1147" s="44" t="s">
        <v>200</v>
      </c>
      <c r="H1147" s="44" t="s">
        <v>89</v>
      </c>
      <c r="I1147" s="56">
        <v>2</v>
      </c>
    </row>
    <row r="1148" spans="1:9" x14ac:dyDescent="0.2">
      <c r="A1148" s="44" t="s">
        <v>138</v>
      </c>
      <c r="B1148" s="44" t="s">
        <v>36</v>
      </c>
      <c r="C1148" s="44" t="s">
        <v>194</v>
      </c>
      <c r="D1148" s="44" t="s">
        <v>68</v>
      </c>
      <c r="E1148" s="44" t="s">
        <v>87</v>
      </c>
      <c r="F1148" s="44" t="s">
        <v>154</v>
      </c>
      <c r="G1148" s="44" t="s">
        <v>200</v>
      </c>
      <c r="H1148" s="44" t="s">
        <v>91</v>
      </c>
      <c r="I1148" s="56">
        <v>2</v>
      </c>
    </row>
    <row r="1149" spans="1:9" x14ac:dyDescent="0.2">
      <c r="A1149" s="44" t="s">
        <v>138</v>
      </c>
      <c r="B1149" s="44" t="s">
        <v>36</v>
      </c>
      <c r="C1149" s="44" t="s">
        <v>194</v>
      </c>
      <c r="D1149" s="44" t="s">
        <v>68</v>
      </c>
      <c r="E1149" s="44" t="s">
        <v>87</v>
      </c>
      <c r="F1149" s="44" t="s">
        <v>154</v>
      </c>
      <c r="G1149" s="44" t="s">
        <v>93</v>
      </c>
      <c r="H1149" s="44" t="s">
        <v>89</v>
      </c>
      <c r="I1149" s="56">
        <v>5</v>
      </c>
    </row>
    <row r="1150" spans="1:9" x14ac:dyDescent="0.2">
      <c r="A1150" s="44" t="s">
        <v>138</v>
      </c>
      <c r="B1150" s="44" t="s">
        <v>36</v>
      </c>
      <c r="C1150" s="44" t="s">
        <v>194</v>
      </c>
      <c r="D1150" s="44" t="s">
        <v>68</v>
      </c>
      <c r="E1150" s="44" t="s">
        <v>87</v>
      </c>
      <c r="F1150" s="44" t="s">
        <v>154</v>
      </c>
      <c r="G1150" s="44" t="s">
        <v>93</v>
      </c>
      <c r="H1150" s="44" t="s">
        <v>91</v>
      </c>
      <c r="I1150" s="56">
        <v>2</v>
      </c>
    </row>
    <row r="1151" spans="1:9" x14ac:dyDescent="0.2">
      <c r="A1151" s="44" t="s">
        <v>138</v>
      </c>
      <c r="B1151" s="44" t="s">
        <v>36</v>
      </c>
      <c r="C1151" s="44" t="s">
        <v>194</v>
      </c>
      <c r="D1151" s="44" t="s">
        <v>68</v>
      </c>
      <c r="E1151" s="44" t="s">
        <v>87</v>
      </c>
      <c r="F1151" s="44" t="s">
        <v>154</v>
      </c>
      <c r="G1151" s="44" t="s">
        <v>93</v>
      </c>
      <c r="H1151" s="44" t="s">
        <v>92</v>
      </c>
      <c r="I1151" s="56">
        <v>4</v>
      </c>
    </row>
    <row r="1152" spans="1:9" x14ac:dyDescent="0.2">
      <c r="A1152" s="44" t="s">
        <v>138</v>
      </c>
      <c r="B1152" s="44" t="s">
        <v>36</v>
      </c>
      <c r="C1152" s="44" t="s">
        <v>194</v>
      </c>
      <c r="D1152" s="44" t="s">
        <v>68</v>
      </c>
      <c r="E1152" s="44" t="s">
        <v>87</v>
      </c>
      <c r="F1152" s="44" t="s">
        <v>154</v>
      </c>
      <c r="G1152" s="44" t="s">
        <v>155</v>
      </c>
      <c r="H1152" s="44" t="s">
        <v>89</v>
      </c>
      <c r="I1152" s="56">
        <v>4</v>
      </c>
    </row>
    <row r="1153" spans="1:9" x14ac:dyDescent="0.2">
      <c r="A1153" s="44" t="s">
        <v>138</v>
      </c>
      <c r="B1153" s="44" t="s">
        <v>36</v>
      </c>
      <c r="C1153" s="44" t="s">
        <v>194</v>
      </c>
      <c r="D1153" s="44" t="s">
        <v>68</v>
      </c>
      <c r="E1153" s="44" t="s">
        <v>87</v>
      </c>
      <c r="F1153" s="44" t="s">
        <v>154</v>
      </c>
      <c r="G1153" s="44" t="s">
        <v>155</v>
      </c>
      <c r="H1153" s="44" t="s">
        <v>90</v>
      </c>
      <c r="I1153" s="56">
        <v>4</v>
      </c>
    </row>
    <row r="1154" spans="1:9" x14ac:dyDescent="0.2">
      <c r="A1154" s="44" t="s">
        <v>138</v>
      </c>
      <c r="B1154" s="44" t="s">
        <v>36</v>
      </c>
      <c r="C1154" s="44" t="s">
        <v>194</v>
      </c>
      <c r="D1154" s="44" t="s">
        <v>68</v>
      </c>
      <c r="E1154" s="44" t="s">
        <v>87</v>
      </c>
      <c r="F1154" s="44" t="s">
        <v>154</v>
      </c>
      <c r="G1154" s="44" t="s">
        <v>155</v>
      </c>
      <c r="H1154" s="44" t="s">
        <v>91</v>
      </c>
      <c r="I1154" s="56">
        <v>6</v>
      </c>
    </row>
    <row r="1155" spans="1:9" x14ac:dyDescent="0.2">
      <c r="A1155" s="44" t="s">
        <v>138</v>
      </c>
      <c r="B1155" s="44" t="s">
        <v>36</v>
      </c>
      <c r="C1155" s="44" t="s">
        <v>194</v>
      </c>
      <c r="D1155" s="44" t="s">
        <v>68</v>
      </c>
      <c r="E1155" s="44" t="s">
        <v>87</v>
      </c>
      <c r="F1155" s="44" t="s">
        <v>154</v>
      </c>
      <c r="G1155" s="44" t="s">
        <v>155</v>
      </c>
      <c r="H1155" s="44" t="s">
        <v>92</v>
      </c>
      <c r="I1155" s="56">
        <v>9</v>
      </c>
    </row>
    <row r="1156" spans="1:9" x14ac:dyDescent="0.2">
      <c r="A1156" s="44" t="s">
        <v>138</v>
      </c>
      <c r="B1156" s="44" t="s">
        <v>36</v>
      </c>
      <c r="C1156" s="44" t="s">
        <v>194</v>
      </c>
      <c r="D1156" s="44" t="s">
        <v>68</v>
      </c>
      <c r="E1156" s="44" t="s">
        <v>87</v>
      </c>
      <c r="F1156" s="44" t="s">
        <v>154</v>
      </c>
      <c r="G1156" s="44" t="s">
        <v>72</v>
      </c>
      <c r="H1156" s="44" t="s">
        <v>88</v>
      </c>
      <c r="I1156" s="56">
        <v>2</v>
      </c>
    </row>
    <row r="1157" spans="1:9" x14ac:dyDescent="0.2">
      <c r="A1157" s="44" t="s">
        <v>138</v>
      </c>
      <c r="B1157" s="44" t="s">
        <v>36</v>
      </c>
      <c r="C1157" s="44" t="s">
        <v>194</v>
      </c>
      <c r="D1157" s="44" t="s">
        <v>68</v>
      </c>
      <c r="E1157" s="44" t="s">
        <v>87</v>
      </c>
      <c r="F1157" s="44" t="s">
        <v>154</v>
      </c>
      <c r="G1157" s="44" t="s">
        <v>72</v>
      </c>
      <c r="H1157" s="44" t="s">
        <v>89</v>
      </c>
      <c r="I1157" s="56">
        <v>11</v>
      </c>
    </row>
    <row r="1158" spans="1:9" x14ac:dyDescent="0.2">
      <c r="A1158" s="44" t="s">
        <v>138</v>
      </c>
      <c r="B1158" s="44" t="s">
        <v>36</v>
      </c>
      <c r="C1158" s="44" t="s">
        <v>194</v>
      </c>
      <c r="D1158" s="44" t="s">
        <v>68</v>
      </c>
      <c r="E1158" s="44" t="s">
        <v>87</v>
      </c>
      <c r="F1158" s="44" t="s">
        <v>154</v>
      </c>
      <c r="G1158" s="44" t="s">
        <v>72</v>
      </c>
      <c r="H1158" s="44" t="s">
        <v>90</v>
      </c>
      <c r="I1158" s="56">
        <v>12</v>
      </c>
    </row>
    <row r="1159" spans="1:9" x14ac:dyDescent="0.2">
      <c r="A1159" s="44" t="s">
        <v>138</v>
      </c>
      <c r="B1159" s="44" t="s">
        <v>36</v>
      </c>
      <c r="C1159" s="44" t="s">
        <v>194</v>
      </c>
      <c r="D1159" s="44" t="s">
        <v>68</v>
      </c>
      <c r="E1159" s="44" t="s">
        <v>87</v>
      </c>
      <c r="F1159" s="44" t="s">
        <v>154</v>
      </c>
      <c r="G1159" s="44" t="s">
        <v>72</v>
      </c>
      <c r="H1159" s="44" t="s">
        <v>91</v>
      </c>
      <c r="I1159" s="56">
        <v>21</v>
      </c>
    </row>
    <row r="1160" spans="1:9" x14ac:dyDescent="0.2">
      <c r="A1160" s="44" t="s">
        <v>138</v>
      </c>
      <c r="B1160" s="44" t="s">
        <v>36</v>
      </c>
      <c r="C1160" s="44" t="s">
        <v>194</v>
      </c>
      <c r="D1160" s="44" t="s">
        <v>68</v>
      </c>
      <c r="E1160" s="44" t="s">
        <v>87</v>
      </c>
      <c r="F1160" s="44" t="s">
        <v>154</v>
      </c>
      <c r="G1160" s="44" t="s">
        <v>72</v>
      </c>
      <c r="H1160" s="44" t="s">
        <v>92</v>
      </c>
      <c r="I1160" s="56">
        <v>7</v>
      </c>
    </row>
    <row r="1161" spans="1:9" x14ac:dyDescent="0.2">
      <c r="A1161" s="44" t="s">
        <v>138</v>
      </c>
      <c r="B1161" s="44" t="s">
        <v>37</v>
      </c>
      <c r="C1161" s="44" t="s">
        <v>195</v>
      </c>
      <c r="D1161" s="44" t="s">
        <v>69</v>
      </c>
      <c r="E1161" s="44" t="s">
        <v>87</v>
      </c>
      <c r="F1161" s="44" t="s">
        <v>154</v>
      </c>
      <c r="G1161" s="44" t="s">
        <v>200</v>
      </c>
      <c r="H1161" s="44" t="s">
        <v>90</v>
      </c>
      <c r="I1161" s="56">
        <v>1</v>
      </c>
    </row>
    <row r="1162" spans="1:9" x14ac:dyDescent="0.2">
      <c r="A1162" s="44" t="s">
        <v>138</v>
      </c>
      <c r="B1162" s="44" t="s">
        <v>37</v>
      </c>
      <c r="C1162" s="44" t="s">
        <v>195</v>
      </c>
      <c r="D1162" s="44" t="s">
        <v>69</v>
      </c>
      <c r="E1162" s="44" t="s">
        <v>87</v>
      </c>
      <c r="F1162" s="44" t="s">
        <v>154</v>
      </c>
      <c r="G1162" s="44" t="s">
        <v>200</v>
      </c>
      <c r="H1162" s="44" t="s">
        <v>91</v>
      </c>
      <c r="I1162" s="56">
        <v>1</v>
      </c>
    </row>
    <row r="1163" spans="1:9" x14ac:dyDescent="0.2">
      <c r="A1163" s="44" t="s">
        <v>138</v>
      </c>
      <c r="B1163" s="44" t="s">
        <v>37</v>
      </c>
      <c r="C1163" s="44" t="s">
        <v>195</v>
      </c>
      <c r="D1163" s="44" t="s">
        <v>69</v>
      </c>
      <c r="E1163" s="44" t="s">
        <v>87</v>
      </c>
      <c r="F1163" s="44" t="s">
        <v>154</v>
      </c>
      <c r="G1163" s="44" t="s">
        <v>200</v>
      </c>
      <c r="H1163" s="44" t="s">
        <v>92</v>
      </c>
      <c r="I1163" s="56">
        <v>3</v>
      </c>
    </row>
    <row r="1164" spans="1:9" x14ac:dyDescent="0.2">
      <c r="A1164" s="44" t="s">
        <v>138</v>
      </c>
      <c r="B1164" s="44" t="s">
        <v>37</v>
      </c>
      <c r="C1164" s="44" t="s">
        <v>195</v>
      </c>
      <c r="D1164" s="44" t="s">
        <v>69</v>
      </c>
      <c r="E1164" s="44" t="s">
        <v>87</v>
      </c>
      <c r="F1164" s="44" t="s">
        <v>154</v>
      </c>
      <c r="G1164" s="44" t="s">
        <v>93</v>
      </c>
      <c r="H1164" s="44" t="s">
        <v>89</v>
      </c>
      <c r="I1164" s="56">
        <v>1</v>
      </c>
    </row>
    <row r="1165" spans="1:9" x14ac:dyDescent="0.2">
      <c r="A1165" s="44" t="s">
        <v>138</v>
      </c>
      <c r="B1165" s="44" t="s">
        <v>37</v>
      </c>
      <c r="C1165" s="44" t="s">
        <v>195</v>
      </c>
      <c r="D1165" s="44" t="s">
        <v>69</v>
      </c>
      <c r="E1165" s="44" t="s">
        <v>87</v>
      </c>
      <c r="F1165" s="44" t="s">
        <v>154</v>
      </c>
      <c r="G1165" s="44" t="s">
        <v>93</v>
      </c>
      <c r="H1165" s="44" t="s">
        <v>92</v>
      </c>
      <c r="I1165" s="56">
        <v>1</v>
      </c>
    </row>
    <row r="1166" spans="1:9" x14ac:dyDescent="0.2">
      <c r="A1166" s="44" t="s">
        <v>138</v>
      </c>
      <c r="B1166" s="44" t="s">
        <v>37</v>
      </c>
      <c r="C1166" s="44" t="s">
        <v>195</v>
      </c>
      <c r="D1166" s="44" t="s">
        <v>69</v>
      </c>
      <c r="E1166" s="44" t="s">
        <v>87</v>
      </c>
      <c r="F1166" s="44" t="s">
        <v>154</v>
      </c>
      <c r="G1166" s="44" t="s">
        <v>155</v>
      </c>
      <c r="H1166" s="44" t="s">
        <v>89</v>
      </c>
      <c r="I1166" s="56">
        <v>6</v>
      </c>
    </row>
    <row r="1167" spans="1:9" x14ac:dyDescent="0.2">
      <c r="A1167" s="44" t="s">
        <v>138</v>
      </c>
      <c r="B1167" s="44" t="s">
        <v>37</v>
      </c>
      <c r="C1167" s="44" t="s">
        <v>195</v>
      </c>
      <c r="D1167" s="44" t="s">
        <v>69</v>
      </c>
      <c r="E1167" s="44" t="s">
        <v>87</v>
      </c>
      <c r="F1167" s="44" t="s">
        <v>154</v>
      </c>
      <c r="G1167" s="44" t="s">
        <v>155</v>
      </c>
      <c r="H1167" s="44" t="s">
        <v>90</v>
      </c>
      <c r="I1167" s="56">
        <v>4</v>
      </c>
    </row>
    <row r="1168" spans="1:9" x14ac:dyDescent="0.2">
      <c r="A1168" s="44" t="s">
        <v>138</v>
      </c>
      <c r="B1168" s="44" t="s">
        <v>37</v>
      </c>
      <c r="C1168" s="44" t="s">
        <v>195</v>
      </c>
      <c r="D1168" s="44" t="s">
        <v>69</v>
      </c>
      <c r="E1168" s="44" t="s">
        <v>87</v>
      </c>
      <c r="F1168" s="44" t="s">
        <v>154</v>
      </c>
      <c r="G1168" s="44" t="s">
        <v>155</v>
      </c>
      <c r="H1168" s="44" t="s">
        <v>91</v>
      </c>
      <c r="I1168" s="56">
        <v>2</v>
      </c>
    </row>
    <row r="1169" spans="1:9" x14ac:dyDescent="0.2">
      <c r="A1169" s="44" t="s">
        <v>138</v>
      </c>
      <c r="B1169" s="44" t="s">
        <v>37</v>
      </c>
      <c r="C1169" s="44" t="s">
        <v>195</v>
      </c>
      <c r="D1169" s="44" t="s">
        <v>69</v>
      </c>
      <c r="E1169" s="44" t="s">
        <v>87</v>
      </c>
      <c r="F1169" s="44" t="s">
        <v>154</v>
      </c>
      <c r="G1169" s="44" t="s">
        <v>155</v>
      </c>
      <c r="H1169" s="44" t="s">
        <v>92</v>
      </c>
      <c r="I1169" s="56">
        <v>15</v>
      </c>
    </row>
    <row r="1170" spans="1:9" x14ac:dyDescent="0.2">
      <c r="A1170" s="44" t="s">
        <v>138</v>
      </c>
      <c r="B1170" s="44" t="s">
        <v>37</v>
      </c>
      <c r="C1170" s="44" t="s">
        <v>195</v>
      </c>
      <c r="D1170" s="44" t="s">
        <v>69</v>
      </c>
      <c r="E1170" s="44" t="s">
        <v>87</v>
      </c>
      <c r="F1170" s="44" t="s">
        <v>154</v>
      </c>
      <c r="G1170" s="44" t="s">
        <v>72</v>
      </c>
      <c r="H1170" s="44" t="s">
        <v>88</v>
      </c>
      <c r="I1170" s="56">
        <v>1</v>
      </c>
    </row>
    <row r="1171" spans="1:9" x14ac:dyDescent="0.2">
      <c r="A1171" s="44" t="s">
        <v>138</v>
      </c>
      <c r="B1171" s="44" t="s">
        <v>37</v>
      </c>
      <c r="C1171" s="44" t="s">
        <v>195</v>
      </c>
      <c r="D1171" s="44" t="s">
        <v>69</v>
      </c>
      <c r="E1171" s="44" t="s">
        <v>87</v>
      </c>
      <c r="F1171" s="44" t="s">
        <v>154</v>
      </c>
      <c r="G1171" s="44" t="s">
        <v>72</v>
      </c>
      <c r="H1171" s="44" t="s">
        <v>89</v>
      </c>
      <c r="I1171" s="56">
        <v>9</v>
      </c>
    </row>
    <row r="1172" spans="1:9" x14ac:dyDescent="0.2">
      <c r="A1172" s="44" t="s">
        <v>138</v>
      </c>
      <c r="B1172" s="44" t="s">
        <v>37</v>
      </c>
      <c r="C1172" s="44" t="s">
        <v>195</v>
      </c>
      <c r="D1172" s="44" t="s">
        <v>69</v>
      </c>
      <c r="E1172" s="44" t="s">
        <v>87</v>
      </c>
      <c r="F1172" s="44" t="s">
        <v>154</v>
      </c>
      <c r="G1172" s="44" t="s">
        <v>72</v>
      </c>
      <c r="H1172" s="44" t="s">
        <v>90</v>
      </c>
      <c r="I1172" s="56">
        <v>7</v>
      </c>
    </row>
    <row r="1173" spans="1:9" x14ac:dyDescent="0.2">
      <c r="A1173" s="44" t="s">
        <v>138</v>
      </c>
      <c r="B1173" s="44" t="s">
        <v>37</v>
      </c>
      <c r="C1173" s="44" t="s">
        <v>195</v>
      </c>
      <c r="D1173" s="44" t="s">
        <v>69</v>
      </c>
      <c r="E1173" s="44" t="s">
        <v>87</v>
      </c>
      <c r="F1173" s="44" t="s">
        <v>154</v>
      </c>
      <c r="G1173" s="44" t="s">
        <v>72</v>
      </c>
      <c r="H1173" s="44" t="s">
        <v>91</v>
      </c>
      <c r="I1173" s="56">
        <v>19</v>
      </c>
    </row>
    <row r="1174" spans="1:9" x14ac:dyDescent="0.2">
      <c r="A1174" s="44" t="s">
        <v>138</v>
      </c>
      <c r="B1174" s="44" t="s">
        <v>37</v>
      </c>
      <c r="C1174" s="44" t="s">
        <v>195</v>
      </c>
      <c r="D1174" s="44" t="s">
        <v>69</v>
      </c>
      <c r="E1174" s="44" t="s">
        <v>87</v>
      </c>
      <c r="F1174" s="44" t="s">
        <v>154</v>
      </c>
      <c r="G1174" s="44" t="s">
        <v>72</v>
      </c>
      <c r="H1174" s="44" t="s">
        <v>92</v>
      </c>
      <c r="I1174" s="56">
        <v>6</v>
      </c>
    </row>
    <row r="1175" spans="1:9" x14ac:dyDescent="0.2">
      <c r="A1175" s="44" t="s">
        <v>138</v>
      </c>
      <c r="B1175" s="44" t="s">
        <v>38</v>
      </c>
      <c r="C1175" s="44" t="s">
        <v>196</v>
      </c>
      <c r="D1175" s="44" t="s">
        <v>68</v>
      </c>
      <c r="E1175" s="44" t="s">
        <v>94</v>
      </c>
      <c r="F1175" s="44" t="s">
        <v>154</v>
      </c>
      <c r="G1175" s="44" t="s">
        <v>200</v>
      </c>
      <c r="H1175" s="44" t="s">
        <v>89</v>
      </c>
      <c r="I1175" s="56">
        <v>2</v>
      </c>
    </row>
    <row r="1176" spans="1:9" x14ac:dyDescent="0.2">
      <c r="A1176" s="44" t="s">
        <v>138</v>
      </c>
      <c r="B1176" s="44" t="s">
        <v>38</v>
      </c>
      <c r="C1176" s="44" t="s">
        <v>196</v>
      </c>
      <c r="D1176" s="44" t="s">
        <v>68</v>
      </c>
      <c r="E1176" s="44" t="s">
        <v>94</v>
      </c>
      <c r="F1176" s="44" t="s">
        <v>154</v>
      </c>
      <c r="G1176" s="44" t="s">
        <v>200</v>
      </c>
      <c r="H1176" s="44" t="s">
        <v>91</v>
      </c>
      <c r="I1176" s="56">
        <v>1</v>
      </c>
    </row>
    <row r="1177" spans="1:9" x14ac:dyDescent="0.2">
      <c r="A1177" s="44" t="s">
        <v>138</v>
      </c>
      <c r="B1177" s="44" t="s">
        <v>38</v>
      </c>
      <c r="C1177" s="44" t="s">
        <v>196</v>
      </c>
      <c r="D1177" s="44" t="s">
        <v>68</v>
      </c>
      <c r="E1177" s="44" t="s">
        <v>94</v>
      </c>
      <c r="F1177" s="44" t="s">
        <v>154</v>
      </c>
      <c r="G1177" s="44" t="s">
        <v>200</v>
      </c>
      <c r="H1177" s="44" t="s">
        <v>92</v>
      </c>
      <c r="I1177" s="56">
        <v>1</v>
      </c>
    </row>
    <row r="1178" spans="1:9" x14ac:dyDescent="0.2">
      <c r="A1178" s="44" t="s">
        <v>138</v>
      </c>
      <c r="B1178" s="44" t="s">
        <v>38</v>
      </c>
      <c r="C1178" s="44" t="s">
        <v>196</v>
      </c>
      <c r="D1178" s="44" t="s">
        <v>68</v>
      </c>
      <c r="E1178" s="44" t="s">
        <v>94</v>
      </c>
      <c r="F1178" s="44" t="s">
        <v>154</v>
      </c>
      <c r="G1178" s="44" t="s">
        <v>93</v>
      </c>
      <c r="H1178" s="44" t="s">
        <v>89</v>
      </c>
      <c r="I1178" s="56">
        <v>4</v>
      </c>
    </row>
    <row r="1179" spans="1:9" x14ac:dyDescent="0.2">
      <c r="A1179" s="44" t="s">
        <v>138</v>
      </c>
      <c r="B1179" s="44" t="s">
        <v>38</v>
      </c>
      <c r="C1179" s="44" t="s">
        <v>196</v>
      </c>
      <c r="D1179" s="44" t="s">
        <v>68</v>
      </c>
      <c r="E1179" s="44" t="s">
        <v>94</v>
      </c>
      <c r="F1179" s="44" t="s">
        <v>154</v>
      </c>
      <c r="G1179" s="44" t="s">
        <v>93</v>
      </c>
      <c r="H1179" s="44" t="s">
        <v>90</v>
      </c>
      <c r="I1179" s="56">
        <v>4</v>
      </c>
    </row>
    <row r="1180" spans="1:9" x14ac:dyDescent="0.2">
      <c r="A1180" s="44" t="s">
        <v>138</v>
      </c>
      <c r="B1180" s="44" t="s">
        <v>38</v>
      </c>
      <c r="C1180" s="44" t="s">
        <v>196</v>
      </c>
      <c r="D1180" s="44" t="s">
        <v>68</v>
      </c>
      <c r="E1180" s="44" t="s">
        <v>94</v>
      </c>
      <c r="F1180" s="44" t="s">
        <v>154</v>
      </c>
      <c r="G1180" s="44" t="s">
        <v>93</v>
      </c>
      <c r="H1180" s="44" t="s">
        <v>91</v>
      </c>
      <c r="I1180" s="56">
        <v>2</v>
      </c>
    </row>
    <row r="1181" spans="1:9" x14ac:dyDescent="0.2">
      <c r="A1181" s="44" t="s">
        <v>138</v>
      </c>
      <c r="B1181" s="44" t="s">
        <v>38</v>
      </c>
      <c r="C1181" s="44" t="s">
        <v>196</v>
      </c>
      <c r="D1181" s="44" t="s">
        <v>68</v>
      </c>
      <c r="E1181" s="44" t="s">
        <v>94</v>
      </c>
      <c r="F1181" s="44" t="s">
        <v>154</v>
      </c>
      <c r="G1181" s="44" t="s">
        <v>93</v>
      </c>
      <c r="H1181" s="44" t="s">
        <v>92</v>
      </c>
      <c r="I1181" s="56">
        <v>1</v>
      </c>
    </row>
    <row r="1182" spans="1:9" x14ac:dyDescent="0.2">
      <c r="A1182" s="44" t="s">
        <v>138</v>
      </c>
      <c r="B1182" s="44" t="s">
        <v>38</v>
      </c>
      <c r="C1182" s="44" t="s">
        <v>196</v>
      </c>
      <c r="D1182" s="44" t="s">
        <v>68</v>
      </c>
      <c r="E1182" s="44" t="s">
        <v>94</v>
      </c>
      <c r="F1182" s="44" t="s">
        <v>154</v>
      </c>
      <c r="G1182" s="44" t="s">
        <v>155</v>
      </c>
      <c r="H1182" s="44" t="s">
        <v>88</v>
      </c>
      <c r="I1182" s="56">
        <v>1</v>
      </c>
    </row>
    <row r="1183" spans="1:9" x14ac:dyDescent="0.2">
      <c r="A1183" s="44" t="s">
        <v>138</v>
      </c>
      <c r="B1183" s="44" t="s">
        <v>38</v>
      </c>
      <c r="C1183" s="44" t="s">
        <v>196</v>
      </c>
      <c r="D1183" s="44" t="s">
        <v>68</v>
      </c>
      <c r="E1183" s="44" t="s">
        <v>94</v>
      </c>
      <c r="F1183" s="44" t="s">
        <v>154</v>
      </c>
      <c r="G1183" s="44" t="s">
        <v>155</v>
      </c>
      <c r="H1183" s="44" t="s">
        <v>90</v>
      </c>
      <c r="I1183" s="56">
        <v>1</v>
      </c>
    </row>
    <row r="1184" spans="1:9" x14ac:dyDescent="0.2">
      <c r="A1184" s="44" t="s">
        <v>138</v>
      </c>
      <c r="B1184" s="44" t="s">
        <v>38</v>
      </c>
      <c r="C1184" s="44" t="s">
        <v>196</v>
      </c>
      <c r="D1184" s="44" t="s">
        <v>68</v>
      </c>
      <c r="E1184" s="44" t="s">
        <v>94</v>
      </c>
      <c r="F1184" s="44" t="s">
        <v>154</v>
      </c>
      <c r="G1184" s="44" t="s">
        <v>155</v>
      </c>
      <c r="H1184" s="44" t="s">
        <v>91</v>
      </c>
      <c r="I1184" s="56">
        <v>4</v>
      </c>
    </row>
    <row r="1185" spans="1:9" x14ac:dyDescent="0.2">
      <c r="A1185" s="44" t="s">
        <v>138</v>
      </c>
      <c r="B1185" s="44" t="s">
        <v>38</v>
      </c>
      <c r="C1185" s="44" t="s">
        <v>196</v>
      </c>
      <c r="D1185" s="44" t="s">
        <v>68</v>
      </c>
      <c r="E1185" s="44" t="s">
        <v>94</v>
      </c>
      <c r="F1185" s="44" t="s">
        <v>154</v>
      </c>
      <c r="G1185" s="44" t="s">
        <v>155</v>
      </c>
      <c r="H1185" s="44" t="s">
        <v>92</v>
      </c>
      <c r="I1185" s="56">
        <v>6</v>
      </c>
    </row>
    <row r="1186" spans="1:9" x14ac:dyDescent="0.2">
      <c r="A1186" s="44" t="s">
        <v>138</v>
      </c>
      <c r="B1186" s="44" t="s">
        <v>38</v>
      </c>
      <c r="C1186" s="44" t="s">
        <v>196</v>
      </c>
      <c r="D1186" s="44" t="s">
        <v>68</v>
      </c>
      <c r="E1186" s="44" t="s">
        <v>94</v>
      </c>
      <c r="F1186" s="44" t="s">
        <v>154</v>
      </c>
      <c r="G1186" s="44" t="s">
        <v>72</v>
      </c>
      <c r="H1186" s="44" t="s">
        <v>89</v>
      </c>
      <c r="I1186" s="56">
        <v>1</v>
      </c>
    </row>
    <row r="1187" spans="1:9" x14ac:dyDescent="0.2">
      <c r="A1187" s="44" t="s">
        <v>138</v>
      </c>
      <c r="B1187" s="44" t="s">
        <v>38</v>
      </c>
      <c r="C1187" s="44" t="s">
        <v>196</v>
      </c>
      <c r="D1187" s="44" t="s">
        <v>68</v>
      </c>
      <c r="E1187" s="44" t="s">
        <v>94</v>
      </c>
      <c r="F1187" s="44" t="s">
        <v>154</v>
      </c>
      <c r="G1187" s="44" t="s">
        <v>72</v>
      </c>
      <c r="H1187" s="44" t="s">
        <v>90</v>
      </c>
      <c r="I1187" s="56">
        <v>1</v>
      </c>
    </row>
    <row r="1188" spans="1:9" x14ac:dyDescent="0.2">
      <c r="A1188" s="44" t="s">
        <v>138</v>
      </c>
      <c r="B1188" s="44" t="s">
        <v>38</v>
      </c>
      <c r="C1188" s="44" t="s">
        <v>196</v>
      </c>
      <c r="D1188" s="44" t="s">
        <v>68</v>
      </c>
      <c r="E1188" s="44" t="s">
        <v>94</v>
      </c>
      <c r="F1188" s="44" t="s">
        <v>154</v>
      </c>
      <c r="G1188" s="44" t="s">
        <v>72</v>
      </c>
      <c r="H1188" s="44" t="s">
        <v>91</v>
      </c>
      <c r="I1188" s="56">
        <v>13</v>
      </c>
    </row>
    <row r="1189" spans="1:9" x14ac:dyDescent="0.2">
      <c r="A1189" s="44" t="s">
        <v>138</v>
      </c>
      <c r="B1189" s="44" t="s">
        <v>38</v>
      </c>
      <c r="C1189" s="44" t="s">
        <v>196</v>
      </c>
      <c r="D1189" s="44" t="s">
        <v>68</v>
      </c>
      <c r="E1189" s="44" t="s">
        <v>94</v>
      </c>
      <c r="F1189" s="44" t="s">
        <v>154</v>
      </c>
      <c r="G1189" s="44" t="s">
        <v>72</v>
      </c>
      <c r="H1189" s="44" t="s">
        <v>92</v>
      </c>
      <c r="I1189" s="56">
        <v>6</v>
      </c>
    </row>
    <row r="1190" spans="1:9" x14ac:dyDescent="0.2">
      <c r="A1190" s="44" t="s">
        <v>138</v>
      </c>
      <c r="B1190" s="44" t="s">
        <v>39</v>
      </c>
      <c r="C1190" s="44" t="s">
        <v>197</v>
      </c>
      <c r="D1190" s="44" t="s">
        <v>69</v>
      </c>
      <c r="E1190" s="44" t="s">
        <v>87</v>
      </c>
      <c r="F1190" s="44" t="s">
        <v>154</v>
      </c>
      <c r="G1190" s="44" t="s">
        <v>200</v>
      </c>
      <c r="H1190" s="44" t="s">
        <v>89</v>
      </c>
      <c r="I1190" s="56">
        <v>2</v>
      </c>
    </row>
    <row r="1191" spans="1:9" x14ac:dyDescent="0.2">
      <c r="A1191" s="44" t="s">
        <v>138</v>
      </c>
      <c r="B1191" s="44" t="s">
        <v>39</v>
      </c>
      <c r="C1191" s="44" t="s">
        <v>197</v>
      </c>
      <c r="D1191" s="44" t="s">
        <v>69</v>
      </c>
      <c r="E1191" s="44" t="s">
        <v>87</v>
      </c>
      <c r="F1191" s="44" t="s">
        <v>154</v>
      </c>
      <c r="G1191" s="44" t="s">
        <v>200</v>
      </c>
      <c r="H1191" s="44" t="s">
        <v>90</v>
      </c>
      <c r="I1191" s="56">
        <v>1</v>
      </c>
    </row>
    <row r="1192" spans="1:9" x14ac:dyDescent="0.2">
      <c r="A1192" s="44" t="s">
        <v>138</v>
      </c>
      <c r="B1192" s="44" t="s">
        <v>39</v>
      </c>
      <c r="C1192" s="44" t="s">
        <v>197</v>
      </c>
      <c r="D1192" s="44" t="s">
        <v>69</v>
      </c>
      <c r="E1192" s="44" t="s">
        <v>87</v>
      </c>
      <c r="F1192" s="44" t="s">
        <v>154</v>
      </c>
      <c r="G1192" s="44" t="s">
        <v>200</v>
      </c>
      <c r="H1192" s="44" t="s">
        <v>91</v>
      </c>
      <c r="I1192" s="56">
        <v>1</v>
      </c>
    </row>
    <row r="1193" spans="1:9" x14ac:dyDescent="0.2">
      <c r="A1193" s="44" t="s">
        <v>138</v>
      </c>
      <c r="B1193" s="44" t="s">
        <v>39</v>
      </c>
      <c r="C1193" s="44" t="s">
        <v>197</v>
      </c>
      <c r="D1193" s="44" t="s">
        <v>69</v>
      </c>
      <c r="E1193" s="44" t="s">
        <v>87</v>
      </c>
      <c r="F1193" s="44" t="s">
        <v>154</v>
      </c>
      <c r="G1193" s="44" t="s">
        <v>200</v>
      </c>
      <c r="H1193" s="44" t="s">
        <v>92</v>
      </c>
      <c r="I1193" s="56">
        <v>1</v>
      </c>
    </row>
    <row r="1194" spans="1:9" x14ac:dyDescent="0.2">
      <c r="A1194" s="44" t="s">
        <v>138</v>
      </c>
      <c r="B1194" s="44" t="s">
        <v>39</v>
      </c>
      <c r="C1194" s="44" t="s">
        <v>197</v>
      </c>
      <c r="D1194" s="44" t="s">
        <v>69</v>
      </c>
      <c r="E1194" s="44" t="s">
        <v>87</v>
      </c>
      <c r="F1194" s="44" t="s">
        <v>154</v>
      </c>
      <c r="G1194" s="44" t="s">
        <v>155</v>
      </c>
      <c r="H1194" s="44" t="s">
        <v>88</v>
      </c>
      <c r="I1194" s="56">
        <v>5</v>
      </c>
    </row>
    <row r="1195" spans="1:9" x14ac:dyDescent="0.2">
      <c r="A1195" s="44" t="s">
        <v>138</v>
      </c>
      <c r="B1195" s="44" t="s">
        <v>39</v>
      </c>
      <c r="C1195" s="44" t="s">
        <v>197</v>
      </c>
      <c r="D1195" s="44" t="s">
        <v>69</v>
      </c>
      <c r="E1195" s="44" t="s">
        <v>87</v>
      </c>
      <c r="F1195" s="44" t="s">
        <v>154</v>
      </c>
      <c r="G1195" s="44" t="s">
        <v>155</v>
      </c>
      <c r="H1195" s="44" t="s">
        <v>89</v>
      </c>
      <c r="I1195" s="56">
        <v>3</v>
      </c>
    </row>
    <row r="1196" spans="1:9" x14ac:dyDescent="0.2">
      <c r="A1196" s="44" t="s">
        <v>138</v>
      </c>
      <c r="B1196" s="44" t="s">
        <v>39</v>
      </c>
      <c r="C1196" s="44" t="s">
        <v>197</v>
      </c>
      <c r="D1196" s="44" t="s">
        <v>69</v>
      </c>
      <c r="E1196" s="44" t="s">
        <v>87</v>
      </c>
      <c r="F1196" s="44" t="s">
        <v>154</v>
      </c>
      <c r="G1196" s="44" t="s">
        <v>155</v>
      </c>
      <c r="H1196" s="44" t="s">
        <v>90</v>
      </c>
      <c r="I1196" s="56">
        <v>10</v>
      </c>
    </row>
    <row r="1197" spans="1:9" x14ac:dyDescent="0.2">
      <c r="A1197" s="44" t="s">
        <v>138</v>
      </c>
      <c r="B1197" s="44" t="s">
        <v>39</v>
      </c>
      <c r="C1197" s="44" t="s">
        <v>197</v>
      </c>
      <c r="D1197" s="44" t="s">
        <v>69</v>
      </c>
      <c r="E1197" s="44" t="s">
        <v>87</v>
      </c>
      <c r="F1197" s="44" t="s">
        <v>154</v>
      </c>
      <c r="G1197" s="44" t="s">
        <v>155</v>
      </c>
      <c r="H1197" s="44" t="s">
        <v>91</v>
      </c>
      <c r="I1197" s="56">
        <v>5</v>
      </c>
    </row>
    <row r="1198" spans="1:9" x14ac:dyDescent="0.2">
      <c r="A1198" s="44" t="s">
        <v>138</v>
      </c>
      <c r="B1198" s="44" t="s">
        <v>39</v>
      </c>
      <c r="C1198" s="44" t="s">
        <v>197</v>
      </c>
      <c r="D1198" s="44" t="s">
        <v>69</v>
      </c>
      <c r="E1198" s="44" t="s">
        <v>87</v>
      </c>
      <c r="F1198" s="44" t="s">
        <v>154</v>
      </c>
      <c r="G1198" s="44" t="s">
        <v>155</v>
      </c>
      <c r="H1198" s="44" t="s">
        <v>92</v>
      </c>
      <c r="I1198" s="56">
        <v>14</v>
      </c>
    </row>
    <row r="1199" spans="1:9" x14ac:dyDescent="0.2">
      <c r="A1199" s="44" t="s">
        <v>138</v>
      </c>
      <c r="B1199" s="44" t="s">
        <v>39</v>
      </c>
      <c r="C1199" s="44" t="s">
        <v>197</v>
      </c>
      <c r="D1199" s="44" t="s">
        <v>69</v>
      </c>
      <c r="E1199" s="44" t="s">
        <v>87</v>
      </c>
      <c r="F1199" s="44" t="s">
        <v>154</v>
      </c>
      <c r="G1199" s="44" t="s">
        <v>72</v>
      </c>
      <c r="H1199" s="44" t="s">
        <v>89</v>
      </c>
      <c r="I1199" s="56">
        <v>7</v>
      </c>
    </row>
    <row r="1200" spans="1:9" x14ac:dyDescent="0.2">
      <c r="A1200" s="44" t="s">
        <v>138</v>
      </c>
      <c r="B1200" s="44" t="s">
        <v>39</v>
      </c>
      <c r="C1200" s="44" t="s">
        <v>197</v>
      </c>
      <c r="D1200" s="44" t="s">
        <v>69</v>
      </c>
      <c r="E1200" s="44" t="s">
        <v>87</v>
      </c>
      <c r="F1200" s="44" t="s">
        <v>154</v>
      </c>
      <c r="G1200" s="44" t="s">
        <v>72</v>
      </c>
      <c r="H1200" s="44" t="s">
        <v>90</v>
      </c>
      <c r="I1200" s="56">
        <v>18</v>
      </c>
    </row>
    <row r="1201" spans="1:9" x14ac:dyDescent="0.2">
      <c r="A1201" s="44" t="s">
        <v>138</v>
      </c>
      <c r="B1201" s="44" t="s">
        <v>39</v>
      </c>
      <c r="C1201" s="44" t="s">
        <v>197</v>
      </c>
      <c r="D1201" s="44" t="s">
        <v>69</v>
      </c>
      <c r="E1201" s="44" t="s">
        <v>87</v>
      </c>
      <c r="F1201" s="44" t="s">
        <v>154</v>
      </c>
      <c r="G1201" s="44" t="s">
        <v>72</v>
      </c>
      <c r="H1201" s="44" t="s">
        <v>91</v>
      </c>
      <c r="I1201" s="56">
        <v>44</v>
      </c>
    </row>
    <row r="1202" spans="1:9" x14ac:dyDescent="0.2">
      <c r="A1202" s="44" t="s">
        <v>138</v>
      </c>
      <c r="B1202" s="44" t="s">
        <v>39</v>
      </c>
      <c r="C1202" s="44" t="s">
        <v>197</v>
      </c>
      <c r="D1202" s="44" t="s">
        <v>69</v>
      </c>
      <c r="E1202" s="44" t="s">
        <v>87</v>
      </c>
      <c r="F1202" s="44" t="s">
        <v>154</v>
      </c>
      <c r="G1202" s="44" t="s">
        <v>72</v>
      </c>
      <c r="H1202" s="44" t="s">
        <v>92</v>
      </c>
      <c r="I1202" s="56">
        <v>13</v>
      </c>
    </row>
    <row r="1203" spans="1:9" x14ac:dyDescent="0.2">
      <c r="A1203" s="44" t="s">
        <v>138</v>
      </c>
      <c r="B1203" s="44" t="s">
        <v>40</v>
      </c>
      <c r="C1203" s="44" t="s">
        <v>198</v>
      </c>
      <c r="D1203" s="44" t="s">
        <v>68</v>
      </c>
      <c r="E1203" s="44" t="s">
        <v>94</v>
      </c>
      <c r="F1203" s="44" t="s">
        <v>154</v>
      </c>
      <c r="G1203" s="44" t="s">
        <v>93</v>
      </c>
      <c r="H1203" s="44" t="s">
        <v>88</v>
      </c>
      <c r="I1203" s="56">
        <v>4</v>
      </c>
    </row>
    <row r="1204" spans="1:9" x14ac:dyDescent="0.2">
      <c r="A1204" s="44" t="s">
        <v>138</v>
      </c>
      <c r="B1204" s="44" t="s">
        <v>40</v>
      </c>
      <c r="C1204" s="44" t="s">
        <v>198</v>
      </c>
      <c r="D1204" s="44" t="s">
        <v>68</v>
      </c>
      <c r="E1204" s="44" t="s">
        <v>94</v>
      </c>
      <c r="F1204" s="44" t="s">
        <v>154</v>
      </c>
      <c r="G1204" s="44" t="s">
        <v>93</v>
      </c>
      <c r="H1204" s="44" t="s">
        <v>89</v>
      </c>
      <c r="I1204" s="56">
        <v>14</v>
      </c>
    </row>
    <row r="1205" spans="1:9" x14ac:dyDescent="0.2">
      <c r="A1205" s="44" t="s">
        <v>138</v>
      </c>
      <c r="B1205" s="44" t="s">
        <v>40</v>
      </c>
      <c r="C1205" s="44" t="s">
        <v>198</v>
      </c>
      <c r="D1205" s="44" t="s">
        <v>68</v>
      </c>
      <c r="E1205" s="44" t="s">
        <v>94</v>
      </c>
      <c r="F1205" s="44" t="s">
        <v>154</v>
      </c>
      <c r="G1205" s="44" t="s">
        <v>93</v>
      </c>
      <c r="H1205" s="44" t="s">
        <v>90</v>
      </c>
      <c r="I1205" s="56">
        <v>6</v>
      </c>
    </row>
    <row r="1206" spans="1:9" x14ac:dyDescent="0.2">
      <c r="A1206" s="44" t="s">
        <v>138</v>
      </c>
      <c r="B1206" s="44" t="s">
        <v>40</v>
      </c>
      <c r="C1206" s="44" t="s">
        <v>198</v>
      </c>
      <c r="D1206" s="44" t="s">
        <v>68</v>
      </c>
      <c r="E1206" s="44" t="s">
        <v>94</v>
      </c>
      <c r="F1206" s="44" t="s">
        <v>154</v>
      </c>
      <c r="G1206" s="44" t="s">
        <v>93</v>
      </c>
      <c r="H1206" s="44" t="s">
        <v>91</v>
      </c>
      <c r="I1206" s="56">
        <v>6</v>
      </c>
    </row>
    <row r="1207" spans="1:9" x14ac:dyDescent="0.2">
      <c r="A1207" s="44" t="s">
        <v>138</v>
      </c>
      <c r="B1207" s="44" t="s">
        <v>40</v>
      </c>
      <c r="C1207" s="44" t="s">
        <v>198</v>
      </c>
      <c r="D1207" s="44" t="s">
        <v>68</v>
      </c>
      <c r="E1207" s="44" t="s">
        <v>94</v>
      </c>
      <c r="F1207" s="44" t="s">
        <v>154</v>
      </c>
      <c r="G1207" s="44" t="s">
        <v>93</v>
      </c>
      <c r="H1207" s="44" t="s">
        <v>92</v>
      </c>
      <c r="I1207" s="56">
        <v>5</v>
      </c>
    </row>
    <row r="1208" spans="1:9" x14ac:dyDescent="0.2">
      <c r="A1208" s="44" t="s">
        <v>138</v>
      </c>
      <c r="B1208" s="44" t="s">
        <v>40</v>
      </c>
      <c r="C1208" s="44" t="s">
        <v>198</v>
      </c>
      <c r="D1208" s="44" t="s">
        <v>68</v>
      </c>
      <c r="E1208" s="44" t="s">
        <v>94</v>
      </c>
      <c r="F1208" s="44" t="s">
        <v>154</v>
      </c>
      <c r="G1208" s="44" t="s">
        <v>155</v>
      </c>
      <c r="H1208" s="44" t="s">
        <v>89</v>
      </c>
      <c r="I1208" s="56">
        <v>2</v>
      </c>
    </row>
    <row r="1209" spans="1:9" x14ac:dyDescent="0.2">
      <c r="A1209" s="44" t="s">
        <v>138</v>
      </c>
      <c r="B1209" s="44" t="s">
        <v>40</v>
      </c>
      <c r="C1209" s="44" t="s">
        <v>198</v>
      </c>
      <c r="D1209" s="44" t="s">
        <v>68</v>
      </c>
      <c r="E1209" s="44" t="s">
        <v>94</v>
      </c>
      <c r="F1209" s="44" t="s">
        <v>154</v>
      </c>
      <c r="G1209" s="44" t="s">
        <v>155</v>
      </c>
      <c r="H1209" s="44" t="s">
        <v>91</v>
      </c>
      <c r="I1209" s="56">
        <v>1</v>
      </c>
    </row>
    <row r="1210" spans="1:9" x14ac:dyDescent="0.2">
      <c r="A1210" s="44" t="s">
        <v>138</v>
      </c>
      <c r="B1210" s="44" t="s">
        <v>40</v>
      </c>
      <c r="C1210" s="44" t="s">
        <v>198</v>
      </c>
      <c r="D1210" s="44" t="s">
        <v>68</v>
      </c>
      <c r="E1210" s="44" t="s">
        <v>94</v>
      </c>
      <c r="F1210" s="44" t="s">
        <v>154</v>
      </c>
      <c r="G1210" s="44" t="s">
        <v>155</v>
      </c>
      <c r="H1210" s="44" t="s">
        <v>92</v>
      </c>
      <c r="I1210" s="56">
        <v>7</v>
      </c>
    </row>
    <row r="1211" spans="1:9" x14ac:dyDescent="0.2">
      <c r="A1211" s="44" t="s">
        <v>138</v>
      </c>
      <c r="B1211" s="44" t="s">
        <v>40</v>
      </c>
      <c r="C1211" s="44" t="s">
        <v>198</v>
      </c>
      <c r="D1211" s="44" t="s">
        <v>68</v>
      </c>
      <c r="E1211" s="44" t="s">
        <v>94</v>
      </c>
      <c r="F1211" s="44" t="s">
        <v>154</v>
      </c>
      <c r="G1211" s="44" t="s">
        <v>72</v>
      </c>
      <c r="H1211" s="44" t="s">
        <v>89</v>
      </c>
      <c r="I1211" s="56">
        <v>3</v>
      </c>
    </row>
    <row r="1212" spans="1:9" x14ac:dyDescent="0.2">
      <c r="A1212" s="44" t="s">
        <v>138</v>
      </c>
      <c r="B1212" s="44" t="s">
        <v>40</v>
      </c>
      <c r="C1212" s="44" t="s">
        <v>198</v>
      </c>
      <c r="D1212" s="44" t="s">
        <v>68</v>
      </c>
      <c r="E1212" s="44" t="s">
        <v>94</v>
      </c>
      <c r="F1212" s="44" t="s">
        <v>154</v>
      </c>
      <c r="G1212" s="44" t="s">
        <v>72</v>
      </c>
      <c r="H1212" s="44" t="s">
        <v>90</v>
      </c>
      <c r="I1212" s="56">
        <v>5</v>
      </c>
    </row>
    <row r="1213" spans="1:9" x14ac:dyDescent="0.2">
      <c r="A1213" s="44" t="s">
        <v>138</v>
      </c>
      <c r="B1213" s="44" t="s">
        <v>40</v>
      </c>
      <c r="C1213" s="44" t="s">
        <v>198</v>
      </c>
      <c r="D1213" s="44" t="s">
        <v>68</v>
      </c>
      <c r="E1213" s="44" t="s">
        <v>94</v>
      </c>
      <c r="F1213" s="44" t="s">
        <v>154</v>
      </c>
      <c r="G1213" s="44" t="s">
        <v>72</v>
      </c>
      <c r="H1213" s="44" t="s">
        <v>91</v>
      </c>
      <c r="I1213" s="56">
        <v>11</v>
      </c>
    </row>
    <row r="1214" spans="1:9" x14ac:dyDescent="0.2">
      <c r="A1214" s="44" t="s">
        <v>138</v>
      </c>
      <c r="B1214" s="44" t="s">
        <v>40</v>
      </c>
      <c r="C1214" s="44" t="s">
        <v>198</v>
      </c>
      <c r="D1214" s="44" t="s">
        <v>68</v>
      </c>
      <c r="E1214" s="44" t="s">
        <v>94</v>
      </c>
      <c r="F1214" s="44" t="s">
        <v>154</v>
      </c>
      <c r="G1214" s="44" t="s">
        <v>72</v>
      </c>
      <c r="H1214" s="44" t="s">
        <v>92</v>
      </c>
      <c r="I1214" s="56">
        <v>3</v>
      </c>
    </row>
    <row r="1215" spans="1:9" x14ac:dyDescent="0.2">
      <c r="A1215" s="44" t="s">
        <v>138</v>
      </c>
      <c r="B1215" s="44" t="s">
        <v>41</v>
      </c>
      <c r="C1215" s="44" t="s">
        <v>199</v>
      </c>
      <c r="D1215" s="44" t="s">
        <v>69</v>
      </c>
      <c r="E1215" s="44" t="s">
        <v>87</v>
      </c>
      <c r="F1215" s="44" t="s">
        <v>154</v>
      </c>
      <c r="G1215" s="44" t="s">
        <v>200</v>
      </c>
      <c r="H1215" s="44" t="s">
        <v>89</v>
      </c>
      <c r="I1215" s="56">
        <v>2</v>
      </c>
    </row>
    <row r="1216" spans="1:9" x14ac:dyDescent="0.2">
      <c r="A1216" s="44" t="s">
        <v>138</v>
      </c>
      <c r="B1216" s="44" t="s">
        <v>41</v>
      </c>
      <c r="C1216" s="44" t="s">
        <v>199</v>
      </c>
      <c r="D1216" s="44" t="s">
        <v>69</v>
      </c>
      <c r="E1216" s="44" t="s">
        <v>87</v>
      </c>
      <c r="F1216" s="44" t="s">
        <v>154</v>
      </c>
      <c r="G1216" s="44" t="s">
        <v>200</v>
      </c>
      <c r="H1216" s="44" t="s">
        <v>90</v>
      </c>
      <c r="I1216" s="56">
        <v>2</v>
      </c>
    </row>
    <row r="1217" spans="1:9" x14ac:dyDescent="0.2">
      <c r="A1217" s="44" t="s">
        <v>138</v>
      </c>
      <c r="B1217" s="44" t="s">
        <v>41</v>
      </c>
      <c r="C1217" s="44" t="s">
        <v>199</v>
      </c>
      <c r="D1217" s="44" t="s">
        <v>69</v>
      </c>
      <c r="E1217" s="44" t="s">
        <v>87</v>
      </c>
      <c r="F1217" s="44" t="s">
        <v>154</v>
      </c>
      <c r="G1217" s="44" t="s">
        <v>200</v>
      </c>
      <c r="H1217" s="44" t="s">
        <v>91</v>
      </c>
      <c r="I1217" s="56">
        <v>1</v>
      </c>
    </row>
    <row r="1218" spans="1:9" x14ac:dyDescent="0.2">
      <c r="A1218" s="44" t="s">
        <v>138</v>
      </c>
      <c r="B1218" s="44" t="s">
        <v>41</v>
      </c>
      <c r="C1218" s="44" t="s">
        <v>199</v>
      </c>
      <c r="D1218" s="44" t="s">
        <v>69</v>
      </c>
      <c r="E1218" s="44" t="s">
        <v>87</v>
      </c>
      <c r="F1218" s="44" t="s">
        <v>154</v>
      </c>
      <c r="G1218" s="44" t="s">
        <v>200</v>
      </c>
      <c r="H1218" s="44" t="s">
        <v>92</v>
      </c>
      <c r="I1218" s="56">
        <v>2</v>
      </c>
    </row>
    <row r="1219" spans="1:9" x14ac:dyDescent="0.2">
      <c r="A1219" s="44" t="s">
        <v>138</v>
      </c>
      <c r="B1219" s="44" t="s">
        <v>41</v>
      </c>
      <c r="C1219" s="44" t="s">
        <v>199</v>
      </c>
      <c r="D1219" s="44" t="s">
        <v>69</v>
      </c>
      <c r="E1219" s="44" t="s">
        <v>87</v>
      </c>
      <c r="F1219" s="44" t="s">
        <v>154</v>
      </c>
      <c r="G1219" s="44" t="s">
        <v>93</v>
      </c>
      <c r="H1219" s="44" t="s">
        <v>88</v>
      </c>
      <c r="I1219" s="56">
        <v>1</v>
      </c>
    </row>
    <row r="1220" spans="1:9" x14ac:dyDescent="0.2">
      <c r="A1220" s="44" t="s">
        <v>138</v>
      </c>
      <c r="B1220" s="44" t="s">
        <v>41</v>
      </c>
      <c r="C1220" s="44" t="s">
        <v>199</v>
      </c>
      <c r="D1220" s="44" t="s">
        <v>69</v>
      </c>
      <c r="E1220" s="44" t="s">
        <v>87</v>
      </c>
      <c r="F1220" s="44" t="s">
        <v>154</v>
      </c>
      <c r="G1220" s="44" t="s">
        <v>93</v>
      </c>
      <c r="H1220" s="44" t="s">
        <v>89</v>
      </c>
      <c r="I1220" s="56">
        <v>3</v>
      </c>
    </row>
    <row r="1221" spans="1:9" x14ac:dyDescent="0.2">
      <c r="A1221" s="44" t="s">
        <v>138</v>
      </c>
      <c r="B1221" s="44" t="s">
        <v>41</v>
      </c>
      <c r="C1221" s="44" t="s">
        <v>199</v>
      </c>
      <c r="D1221" s="44" t="s">
        <v>69</v>
      </c>
      <c r="E1221" s="44" t="s">
        <v>87</v>
      </c>
      <c r="F1221" s="44" t="s">
        <v>154</v>
      </c>
      <c r="G1221" s="44" t="s">
        <v>93</v>
      </c>
      <c r="H1221" s="44" t="s">
        <v>90</v>
      </c>
      <c r="I1221" s="56">
        <v>9</v>
      </c>
    </row>
    <row r="1222" spans="1:9" x14ac:dyDescent="0.2">
      <c r="A1222" s="44" t="s">
        <v>138</v>
      </c>
      <c r="B1222" s="44" t="s">
        <v>41</v>
      </c>
      <c r="C1222" s="44" t="s">
        <v>199</v>
      </c>
      <c r="D1222" s="44" t="s">
        <v>69</v>
      </c>
      <c r="E1222" s="44" t="s">
        <v>87</v>
      </c>
      <c r="F1222" s="44" t="s">
        <v>154</v>
      </c>
      <c r="G1222" s="44" t="s">
        <v>93</v>
      </c>
      <c r="H1222" s="44" t="s">
        <v>91</v>
      </c>
      <c r="I1222" s="56">
        <v>2</v>
      </c>
    </row>
    <row r="1223" spans="1:9" x14ac:dyDescent="0.2">
      <c r="A1223" s="44" t="s">
        <v>138</v>
      </c>
      <c r="B1223" s="44" t="s">
        <v>41</v>
      </c>
      <c r="C1223" s="44" t="s">
        <v>199</v>
      </c>
      <c r="D1223" s="44" t="s">
        <v>69</v>
      </c>
      <c r="E1223" s="44" t="s">
        <v>87</v>
      </c>
      <c r="F1223" s="44" t="s">
        <v>154</v>
      </c>
      <c r="G1223" s="44" t="s">
        <v>93</v>
      </c>
      <c r="H1223" s="44" t="s">
        <v>92</v>
      </c>
      <c r="I1223" s="56">
        <v>2</v>
      </c>
    </row>
    <row r="1224" spans="1:9" x14ac:dyDescent="0.2">
      <c r="A1224" s="44" t="s">
        <v>138</v>
      </c>
      <c r="B1224" s="44" t="s">
        <v>41</v>
      </c>
      <c r="C1224" s="44" t="s">
        <v>199</v>
      </c>
      <c r="D1224" s="44" t="s">
        <v>69</v>
      </c>
      <c r="E1224" s="44" t="s">
        <v>87</v>
      </c>
      <c r="F1224" s="44" t="s">
        <v>154</v>
      </c>
      <c r="G1224" s="44" t="s">
        <v>155</v>
      </c>
      <c r="H1224" s="44" t="s">
        <v>88</v>
      </c>
      <c r="I1224" s="56">
        <v>2</v>
      </c>
    </row>
    <row r="1225" spans="1:9" x14ac:dyDescent="0.2">
      <c r="A1225" s="44" t="s">
        <v>138</v>
      </c>
      <c r="B1225" s="44" t="s">
        <v>41</v>
      </c>
      <c r="C1225" s="44" t="s">
        <v>199</v>
      </c>
      <c r="D1225" s="44" t="s">
        <v>69</v>
      </c>
      <c r="E1225" s="44" t="s">
        <v>87</v>
      </c>
      <c r="F1225" s="44" t="s">
        <v>154</v>
      </c>
      <c r="G1225" s="44" t="s">
        <v>155</v>
      </c>
      <c r="H1225" s="44" t="s">
        <v>89</v>
      </c>
      <c r="I1225" s="56">
        <v>6</v>
      </c>
    </row>
    <row r="1226" spans="1:9" x14ac:dyDescent="0.2">
      <c r="A1226" s="44" t="s">
        <v>138</v>
      </c>
      <c r="B1226" s="44" t="s">
        <v>41</v>
      </c>
      <c r="C1226" s="44" t="s">
        <v>199</v>
      </c>
      <c r="D1226" s="44" t="s">
        <v>69</v>
      </c>
      <c r="E1226" s="44" t="s">
        <v>87</v>
      </c>
      <c r="F1226" s="44" t="s">
        <v>154</v>
      </c>
      <c r="G1226" s="44" t="s">
        <v>155</v>
      </c>
      <c r="H1226" s="44" t="s">
        <v>90</v>
      </c>
      <c r="I1226" s="56">
        <v>8</v>
      </c>
    </row>
    <row r="1227" spans="1:9" x14ac:dyDescent="0.2">
      <c r="A1227" s="44" t="s">
        <v>138</v>
      </c>
      <c r="B1227" s="44" t="s">
        <v>41</v>
      </c>
      <c r="C1227" s="44" t="s">
        <v>199</v>
      </c>
      <c r="D1227" s="44" t="s">
        <v>69</v>
      </c>
      <c r="E1227" s="44" t="s">
        <v>87</v>
      </c>
      <c r="F1227" s="44" t="s">
        <v>154</v>
      </c>
      <c r="G1227" s="44" t="s">
        <v>155</v>
      </c>
      <c r="H1227" s="44" t="s">
        <v>91</v>
      </c>
      <c r="I1227" s="56">
        <v>10</v>
      </c>
    </row>
    <row r="1228" spans="1:9" x14ac:dyDescent="0.2">
      <c r="A1228" s="44" t="s">
        <v>138</v>
      </c>
      <c r="B1228" s="44" t="s">
        <v>41</v>
      </c>
      <c r="C1228" s="44" t="s">
        <v>199</v>
      </c>
      <c r="D1228" s="44" t="s">
        <v>69</v>
      </c>
      <c r="E1228" s="44" t="s">
        <v>87</v>
      </c>
      <c r="F1228" s="44" t="s">
        <v>154</v>
      </c>
      <c r="G1228" s="44" t="s">
        <v>155</v>
      </c>
      <c r="H1228" s="44" t="s">
        <v>92</v>
      </c>
      <c r="I1228" s="56">
        <v>19</v>
      </c>
    </row>
    <row r="1229" spans="1:9" x14ac:dyDescent="0.2">
      <c r="A1229" s="44" t="s">
        <v>138</v>
      </c>
      <c r="B1229" s="44" t="s">
        <v>41</v>
      </c>
      <c r="C1229" s="44" t="s">
        <v>199</v>
      </c>
      <c r="D1229" s="44" t="s">
        <v>69</v>
      </c>
      <c r="E1229" s="44" t="s">
        <v>87</v>
      </c>
      <c r="F1229" s="44" t="s">
        <v>154</v>
      </c>
      <c r="G1229" s="44" t="s">
        <v>72</v>
      </c>
      <c r="H1229" s="44" t="s">
        <v>89</v>
      </c>
      <c r="I1229" s="56">
        <v>5</v>
      </c>
    </row>
    <row r="1230" spans="1:9" x14ac:dyDescent="0.2">
      <c r="A1230" s="44" t="s">
        <v>138</v>
      </c>
      <c r="B1230" s="44" t="s">
        <v>41</v>
      </c>
      <c r="C1230" s="44" t="s">
        <v>199</v>
      </c>
      <c r="D1230" s="44" t="s">
        <v>69</v>
      </c>
      <c r="E1230" s="44" t="s">
        <v>87</v>
      </c>
      <c r="F1230" s="44" t="s">
        <v>154</v>
      </c>
      <c r="G1230" s="44" t="s">
        <v>72</v>
      </c>
      <c r="H1230" s="44" t="s">
        <v>90</v>
      </c>
      <c r="I1230" s="56">
        <v>7</v>
      </c>
    </row>
    <row r="1231" spans="1:9" x14ac:dyDescent="0.2">
      <c r="A1231" s="44" t="s">
        <v>138</v>
      </c>
      <c r="B1231" s="44" t="s">
        <v>41</v>
      </c>
      <c r="C1231" s="44" t="s">
        <v>199</v>
      </c>
      <c r="D1231" s="44" t="s">
        <v>69</v>
      </c>
      <c r="E1231" s="44" t="s">
        <v>87</v>
      </c>
      <c r="F1231" s="44" t="s">
        <v>154</v>
      </c>
      <c r="G1231" s="44" t="s">
        <v>72</v>
      </c>
      <c r="H1231" s="44" t="s">
        <v>91</v>
      </c>
      <c r="I1231" s="56">
        <v>27</v>
      </c>
    </row>
    <row r="1232" spans="1:9" x14ac:dyDescent="0.2">
      <c r="A1232" s="44" t="s">
        <v>138</v>
      </c>
      <c r="B1232" s="44" t="s">
        <v>41</v>
      </c>
      <c r="C1232" s="44" t="s">
        <v>199</v>
      </c>
      <c r="D1232" s="44" t="s">
        <v>69</v>
      </c>
      <c r="E1232" s="44" t="s">
        <v>87</v>
      </c>
      <c r="F1232" s="44" t="s">
        <v>154</v>
      </c>
      <c r="G1232" s="44" t="s">
        <v>72</v>
      </c>
      <c r="H1232" s="44" t="s">
        <v>92</v>
      </c>
      <c r="I1232" s="56">
        <v>11</v>
      </c>
    </row>
  </sheetData>
  <pageMargins left="0.7" right="0.7" top="0.75" bottom="0.75" header="0.3" footer="0.3"/>
  <pageSetup paperSize="9" orientation="portrait" r:id="rId1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DBC28-2BBB-48E5-A7DF-FEB533D0E5BF}">
  <sheetPr codeName="Sheet4">
    <tabColor rgb="FFFF0000"/>
  </sheetPr>
  <dimension ref="A1:BB139"/>
  <sheetViews>
    <sheetView zoomScaleNormal="100" workbookViewId="0">
      <selection activeCell="D12" sqref="D12"/>
    </sheetView>
  </sheetViews>
  <sheetFormatPr defaultColWidth="9.28515625" defaultRowHeight="15" x14ac:dyDescent="0.2"/>
  <cols>
    <col min="1" max="1" width="41.5703125" style="43" customWidth="1"/>
    <col min="2" max="8" width="8.5703125" style="43" customWidth="1"/>
    <col min="9" max="9" width="3.5703125" style="43" customWidth="1"/>
    <col min="10" max="15" width="8.5703125" style="43" customWidth="1"/>
    <col min="16" max="16" width="12.5703125" style="43" customWidth="1"/>
    <col min="17" max="17" width="3.5703125" style="43" customWidth="1"/>
    <col min="18" max="23" width="8.5703125" style="43" customWidth="1"/>
    <col min="24" max="24" width="12.5703125" style="43" customWidth="1"/>
    <col min="25" max="25" width="3.5703125" style="43" customWidth="1"/>
    <col min="26" max="31" width="8.5703125" style="43" customWidth="1"/>
    <col min="32" max="32" width="12.5703125" style="43" customWidth="1"/>
    <col min="33" max="33" width="3.5703125" style="43" customWidth="1"/>
    <col min="34" max="39" width="8.5703125" style="43" customWidth="1"/>
    <col min="40" max="40" width="12.5703125" style="43" customWidth="1"/>
    <col min="41" max="41" width="3.5703125" style="43" customWidth="1"/>
    <col min="42" max="47" width="8.5703125" style="43" customWidth="1"/>
    <col min="48" max="48" width="12.5703125" style="43" customWidth="1"/>
    <col min="49" max="49" width="21.5703125" style="43" bestFit="1" customWidth="1"/>
    <col min="50" max="51" width="9.28515625" style="43"/>
    <col min="52" max="52" width="31.7109375" style="43" customWidth="1"/>
    <col min="53" max="53" width="10" style="43" customWidth="1"/>
    <col min="54" max="16384" width="9.28515625" style="43"/>
  </cols>
  <sheetData>
    <row r="1" spans="1:54" ht="15" customHeight="1" x14ac:dyDescent="0.25">
      <c r="A1" s="74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</row>
    <row r="2" spans="1:54" ht="15" customHeight="1" x14ac:dyDescent="0.2">
      <c r="A2" s="57"/>
      <c r="B2" s="15"/>
      <c r="C2" s="15"/>
      <c r="D2" s="15"/>
      <c r="E2" s="60"/>
      <c r="F2" s="15"/>
      <c r="G2" s="15"/>
      <c r="H2" s="15"/>
      <c r="I2" s="15"/>
      <c r="J2" s="15"/>
      <c r="K2" s="15"/>
      <c r="L2" s="60"/>
      <c r="M2" s="15"/>
      <c r="N2" s="15"/>
      <c r="O2" s="15"/>
      <c r="P2" s="15"/>
      <c r="Q2" s="15"/>
      <c r="R2" s="15"/>
      <c r="S2" s="60"/>
      <c r="T2" s="15"/>
      <c r="U2" s="15"/>
      <c r="V2" s="15"/>
      <c r="W2" s="15"/>
      <c r="X2" s="15"/>
      <c r="Y2" s="60"/>
      <c r="Z2" s="15"/>
      <c r="AA2" s="15"/>
      <c r="AB2" s="15"/>
      <c r="AC2" s="15"/>
      <c r="AD2" s="15"/>
      <c r="AE2" s="15"/>
      <c r="AF2" s="15"/>
      <c r="AG2" s="60"/>
      <c r="AH2" s="15"/>
      <c r="AI2" s="15"/>
      <c r="AJ2" s="15"/>
      <c r="AK2" s="15"/>
      <c r="AL2" s="15"/>
      <c r="AM2" s="15"/>
      <c r="AN2" s="15"/>
      <c r="AO2" s="60"/>
      <c r="AP2" s="15"/>
      <c r="AQ2" s="15"/>
      <c r="AR2" s="15"/>
      <c r="AS2" s="15"/>
      <c r="AT2" s="15"/>
      <c r="AU2" s="15"/>
      <c r="AV2" s="15"/>
      <c r="AW2" s="59"/>
      <c r="AX2" s="59"/>
      <c r="AY2" s="59"/>
      <c r="AZ2" s="59"/>
      <c r="BA2" s="59"/>
      <c r="BB2" s="59"/>
    </row>
    <row r="3" spans="1:54" ht="15" customHeight="1" x14ac:dyDescent="0.2">
      <c r="A3" s="57" t="str">
        <f>FIRE1115!A3</f>
        <v>2024/25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9"/>
      <c r="P3" s="59"/>
      <c r="Q3" s="59"/>
      <c r="R3" s="59"/>
      <c r="S3" s="59"/>
      <c r="T3" s="59"/>
      <c r="U3" s="59"/>
      <c r="V3" s="59"/>
      <c r="W3" s="57"/>
      <c r="X3" s="57"/>
      <c r="Y3" s="57"/>
      <c r="Z3" s="57"/>
      <c r="AA3" s="57"/>
      <c r="AB3" s="57"/>
      <c r="AC3" s="57"/>
      <c r="AD3" s="57"/>
      <c r="AE3" s="57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</row>
    <row r="4" spans="1:54" ht="32.1" customHeight="1" x14ac:dyDescent="0.25">
      <c r="A4" s="59"/>
      <c r="B4" s="59" t="s">
        <v>72</v>
      </c>
      <c r="C4" s="59"/>
      <c r="D4" s="59"/>
      <c r="E4" s="59"/>
      <c r="F4" s="59"/>
      <c r="G4" s="59"/>
      <c r="H4" s="59"/>
      <c r="I4" s="59"/>
      <c r="J4" s="59" t="s">
        <v>93</v>
      </c>
      <c r="K4" s="59"/>
      <c r="L4" s="59"/>
      <c r="M4" s="59"/>
      <c r="N4" s="59"/>
      <c r="O4" s="59"/>
      <c r="P4" s="59"/>
      <c r="Q4" s="59"/>
      <c r="R4" s="61" t="s">
        <v>96</v>
      </c>
      <c r="S4" s="61"/>
      <c r="T4" s="61"/>
      <c r="U4" s="61"/>
      <c r="V4" s="61"/>
      <c r="W4" s="61"/>
      <c r="X4" s="61"/>
      <c r="Y4" s="59"/>
      <c r="Z4" s="59" t="s">
        <v>54</v>
      </c>
      <c r="AA4" s="59"/>
      <c r="AB4" s="59"/>
      <c r="AC4" s="59"/>
      <c r="AD4" s="59"/>
      <c r="AE4" s="59"/>
      <c r="AF4" s="59"/>
      <c r="AG4" s="59"/>
      <c r="AH4" s="59" t="s">
        <v>55</v>
      </c>
      <c r="AI4" s="59"/>
      <c r="AJ4" s="59"/>
      <c r="AK4" s="59"/>
      <c r="AL4" s="59"/>
      <c r="AM4" s="59"/>
      <c r="AN4" s="59"/>
      <c r="AO4" s="59"/>
      <c r="AP4" s="61" t="s">
        <v>56</v>
      </c>
      <c r="AQ4" s="61"/>
      <c r="AR4" s="61"/>
      <c r="AS4" s="61"/>
      <c r="AT4" s="61"/>
      <c r="AU4" s="61"/>
      <c r="AV4" s="61"/>
      <c r="AW4" s="59"/>
      <c r="AX4" s="59"/>
      <c r="AY4" s="59"/>
      <c r="AZ4" s="59"/>
      <c r="BA4" s="59"/>
      <c r="BB4" s="59"/>
    </row>
    <row r="5" spans="1:54" s="58" customFormat="1" ht="60" customHeight="1" x14ac:dyDescent="0.25">
      <c r="A5" s="62" t="s">
        <v>201</v>
      </c>
      <c r="B5" s="63" t="s">
        <v>88</v>
      </c>
      <c r="C5" s="64" t="s">
        <v>89</v>
      </c>
      <c r="D5" s="64" t="s">
        <v>90</v>
      </c>
      <c r="E5" s="64" t="s">
        <v>91</v>
      </c>
      <c r="F5" s="64" t="s">
        <v>92</v>
      </c>
      <c r="G5" s="64" t="s">
        <v>67</v>
      </c>
      <c r="H5" s="64" t="s">
        <v>97</v>
      </c>
      <c r="I5" s="64"/>
      <c r="J5" s="63" t="s">
        <v>88</v>
      </c>
      <c r="K5" s="64" t="s">
        <v>89</v>
      </c>
      <c r="L5" s="64" t="s">
        <v>90</v>
      </c>
      <c r="M5" s="64" t="s">
        <v>91</v>
      </c>
      <c r="N5" s="64" t="s">
        <v>92</v>
      </c>
      <c r="O5" s="64" t="s">
        <v>67</v>
      </c>
      <c r="P5" s="64" t="s">
        <v>97</v>
      </c>
      <c r="Q5" s="64"/>
      <c r="R5" s="64" t="s">
        <v>70</v>
      </c>
      <c r="S5" s="64" t="s">
        <v>58</v>
      </c>
      <c r="T5" s="64" t="s">
        <v>59</v>
      </c>
      <c r="U5" s="64" t="s">
        <v>60</v>
      </c>
      <c r="V5" s="76" t="s">
        <v>61</v>
      </c>
      <c r="W5" s="64" t="s">
        <v>44</v>
      </c>
      <c r="X5" s="64" t="s">
        <v>202</v>
      </c>
      <c r="Y5" s="64"/>
      <c r="Z5" s="63" t="s">
        <v>88</v>
      </c>
      <c r="AA5" s="64" t="s">
        <v>89</v>
      </c>
      <c r="AB5" s="64" t="s">
        <v>90</v>
      </c>
      <c r="AC5" s="64" t="s">
        <v>91</v>
      </c>
      <c r="AD5" s="64" t="s">
        <v>92</v>
      </c>
      <c r="AE5" s="64" t="s">
        <v>67</v>
      </c>
      <c r="AF5" s="64" t="s">
        <v>97</v>
      </c>
      <c r="AG5" s="64"/>
      <c r="AH5" s="63" t="s">
        <v>88</v>
      </c>
      <c r="AI5" s="64" t="s">
        <v>89</v>
      </c>
      <c r="AJ5" s="64" t="s">
        <v>90</v>
      </c>
      <c r="AK5" s="64" t="s">
        <v>91</v>
      </c>
      <c r="AL5" s="64" t="s">
        <v>92</v>
      </c>
      <c r="AM5" s="64" t="s">
        <v>67</v>
      </c>
      <c r="AN5" s="64" t="s">
        <v>97</v>
      </c>
      <c r="AO5" s="64"/>
      <c r="AP5" s="64" t="s">
        <v>57</v>
      </c>
      <c r="AQ5" s="64" t="s">
        <v>58</v>
      </c>
      <c r="AR5" s="64" t="s">
        <v>59</v>
      </c>
      <c r="AS5" s="64" t="s">
        <v>60</v>
      </c>
      <c r="AT5" s="76" t="s">
        <v>61</v>
      </c>
      <c r="AU5" s="64" t="s">
        <v>44</v>
      </c>
      <c r="AV5" s="64" t="s">
        <v>202</v>
      </c>
      <c r="AW5" s="65"/>
      <c r="AX5" s="65"/>
      <c r="AY5" s="65"/>
      <c r="AZ5" s="65"/>
      <c r="BA5" s="65"/>
      <c r="BB5" s="65"/>
    </row>
    <row r="6" spans="1:54" ht="15" customHeight="1" x14ac:dyDescent="0.25">
      <c r="A6" s="59" t="s">
        <v>62</v>
      </c>
      <c r="B6" s="66" cm="1">
        <f t="array" ref="B6">SUMPRODUCT((Data!$A$2:$A$59766=$A$3)*(Data!$H$2:$H$59766=B$5)*(Data!$G$2:$G$59766=$B$4)*(Data!$I$2:$I$59766))</f>
        <v>20</v>
      </c>
      <c r="C6" s="66" cm="1">
        <f t="array" ref="C6">SUMPRODUCT((Data!$A$2:$A$59766=$A$3)*(Data!$H$2:$H$59766=C$5)*(Data!$G$2:$G$59766=$B$4)*(Data!$I$2:$I$59766))</f>
        <v>176</v>
      </c>
      <c r="D6" s="66" cm="1">
        <f t="array" ref="D6">SUMPRODUCT((Data!$A$2:$A$59766=$A$3)*(Data!$H$2:$H$59766=D$5)*(Data!$G$2:$G$59766=$B$4)*(Data!$I$2:$I$59766))</f>
        <v>223</v>
      </c>
      <c r="E6" s="66" cm="1">
        <f t="array" ref="E6">SUMPRODUCT((Data!$A$2:$A$59766=$A$3)*(Data!$H$2:$H$59766=E$5)*(Data!$G$2:$G$59766=$B$4)*(Data!$I$2:$I$59766))</f>
        <v>774</v>
      </c>
      <c r="F6" s="66" cm="1">
        <f t="array" ref="F6">SUMPRODUCT((Data!$A$2:$A$59766=$A$3)*(Data!$H$2:$H$59766=F$5)*(Data!$G$2:$G$59766=$B$4)*(Data!$I$2:$I$59766))</f>
        <v>315</v>
      </c>
      <c r="G6" s="66" cm="1">
        <f t="array" ref="G6">SUMPRODUCT((Data!$A$2:$A$59766=$A$3)*(Data!$H$2:$H$59766=G$5)*(Data!$G$2:$G$59766=$B$4)*(Data!$I$2:$I$59766))</f>
        <v>0</v>
      </c>
      <c r="H6" s="75">
        <f t="shared" ref="H6:H36" si="0">IF(SUM(B6:F6)=0,"-",20*(B6/SUM(B6:F6))+30*(C6/SUM(B6:F6))+40.5*(D6/SUM(B6:F6))+50.5*(E6/SUM(B6:F6))+60.5*(F6/SUM(B6:F6)))</f>
        <v>48.312997347480106</v>
      </c>
      <c r="I6" s="68"/>
      <c r="J6" s="66" cm="1">
        <f t="array" ref="J6">SUMPRODUCT((Data!$A$2:$A$59766=$A$3)*(Data!$H$2:$H$59766=J$5)*(Data!$G$2:$G$59766=$J$4)*(Data!$I$2:$I$59766))</f>
        <v>96</v>
      </c>
      <c r="K6" s="66" cm="1">
        <f t="array" ref="K6">SUMPRODUCT((Data!$A$2:$A$59766=$A$3)*(Data!$H$2:$H$59766=K$5)*(Data!$G$2:$G$59766=$J$4)*(Data!$I$2:$I$59766))</f>
        <v>336</v>
      </c>
      <c r="L6" s="66" cm="1">
        <f t="array" ref="L6">SUMPRODUCT((Data!$A$2:$A$59766=$A$3)*(Data!$H$2:$H$59766=L$5)*(Data!$G$2:$G$59766=$J$4)*(Data!$I$2:$I$59766))</f>
        <v>313</v>
      </c>
      <c r="M6" s="66" cm="1">
        <f t="array" ref="M6">SUMPRODUCT((Data!$A$2:$A$59766=$A$3)*(Data!$H$2:$H$59766=M$5)*(Data!$G$2:$G$59766=$J$4)*(Data!$I$2:$I$59766))</f>
        <v>231</v>
      </c>
      <c r="N6" s="66" cm="1">
        <f t="array" ref="N6">SUMPRODUCT((Data!$A$2:$A$59766=$A$3)*(Data!$H$2:$H$59766=N$5)*(Data!$G$2:$G$59766=$J$4)*(Data!$I$2:$I$59766))</f>
        <v>171</v>
      </c>
      <c r="O6" s="66" cm="1">
        <f t="array" ref="O6">SUMPRODUCT((Data!$A$2:$A$59766=$A$3)*(Data!$H$2:$H$59766=O$5)*(Data!$G$2:$G$59766=$J$4)*(Data!$I$2:$I$59766))</f>
        <v>0</v>
      </c>
      <c r="P6" s="75">
        <f t="shared" ref="P6:P36" si="1">IF(SUM(J6:N6)=0,"-",20*(J6/SUM(J6:N6))+30*(K6/SUM(J6:N6))+40.5*(L6/SUM(J6:N6))+50.5*(M6/SUM(J6:N6))+60.5*(N6/SUM(J6:N6)))</f>
        <v>40.704010462074983</v>
      </c>
      <c r="Q6" s="68"/>
      <c r="R6" s="66">
        <f t="shared" ref="R6:W36" si="2">B6+J6</f>
        <v>116</v>
      </c>
      <c r="S6" s="66">
        <f t="shared" si="2"/>
        <v>512</v>
      </c>
      <c r="T6" s="66">
        <f t="shared" si="2"/>
        <v>536</v>
      </c>
      <c r="U6" s="66">
        <f t="shared" si="2"/>
        <v>1005</v>
      </c>
      <c r="V6" s="66">
        <f t="shared" si="2"/>
        <v>486</v>
      </c>
      <c r="W6" s="66">
        <f t="shared" si="2"/>
        <v>0</v>
      </c>
      <c r="X6" s="75">
        <f>IF(SUM(R6:V6)=0,"-",20*(R6/SUM(R6:V6))+30*(S6/SUM(R6:V6))+40.5*(T6/SUM(R6:V6))+50.5*(U6/SUM(R6:V6))+60.5*(V6/SUM(R6:V6)))</f>
        <v>45.025800376647837</v>
      </c>
      <c r="Y6" s="68"/>
      <c r="Z6" s="66" cm="1">
        <f t="array" ref="Z6">SUMPRODUCT((Data!$A$2:$A$59766=$A$3)*(Data!$H$2:$H$59766=Z$5)*(Data!$G$2:$G$59766=$Z$4)*(Data!$I$2:$I$59766))</f>
        <v>9</v>
      </c>
      <c r="AA6" s="66" cm="1">
        <f t="array" ref="AA6">SUMPRODUCT((Data!$A$2:$A$59766=$A$3)*(Data!$H$2:$H$59766=AA$5)*(Data!$G$2:$G$59766=$Z$4)*(Data!$I$2:$I$59766))</f>
        <v>25</v>
      </c>
      <c r="AB6" s="66" cm="1">
        <f t="array" ref="AB6">SUMPRODUCT((Data!$A$2:$A$59766=$A$3)*(Data!$H$2:$H$59766=AB$5)*(Data!$G$2:$G$59766=$Z$4)*(Data!$I$2:$I$59766))</f>
        <v>25</v>
      </c>
      <c r="AC6" s="66" cm="1">
        <f t="array" ref="AC6">SUMPRODUCT((Data!$A$2:$A$59766=$A$3)*(Data!$H$2:$H$59766=AC$5)*(Data!$G$2:$G$59766=$Z$4)*(Data!$I$2:$I$59766))</f>
        <v>17</v>
      </c>
      <c r="AD6" s="66" cm="1">
        <f t="array" ref="AD6">SUMPRODUCT((Data!$A$2:$A$59766=$A$3)*(Data!$H$2:$H$59766=AD$5)*(Data!$G$2:$G$59766=$Z$4)*(Data!$I$2:$I$59766))</f>
        <v>30</v>
      </c>
      <c r="AE6" s="66" cm="1">
        <f t="array" ref="AE6">SUMPRODUCT((Data!$A$2:$A$59766=$A$3)*(Data!$H$2:$H$59766=AE$5)*(Data!$G$2:$G$59766=$Z$4)*(Data!$I$2:$I$59766))</f>
        <v>0</v>
      </c>
      <c r="AF6" s="75">
        <f t="shared" ref="AF6:AF36" si="3">IF(SUM(Z6:AD6)=0,"-",20*(Z6/SUM(Z6:AD6))+30*(AA6/SUM(Z6:AD6))+40.5*(AB6/SUM(Z6:AD6))+50.5*(AC6/SUM(Z6:AD6))+60.5*(AD6/SUM(Z6:AD6)))</f>
        <v>43.547169811320749</v>
      </c>
      <c r="AG6" s="68"/>
      <c r="AH6" s="66" cm="1">
        <f t="array" ref="AH6">SUMPRODUCT((Data!$A$2:$A$59766=$A$3)*(Data!$H$2:$H$59766=AH$5)*(Data!$G$2:$G$59766=$AH$4)*(Data!$I$2:$I$59766))</f>
        <v>74</v>
      </c>
      <c r="AI6" s="66" cm="1">
        <f t="array" ref="AI6">SUMPRODUCT((Data!$A$2:$A$59766=$A$3)*(Data!$H$2:$H$59766=AI$5)*(Data!$G$2:$G$59766=$AH$4)*(Data!$I$2:$I$59766))</f>
        <v>198</v>
      </c>
      <c r="AJ6" s="66" cm="1">
        <f t="array" ref="AJ6">SUMPRODUCT((Data!$A$2:$A$59766=$A$3)*(Data!$H$2:$H$59766=AJ$5)*(Data!$G$2:$G$59766=$AH$4)*(Data!$I$2:$I$59766))</f>
        <v>182</v>
      </c>
      <c r="AK6" s="66" cm="1">
        <f t="array" ref="AK6">SUMPRODUCT((Data!$A$2:$A$59766=$A$3)*(Data!$H$2:$H$59766=AK$5)*(Data!$G$2:$G$59766=$AH$4)*(Data!$I$2:$I$59766))</f>
        <v>201</v>
      </c>
      <c r="AL6" s="66" cm="1">
        <f t="array" ref="AL6">SUMPRODUCT((Data!$A$2:$A$59766=$A$3)*(Data!$H$2:$H$59766=AL$5)*(Data!$G$2:$G$59766=$AH$4)*(Data!$I$2:$I$59766))</f>
        <v>385</v>
      </c>
      <c r="AM6" s="66" cm="1">
        <f t="array" ref="AM6">SUMPRODUCT((Data!$A$2:$A$59766=$A$3)*(Data!$H$2:$H$59766=AM$5)*(Data!$G$2:$G$59766=$AH$4)*(Data!$I$2:$I$59766))</f>
        <v>1</v>
      </c>
      <c r="AN6" s="75">
        <f t="shared" ref="AN6:AN36" si="4">IF(SUM(AH6:AL6)=0,"-",20*(AH6/SUM(AH6:AL6))+30*(AI6/SUM(AH6:AL6))+40.5*(AJ6/SUM(AH6:AL6))+50.5*(AK6/SUM(AH6:AL6))+60.5*(AL6/SUM(AH6:AL6)))</f>
        <v>46.378846153846155</v>
      </c>
      <c r="AO6" s="68"/>
      <c r="AP6" s="66">
        <f t="shared" ref="AP6:AU36" si="5">AH6+Z6+R6</f>
        <v>199</v>
      </c>
      <c r="AQ6" s="66">
        <f t="shared" si="5"/>
        <v>735</v>
      </c>
      <c r="AR6" s="66">
        <f t="shared" si="5"/>
        <v>743</v>
      </c>
      <c r="AS6" s="66">
        <f t="shared" si="5"/>
        <v>1223</v>
      </c>
      <c r="AT6" s="66">
        <f t="shared" si="5"/>
        <v>901</v>
      </c>
      <c r="AU6" s="66">
        <f t="shared" si="5"/>
        <v>1</v>
      </c>
      <c r="AV6" s="75">
        <f>IF(SUM(AP6:AT6)=0,"-",20*(AP6/SUM(AP6:AT6))+30*(AQ6/SUM(AP6:AT6))+40.5*(AR6/SUM(AP6:AT6))+50.5*(AS6/SUM(AP6:AT6))+60.5*(AT6/SUM(AP6:AT6)))</f>
        <v>45.354775059194949</v>
      </c>
      <c r="AW6" s="59"/>
      <c r="AX6" s="59"/>
      <c r="AY6" s="68"/>
      <c r="AZ6" s="68"/>
      <c r="BA6" s="59"/>
      <c r="BB6" s="59"/>
    </row>
    <row r="7" spans="1:54" ht="15" customHeight="1" x14ac:dyDescent="0.25">
      <c r="A7" s="59" t="s">
        <v>68</v>
      </c>
      <c r="B7" s="66" cm="1">
        <f t="array" ref="B7">SUMPRODUCT((Data!$A$2:$A$59766=$A$3)*(Data!$D$2:$D$59766=$A7)*(Data!$H$2:$H$59766=B$5)*(Data!$G$2:$G$59766=$B$4)*(Data!$I$2:$I$59766))</f>
        <v>14</v>
      </c>
      <c r="C7" s="66" cm="1">
        <f t="array" ref="C7">SUMPRODUCT((Data!$A$2:$A$59766=$A$3)*(Data!$D$2:$D$59766=$A7)*(Data!$H$2:$H$59766=C$5)*(Data!$G$2:$G$59766=$B$4)*(Data!$I$2:$I$59766))</f>
        <v>108</v>
      </c>
      <c r="D7" s="66" cm="1">
        <f t="array" ref="D7">SUMPRODUCT((Data!$A$2:$A$59766=$A$3)*(Data!$D$2:$D$59766=$A7)*(Data!$H$2:$H$59766=D$5)*(Data!$G$2:$G$59766=$B$4)*(Data!$I$2:$I$59766))</f>
        <v>128</v>
      </c>
      <c r="E7" s="66" cm="1">
        <f t="array" ref="E7">SUMPRODUCT((Data!$A$2:$A$59766=$A$3)*(Data!$D$2:$D$59766=$A7)*(Data!$H$2:$H$59766=E$5)*(Data!$G$2:$G$59766=$B$4)*(Data!$I$2:$I$59766))</f>
        <v>464</v>
      </c>
      <c r="F7" s="66" cm="1">
        <f t="array" ref="F7">SUMPRODUCT((Data!$A$2:$A$59766=$A$3)*(Data!$D$2:$D$59766=$A7)*(Data!$H$2:$H$59766=F$5)*(Data!$G$2:$G$59766=$B$4)*(Data!$I$2:$I$59766))</f>
        <v>210</v>
      </c>
      <c r="G7" s="66" cm="1">
        <f t="array" ref="G7">SUMPRODUCT((Data!$A$2:$A$59766=$A$3)*(Data!$D$2:$D$59766=$A7)*(Data!$H$2:$H$59766=G$5)*(Data!$G$2:$G$59766=$B$4)*(Data!$I$2:$I$59766))</f>
        <v>0</v>
      </c>
      <c r="H7" s="75">
        <f t="shared" si="0"/>
        <v>48.529220779220779</v>
      </c>
      <c r="I7" s="68"/>
      <c r="J7" s="66" cm="1">
        <f t="array" ref="J7">SUMPRODUCT((Data!$A$2:$A$59766=$A$3)*(Data!$D$2:$D$59766=$A7)*(Data!$H$2:$H$59766=J$5)*(Data!$G$2:$G$59766=$J$4)*(Data!$I$2:$I$59766))</f>
        <v>95</v>
      </c>
      <c r="K7" s="66" cm="1">
        <f t="array" ref="K7">SUMPRODUCT((Data!$A$2:$A$59766=$A$3)*(Data!$D$2:$D$59766=$A7)*(Data!$H$2:$H$59766=K$5)*(Data!$G$2:$G$59766=$J$4)*(Data!$I$2:$I$59766))</f>
        <v>328</v>
      </c>
      <c r="L7" s="66" cm="1">
        <f t="array" ref="L7">SUMPRODUCT((Data!$A$2:$A$59766=$A$3)*(Data!$D$2:$D$59766=$A7)*(Data!$H$2:$H$59766=L$5)*(Data!$G$2:$G$59766=$J$4)*(Data!$I$2:$I$59766))</f>
        <v>299</v>
      </c>
      <c r="M7" s="66" cm="1">
        <f t="array" ref="M7">SUMPRODUCT((Data!$A$2:$A$59766=$A$3)*(Data!$D$2:$D$59766=$A7)*(Data!$H$2:$H$59766=M$5)*(Data!$G$2:$G$59766=$J$4)*(Data!$I$2:$I$59766))</f>
        <v>224</v>
      </c>
      <c r="N7" s="66" cm="1">
        <f t="array" ref="N7">SUMPRODUCT((Data!$A$2:$A$59766=$A$3)*(Data!$D$2:$D$59766=$A7)*(Data!$H$2:$H$59766=N$5)*(Data!$G$2:$G$59766=$J$4)*(Data!$I$2:$I$59766))</f>
        <v>164</v>
      </c>
      <c r="O7" s="66" cm="1">
        <f t="array" ref="O7">SUMPRODUCT((Data!$A$2:$A$59766=$A$3)*(Data!$D$2:$D$59766=$A7)*(Data!$H$2:$H$59766=O$5)*(Data!$G$2:$G$59766=$J$4)*(Data!$I$2:$I$59766))</f>
        <v>0</v>
      </c>
      <c r="P7" s="75">
        <f t="shared" si="1"/>
        <v>40.615765765765765</v>
      </c>
      <c r="Q7" s="68"/>
      <c r="R7" s="66">
        <f t="shared" si="2"/>
        <v>109</v>
      </c>
      <c r="S7" s="66">
        <f t="shared" si="2"/>
        <v>436</v>
      </c>
      <c r="T7" s="66">
        <f t="shared" si="2"/>
        <v>427</v>
      </c>
      <c r="U7" s="66">
        <f t="shared" si="2"/>
        <v>688</v>
      </c>
      <c r="V7" s="66">
        <f t="shared" si="2"/>
        <v>374</v>
      </c>
      <c r="W7" s="66">
        <f t="shared" si="2"/>
        <v>0</v>
      </c>
      <c r="X7" s="75">
        <f t="shared" ref="X7:X53" si="6">IF(SUM(R7:V7)=0,"-",20*(R7/SUM(R7:V7))+30*(S7/SUM(R7:V7))+40.5*(T7/SUM(R7:V7))+50.5*(U7/SUM(R7:V7))+60.5*(V7/SUM(R7:V7)))</f>
        <v>44.210668633235002</v>
      </c>
      <c r="Y7" s="68"/>
      <c r="Z7" s="66" cm="1">
        <f t="array" ref="Z7">SUMPRODUCT((Data!$A$2:$A$59766=$A$3)*(Data!$D$2:$D$59766=$A7)*(Data!$H$2:$H$59766=Z$5)*(Data!$G$2:$G$59766=$Z$4)*(Data!$I$2:$I$59766))</f>
        <v>9</v>
      </c>
      <c r="AA7" s="66" cm="1">
        <f t="array" ref="AA7">SUMPRODUCT((Data!$A$2:$A$59766=$A$3)*(Data!$D$2:$D$59766=$A7)*(Data!$H$2:$H$59766=AA$5)*(Data!$G$2:$G$59766=$Z$4)*(Data!$I$2:$I$59766))</f>
        <v>16</v>
      </c>
      <c r="AB7" s="66" cm="1">
        <f t="array" ref="AB7">SUMPRODUCT((Data!$A$2:$A$59766=$A$3)*(Data!$D$2:$D$59766=$A7)*(Data!$H$2:$H$59766=AB$5)*(Data!$G$2:$G$59766=$Z$4)*(Data!$I$2:$I$59766))</f>
        <v>18</v>
      </c>
      <c r="AC7" s="66" cm="1">
        <f t="array" ref="AC7">SUMPRODUCT((Data!$A$2:$A$59766=$A$3)*(Data!$D$2:$D$59766=$A7)*(Data!$H$2:$H$59766=AC$5)*(Data!$G$2:$G$59766=$Z$4)*(Data!$I$2:$I$59766))</f>
        <v>13</v>
      </c>
      <c r="AD7" s="66" cm="1">
        <f t="array" ref="AD7">SUMPRODUCT((Data!$A$2:$A$59766=$A$3)*(Data!$D$2:$D$59766=$A7)*(Data!$H$2:$H$59766=AD$5)*(Data!$G$2:$G$59766=$Z$4)*(Data!$I$2:$I$59766))</f>
        <v>19</v>
      </c>
      <c r="AE7" s="66" cm="1">
        <f t="array" ref="AE7">SUMPRODUCT((Data!$A$2:$A$59766=$A$3)*(Data!$D$2:$D$59766=$A7)*(Data!$H$2:$H$59766=AE$5)*(Data!$G$2:$G$59766=$Z$4)*(Data!$I$2:$I$59766))</f>
        <v>0</v>
      </c>
      <c r="AF7" s="75">
        <f t="shared" si="3"/>
        <v>42.6</v>
      </c>
      <c r="AG7" s="68"/>
      <c r="AH7" s="66" cm="1">
        <f t="array" ref="AH7">SUMPRODUCT((Data!$A$2:$A$59766=$A$3)*(Data!$D$2:$D$59766=$A7)*(Data!$H$2:$H$59766=AH$5)*(Data!$G$2:$G$59766=$AH$4)*(Data!$I$2:$I$59766))</f>
        <v>50</v>
      </c>
      <c r="AI7" s="66" cm="1">
        <f t="array" ref="AI7">SUMPRODUCT((Data!$A$2:$A$59766=$A$3)*(Data!$D$2:$D$59766=$A7)*(Data!$H$2:$H$59766=AI$5)*(Data!$G$2:$G$59766=$AH$4)*(Data!$I$2:$I$59766))</f>
        <v>132</v>
      </c>
      <c r="AJ7" s="66" cm="1">
        <f t="array" ref="AJ7">SUMPRODUCT((Data!$A$2:$A$59766=$A$3)*(Data!$D$2:$D$59766=$A7)*(Data!$H$2:$H$59766=AJ$5)*(Data!$G$2:$G$59766=$AH$4)*(Data!$I$2:$I$59766))</f>
        <v>125</v>
      </c>
      <c r="AK7" s="66" cm="1">
        <f t="array" ref="AK7">SUMPRODUCT((Data!$A$2:$A$59766=$A$3)*(Data!$D$2:$D$59766=$A7)*(Data!$H$2:$H$59766=AK$5)*(Data!$G$2:$G$59766=$AH$4)*(Data!$I$2:$I$59766))</f>
        <v>154</v>
      </c>
      <c r="AL7" s="66" cm="1">
        <f t="array" ref="AL7">SUMPRODUCT((Data!$A$2:$A$59766=$A$3)*(Data!$D$2:$D$59766=$A7)*(Data!$H$2:$H$59766=AL$5)*(Data!$G$2:$G$59766=$AH$4)*(Data!$I$2:$I$59766))</f>
        <v>265</v>
      </c>
      <c r="AM7" s="66" cm="1">
        <f t="array" ref="AM7">SUMPRODUCT((Data!$A$2:$A$59766=$A$3)*(Data!$D$2:$D$59766=$A7)*(Data!$H$2:$H$59766=AM$5)*(Data!$G$2:$G$59766=$AH$4)*(Data!$I$2:$I$59766))</f>
        <v>1</v>
      </c>
      <c r="AN7" s="75">
        <f t="shared" si="4"/>
        <v>46.600550964187335</v>
      </c>
      <c r="AO7" s="68"/>
      <c r="AP7" s="66">
        <f t="shared" si="5"/>
        <v>168</v>
      </c>
      <c r="AQ7" s="66">
        <f t="shared" si="5"/>
        <v>584</v>
      </c>
      <c r="AR7" s="66">
        <f t="shared" si="5"/>
        <v>570</v>
      </c>
      <c r="AS7" s="66">
        <f t="shared" si="5"/>
        <v>855</v>
      </c>
      <c r="AT7" s="66">
        <f t="shared" si="5"/>
        <v>658</v>
      </c>
      <c r="AU7" s="66">
        <f t="shared" si="5"/>
        <v>1</v>
      </c>
      <c r="AV7" s="75">
        <f t="shared" ref="AV7:AV53" si="7">IF(SUM(AP7:AT7)=0,"-",20*(AP7/SUM(AP7:AT7))+30*(AQ7/SUM(AP7:AT7))+40.5*(AR7/SUM(AP7:AT7))+50.5*(AS7/SUM(AP7:AT7))+60.5*(AT7/SUM(AP7:AT7)))</f>
        <v>44.780070546737214</v>
      </c>
      <c r="AW7" s="59"/>
      <c r="AX7" s="59"/>
      <c r="AY7" s="68"/>
      <c r="AZ7" s="68"/>
      <c r="BA7" s="59"/>
      <c r="BB7" s="59"/>
    </row>
    <row r="8" spans="1:54" ht="15" customHeight="1" x14ac:dyDescent="0.25">
      <c r="A8" s="59" t="s">
        <v>69</v>
      </c>
      <c r="B8" s="66" cm="1">
        <f t="array" ref="B8">SUMPRODUCT((Data!$A$2:$A$59766=$A$3)*(Data!$D$2:$D$59766=$A8)*(Data!$H$2:$H$59766=B$5)*(Data!$G$2:$G$59766=$B$4)*(Data!$I$2:$I$59766))</f>
        <v>6</v>
      </c>
      <c r="C8" s="66" cm="1">
        <f t="array" ref="C8">SUMPRODUCT((Data!$A$2:$A$59766=$A$3)*(Data!$D$2:$D$59766=$A8)*(Data!$H$2:$H$59766=C$5)*(Data!$G$2:$G$59766=$B$4)*(Data!$I$2:$I$59766))</f>
        <v>68</v>
      </c>
      <c r="D8" s="66" cm="1">
        <f t="array" ref="D8">SUMPRODUCT((Data!$A$2:$A$59766=$A$3)*(Data!$D$2:$D$59766=$A8)*(Data!$H$2:$H$59766=D$5)*(Data!$G$2:$G$59766=$B$4)*(Data!$I$2:$I$59766))</f>
        <v>95</v>
      </c>
      <c r="E8" s="66" cm="1">
        <f t="array" ref="E8">SUMPRODUCT((Data!$A$2:$A$59766=$A$3)*(Data!$D$2:$D$59766=$A8)*(Data!$H$2:$H$59766=E$5)*(Data!$G$2:$G$59766=$B$4)*(Data!$I$2:$I$59766))</f>
        <v>310</v>
      </c>
      <c r="F8" s="66" cm="1">
        <f t="array" ref="F8">SUMPRODUCT((Data!$A$2:$A$59766=$A$3)*(Data!$D$2:$D$59766=$A8)*(Data!$H$2:$H$59766=F$5)*(Data!$G$2:$G$59766=$B$4)*(Data!$I$2:$I$59766))</f>
        <v>105</v>
      </c>
      <c r="G8" s="66" cm="1">
        <f t="array" ref="G8">SUMPRODUCT((Data!$A$2:$A$59766=$A$3)*(Data!$D$2:$D$59766=$A8)*(Data!$H$2:$H$59766=G$5)*(Data!$G$2:$G$59766=$B$4)*(Data!$I$2:$I$59766))</f>
        <v>0</v>
      </c>
      <c r="H8" s="75">
        <f t="shared" si="0"/>
        <v>47.970890410958908</v>
      </c>
      <c r="I8" s="68"/>
      <c r="J8" s="66" cm="1">
        <f t="array" ref="J8">SUMPRODUCT((Data!$A$2:$A$59766=$A$3)*(Data!$D$2:$D$59766=$A8)*(Data!$H$2:$H$59766=J$5)*(Data!$G$2:$G$59766=$J$4)*(Data!$I$2:$I$59766))</f>
        <v>1</v>
      </c>
      <c r="K8" s="66" cm="1">
        <f t="array" ref="K8">SUMPRODUCT((Data!$A$2:$A$59766=$A$3)*(Data!$D$2:$D$59766=$A8)*(Data!$H$2:$H$59766=K$5)*(Data!$G$2:$G$59766=$J$4)*(Data!$I$2:$I$59766))</f>
        <v>8</v>
      </c>
      <c r="L8" s="66" cm="1">
        <f t="array" ref="L8">SUMPRODUCT((Data!$A$2:$A$59766=$A$3)*(Data!$D$2:$D$59766=$A8)*(Data!$H$2:$H$59766=L$5)*(Data!$G$2:$G$59766=$J$4)*(Data!$I$2:$I$59766))</f>
        <v>14</v>
      </c>
      <c r="M8" s="66" cm="1">
        <f t="array" ref="M8">SUMPRODUCT((Data!$A$2:$A$59766=$A$3)*(Data!$D$2:$D$59766=$A8)*(Data!$H$2:$H$59766=M$5)*(Data!$G$2:$G$59766=$J$4)*(Data!$I$2:$I$59766))</f>
        <v>7</v>
      </c>
      <c r="N8" s="66" cm="1">
        <f t="array" ref="N8">SUMPRODUCT((Data!$A$2:$A$59766=$A$3)*(Data!$D$2:$D$59766=$A8)*(Data!$H$2:$H$59766=N$5)*(Data!$G$2:$G$59766=$J$4)*(Data!$I$2:$I$59766))</f>
        <v>7</v>
      </c>
      <c r="O8" s="66" cm="1">
        <f t="array" ref="O8">SUMPRODUCT((Data!$A$2:$A$59766=$A$3)*(Data!$D$2:$D$59766=$A8)*(Data!$H$2:$H$59766=O$5)*(Data!$G$2:$G$59766=$J$4)*(Data!$I$2:$I$59766))</f>
        <v>0</v>
      </c>
      <c r="P8" s="75">
        <f t="shared" si="1"/>
        <v>43.351351351351354</v>
      </c>
      <c r="Q8" s="68"/>
      <c r="R8" s="66">
        <f t="shared" si="2"/>
        <v>7</v>
      </c>
      <c r="S8" s="66">
        <f t="shared" si="2"/>
        <v>76</v>
      </c>
      <c r="T8" s="66">
        <f t="shared" si="2"/>
        <v>109</v>
      </c>
      <c r="U8" s="66">
        <f t="shared" si="2"/>
        <v>317</v>
      </c>
      <c r="V8" s="66">
        <f t="shared" si="2"/>
        <v>112</v>
      </c>
      <c r="W8" s="66">
        <f t="shared" si="2"/>
        <v>0</v>
      </c>
      <c r="X8" s="75">
        <f t="shared" si="6"/>
        <v>47.695652173913047</v>
      </c>
      <c r="Y8" s="68"/>
      <c r="Z8" s="66" cm="1">
        <f t="array" ref="Z8">SUMPRODUCT((Data!$A$2:$A$59766=$A$3)*(Data!$D$2:$D$59766=$A8)*(Data!$H$2:$H$59766=Z$5)*(Data!$G$2:$G$59766=$Z$4)*(Data!$I$2:$I$59766))</f>
        <v>0</v>
      </c>
      <c r="AA8" s="66" cm="1">
        <f t="array" ref="AA8">SUMPRODUCT((Data!$A$2:$A$59766=$A$3)*(Data!$D$2:$D$59766=$A8)*(Data!$H$2:$H$59766=AA$5)*(Data!$G$2:$G$59766=$Z$4)*(Data!$I$2:$I$59766))</f>
        <v>9</v>
      </c>
      <c r="AB8" s="66" cm="1">
        <f t="array" ref="AB8">SUMPRODUCT((Data!$A$2:$A$59766=$A$3)*(Data!$D$2:$D$59766=$A8)*(Data!$H$2:$H$59766=AB$5)*(Data!$G$2:$G$59766=$Z$4)*(Data!$I$2:$I$59766))</f>
        <v>7</v>
      </c>
      <c r="AC8" s="66" cm="1">
        <f t="array" ref="AC8">SUMPRODUCT((Data!$A$2:$A$59766=$A$3)*(Data!$D$2:$D$59766=$A8)*(Data!$H$2:$H$59766=AC$5)*(Data!$G$2:$G$59766=$Z$4)*(Data!$I$2:$I$59766))</f>
        <v>4</v>
      </c>
      <c r="AD8" s="66" cm="1">
        <f t="array" ref="AD8">SUMPRODUCT((Data!$A$2:$A$59766=$A$3)*(Data!$D$2:$D$59766=$A8)*(Data!$H$2:$H$59766=AD$5)*(Data!$G$2:$G$59766=$Z$4)*(Data!$I$2:$I$59766))</f>
        <v>11</v>
      </c>
      <c r="AE8" s="66" cm="1">
        <f t="array" ref="AE8">SUMPRODUCT((Data!$A$2:$A$59766=$A$3)*(Data!$D$2:$D$59766=$A8)*(Data!$H$2:$H$59766=AE$5)*(Data!$G$2:$G$59766=$Z$4)*(Data!$I$2:$I$59766))</f>
        <v>0</v>
      </c>
      <c r="AF8" s="75">
        <f t="shared" si="3"/>
        <v>45.838709677419359</v>
      </c>
      <c r="AG8" s="68"/>
      <c r="AH8" s="66" cm="1">
        <f t="array" ref="AH8">SUMPRODUCT((Data!$A$2:$A$59766=$A$3)*(Data!$D$2:$D$59766=$A8)*(Data!$H$2:$H$59766=AH$5)*(Data!$G$2:$G$59766=$AH$4)*(Data!$I$2:$I$59766))</f>
        <v>24</v>
      </c>
      <c r="AI8" s="66" cm="1">
        <f t="array" ref="AI8">SUMPRODUCT((Data!$A$2:$A$59766=$A$3)*(Data!$D$2:$D$59766=$A8)*(Data!$H$2:$H$59766=AI$5)*(Data!$G$2:$G$59766=$AH$4)*(Data!$I$2:$I$59766))</f>
        <v>66</v>
      </c>
      <c r="AJ8" s="66" cm="1">
        <f t="array" ref="AJ8">SUMPRODUCT((Data!$A$2:$A$59766=$A$3)*(Data!$D$2:$D$59766=$A8)*(Data!$H$2:$H$59766=AJ$5)*(Data!$G$2:$G$59766=$AH$4)*(Data!$I$2:$I$59766))</f>
        <v>57</v>
      </c>
      <c r="AK8" s="66" cm="1">
        <f t="array" ref="AK8">SUMPRODUCT((Data!$A$2:$A$59766=$A$3)*(Data!$D$2:$D$59766=$A8)*(Data!$H$2:$H$59766=AK$5)*(Data!$G$2:$G$59766=$AH$4)*(Data!$I$2:$I$59766))</f>
        <v>47</v>
      </c>
      <c r="AL8" s="66" cm="1">
        <f t="array" ref="AL8">SUMPRODUCT((Data!$A$2:$A$59766=$A$3)*(Data!$D$2:$D$59766=$A8)*(Data!$H$2:$H$59766=AL$5)*(Data!$G$2:$G$59766=$AH$4)*(Data!$I$2:$I$59766))</f>
        <v>120</v>
      </c>
      <c r="AM8" s="66" cm="1">
        <f t="array" ref="AM8">SUMPRODUCT((Data!$A$2:$A$59766=$A$3)*(Data!$D$2:$D$59766=$A8)*(Data!$H$2:$H$59766=AM$5)*(Data!$G$2:$G$59766=$AH$4)*(Data!$I$2:$I$59766))</f>
        <v>0</v>
      </c>
      <c r="AN8" s="75">
        <f t="shared" si="4"/>
        <v>45.866242038216562</v>
      </c>
      <c r="AO8" s="68"/>
      <c r="AP8" s="66">
        <f t="shared" si="5"/>
        <v>31</v>
      </c>
      <c r="AQ8" s="66">
        <f t="shared" si="5"/>
        <v>151</v>
      </c>
      <c r="AR8" s="66">
        <f t="shared" si="5"/>
        <v>173</v>
      </c>
      <c r="AS8" s="66">
        <f t="shared" si="5"/>
        <v>368</v>
      </c>
      <c r="AT8" s="66">
        <f t="shared" si="5"/>
        <v>243</v>
      </c>
      <c r="AU8" s="66">
        <f t="shared" si="5"/>
        <v>0</v>
      </c>
      <c r="AV8" s="75">
        <f t="shared" si="7"/>
        <v>47.041407867494826</v>
      </c>
      <c r="AW8" s="59"/>
      <c r="AX8" s="59"/>
      <c r="AY8" s="68"/>
      <c r="AZ8" s="68"/>
      <c r="BA8" s="59"/>
      <c r="BB8" s="59"/>
    </row>
    <row r="9" spans="1:54" ht="15" customHeight="1" x14ac:dyDescent="0.25">
      <c r="A9" s="59" t="s">
        <v>87</v>
      </c>
      <c r="B9" s="66" cm="1">
        <f t="array" ref="B9">SUMPRODUCT((Data!$A$2:$A$59766=$A$3)*(Data!$E$2:$E$59766=$A9)*(Data!$H$2:$H$59766=B$5)*(Data!$G$2:$G$59766=$B$4)*(Data!$I$2:$I$59766))</f>
        <v>12</v>
      </c>
      <c r="C9" s="66" cm="1">
        <f t="array" ref="C9">SUMPRODUCT((Data!$A$2:$A$59766=$A$3)*(Data!$E$2:$E$59766=$A9)*(Data!$H$2:$H$59766=C$5)*(Data!$G$2:$G$59766=$B$4)*(Data!$I$2:$I$59766))</f>
        <v>109</v>
      </c>
      <c r="D9" s="66" cm="1">
        <f t="array" ref="D9">SUMPRODUCT((Data!$A$2:$A$59766=$A$3)*(Data!$E$2:$E$59766=$A9)*(Data!$H$2:$H$59766=D$5)*(Data!$G$2:$G$59766=$B$4)*(Data!$I$2:$I$59766))</f>
        <v>139</v>
      </c>
      <c r="E9" s="66" cm="1">
        <f t="array" ref="E9">SUMPRODUCT((Data!$A$2:$A$59766=$A$3)*(Data!$E$2:$E$59766=$A9)*(Data!$H$2:$H$59766=E$5)*(Data!$G$2:$G$59766=$B$4)*(Data!$I$2:$I$59766))</f>
        <v>417</v>
      </c>
      <c r="F9" s="66" cm="1">
        <f t="array" ref="F9">SUMPRODUCT((Data!$A$2:$A$59766=$A$3)*(Data!$E$2:$E$59766=$A9)*(Data!$H$2:$H$59766=F$5)*(Data!$G$2:$G$59766=$B$4)*(Data!$I$2:$I$59766))</f>
        <v>150</v>
      </c>
      <c r="G9" s="66" cm="1">
        <f t="array" ref="G9">SUMPRODUCT((Data!$A$2:$A$59766=$A$3)*(Data!$E$2:$E$59766=$A9)*(Data!$H$2:$H$59766=G$5)*(Data!$G$2:$G$59766=$B$4)*(Data!$I$2:$I$59766))</f>
        <v>0</v>
      </c>
      <c r="H9" s="75">
        <f t="shared" si="0"/>
        <v>47.488512696493352</v>
      </c>
      <c r="I9" s="68"/>
      <c r="J9" s="66" cm="1">
        <f t="array" ref="J9">SUMPRODUCT((Data!$A$2:$A$59766=$A$3)*(Data!$E$2:$E$59766=$A9)*(Data!$H$2:$H$59766=J$5)*(Data!$G$2:$G$59766=$J$4)*(Data!$I$2:$I$59766))</f>
        <v>8</v>
      </c>
      <c r="K9" s="66" cm="1">
        <f t="array" ref="K9">SUMPRODUCT((Data!$A$2:$A$59766=$A$3)*(Data!$E$2:$E$59766=$A9)*(Data!$H$2:$H$59766=K$5)*(Data!$G$2:$G$59766=$J$4)*(Data!$I$2:$I$59766))</f>
        <v>53</v>
      </c>
      <c r="L9" s="66" cm="1">
        <f t="array" ref="L9">SUMPRODUCT((Data!$A$2:$A$59766=$A$3)*(Data!$E$2:$E$59766=$A9)*(Data!$H$2:$H$59766=L$5)*(Data!$G$2:$G$59766=$J$4)*(Data!$I$2:$I$59766))</f>
        <v>46</v>
      </c>
      <c r="M9" s="66" cm="1">
        <f t="array" ref="M9">SUMPRODUCT((Data!$A$2:$A$59766=$A$3)*(Data!$E$2:$E$59766=$A9)*(Data!$H$2:$H$59766=M$5)*(Data!$G$2:$G$59766=$J$4)*(Data!$I$2:$I$59766))</f>
        <v>32</v>
      </c>
      <c r="N9" s="66" cm="1">
        <f t="array" ref="N9">SUMPRODUCT((Data!$A$2:$A$59766=$A$3)*(Data!$E$2:$E$59766=$A9)*(Data!$H$2:$H$59766=N$5)*(Data!$G$2:$G$59766=$J$4)*(Data!$I$2:$I$59766))</f>
        <v>21</v>
      </c>
      <c r="O9" s="66" cm="1">
        <f t="array" ref="O9">SUMPRODUCT((Data!$A$2:$A$59766=$A$3)*(Data!$E$2:$E$59766=$A9)*(Data!$H$2:$H$59766=O$5)*(Data!$G$2:$G$59766=$J$4)*(Data!$I$2:$I$59766))</f>
        <v>0</v>
      </c>
      <c r="P9" s="75">
        <f t="shared" si="1"/>
        <v>40.621875000000003</v>
      </c>
      <c r="Q9" s="68"/>
      <c r="R9" s="66">
        <f t="shared" si="2"/>
        <v>20</v>
      </c>
      <c r="S9" s="66">
        <f t="shared" si="2"/>
        <v>162</v>
      </c>
      <c r="T9" s="66">
        <f t="shared" si="2"/>
        <v>185</v>
      </c>
      <c r="U9" s="66">
        <f t="shared" si="2"/>
        <v>449</v>
      </c>
      <c r="V9" s="66">
        <f t="shared" si="2"/>
        <v>171</v>
      </c>
      <c r="W9" s="66">
        <f t="shared" si="2"/>
        <v>0</v>
      </c>
      <c r="X9" s="75">
        <f t="shared" si="6"/>
        <v>46.375379939209729</v>
      </c>
      <c r="Y9" s="68"/>
      <c r="Z9" s="66" cm="1">
        <f t="array" ref="Z9">SUMPRODUCT((Data!$A$2:$A$59766=$A$3)*(Data!$E$2:$E$59766=$A9)*(Data!$H$2:$H$59766=Z$5)*(Data!$G$2:$G$59766=$Z$4)*(Data!$I$2:$I$59766))</f>
        <v>2</v>
      </c>
      <c r="AA9" s="66" cm="1">
        <f t="array" ref="AA9">SUMPRODUCT((Data!$A$2:$A$59766=$A$3)*(Data!$E$2:$E$59766=$A9)*(Data!$H$2:$H$59766=AA$5)*(Data!$G$2:$G$59766=$Z$4)*(Data!$I$2:$I$59766))</f>
        <v>11</v>
      </c>
      <c r="AB9" s="66" cm="1">
        <f t="array" ref="AB9">SUMPRODUCT((Data!$A$2:$A$59766=$A$3)*(Data!$E$2:$E$59766=$A9)*(Data!$H$2:$H$59766=AB$5)*(Data!$G$2:$G$59766=$Z$4)*(Data!$I$2:$I$59766))</f>
        <v>9</v>
      </c>
      <c r="AC9" s="66" cm="1">
        <f t="array" ref="AC9">SUMPRODUCT((Data!$A$2:$A$59766=$A$3)*(Data!$E$2:$E$59766=$A9)*(Data!$H$2:$H$59766=AC$5)*(Data!$G$2:$G$59766=$Z$4)*(Data!$I$2:$I$59766))</f>
        <v>7</v>
      </c>
      <c r="AD9" s="66" cm="1">
        <f t="array" ref="AD9">SUMPRODUCT((Data!$A$2:$A$59766=$A$3)*(Data!$E$2:$E$59766=$A9)*(Data!$H$2:$H$59766=AD$5)*(Data!$G$2:$G$59766=$Z$4)*(Data!$I$2:$I$59766))</f>
        <v>13</v>
      </c>
      <c r="AE9" s="66" cm="1">
        <f t="array" ref="AE9">SUMPRODUCT((Data!$A$2:$A$59766=$A$3)*(Data!$E$2:$E$59766=$A9)*(Data!$H$2:$H$59766=AE$5)*(Data!$G$2:$G$59766=$Z$4)*(Data!$I$2:$I$59766))</f>
        <v>0</v>
      </c>
      <c r="AF9" s="75">
        <f t="shared" si="3"/>
        <v>44.63095238095238</v>
      </c>
      <c r="AG9" s="68"/>
      <c r="AH9" s="66" cm="1">
        <f t="array" ref="AH9">SUMPRODUCT((Data!$A$2:$A$59766=$A$3)*(Data!$E$2:$E$59766=$A9)*(Data!$H$2:$H$59766=AH$5)*(Data!$G$2:$G$59766=$AH$4)*(Data!$I$2:$I$59766))</f>
        <v>35</v>
      </c>
      <c r="AI9" s="66" cm="1">
        <f t="array" ref="AI9">SUMPRODUCT((Data!$A$2:$A$59766=$A$3)*(Data!$E$2:$E$59766=$A9)*(Data!$H$2:$H$59766=AI$5)*(Data!$G$2:$G$59766=$AH$4)*(Data!$I$2:$I$59766))</f>
        <v>100</v>
      </c>
      <c r="AJ9" s="66" cm="1">
        <f t="array" ref="AJ9">SUMPRODUCT((Data!$A$2:$A$59766=$A$3)*(Data!$E$2:$E$59766=$A9)*(Data!$H$2:$H$59766=AJ$5)*(Data!$G$2:$G$59766=$AH$4)*(Data!$I$2:$I$59766))</f>
        <v>83</v>
      </c>
      <c r="AK9" s="66" cm="1">
        <f t="array" ref="AK9">SUMPRODUCT((Data!$A$2:$A$59766=$A$3)*(Data!$E$2:$E$59766=$A9)*(Data!$H$2:$H$59766=AK$5)*(Data!$G$2:$G$59766=$AH$4)*(Data!$I$2:$I$59766))</f>
        <v>77</v>
      </c>
      <c r="AL9" s="66" cm="1">
        <f t="array" ref="AL9">SUMPRODUCT((Data!$A$2:$A$59766=$A$3)*(Data!$E$2:$E$59766=$A9)*(Data!$H$2:$H$59766=AL$5)*(Data!$G$2:$G$59766=$AH$4)*(Data!$I$2:$I$59766))</f>
        <v>184</v>
      </c>
      <c r="AM9" s="66" cm="1">
        <f t="array" ref="AM9">SUMPRODUCT((Data!$A$2:$A$59766=$A$3)*(Data!$E$2:$E$59766=$A9)*(Data!$H$2:$H$59766=AM$5)*(Data!$G$2:$G$59766=$AH$4)*(Data!$I$2:$I$59766))</f>
        <v>0</v>
      </c>
      <c r="AN9" s="75">
        <f t="shared" si="4"/>
        <v>46.100208768267223</v>
      </c>
      <c r="AO9" s="68"/>
      <c r="AP9" s="66">
        <f t="shared" si="5"/>
        <v>57</v>
      </c>
      <c r="AQ9" s="66">
        <f t="shared" si="5"/>
        <v>273</v>
      </c>
      <c r="AR9" s="66">
        <f t="shared" si="5"/>
        <v>277</v>
      </c>
      <c r="AS9" s="66">
        <f t="shared" si="5"/>
        <v>533</v>
      </c>
      <c r="AT9" s="66">
        <f t="shared" si="5"/>
        <v>368</v>
      </c>
      <c r="AU9" s="66">
        <f t="shared" si="5"/>
        <v>0</v>
      </c>
      <c r="AV9" s="75">
        <f t="shared" si="7"/>
        <v>46.239389920424401</v>
      </c>
      <c r="AW9" s="59"/>
      <c r="AX9" s="59"/>
      <c r="AY9" s="68"/>
      <c r="AZ9" s="68"/>
      <c r="BA9" s="59"/>
      <c r="BB9" s="59"/>
    </row>
    <row r="10" spans="1:54" ht="15" customHeight="1" x14ac:dyDescent="0.25">
      <c r="A10" s="59" t="s">
        <v>94</v>
      </c>
      <c r="B10" s="66" cm="1">
        <f t="array" ref="B10">SUMPRODUCT((Data!$A$2:$A$59766=$A$3)*(Data!$E$2:$E$59766=$A10)*(Data!$H$2:$H$59766=B$5)*(Data!$G$2:$G$59766=$B$4)*(Data!$I$2:$I$59766))</f>
        <v>6</v>
      </c>
      <c r="C10" s="66" cm="1">
        <f t="array" ref="C10">SUMPRODUCT((Data!$A$2:$A$59766=$A$3)*(Data!$E$2:$E$59766=$A10)*(Data!$H$2:$H$59766=C$5)*(Data!$G$2:$G$59766=$B$4)*(Data!$I$2:$I$59766))</f>
        <v>43</v>
      </c>
      <c r="D10" s="66" cm="1">
        <f t="array" ref="D10">SUMPRODUCT((Data!$A$2:$A$59766=$A$3)*(Data!$E$2:$E$59766=$A10)*(Data!$H$2:$H$59766=D$5)*(Data!$G$2:$G$59766=$B$4)*(Data!$I$2:$I$59766))</f>
        <v>66</v>
      </c>
      <c r="E10" s="66" cm="1">
        <f t="array" ref="E10">SUMPRODUCT((Data!$A$2:$A$59766=$A$3)*(Data!$E$2:$E$59766=$A10)*(Data!$H$2:$H$59766=E$5)*(Data!$G$2:$G$59766=$B$4)*(Data!$I$2:$I$59766))</f>
        <v>255</v>
      </c>
      <c r="F10" s="66" cm="1">
        <f t="array" ref="F10">SUMPRODUCT((Data!$A$2:$A$59766=$A$3)*(Data!$E$2:$E$59766=$A10)*(Data!$H$2:$H$59766=F$5)*(Data!$G$2:$G$59766=$B$4)*(Data!$I$2:$I$59766))</f>
        <v>122</v>
      </c>
      <c r="G10" s="66" cm="1">
        <f t="array" ref="G10">SUMPRODUCT((Data!$A$2:$A$59766=$A$3)*(Data!$E$2:$E$59766=$A10)*(Data!$H$2:$H$59766=G$5)*(Data!$G$2:$G$59766=$B$4)*(Data!$I$2:$I$59766))</f>
        <v>0</v>
      </c>
      <c r="H10" s="75">
        <f t="shared" si="0"/>
        <v>49.474593495934961</v>
      </c>
      <c r="I10" s="68"/>
      <c r="J10" s="66" cm="1">
        <f t="array" ref="J10">SUMPRODUCT((Data!$A$2:$A$59766=$A$3)*(Data!$E$2:$E$59766=$A10)*(Data!$H$2:$H$59766=J$5)*(Data!$G$2:$G$59766=$J$4)*(Data!$I$2:$I$59766))</f>
        <v>39</v>
      </c>
      <c r="K10" s="66" cm="1">
        <f t="array" ref="K10">SUMPRODUCT((Data!$A$2:$A$59766=$A$3)*(Data!$E$2:$E$59766=$A10)*(Data!$H$2:$H$59766=K$5)*(Data!$G$2:$G$59766=$J$4)*(Data!$I$2:$I$59766))</f>
        <v>166</v>
      </c>
      <c r="L10" s="66" cm="1">
        <f t="array" ref="L10">SUMPRODUCT((Data!$A$2:$A$59766=$A$3)*(Data!$E$2:$E$59766=$A10)*(Data!$H$2:$H$59766=L$5)*(Data!$G$2:$G$59766=$J$4)*(Data!$I$2:$I$59766))</f>
        <v>157</v>
      </c>
      <c r="M10" s="66" cm="1">
        <f t="array" ref="M10">SUMPRODUCT((Data!$A$2:$A$59766=$A$3)*(Data!$E$2:$E$59766=$A10)*(Data!$H$2:$H$59766=M$5)*(Data!$G$2:$G$59766=$J$4)*(Data!$I$2:$I$59766))</f>
        <v>113</v>
      </c>
      <c r="N10" s="66" cm="1">
        <f t="array" ref="N10">SUMPRODUCT((Data!$A$2:$A$59766=$A$3)*(Data!$E$2:$E$59766=$A10)*(Data!$H$2:$H$59766=N$5)*(Data!$G$2:$G$59766=$J$4)*(Data!$I$2:$I$59766))</f>
        <v>92</v>
      </c>
      <c r="O10" s="66" cm="1">
        <f t="array" ref="O10">SUMPRODUCT((Data!$A$2:$A$59766=$A$3)*(Data!$E$2:$E$59766=$A10)*(Data!$H$2:$H$59766=O$5)*(Data!$G$2:$G$59766=$J$4)*(Data!$I$2:$I$59766))</f>
        <v>0</v>
      </c>
      <c r="P10" s="75">
        <f t="shared" si="1"/>
        <v>41.253968253968253</v>
      </c>
      <c r="Q10" s="68"/>
      <c r="R10" s="66">
        <f t="shared" si="2"/>
        <v>45</v>
      </c>
      <c r="S10" s="66">
        <f t="shared" si="2"/>
        <v>209</v>
      </c>
      <c r="T10" s="66">
        <f t="shared" si="2"/>
        <v>223</v>
      </c>
      <c r="U10" s="66">
        <f t="shared" si="2"/>
        <v>368</v>
      </c>
      <c r="V10" s="66">
        <f t="shared" si="2"/>
        <v>214</v>
      </c>
      <c r="W10" s="66">
        <f t="shared" si="2"/>
        <v>0</v>
      </c>
      <c r="X10" s="75">
        <f t="shared" si="6"/>
        <v>45.07318224740321</v>
      </c>
      <c r="Y10" s="68"/>
      <c r="Z10" s="66" cm="1">
        <f t="array" ref="Z10">SUMPRODUCT((Data!$A$2:$A$59766=$A$3)*(Data!$E$2:$E$59766=$A10)*(Data!$H$2:$H$59766=Z$5)*(Data!$G$2:$G$59766=$Z$4)*(Data!$I$2:$I$59766))</f>
        <v>3</v>
      </c>
      <c r="AA10" s="66" cm="1">
        <f t="array" ref="AA10">SUMPRODUCT((Data!$A$2:$A$59766=$A$3)*(Data!$E$2:$E$59766=$A10)*(Data!$H$2:$H$59766=AA$5)*(Data!$G$2:$G$59766=$Z$4)*(Data!$I$2:$I$59766))</f>
        <v>11</v>
      </c>
      <c r="AB10" s="66" cm="1">
        <f t="array" ref="AB10">SUMPRODUCT((Data!$A$2:$A$59766=$A$3)*(Data!$E$2:$E$59766=$A10)*(Data!$H$2:$H$59766=AB$5)*(Data!$G$2:$G$59766=$Z$4)*(Data!$I$2:$I$59766))</f>
        <v>11</v>
      </c>
      <c r="AC10" s="66" cm="1">
        <f t="array" ref="AC10">SUMPRODUCT((Data!$A$2:$A$59766=$A$3)*(Data!$E$2:$E$59766=$A10)*(Data!$H$2:$H$59766=AC$5)*(Data!$G$2:$G$59766=$Z$4)*(Data!$I$2:$I$59766))</f>
        <v>6</v>
      </c>
      <c r="AD10" s="66" cm="1">
        <f t="array" ref="AD10">SUMPRODUCT((Data!$A$2:$A$59766=$A$3)*(Data!$E$2:$E$59766=$A10)*(Data!$H$2:$H$59766=AD$5)*(Data!$G$2:$G$59766=$Z$4)*(Data!$I$2:$I$59766))</f>
        <v>11</v>
      </c>
      <c r="AE10" s="66" cm="1">
        <f t="array" ref="AE10">SUMPRODUCT((Data!$A$2:$A$59766=$A$3)*(Data!$E$2:$E$59766=$A10)*(Data!$H$2:$H$59766=AE$5)*(Data!$G$2:$G$59766=$Z$4)*(Data!$I$2:$I$59766))</f>
        <v>0</v>
      </c>
      <c r="AF10" s="75">
        <f t="shared" si="3"/>
        <v>42.952380952380956</v>
      </c>
      <c r="AG10" s="68"/>
      <c r="AH10" s="66" cm="1">
        <f t="array" ref="AH10">SUMPRODUCT((Data!$A$2:$A$59766=$A$3)*(Data!$E$2:$E$59766=$A10)*(Data!$H$2:$H$59766=AH$5)*(Data!$G$2:$G$59766=$AH$4)*(Data!$I$2:$I$59766))</f>
        <v>24</v>
      </c>
      <c r="AI10" s="66" cm="1">
        <f t="array" ref="AI10">SUMPRODUCT((Data!$A$2:$A$59766=$A$3)*(Data!$E$2:$E$59766=$A10)*(Data!$H$2:$H$59766=AI$5)*(Data!$G$2:$G$59766=$AH$4)*(Data!$I$2:$I$59766))</f>
        <v>72</v>
      </c>
      <c r="AJ10" s="66" cm="1">
        <f t="array" ref="AJ10">SUMPRODUCT((Data!$A$2:$A$59766=$A$3)*(Data!$E$2:$E$59766=$A10)*(Data!$H$2:$H$59766=AJ$5)*(Data!$G$2:$G$59766=$AH$4)*(Data!$I$2:$I$59766))</f>
        <v>74</v>
      </c>
      <c r="AK10" s="66" cm="1">
        <f t="array" ref="AK10">SUMPRODUCT((Data!$A$2:$A$59766=$A$3)*(Data!$E$2:$E$59766=$A10)*(Data!$H$2:$H$59766=AK$5)*(Data!$G$2:$G$59766=$AH$4)*(Data!$I$2:$I$59766))</f>
        <v>94</v>
      </c>
      <c r="AL10" s="66" cm="1">
        <f t="array" ref="AL10">SUMPRODUCT((Data!$A$2:$A$59766=$A$3)*(Data!$E$2:$E$59766=$A10)*(Data!$H$2:$H$59766=AL$5)*(Data!$G$2:$G$59766=$AH$4)*(Data!$I$2:$I$59766))</f>
        <v>158</v>
      </c>
      <c r="AM10" s="66" cm="1">
        <f t="array" ref="AM10">SUMPRODUCT((Data!$A$2:$A$59766=$A$3)*(Data!$E$2:$E$59766=$A10)*(Data!$H$2:$H$59766=AM$5)*(Data!$G$2:$G$59766=$AH$4)*(Data!$I$2:$I$59766))</f>
        <v>1</v>
      </c>
      <c r="AN10" s="75">
        <f t="shared" si="4"/>
        <v>47.258293838862556</v>
      </c>
      <c r="AO10" s="68"/>
      <c r="AP10" s="66">
        <f t="shared" si="5"/>
        <v>72</v>
      </c>
      <c r="AQ10" s="66">
        <f t="shared" si="5"/>
        <v>292</v>
      </c>
      <c r="AR10" s="66">
        <f t="shared" si="5"/>
        <v>308</v>
      </c>
      <c r="AS10" s="66">
        <f t="shared" si="5"/>
        <v>468</v>
      </c>
      <c r="AT10" s="66">
        <f t="shared" si="5"/>
        <v>383</v>
      </c>
      <c r="AU10" s="66">
        <f t="shared" si="5"/>
        <v>1</v>
      </c>
      <c r="AV10" s="75">
        <f t="shared" si="7"/>
        <v>45.620157583716349</v>
      </c>
      <c r="AW10" s="59"/>
      <c r="AX10" s="59"/>
      <c r="AY10" s="68"/>
      <c r="AZ10" s="68"/>
      <c r="BA10" s="59"/>
      <c r="BB10" s="59"/>
    </row>
    <row r="11" spans="1:54" ht="15" customHeight="1" x14ac:dyDescent="0.25">
      <c r="A11" s="59" t="s">
        <v>95</v>
      </c>
      <c r="B11" s="66" cm="1">
        <f t="array" ref="B11">SUMPRODUCT((Data!$A$2:$A$59766=$A$3)*(Data!$E$2:$E$59766=$A11)*(Data!$H$2:$H$59766=B$5)*(Data!$G$2:$G$59766=$B$4)*(Data!$I$2:$I$59766))</f>
        <v>2</v>
      </c>
      <c r="C11" s="66" cm="1">
        <f t="array" ref="C11">SUMPRODUCT((Data!$A$2:$A$59766=$A$3)*(Data!$E$2:$E$59766=$A11)*(Data!$H$2:$H$59766=C$5)*(Data!$G$2:$G$59766=$B$4)*(Data!$I$2:$I$59766))</f>
        <v>24</v>
      </c>
      <c r="D11" s="66" cm="1">
        <f t="array" ref="D11">SUMPRODUCT((Data!$A$2:$A$59766=$A$3)*(Data!$E$2:$E$59766=$A11)*(Data!$H$2:$H$59766=D$5)*(Data!$G$2:$G$59766=$B$4)*(Data!$I$2:$I$59766))</f>
        <v>18</v>
      </c>
      <c r="E11" s="66" cm="1">
        <f t="array" ref="E11">SUMPRODUCT((Data!$A$2:$A$59766=$A$3)*(Data!$E$2:$E$59766=$A11)*(Data!$H$2:$H$59766=E$5)*(Data!$G$2:$G$59766=$B$4)*(Data!$I$2:$I$59766))</f>
        <v>102</v>
      </c>
      <c r="F11" s="66" cm="1">
        <f t="array" ref="F11">SUMPRODUCT((Data!$A$2:$A$59766=$A$3)*(Data!$E$2:$E$59766=$A11)*(Data!$H$2:$H$59766=F$5)*(Data!$G$2:$G$59766=$B$4)*(Data!$I$2:$I$59766))</f>
        <v>43</v>
      </c>
      <c r="G11" s="66" cm="1">
        <f t="array" ref="G11">SUMPRODUCT((Data!$A$2:$A$59766=$A$3)*(Data!$E$2:$E$59766=$A11)*(Data!$H$2:$H$59766=G$5)*(Data!$G$2:$G$59766=$B$4)*(Data!$I$2:$I$59766))</f>
        <v>0</v>
      </c>
      <c r="H11" s="75">
        <f t="shared" si="0"/>
        <v>48.896825396825399</v>
      </c>
      <c r="I11" s="68"/>
      <c r="J11" s="66" cm="1">
        <f t="array" ref="J11">SUMPRODUCT((Data!$A$2:$A$59766=$A$3)*(Data!$E$2:$E$59766=$A11)*(Data!$H$2:$H$59766=J$5)*(Data!$G$2:$G$59766=$J$4)*(Data!$I$2:$I$59766))</f>
        <v>49</v>
      </c>
      <c r="K11" s="66" cm="1">
        <f t="array" ref="K11">SUMPRODUCT((Data!$A$2:$A$59766=$A$3)*(Data!$E$2:$E$59766=$A11)*(Data!$H$2:$H$59766=K$5)*(Data!$G$2:$G$59766=$J$4)*(Data!$I$2:$I$59766))</f>
        <v>117</v>
      </c>
      <c r="L11" s="66" cm="1">
        <f t="array" ref="L11">SUMPRODUCT((Data!$A$2:$A$59766=$A$3)*(Data!$E$2:$E$59766=$A11)*(Data!$H$2:$H$59766=L$5)*(Data!$G$2:$G$59766=$J$4)*(Data!$I$2:$I$59766))</f>
        <v>110</v>
      </c>
      <c r="M11" s="66" cm="1">
        <f t="array" ref="M11">SUMPRODUCT((Data!$A$2:$A$59766=$A$3)*(Data!$E$2:$E$59766=$A11)*(Data!$H$2:$H$59766=M$5)*(Data!$G$2:$G$59766=$J$4)*(Data!$I$2:$I$59766))</f>
        <v>86</v>
      </c>
      <c r="N11" s="66" cm="1">
        <f t="array" ref="N11">SUMPRODUCT((Data!$A$2:$A$59766=$A$3)*(Data!$E$2:$E$59766=$A11)*(Data!$H$2:$H$59766=N$5)*(Data!$G$2:$G$59766=$J$4)*(Data!$I$2:$I$59766))</f>
        <v>58</v>
      </c>
      <c r="O11" s="66" cm="1">
        <f t="array" ref="O11">SUMPRODUCT((Data!$A$2:$A$59766=$A$3)*(Data!$E$2:$E$59766=$A11)*(Data!$H$2:$H$59766=O$5)*(Data!$G$2:$G$59766=$J$4)*(Data!$I$2:$I$59766))</f>
        <v>0</v>
      </c>
      <c r="P11" s="75">
        <f t="shared" si="1"/>
        <v>39.992857142857147</v>
      </c>
      <c r="Q11" s="68"/>
      <c r="R11" s="66">
        <f t="shared" si="2"/>
        <v>51</v>
      </c>
      <c r="S11" s="66">
        <f t="shared" si="2"/>
        <v>141</v>
      </c>
      <c r="T11" s="66">
        <f t="shared" si="2"/>
        <v>128</v>
      </c>
      <c r="U11" s="66">
        <f t="shared" si="2"/>
        <v>188</v>
      </c>
      <c r="V11" s="66">
        <f t="shared" si="2"/>
        <v>101</v>
      </c>
      <c r="W11" s="66">
        <f t="shared" si="2"/>
        <v>0</v>
      </c>
      <c r="X11" s="75">
        <f t="shared" si="6"/>
        <v>42.756157635467979</v>
      </c>
      <c r="Y11" s="68"/>
      <c r="Z11" s="66" cm="1">
        <f t="array" ref="Z11">SUMPRODUCT((Data!$A$2:$A$59766=$A$3)*(Data!$E$2:$E$59766=$A11)*(Data!$H$2:$H$59766=Z$5)*(Data!$G$2:$G$59766=$Z$4)*(Data!$I$2:$I$59766))</f>
        <v>4</v>
      </c>
      <c r="AA11" s="66" cm="1">
        <f t="array" ref="AA11">SUMPRODUCT((Data!$A$2:$A$59766=$A$3)*(Data!$E$2:$E$59766=$A11)*(Data!$H$2:$H$59766=AA$5)*(Data!$G$2:$G$59766=$Z$4)*(Data!$I$2:$I$59766))</f>
        <v>3</v>
      </c>
      <c r="AB11" s="66" cm="1">
        <f t="array" ref="AB11">SUMPRODUCT((Data!$A$2:$A$59766=$A$3)*(Data!$E$2:$E$59766=$A11)*(Data!$H$2:$H$59766=AB$5)*(Data!$G$2:$G$59766=$Z$4)*(Data!$I$2:$I$59766))</f>
        <v>5</v>
      </c>
      <c r="AC11" s="66" cm="1">
        <f t="array" ref="AC11">SUMPRODUCT((Data!$A$2:$A$59766=$A$3)*(Data!$E$2:$E$59766=$A11)*(Data!$H$2:$H$59766=AC$5)*(Data!$G$2:$G$59766=$Z$4)*(Data!$I$2:$I$59766))</f>
        <v>4</v>
      </c>
      <c r="AD11" s="66" cm="1">
        <f t="array" ref="AD11">SUMPRODUCT((Data!$A$2:$A$59766=$A$3)*(Data!$E$2:$E$59766=$A11)*(Data!$H$2:$H$59766=AD$5)*(Data!$G$2:$G$59766=$Z$4)*(Data!$I$2:$I$59766))</f>
        <v>6</v>
      </c>
      <c r="AE11" s="66" cm="1">
        <f t="array" ref="AE11">SUMPRODUCT((Data!$A$2:$A$59766=$A$3)*(Data!$E$2:$E$59766=$A11)*(Data!$H$2:$H$59766=AE$5)*(Data!$G$2:$G$59766=$Z$4)*(Data!$I$2:$I$59766))</f>
        <v>0</v>
      </c>
      <c r="AF11" s="75">
        <f t="shared" si="3"/>
        <v>42.613636363636367</v>
      </c>
      <c r="AG11" s="68"/>
      <c r="AH11" s="66" cm="1">
        <f t="array" ref="AH11">SUMPRODUCT((Data!$A$2:$A$59766=$A$3)*(Data!$E$2:$E$59766=$A11)*(Data!$H$2:$H$59766=AH$5)*(Data!$G$2:$G$59766=$AH$4)*(Data!$I$2:$I$59766))</f>
        <v>15</v>
      </c>
      <c r="AI11" s="66" cm="1">
        <f t="array" ref="AI11">SUMPRODUCT((Data!$A$2:$A$59766=$A$3)*(Data!$E$2:$E$59766=$A11)*(Data!$H$2:$H$59766=AI$5)*(Data!$G$2:$G$59766=$AH$4)*(Data!$I$2:$I$59766))</f>
        <v>26</v>
      </c>
      <c r="AJ11" s="66" cm="1">
        <f t="array" ref="AJ11">SUMPRODUCT((Data!$A$2:$A$59766=$A$3)*(Data!$E$2:$E$59766=$A11)*(Data!$H$2:$H$59766=AJ$5)*(Data!$G$2:$G$59766=$AH$4)*(Data!$I$2:$I$59766))</f>
        <v>25</v>
      </c>
      <c r="AK11" s="66" cm="1">
        <f t="array" ref="AK11">SUMPRODUCT((Data!$A$2:$A$59766=$A$3)*(Data!$E$2:$E$59766=$A11)*(Data!$H$2:$H$59766=AK$5)*(Data!$G$2:$G$59766=$AH$4)*(Data!$I$2:$I$59766))</f>
        <v>30</v>
      </c>
      <c r="AL11" s="66" cm="1">
        <f t="array" ref="AL11">SUMPRODUCT((Data!$A$2:$A$59766=$A$3)*(Data!$E$2:$E$59766=$A11)*(Data!$H$2:$H$59766=AL$5)*(Data!$G$2:$G$59766=$AH$4)*(Data!$I$2:$I$59766))</f>
        <v>43</v>
      </c>
      <c r="AM11" s="66" cm="1">
        <f t="array" ref="AM11">SUMPRODUCT((Data!$A$2:$A$59766=$A$3)*(Data!$E$2:$E$59766=$A11)*(Data!$H$2:$H$59766=AM$5)*(Data!$G$2:$G$59766=$AH$4)*(Data!$I$2:$I$59766))</f>
        <v>0</v>
      </c>
      <c r="AN11" s="75">
        <f t="shared" si="4"/>
        <v>44.669064748201436</v>
      </c>
      <c r="AO11" s="68"/>
      <c r="AP11" s="66">
        <f t="shared" si="5"/>
        <v>70</v>
      </c>
      <c r="AQ11" s="66">
        <f t="shared" si="5"/>
        <v>170</v>
      </c>
      <c r="AR11" s="66">
        <f t="shared" si="5"/>
        <v>158</v>
      </c>
      <c r="AS11" s="66">
        <f t="shared" si="5"/>
        <v>222</v>
      </c>
      <c r="AT11" s="66">
        <f t="shared" si="5"/>
        <v>150</v>
      </c>
      <c r="AU11" s="66">
        <f t="shared" si="5"/>
        <v>0</v>
      </c>
      <c r="AV11" s="75">
        <f t="shared" si="7"/>
        <v>43.097402597402599</v>
      </c>
      <c r="AW11" s="59"/>
      <c r="AX11" s="59"/>
      <c r="AY11" s="68"/>
      <c r="AZ11" s="68"/>
      <c r="BA11" s="59"/>
      <c r="BB11" s="59"/>
    </row>
    <row r="12" spans="1:54" ht="15" customHeight="1" x14ac:dyDescent="0.25">
      <c r="A12" s="59" t="s">
        <v>0</v>
      </c>
      <c r="B12" s="66" cm="1">
        <f t="array" ref="B12">SUMPRODUCT((Data!$A$2:$A$59766=$A$3)*(Data!$G$2:$G$59766=$B$4)*(Data!$B$2:$B$59766=$A12)*(Data!$H$2:$H$59766=B$5)*(Data!$I$2:$I$59766))</f>
        <v>0</v>
      </c>
      <c r="C12" s="66" cm="1">
        <f t="array" ref="C12">SUMPRODUCT((Data!$A$2:$A$59766=$A$3)*(Data!$G$2:$G$59766=$B$4)*(Data!$B$2:$B$59766=$A12)*(Data!$H$2:$H$59766=C$5)*(Data!$I$2:$I$59766))</f>
        <v>1</v>
      </c>
      <c r="D12" s="66" cm="1">
        <f t="array" ref="D12">SUMPRODUCT((Data!$A$2:$A$59766=$A$3)*(Data!$G$2:$G$59766=$B$4)*(Data!$B$2:$B$59766=$A12)*(Data!$H$2:$H$59766=D$5)*(Data!$I$2:$I$59766))</f>
        <v>3</v>
      </c>
      <c r="E12" s="66" cm="1">
        <f t="array" ref="E12">SUMPRODUCT((Data!$A$2:$A$59766=$A$3)*(Data!$G$2:$G$59766=$B$4)*(Data!$B$2:$B$59766=$A12)*(Data!$H$2:$H$59766=E$5)*(Data!$I$2:$I$59766))</f>
        <v>13</v>
      </c>
      <c r="F12" s="66" cm="1">
        <f t="array" ref="F12">SUMPRODUCT((Data!$A$2:$A$59766=$A$3)*(Data!$G$2:$G$59766=$B$4)*(Data!$B$2:$B$59766=$A12)*(Data!$H$2:$H$59766=F$5)*(Data!$I$2:$I$59766))</f>
        <v>7</v>
      </c>
      <c r="G12" s="66" cm="1">
        <f t="array" ref="G12">SUMPRODUCT((Data!$A$2:$A$59766=$A$3)*(Data!$G$2:$G$59766=$B$4)*(Data!$B$2:$B$59766=$A12)*(Data!$H$2:$H$59766=G$5)*(Data!$I$2:$I$59766))</f>
        <v>0</v>
      </c>
      <c r="H12" s="75">
        <f t="shared" si="0"/>
        <v>51.3125</v>
      </c>
      <c r="I12" s="68"/>
      <c r="J12" s="66" cm="1">
        <f t="array" ref="J12">SUMPRODUCT((Data!$A$2:$A$59766=$A$3)*(Data!$G$2:$G$59766=$J$4)*(Data!$B$2:$B$59766=$A12)*(Data!$H$2:$H$59766=J$5)*(Data!$I$2:$I$59766))</f>
        <v>1</v>
      </c>
      <c r="K12" s="66" cm="1">
        <f t="array" ref="K12">SUMPRODUCT((Data!$A$2:$A$59766=$A$3)*(Data!$G$2:$G$59766=$J$4)*(Data!$B$2:$B$59766=$A12)*(Data!$H$2:$H$59766=K$5)*(Data!$I$2:$I$59766))</f>
        <v>3</v>
      </c>
      <c r="L12" s="66" cm="1">
        <f t="array" ref="L12">SUMPRODUCT((Data!$A$2:$A$59766=$A$3)*(Data!$G$2:$G$59766=$J$4)*(Data!$B$2:$B$59766=$A12)*(Data!$H$2:$H$59766=L$5)*(Data!$I$2:$I$59766))</f>
        <v>2</v>
      </c>
      <c r="M12" s="66" cm="1">
        <f t="array" ref="M12">SUMPRODUCT((Data!$A$2:$A$59766=$A$3)*(Data!$G$2:$G$59766=$J$4)*(Data!$B$2:$B$59766=$A12)*(Data!$H$2:$H$59766=M$5)*(Data!$I$2:$I$59766))</f>
        <v>2</v>
      </c>
      <c r="N12" s="66" cm="1">
        <f t="array" ref="N12">SUMPRODUCT((Data!$A$2:$A$59766=$A$3)*(Data!$G$2:$G$59766=$J$4)*(Data!$B$2:$B$59766=$A12)*(Data!$H$2:$H$59766=N$5)*(Data!$I$2:$I$59766))</f>
        <v>2</v>
      </c>
      <c r="O12" s="66" cm="1">
        <f t="array" ref="O12">SUMPRODUCT((Data!$A$2:$A$59766=$A$3)*(Data!$G$2:$G$59766=$J$4)*(Data!$B$2:$B$59766=$A12)*(Data!$H$2:$H$59766=O$5)*(Data!$I$2:$I$59766))</f>
        <v>0</v>
      </c>
      <c r="P12" s="75">
        <f t="shared" si="1"/>
        <v>41.300000000000004</v>
      </c>
      <c r="Q12" s="68"/>
      <c r="R12" s="66">
        <f t="shared" si="2"/>
        <v>1</v>
      </c>
      <c r="S12" s="66">
        <f t="shared" si="2"/>
        <v>4</v>
      </c>
      <c r="T12" s="66">
        <f t="shared" si="2"/>
        <v>5</v>
      </c>
      <c r="U12" s="66">
        <f t="shared" si="2"/>
        <v>15</v>
      </c>
      <c r="V12" s="66">
        <f t="shared" si="2"/>
        <v>9</v>
      </c>
      <c r="W12" s="66">
        <f t="shared" si="2"/>
        <v>0</v>
      </c>
      <c r="X12" s="75">
        <f t="shared" si="6"/>
        <v>48.367647058823529</v>
      </c>
      <c r="Y12" s="68"/>
      <c r="Z12" s="66" cm="1">
        <f t="array" ref="Z12">SUMPRODUCT((Data!$A$2:$A$59766=$A$3)*(Data!$G$2:$G$59766=$Z$4)*(Data!$B$2:$B$59766=$A12)*(Data!$H$2:$H$59766=Z$5)*(Data!$I$2:$I$59766))</f>
        <v>0</v>
      </c>
      <c r="AA12" s="66" cm="1">
        <f t="array" ref="AA12">SUMPRODUCT((Data!$A$2:$A$59766=$A$3)*(Data!$G$2:$G$59766=$Z$4)*(Data!$B$2:$B$59766=$A12)*(Data!$H$2:$H$59766=AA$5)*(Data!$I$2:$I$59766))</f>
        <v>0</v>
      </c>
      <c r="AB12" s="66" cm="1">
        <f t="array" ref="AB12">SUMPRODUCT((Data!$A$2:$A$59766=$A$3)*(Data!$G$2:$G$59766=$Z$4)*(Data!$B$2:$B$59766=$A12)*(Data!$H$2:$H$59766=AB$5)*(Data!$I$2:$I$59766))</f>
        <v>0</v>
      </c>
      <c r="AC12" s="66" cm="1">
        <f t="array" ref="AC12">SUMPRODUCT((Data!$A$2:$A$59766=$A$3)*(Data!$G$2:$G$59766=$Z$4)*(Data!$B$2:$B$59766=$A12)*(Data!$H$2:$H$59766=AC$5)*(Data!$I$2:$I$59766))</f>
        <v>0</v>
      </c>
      <c r="AD12" s="66" cm="1">
        <f t="array" ref="AD12">SUMPRODUCT((Data!$A$2:$A$59766=$A$3)*(Data!$G$2:$G$59766=$Z$4)*(Data!$B$2:$B$59766=$A12)*(Data!$H$2:$H$59766=AD$5)*(Data!$I$2:$I$59766))</f>
        <v>1</v>
      </c>
      <c r="AE12" s="66" cm="1">
        <f t="array" ref="AE12">SUMPRODUCT((Data!$A$2:$A$59766=$A$3)*(Data!$G$2:$G$59766=$Z$4)*(Data!$B$2:$B$59766=$A12)*(Data!$H$2:$H$59766=AE$5)*(Data!$I$2:$I$59766))</f>
        <v>0</v>
      </c>
      <c r="AF12" s="75">
        <f t="shared" si="3"/>
        <v>60.5</v>
      </c>
      <c r="AG12" s="68"/>
      <c r="AH12" s="66" cm="1">
        <f t="array" ref="AH12">SUMPRODUCT((Data!$A$2:$A$59766=$A$3)*(Data!$G$2:$G$59766=$AH$4)*(Data!$B$2:$B$59766=$A12)*(Data!$H$2:$H$59766=AH$5)*(Data!$I$2:$I$59766))</f>
        <v>1</v>
      </c>
      <c r="AI12" s="66" cm="1">
        <f t="array" ref="AI12">SUMPRODUCT((Data!$A$2:$A$59766=$A$3)*(Data!$G$2:$G$59766=$AH$4)*(Data!$B$2:$B$59766=$A12)*(Data!$H$2:$H$59766=AI$5)*(Data!$I$2:$I$59766))</f>
        <v>5</v>
      </c>
      <c r="AJ12" s="66" cm="1">
        <f t="array" ref="AJ12">SUMPRODUCT((Data!$A$2:$A$59766=$A$3)*(Data!$G$2:$G$59766=$AH$4)*(Data!$B$2:$B$59766=$A12)*(Data!$H$2:$H$59766=AJ$5)*(Data!$I$2:$I$59766))</f>
        <v>5</v>
      </c>
      <c r="AK12" s="66" cm="1">
        <f t="array" ref="AK12">SUMPRODUCT((Data!$A$2:$A$59766=$A$3)*(Data!$G$2:$G$59766=$AH$4)*(Data!$B$2:$B$59766=$A12)*(Data!$H$2:$H$59766=AK$5)*(Data!$I$2:$I$59766))</f>
        <v>3</v>
      </c>
      <c r="AL12" s="66" cm="1">
        <f t="array" ref="AL12">SUMPRODUCT((Data!$A$2:$A$59766=$A$3)*(Data!$G$2:$G$59766=$AH$4)*(Data!$B$2:$B$59766=$A12)*(Data!$H$2:$H$59766=AL$5)*(Data!$I$2:$I$59766))</f>
        <v>8</v>
      </c>
      <c r="AM12" s="66" cm="1">
        <f t="array" ref="AM12">SUMPRODUCT((Data!$A$2:$A$59766=$A$3)*(Data!$G$2:$G$59766=$AH$4)*(Data!$B$2:$B$59766=$A12)*(Data!$H$2:$H$59766=AM$5)*(Data!$I$2:$I$59766))</f>
        <v>0</v>
      </c>
      <c r="AN12" s="75">
        <f t="shared" si="4"/>
        <v>45.81818181818182</v>
      </c>
      <c r="AO12" s="68"/>
      <c r="AP12" s="66">
        <f t="shared" si="5"/>
        <v>2</v>
      </c>
      <c r="AQ12" s="66">
        <f t="shared" si="5"/>
        <v>9</v>
      </c>
      <c r="AR12" s="66">
        <f t="shared" si="5"/>
        <v>10</v>
      </c>
      <c r="AS12" s="66">
        <f t="shared" si="5"/>
        <v>18</v>
      </c>
      <c r="AT12" s="66">
        <f t="shared" si="5"/>
        <v>18</v>
      </c>
      <c r="AU12" s="66">
        <f t="shared" si="5"/>
        <v>0</v>
      </c>
      <c r="AV12" s="75">
        <f t="shared" si="7"/>
        <v>47.596491228070178</v>
      </c>
      <c r="AW12" s="59"/>
      <c r="AX12" s="59"/>
      <c r="AY12" s="68"/>
      <c r="AZ12" s="68"/>
      <c r="BA12" s="59"/>
      <c r="BB12" s="59"/>
    </row>
    <row r="13" spans="1:54" ht="15" customHeight="1" x14ac:dyDescent="0.25">
      <c r="A13" s="59" t="s">
        <v>1</v>
      </c>
      <c r="B13" s="66" cm="1">
        <f t="array" ref="B13">SUMPRODUCT((Data!$A$2:$A$59766=$A$3)*(Data!$G$2:$G$59766=$B$4)*(Data!$B$2:$B$59766=$A13)*(Data!$H$2:$H$59766=B$5)*(Data!$I$2:$I$59766))</f>
        <v>2</v>
      </c>
      <c r="C13" s="66" cm="1">
        <f t="array" ref="C13">SUMPRODUCT((Data!$A$2:$A$59766=$A$3)*(Data!$G$2:$G$59766=$B$4)*(Data!$B$2:$B$59766=$A13)*(Data!$H$2:$H$59766=C$5)*(Data!$I$2:$I$59766))</f>
        <v>3</v>
      </c>
      <c r="D13" s="66" cm="1">
        <f t="array" ref="D13">SUMPRODUCT((Data!$A$2:$A$59766=$A$3)*(Data!$G$2:$G$59766=$B$4)*(Data!$B$2:$B$59766=$A13)*(Data!$H$2:$H$59766=D$5)*(Data!$I$2:$I$59766))</f>
        <v>12</v>
      </c>
      <c r="E13" s="66" cm="1">
        <f t="array" ref="E13">SUMPRODUCT((Data!$A$2:$A$59766=$A$3)*(Data!$G$2:$G$59766=$B$4)*(Data!$B$2:$B$59766=$A13)*(Data!$H$2:$H$59766=E$5)*(Data!$I$2:$I$59766))</f>
        <v>8</v>
      </c>
      <c r="F13" s="66" cm="1">
        <f t="array" ref="F13">SUMPRODUCT((Data!$A$2:$A$59766=$A$3)*(Data!$G$2:$G$59766=$B$4)*(Data!$B$2:$B$59766=$A13)*(Data!$H$2:$H$59766=F$5)*(Data!$I$2:$I$59766))</f>
        <v>6</v>
      </c>
      <c r="G13" s="66" cm="1">
        <f t="array" ref="G13">SUMPRODUCT((Data!$A$2:$A$59766=$A$3)*(Data!$G$2:$G$59766=$B$4)*(Data!$B$2:$B$59766=$A13)*(Data!$H$2:$H$59766=G$5)*(Data!$I$2:$I$59766))</f>
        <v>0</v>
      </c>
      <c r="H13" s="75">
        <f t="shared" si="0"/>
        <v>44.612903225806456</v>
      </c>
      <c r="I13" s="68"/>
      <c r="J13" s="66" cm="1">
        <f t="array" ref="J13">SUMPRODUCT((Data!$A$2:$A$59766=$A$3)*(Data!$G$2:$G$59766=$J$4)*(Data!$B$2:$B$59766=$A13)*(Data!$H$2:$H$59766=J$5)*(Data!$I$2:$I$59766))</f>
        <v>0</v>
      </c>
      <c r="K13" s="66" cm="1">
        <f t="array" ref="K13">SUMPRODUCT((Data!$A$2:$A$59766=$A$3)*(Data!$G$2:$G$59766=$J$4)*(Data!$B$2:$B$59766=$A13)*(Data!$H$2:$H$59766=K$5)*(Data!$I$2:$I$59766))</f>
        <v>3</v>
      </c>
      <c r="L13" s="66" cm="1">
        <f t="array" ref="L13">SUMPRODUCT((Data!$A$2:$A$59766=$A$3)*(Data!$G$2:$G$59766=$J$4)*(Data!$B$2:$B$59766=$A13)*(Data!$H$2:$H$59766=L$5)*(Data!$I$2:$I$59766))</f>
        <v>3</v>
      </c>
      <c r="M13" s="66" cm="1">
        <f t="array" ref="M13">SUMPRODUCT((Data!$A$2:$A$59766=$A$3)*(Data!$G$2:$G$59766=$J$4)*(Data!$B$2:$B$59766=$A13)*(Data!$H$2:$H$59766=M$5)*(Data!$I$2:$I$59766))</f>
        <v>5</v>
      </c>
      <c r="N13" s="66" cm="1">
        <f t="array" ref="N13">SUMPRODUCT((Data!$A$2:$A$59766=$A$3)*(Data!$G$2:$G$59766=$J$4)*(Data!$B$2:$B$59766=$A13)*(Data!$H$2:$H$59766=N$5)*(Data!$I$2:$I$59766))</f>
        <v>1</v>
      </c>
      <c r="O13" s="66" cm="1">
        <f t="array" ref="O13">SUMPRODUCT((Data!$A$2:$A$59766=$A$3)*(Data!$G$2:$G$59766=$J$4)*(Data!$B$2:$B$59766=$A13)*(Data!$H$2:$H$59766=O$5)*(Data!$I$2:$I$59766))</f>
        <v>0</v>
      </c>
      <c r="P13" s="75">
        <f t="shared" si="1"/>
        <v>43.708333333333336</v>
      </c>
      <c r="Q13" s="68"/>
      <c r="R13" s="66">
        <f t="shared" si="2"/>
        <v>2</v>
      </c>
      <c r="S13" s="66">
        <f t="shared" si="2"/>
        <v>6</v>
      </c>
      <c r="T13" s="66">
        <f t="shared" si="2"/>
        <v>15</v>
      </c>
      <c r="U13" s="66">
        <f t="shared" si="2"/>
        <v>13</v>
      </c>
      <c r="V13" s="66">
        <f t="shared" si="2"/>
        <v>7</v>
      </c>
      <c r="W13" s="66">
        <f t="shared" si="2"/>
        <v>0</v>
      </c>
      <c r="X13" s="75">
        <f t="shared" si="6"/>
        <v>44.360465116279066</v>
      </c>
      <c r="Y13" s="68"/>
      <c r="Z13" s="66" cm="1">
        <f t="array" ref="Z13">SUMPRODUCT((Data!$A$2:$A$59766=$A$3)*(Data!$G$2:$G$59766=$Z$4)*(Data!$B$2:$B$59766=$A13)*(Data!$H$2:$H$59766=Z$5)*(Data!$I$2:$I$59766))</f>
        <v>0</v>
      </c>
      <c r="AA13" s="66" cm="1">
        <f t="array" ref="AA13">SUMPRODUCT((Data!$A$2:$A$59766=$A$3)*(Data!$G$2:$G$59766=$Z$4)*(Data!$B$2:$B$59766=$A13)*(Data!$H$2:$H$59766=AA$5)*(Data!$I$2:$I$59766))</f>
        <v>3</v>
      </c>
      <c r="AB13" s="66" cm="1">
        <f t="array" ref="AB13">SUMPRODUCT((Data!$A$2:$A$59766=$A$3)*(Data!$G$2:$G$59766=$Z$4)*(Data!$B$2:$B$59766=$A13)*(Data!$H$2:$H$59766=AB$5)*(Data!$I$2:$I$59766))</f>
        <v>2</v>
      </c>
      <c r="AC13" s="66" cm="1">
        <f t="array" ref="AC13">SUMPRODUCT((Data!$A$2:$A$59766=$A$3)*(Data!$G$2:$G$59766=$Z$4)*(Data!$B$2:$B$59766=$A13)*(Data!$H$2:$H$59766=AC$5)*(Data!$I$2:$I$59766))</f>
        <v>0</v>
      </c>
      <c r="AD13" s="66" cm="1">
        <f t="array" ref="AD13">SUMPRODUCT((Data!$A$2:$A$59766=$A$3)*(Data!$G$2:$G$59766=$Z$4)*(Data!$B$2:$B$59766=$A13)*(Data!$H$2:$H$59766=AD$5)*(Data!$I$2:$I$59766))</f>
        <v>1</v>
      </c>
      <c r="AE13" s="66" cm="1">
        <f t="array" ref="AE13">SUMPRODUCT((Data!$A$2:$A$59766=$A$3)*(Data!$G$2:$G$59766=$Z$4)*(Data!$B$2:$B$59766=$A13)*(Data!$H$2:$H$59766=AE$5)*(Data!$I$2:$I$59766))</f>
        <v>0</v>
      </c>
      <c r="AF13" s="75">
        <f t="shared" si="3"/>
        <v>38.583333333333329</v>
      </c>
      <c r="AG13" s="68"/>
      <c r="AH13" s="66" cm="1">
        <f t="array" ref="AH13">SUMPRODUCT((Data!$A$2:$A$59766=$A$3)*(Data!$G$2:$G$59766=$AH$4)*(Data!$B$2:$B$59766=$A13)*(Data!$H$2:$H$59766=AH$5)*(Data!$I$2:$I$59766))</f>
        <v>2</v>
      </c>
      <c r="AI13" s="66" cm="1">
        <f t="array" ref="AI13">SUMPRODUCT((Data!$A$2:$A$59766=$A$3)*(Data!$G$2:$G$59766=$AH$4)*(Data!$B$2:$B$59766=$A13)*(Data!$H$2:$H$59766=AI$5)*(Data!$I$2:$I$59766))</f>
        <v>3</v>
      </c>
      <c r="AJ13" s="66" cm="1">
        <f t="array" ref="AJ13">SUMPRODUCT((Data!$A$2:$A$59766=$A$3)*(Data!$G$2:$G$59766=$AH$4)*(Data!$B$2:$B$59766=$A13)*(Data!$H$2:$H$59766=AJ$5)*(Data!$I$2:$I$59766))</f>
        <v>6</v>
      </c>
      <c r="AK13" s="66" cm="1">
        <f t="array" ref="AK13">SUMPRODUCT((Data!$A$2:$A$59766=$A$3)*(Data!$G$2:$G$59766=$AH$4)*(Data!$B$2:$B$59766=$A13)*(Data!$H$2:$H$59766=AK$5)*(Data!$I$2:$I$59766))</f>
        <v>3</v>
      </c>
      <c r="AL13" s="66" cm="1">
        <f t="array" ref="AL13">SUMPRODUCT((Data!$A$2:$A$59766=$A$3)*(Data!$G$2:$G$59766=$AH$4)*(Data!$B$2:$B$59766=$A13)*(Data!$H$2:$H$59766=AL$5)*(Data!$I$2:$I$59766))</f>
        <v>12</v>
      </c>
      <c r="AM13" s="66" cm="1">
        <f t="array" ref="AM13">SUMPRODUCT((Data!$A$2:$A$59766=$A$3)*(Data!$G$2:$G$59766=$AH$4)*(Data!$B$2:$B$59766=$A13)*(Data!$H$2:$H$59766=AM$5)*(Data!$I$2:$I$59766))</f>
        <v>0</v>
      </c>
      <c r="AN13" s="75">
        <f t="shared" si="4"/>
        <v>48.096153846153847</v>
      </c>
      <c r="AO13" s="68"/>
      <c r="AP13" s="66">
        <f t="shared" si="5"/>
        <v>4</v>
      </c>
      <c r="AQ13" s="66">
        <f t="shared" si="5"/>
        <v>12</v>
      </c>
      <c r="AR13" s="66">
        <f t="shared" si="5"/>
        <v>23</v>
      </c>
      <c r="AS13" s="66">
        <f t="shared" si="5"/>
        <v>16</v>
      </c>
      <c r="AT13" s="66">
        <f t="shared" si="5"/>
        <v>20</v>
      </c>
      <c r="AU13" s="66">
        <f t="shared" si="5"/>
        <v>0</v>
      </c>
      <c r="AV13" s="75">
        <f t="shared" si="7"/>
        <v>45.193333333333328</v>
      </c>
      <c r="AW13" s="59"/>
      <c r="AX13" s="59"/>
      <c r="AY13" s="68"/>
      <c r="AZ13" s="68"/>
      <c r="BA13" s="59"/>
      <c r="BB13" s="59"/>
    </row>
    <row r="14" spans="1:54" ht="15" customHeight="1" x14ac:dyDescent="0.25">
      <c r="A14" s="59" t="s">
        <v>2</v>
      </c>
      <c r="B14" s="66" cm="1">
        <f t="array" ref="B14">SUMPRODUCT((Data!$A$2:$A$59766=$A$3)*(Data!$G$2:$G$59766=$B$4)*(Data!$B$2:$B$59766=$A14)*(Data!$H$2:$H$59766=B$5)*(Data!$I$2:$I$59766))</f>
        <v>1</v>
      </c>
      <c r="C14" s="66" cm="1">
        <f t="array" ref="C14">SUMPRODUCT((Data!$A$2:$A$59766=$A$3)*(Data!$G$2:$G$59766=$B$4)*(Data!$B$2:$B$59766=$A14)*(Data!$H$2:$H$59766=C$5)*(Data!$I$2:$I$59766))</f>
        <v>6</v>
      </c>
      <c r="D14" s="66" cm="1">
        <f t="array" ref="D14">SUMPRODUCT((Data!$A$2:$A$59766=$A$3)*(Data!$G$2:$G$59766=$B$4)*(Data!$B$2:$B$59766=$A14)*(Data!$H$2:$H$59766=D$5)*(Data!$I$2:$I$59766))</f>
        <v>8</v>
      </c>
      <c r="E14" s="66" cm="1">
        <f t="array" ref="E14">SUMPRODUCT((Data!$A$2:$A$59766=$A$3)*(Data!$G$2:$G$59766=$B$4)*(Data!$B$2:$B$59766=$A14)*(Data!$H$2:$H$59766=E$5)*(Data!$I$2:$I$59766))</f>
        <v>10</v>
      </c>
      <c r="F14" s="66" cm="1">
        <f t="array" ref="F14">SUMPRODUCT((Data!$A$2:$A$59766=$A$3)*(Data!$G$2:$G$59766=$B$4)*(Data!$B$2:$B$59766=$A14)*(Data!$H$2:$H$59766=F$5)*(Data!$I$2:$I$59766))</f>
        <v>3</v>
      </c>
      <c r="G14" s="66" cm="1">
        <f t="array" ref="G14">SUMPRODUCT((Data!$A$2:$A$59766=$A$3)*(Data!$G$2:$G$59766=$B$4)*(Data!$B$2:$B$59766=$A14)*(Data!$H$2:$H$59766=G$5)*(Data!$I$2:$I$59766))</f>
        <v>0</v>
      </c>
      <c r="H14" s="75">
        <f t="shared" si="0"/>
        <v>43.232142857142854</v>
      </c>
      <c r="I14" s="68"/>
      <c r="J14" s="66" cm="1">
        <f t="array" ref="J14">SUMPRODUCT((Data!$A$2:$A$59766=$A$3)*(Data!$G$2:$G$59766=$J$4)*(Data!$B$2:$B$59766=$A14)*(Data!$H$2:$H$59766=J$5)*(Data!$I$2:$I$59766))</f>
        <v>0</v>
      </c>
      <c r="K14" s="66" cm="1">
        <f t="array" ref="K14">SUMPRODUCT((Data!$A$2:$A$59766=$A$3)*(Data!$G$2:$G$59766=$J$4)*(Data!$B$2:$B$59766=$A14)*(Data!$H$2:$H$59766=K$5)*(Data!$I$2:$I$59766))</f>
        <v>3</v>
      </c>
      <c r="L14" s="66" cm="1">
        <f t="array" ref="L14">SUMPRODUCT((Data!$A$2:$A$59766=$A$3)*(Data!$G$2:$G$59766=$J$4)*(Data!$B$2:$B$59766=$A14)*(Data!$H$2:$H$59766=L$5)*(Data!$I$2:$I$59766))</f>
        <v>0</v>
      </c>
      <c r="M14" s="66" cm="1">
        <f t="array" ref="M14">SUMPRODUCT((Data!$A$2:$A$59766=$A$3)*(Data!$G$2:$G$59766=$J$4)*(Data!$B$2:$B$59766=$A14)*(Data!$H$2:$H$59766=M$5)*(Data!$I$2:$I$59766))</f>
        <v>2</v>
      </c>
      <c r="N14" s="66" cm="1">
        <f t="array" ref="N14">SUMPRODUCT((Data!$A$2:$A$59766=$A$3)*(Data!$G$2:$G$59766=$J$4)*(Data!$B$2:$B$59766=$A14)*(Data!$H$2:$H$59766=N$5)*(Data!$I$2:$I$59766))</f>
        <v>0</v>
      </c>
      <c r="O14" s="66" cm="1">
        <f t="array" ref="O14">SUMPRODUCT((Data!$A$2:$A$59766=$A$3)*(Data!$G$2:$G$59766=$J$4)*(Data!$B$2:$B$59766=$A14)*(Data!$H$2:$H$59766=O$5)*(Data!$I$2:$I$59766))</f>
        <v>0</v>
      </c>
      <c r="P14" s="75">
        <f t="shared" si="1"/>
        <v>38.200000000000003</v>
      </c>
      <c r="Q14" s="68"/>
      <c r="R14" s="66">
        <f t="shared" si="2"/>
        <v>1</v>
      </c>
      <c r="S14" s="66">
        <f t="shared" si="2"/>
        <v>9</v>
      </c>
      <c r="T14" s="66">
        <f t="shared" si="2"/>
        <v>8</v>
      </c>
      <c r="U14" s="66">
        <f t="shared" si="2"/>
        <v>12</v>
      </c>
      <c r="V14" s="66">
        <f t="shared" si="2"/>
        <v>3</v>
      </c>
      <c r="W14" s="66">
        <f t="shared" si="2"/>
        <v>0</v>
      </c>
      <c r="X14" s="75">
        <f t="shared" si="6"/>
        <v>42.469696969696969</v>
      </c>
      <c r="Y14" s="68"/>
      <c r="Z14" s="66" cm="1">
        <f t="array" ref="Z14">SUMPRODUCT((Data!$A$2:$A$59766=$A$3)*(Data!$G$2:$G$59766=$Z$4)*(Data!$B$2:$B$59766=$A14)*(Data!$H$2:$H$59766=Z$5)*(Data!$I$2:$I$59766))</f>
        <v>0</v>
      </c>
      <c r="AA14" s="66" cm="1">
        <f t="array" ref="AA14">SUMPRODUCT((Data!$A$2:$A$59766=$A$3)*(Data!$G$2:$G$59766=$Z$4)*(Data!$B$2:$B$59766=$A14)*(Data!$H$2:$H$59766=AA$5)*(Data!$I$2:$I$59766))</f>
        <v>0</v>
      </c>
      <c r="AB14" s="66" cm="1">
        <f t="array" ref="AB14">SUMPRODUCT((Data!$A$2:$A$59766=$A$3)*(Data!$G$2:$G$59766=$Z$4)*(Data!$B$2:$B$59766=$A14)*(Data!$H$2:$H$59766=AB$5)*(Data!$I$2:$I$59766))</f>
        <v>0</v>
      </c>
      <c r="AC14" s="66" cm="1">
        <f t="array" ref="AC14">SUMPRODUCT((Data!$A$2:$A$59766=$A$3)*(Data!$G$2:$G$59766=$Z$4)*(Data!$B$2:$B$59766=$A14)*(Data!$H$2:$H$59766=AC$5)*(Data!$I$2:$I$59766))</f>
        <v>0</v>
      </c>
      <c r="AD14" s="66" cm="1">
        <f t="array" ref="AD14">SUMPRODUCT((Data!$A$2:$A$59766=$A$3)*(Data!$G$2:$G$59766=$Z$4)*(Data!$B$2:$B$59766=$A14)*(Data!$H$2:$H$59766=AD$5)*(Data!$I$2:$I$59766))</f>
        <v>0</v>
      </c>
      <c r="AE14" s="66" cm="1">
        <f t="array" ref="AE14">SUMPRODUCT((Data!$A$2:$A$59766=$A$3)*(Data!$G$2:$G$59766=$Z$4)*(Data!$B$2:$B$59766=$A14)*(Data!$H$2:$H$59766=AE$5)*(Data!$I$2:$I$59766))</f>
        <v>0</v>
      </c>
      <c r="AF14" s="67" t="str">
        <f t="shared" si="3"/>
        <v>-</v>
      </c>
      <c r="AG14" s="68"/>
      <c r="AH14" s="66" cm="1">
        <f t="array" ref="AH14">SUMPRODUCT((Data!$A$2:$A$59766=$A$3)*(Data!$G$2:$G$59766=$AH$4)*(Data!$B$2:$B$59766=$A14)*(Data!$H$2:$H$59766=AH$5)*(Data!$I$2:$I$59766))</f>
        <v>8</v>
      </c>
      <c r="AI14" s="66" cm="1">
        <f t="array" ref="AI14">SUMPRODUCT((Data!$A$2:$A$59766=$A$3)*(Data!$G$2:$G$59766=$AH$4)*(Data!$B$2:$B$59766=$A14)*(Data!$H$2:$H$59766=AI$5)*(Data!$I$2:$I$59766))</f>
        <v>7</v>
      </c>
      <c r="AJ14" s="66" cm="1">
        <f t="array" ref="AJ14">SUMPRODUCT((Data!$A$2:$A$59766=$A$3)*(Data!$G$2:$G$59766=$AH$4)*(Data!$B$2:$B$59766=$A14)*(Data!$H$2:$H$59766=AJ$5)*(Data!$I$2:$I$59766))</f>
        <v>4</v>
      </c>
      <c r="AK14" s="66" cm="1">
        <f t="array" ref="AK14">SUMPRODUCT((Data!$A$2:$A$59766=$A$3)*(Data!$G$2:$G$59766=$AH$4)*(Data!$B$2:$B$59766=$A14)*(Data!$H$2:$H$59766=AK$5)*(Data!$I$2:$I$59766))</f>
        <v>3</v>
      </c>
      <c r="AL14" s="66" cm="1">
        <f t="array" ref="AL14">SUMPRODUCT((Data!$A$2:$A$59766=$A$3)*(Data!$G$2:$G$59766=$AH$4)*(Data!$B$2:$B$59766=$A14)*(Data!$H$2:$H$59766=AL$5)*(Data!$I$2:$I$59766))</f>
        <v>4</v>
      </c>
      <c r="AM14" s="66" cm="1">
        <f t="array" ref="AM14">SUMPRODUCT((Data!$A$2:$A$59766=$A$3)*(Data!$G$2:$G$59766=$AH$4)*(Data!$B$2:$B$59766=$A14)*(Data!$H$2:$H$59766=AM$5)*(Data!$I$2:$I$59766))</f>
        <v>0</v>
      </c>
      <c r="AN14" s="75">
        <f t="shared" si="4"/>
        <v>35.596153846153847</v>
      </c>
      <c r="AO14" s="68"/>
      <c r="AP14" s="66">
        <f t="shared" si="5"/>
        <v>9</v>
      </c>
      <c r="AQ14" s="66">
        <f t="shared" si="5"/>
        <v>16</v>
      </c>
      <c r="AR14" s="66">
        <f t="shared" si="5"/>
        <v>12</v>
      </c>
      <c r="AS14" s="66">
        <f t="shared" si="5"/>
        <v>15</v>
      </c>
      <c r="AT14" s="66">
        <f t="shared" si="5"/>
        <v>7</v>
      </c>
      <c r="AU14" s="66">
        <f t="shared" si="5"/>
        <v>0</v>
      </c>
      <c r="AV14" s="75">
        <f t="shared" si="7"/>
        <v>39.440677966101696</v>
      </c>
      <c r="AW14" s="59"/>
      <c r="AX14" s="59"/>
      <c r="AY14" s="68"/>
      <c r="AZ14" s="68"/>
      <c r="BA14" s="59"/>
      <c r="BB14" s="59"/>
    </row>
    <row r="15" spans="1:54" ht="15" customHeight="1" x14ac:dyDescent="0.25">
      <c r="A15" s="59" t="s">
        <v>3</v>
      </c>
      <c r="B15" s="66" cm="1">
        <f t="array" ref="B15">SUMPRODUCT((Data!$A$2:$A$59766=$A$3)*(Data!$G$2:$G$59766=$B$4)*(Data!$B$2:$B$59766=$A15)*(Data!$H$2:$H$59766=B$5)*(Data!$I$2:$I$59766))</f>
        <v>2</v>
      </c>
      <c r="C15" s="66" cm="1">
        <f t="array" ref="C15">SUMPRODUCT((Data!$A$2:$A$59766=$A$3)*(Data!$G$2:$G$59766=$B$4)*(Data!$B$2:$B$59766=$A15)*(Data!$H$2:$H$59766=C$5)*(Data!$I$2:$I$59766))</f>
        <v>0</v>
      </c>
      <c r="D15" s="66" cm="1">
        <f t="array" ref="D15">SUMPRODUCT((Data!$A$2:$A$59766=$A$3)*(Data!$G$2:$G$59766=$B$4)*(Data!$B$2:$B$59766=$A15)*(Data!$H$2:$H$59766=D$5)*(Data!$I$2:$I$59766))</f>
        <v>4</v>
      </c>
      <c r="E15" s="66" cm="1">
        <f t="array" ref="E15">SUMPRODUCT((Data!$A$2:$A$59766=$A$3)*(Data!$G$2:$G$59766=$B$4)*(Data!$B$2:$B$59766=$A15)*(Data!$H$2:$H$59766=E$5)*(Data!$I$2:$I$59766))</f>
        <v>3</v>
      </c>
      <c r="F15" s="66" cm="1">
        <f t="array" ref="F15">SUMPRODUCT((Data!$A$2:$A$59766=$A$3)*(Data!$G$2:$G$59766=$B$4)*(Data!$B$2:$B$59766=$A15)*(Data!$H$2:$H$59766=F$5)*(Data!$I$2:$I$59766))</f>
        <v>2</v>
      </c>
      <c r="G15" s="66" cm="1">
        <f t="array" ref="G15">SUMPRODUCT((Data!$A$2:$A$59766=$A$3)*(Data!$G$2:$G$59766=$B$4)*(Data!$B$2:$B$59766=$A15)*(Data!$H$2:$H$59766=G$5)*(Data!$I$2:$I$59766))</f>
        <v>0</v>
      </c>
      <c r="H15" s="75">
        <f t="shared" si="0"/>
        <v>43.13636363636364</v>
      </c>
      <c r="I15" s="68"/>
      <c r="J15" s="66" cm="1">
        <f t="array" ref="J15">SUMPRODUCT((Data!$A$2:$A$59766=$A$3)*(Data!$G$2:$G$59766=$J$4)*(Data!$B$2:$B$59766=$A15)*(Data!$H$2:$H$59766=J$5)*(Data!$I$2:$I$59766))</f>
        <v>1</v>
      </c>
      <c r="K15" s="66" cm="1">
        <f t="array" ref="K15">SUMPRODUCT((Data!$A$2:$A$59766=$A$3)*(Data!$G$2:$G$59766=$J$4)*(Data!$B$2:$B$59766=$A15)*(Data!$H$2:$H$59766=K$5)*(Data!$I$2:$I$59766))</f>
        <v>4</v>
      </c>
      <c r="L15" s="66" cm="1">
        <f t="array" ref="L15">SUMPRODUCT((Data!$A$2:$A$59766=$A$3)*(Data!$G$2:$G$59766=$J$4)*(Data!$B$2:$B$59766=$A15)*(Data!$H$2:$H$59766=L$5)*(Data!$I$2:$I$59766))</f>
        <v>5</v>
      </c>
      <c r="M15" s="66" cm="1">
        <f t="array" ref="M15">SUMPRODUCT((Data!$A$2:$A$59766=$A$3)*(Data!$G$2:$G$59766=$J$4)*(Data!$B$2:$B$59766=$A15)*(Data!$H$2:$H$59766=M$5)*(Data!$I$2:$I$59766))</f>
        <v>2</v>
      </c>
      <c r="N15" s="66" cm="1">
        <f t="array" ref="N15">SUMPRODUCT((Data!$A$2:$A$59766=$A$3)*(Data!$G$2:$G$59766=$J$4)*(Data!$B$2:$B$59766=$A15)*(Data!$H$2:$H$59766=N$5)*(Data!$I$2:$I$59766))</f>
        <v>0</v>
      </c>
      <c r="O15" s="66" cm="1">
        <f t="array" ref="O15">SUMPRODUCT((Data!$A$2:$A$59766=$A$3)*(Data!$G$2:$G$59766=$J$4)*(Data!$B$2:$B$59766=$A15)*(Data!$H$2:$H$59766=O$5)*(Data!$I$2:$I$59766))</f>
        <v>0</v>
      </c>
      <c r="P15" s="75">
        <f t="shared" si="1"/>
        <v>36.958333333333329</v>
      </c>
      <c r="Q15" s="68"/>
      <c r="R15" s="66">
        <f t="shared" si="2"/>
        <v>3</v>
      </c>
      <c r="S15" s="66">
        <f t="shared" si="2"/>
        <v>4</v>
      </c>
      <c r="T15" s="66">
        <f t="shared" si="2"/>
        <v>9</v>
      </c>
      <c r="U15" s="66">
        <f t="shared" si="2"/>
        <v>5</v>
      </c>
      <c r="V15" s="66">
        <f t="shared" si="2"/>
        <v>2</v>
      </c>
      <c r="W15" s="66">
        <f t="shared" si="2"/>
        <v>0</v>
      </c>
      <c r="X15" s="75">
        <f t="shared" si="6"/>
        <v>39.913043478260867</v>
      </c>
      <c r="Y15" s="68"/>
      <c r="Z15" s="66" cm="1">
        <f t="array" ref="Z15">SUMPRODUCT((Data!$A$2:$A$59766=$A$3)*(Data!$G$2:$G$59766=$Z$4)*(Data!$B$2:$B$59766=$A15)*(Data!$H$2:$H$59766=Z$5)*(Data!$I$2:$I$59766))</f>
        <v>0</v>
      </c>
      <c r="AA15" s="66" cm="1">
        <f t="array" ref="AA15">SUMPRODUCT((Data!$A$2:$A$59766=$A$3)*(Data!$G$2:$G$59766=$Z$4)*(Data!$B$2:$B$59766=$A15)*(Data!$H$2:$H$59766=AA$5)*(Data!$I$2:$I$59766))</f>
        <v>0</v>
      </c>
      <c r="AB15" s="66" cm="1">
        <f t="array" ref="AB15">SUMPRODUCT((Data!$A$2:$A$59766=$A$3)*(Data!$G$2:$G$59766=$Z$4)*(Data!$B$2:$B$59766=$A15)*(Data!$H$2:$H$59766=AB$5)*(Data!$I$2:$I$59766))</f>
        <v>0</v>
      </c>
      <c r="AC15" s="66" cm="1">
        <f t="array" ref="AC15">SUMPRODUCT((Data!$A$2:$A$59766=$A$3)*(Data!$G$2:$G$59766=$Z$4)*(Data!$B$2:$B$59766=$A15)*(Data!$H$2:$H$59766=AC$5)*(Data!$I$2:$I$59766))</f>
        <v>0</v>
      </c>
      <c r="AD15" s="66" cm="1">
        <f t="array" ref="AD15">SUMPRODUCT((Data!$A$2:$A$59766=$A$3)*(Data!$G$2:$G$59766=$Z$4)*(Data!$B$2:$B$59766=$A15)*(Data!$H$2:$H$59766=AD$5)*(Data!$I$2:$I$59766))</f>
        <v>0</v>
      </c>
      <c r="AE15" s="66" cm="1">
        <f t="array" ref="AE15">SUMPRODUCT((Data!$A$2:$A$59766=$A$3)*(Data!$G$2:$G$59766=$Z$4)*(Data!$B$2:$B$59766=$A15)*(Data!$H$2:$H$59766=AE$5)*(Data!$I$2:$I$59766))</f>
        <v>0</v>
      </c>
      <c r="AF15" s="67" t="str">
        <f t="shared" si="3"/>
        <v>-</v>
      </c>
      <c r="AG15" s="68"/>
      <c r="AH15" s="66" cm="1">
        <f t="array" ref="AH15">SUMPRODUCT((Data!$A$2:$A$59766=$A$3)*(Data!$G$2:$G$59766=$AH$4)*(Data!$B$2:$B$59766=$A15)*(Data!$H$2:$H$59766=AH$5)*(Data!$I$2:$I$59766))</f>
        <v>1</v>
      </c>
      <c r="AI15" s="66" cm="1">
        <f t="array" ref="AI15">SUMPRODUCT((Data!$A$2:$A$59766=$A$3)*(Data!$G$2:$G$59766=$AH$4)*(Data!$B$2:$B$59766=$A15)*(Data!$H$2:$H$59766=AI$5)*(Data!$I$2:$I$59766))</f>
        <v>1</v>
      </c>
      <c r="AJ15" s="66" cm="1">
        <f t="array" ref="AJ15">SUMPRODUCT((Data!$A$2:$A$59766=$A$3)*(Data!$G$2:$G$59766=$AH$4)*(Data!$B$2:$B$59766=$A15)*(Data!$H$2:$H$59766=AJ$5)*(Data!$I$2:$I$59766))</f>
        <v>2</v>
      </c>
      <c r="AK15" s="66" cm="1">
        <f t="array" ref="AK15">SUMPRODUCT((Data!$A$2:$A$59766=$A$3)*(Data!$G$2:$G$59766=$AH$4)*(Data!$B$2:$B$59766=$A15)*(Data!$H$2:$H$59766=AK$5)*(Data!$I$2:$I$59766))</f>
        <v>1</v>
      </c>
      <c r="AL15" s="66" cm="1">
        <f t="array" ref="AL15">SUMPRODUCT((Data!$A$2:$A$59766=$A$3)*(Data!$G$2:$G$59766=$AH$4)*(Data!$B$2:$B$59766=$A15)*(Data!$H$2:$H$59766=AL$5)*(Data!$I$2:$I$59766))</f>
        <v>4</v>
      </c>
      <c r="AM15" s="66" cm="1">
        <f t="array" ref="AM15">SUMPRODUCT((Data!$A$2:$A$59766=$A$3)*(Data!$G$2:$G$59766=$AH$4)*(Data!$B$2:$B$59766=$A15)*(Data!$H$2:$H$59766=AM$5)*(Data!$I$2:$I$59766))</f>
        <v>0</v>
      </c>
      <c r="AN15" s="75">
        <f t="shared" si="4"/>
        <v>47.05555555555555</v>
      </c>
      <c r="AO15" s="68"/>
      <c r="AP15" s="66">
        <f t="shared" si="5"/>
        <v>4</v>
      </c>
      <c r="AQ15" s="66">
        <f t="shared" si="5"/>
        <v>5</v>
      </c>
      <c r="AR15" s="66">
        <f t="shared" si="5"/>
        <v>11</v>
      </c>
      <c r="AS15" s="66">
        <f t="shared" si="5"/>
        <v>6</v>
      </c>
      <c r="AT15" s="66">
        <f t="shared" si="5"/>
        <v>6</v>
      </c>
      <c r="AU15" s="66">
        <f t="shared" si="5"/>
        <v>0</v>
      </c>
      <c r="AV15" s="75">
        <f t="shared" si="7"/>
        <v>41.921875</v>
      </c>
      <c r="AW15" s="59"/>
      <c r="AX15" s="59"/>
      <c r="AY15" s="68"/>
      <c r="AZ15" s="68"/>
      <c r="BA15" s="59"/>
      <c r="BB15" s="59"/>
    </row>
    <row r="16" spans="1:54" ht="15" customHeight="1" x14ac:dyDescent="0.25">
      <c r="A16" s="59" t="s">
        <v>4</v>
      </c>
      <c r="B16" s="66" cm="1">
        <f t="array" ref="B16">SUMPRODUCT((Data!$A$2:$A$59766=$A$3)*(Data!$G$2:$G$59766=$B$4)*(Data!$B$2:$B$59766=$A16)*(Data!$H$2:$H$59766=B$5)*(Data!$I$2:$I$59766))</f>
        <v>0</v>
      </c>
      <c r="C16" s="66" cm="1">
        <f t="array" ref="C16">SUMPRODUCT((Data!$A$2:$A$59766=$A$3)*(Data!$G$2:$G$59766=$B$4)*(Data!$B$2:$B$59766=$A16)*(Data!$H$2:$H$59766=C$5)*(Data!$I$2:$I$59766))</f>
        <v>2</v>
      </c>
      <c r="D16" s="66" cm="1">
        <f t="array" ref="D16">SUMPRODUCT((Data!$A$2:$A$59766=$A$3)*(Data!$G$2:$G$59766=$B$4)*(Data!$B$2:$B$59766=$A16)*(Data!$H$2:$H$59766=D$5)*(Data!$I$2:$I$59766))</f>
        <v>3</v>
      </c>
      <c r="E16" s="66" cm="1">
        <f t="array" ref="E16">SUMPRODUCT((Data!$A$2:$A$59766=$A$3)*(Data!$G$2:$G$59766=$B$4)*(Data!$B$2:$B$59766=$A16)*(Data!$H$2:$H$59766=E$5)*(Data!$I$2:$I$59766))</f>
        <v>4</v>
      </c>
      <c r="F16" s="66" cm="1">
        <f t="array" ref="F16">SUMPRODUCT((Data!$A$2:$A$59766=$A$3)*(Data!$G$2:$G$59766=$B$4)*(Data!$B$2:$B$59766=$A16)*(Data!$H$2:$H$59766=F$5)*(Data!$I$2:$I$59766))</f>
        <v>1</v>
      </c>
      <c r="G16" s="66" cm="1">
        <f t="array" ref="G16">SUMPRODUCT((Data!$A$2:$A$59766=$A$3)*(Data!$G$2:$G$59766=$B$4)*(Data!$B$2:$B$59766=$A16)*(Data!$H$2:$H$59766=G$5)*(Data!$I$2:$I$59766))</f>
        <v>0</v>
      </c>
      <c r="H16" s="75">
        <f t="shared" si="0"/>
        <v>44.400000000000006</v>
      </c>
      <c r="I16" s="68"/>
      <c r="J16" s="66" cm="1">
        <f t="array" ref="J16">SUMPRODUCT((Data!$A$2:$A$59766=$A$3)*(Data!$G$2:$G$59766=$J$4)*(Data!$B$2:$B$59766=$A16)*(Data!$H$2:$H$59766=J$5)*(Data!$I$2:$I$59766))</f>
        <v>4</v>
      </c>
      <c r="K16" s="66" cm="1">
        <f t="array" ref="K16">SUMPRODUCT((Data!$A$2:$A$59766=$A$3)*(Data!$G$2:$G$59766=$J$4)*(Data!$B$2:$B$59766=$A16)*(Data!$H$2:$H$59766=K$5)*(Data!$I$2:$I$59766))</f>
        <v>7</v>
      </c>
      <c r="L16" s="66" cm="1">
        <f t="array" ref="L16">SUMPRODUCT((Data!$A$2:$A$59766=$A$3)*(Data!$G$2:$G$59766=$J$4)*(Data!$B$2:$B$59766=$A16)*(Data!$H$2:$H$59766=L$5)*(Data!$I$2:$I$59766))</f>
        <v>11</v>
      </c>
      <c r="M16" s="66" cm="1">
        <f t="array" ref="M16">SUMPRODUCT((Data!$A$2:$A$59766=$A$3)*(Data!$G$2:$G$59766=$J$4)*(Data!$B$2:$B$59766=$A16)*(Data!$H$2:$H$59766=M$5)*(Data!$I$2:$I$59766))</f>
        <v>1</v>
      </c>
      <c r="N16" s="66" cm="1">
        <f t="array" ref="N16">SUMPRODUCT((Data!$A$2:$A$59766=$A$3)*(Data!$G$2:$G$59766=$J$4)*(Data!$B$2:$B$59766=$A16)*(Data!$H$2:$H$59766=N$5)*(Data!$I$2:$I$59766))</f>
        <v>4</v>
      </c>
      <c r="O16" s="66" cm="1">
        <f t="array" ref="O16">SUMPRODUCT((Data!$A$2:$A$59766=$A$3)*(Data!$G$2:$G$59766=$J$4)*(Data!$B$2:$B$59766=$A16)*(Data!$H$2:$H$59766=O$5)*(Data!$I$2:$I$59766))</f>
        <v>0</v>
      </c>
      <c r="P16" s="75">
        <f t="shared" si="1"/>
        <v>38.074074074074076</v>
      </c>
      <c r="Q16" s="68"/>
      <c r="R16" s="66">
        <f t="shared" si="2"/>
        <v>4</v>
      </c>
      <c r="S16" s="66">
        <f t="shared" si="2"/>
        <v>9</v>
      </c>
      <c r="T16" s="66">
        <f t="shared" si="2"/>
        <v>14</v>
      </c>
      <c r="U16" s="66">
        <f t="shared" si="2"/>
        <v>5</v>
      </c>
      <c r="V16" s="66">
        <f t="shared" si="2"/>
        <v>5</v>
      </c>
      <c r="W16" s="66">
        <f t="shared" si="2"/>
        <v>0</v>
      </c>
      <c r="X16" s="75">
        <f t="shared" si="6"/>
        <v>39.783783783783782</v>
      </c>
      <c r="Y16" s="68"/>
      <c r="Z16" s="66" cm="1">
        <f t="array" ref="Z16">SUMPRODUCT((Data!$A$2:$A$59766=$A$3)*(Data!$G$2:$G$59766=$Z$4)*(Data!$B$2:$B$59766=$A16)*(Data!$H$2:$H$59766=Z$5)*(Data!$I$2:$I$59766))</f>
        <v>0</v>
      </c>
      <c r="AA16" s="66" cm="1">
        <f t="array" ref="AA16">SUMPRODUCT((Data!$A$2:$A$59766=$A$3)*(Data!$G$2:$G$59766=$Z$4)*(Data!$B$2:$B$59766=$A16)*(Data!$H$2:$H$59766=AA$5)*(Data!$I$2:$I$59766))</f>
        <v>2</v>
      </c>
      <c r="AB16" s="66" cm="1">
        <f t="array" ref="AB16">SUMPRODUCT((Data!$A$2:$A$59766=$A$3)*(Data!$G$2:$G$59766=$Z$4)*(Data!$B$2:$B$59766=$A16)*(Data!$H$2:$H$59766=AB$5)*(Data!$I$2:$I$59766))</f>
        <v>2</v>
      </c>
      <c r="AC16" s="66" cm="1">
        <f t="array" ref="AC16">SUMPRODUCT((Data!$A$2:$A$59766=$A$3)*(Data!$G$2:$G$59766=$Z$4)*(Data!$B$2:$B$59766=$A16)*(Data!$H$2:$H$59766=AC$5)*(Data!$I$2:$I$59766))</f>
        <v>1</v>
      </c>
      <c r="AD16" s="66" cm="1">
        <f t="array" ref="AD16">SUMPRODUCT((Data!$A$2:$A$59766=$A$3)*(Data!$G$2:$G$59766=$Z$4)*(Data!$B$2:$B$59766=$A16)*(Data!$H$2:$H$59766=AD$5)*(Data!$I$2:$I$59766))</f>
        <v>0</v>
      </c>
      <c r="AE16" s="66" cm="1">
        <f t="array" ref="AE16">SUMPRODUCT((Data!$A$2:$A$59766=$A$3)*(Data!$G$2:$G$59766=$Z$4)*(Data!$B$2:$B$59766=$A16)*(Data!$H$2:$H$59766=AE$5)*(Data!$I$2:$I$59766))</f>
        <v>0</v>
      </c>
      <c r="AF16" s="75">
        <f t="shared" si="3"/>
        <v>38.299999999999997</v>
      </c>
      <c r="AG16" s="68"/>
      <c r="AH16" s="66" cm="1">
        <f t="array" ref="AH16">SUMPRODUCT((Data!$A$2:$A$59766=$A$3)*(Data!$G$2:$G$59766=$AH$4)*(Data!$B$2:$B$59766=$A16)*(Data!$H$2:$H$59766=AH$5)*(Data!$I$2:$I$59766))</f>
        <v>1</v>
      </c>
      <c r="AI16" s="66" cm="1">
        <f t="array" ref="AI16">SUMPRODUCT((Data!$A$2:$A$59766=$A$3)*(Data!$G$2:$G$59766=$AH$4)*(Data!$B$2:$B$59766=$A16)*(Data!$H$2:$H$59766=AI$5)*(Data!$I$2:$I$59766))</f>
        <v>2</v>
      </c>
      <c r="AJ16" s="66" cm="1">
        <f t="array" ref="AJ16">SUMPRODUCT((Data!$A$2:$A$59766=$A$3)*(Data!$G$2:$G$59766=$AH$4)*(Data!$B$2:$B$59766=$A16)*(Data!$H$2:$H$59766=AJ$5)*(Data!$I$2:$I$59766))</f>
        <v>2</v>
      </c>
      <c r="AK16" s="66" cm="1">
        <f t="array" ref="AK16">SUMPRODUCT((Data!$A$2:$A$59766=$A$3)*(Data!$G$2:$G$59766=$AH$4)*(Data!$B$2:$B$59766=$A16)*(Data!$H$2:$H$59766=AK$5)*(Data!$I$2:$I$59766))</f>
        <v>4</v>
      </c>
      <c r="AL16" s="66" cm="1">
        <f t="array" ref="AL16">SUMPRODUCT((Data!$A$2:$A$59766=$A$3)*(Data!$G$2:$G$59766=$AH$4)*(Data!$B$2:$B$59766=$A16)*(Data!$H$2:$H$59766=AL$5)*(Data!$I$2:$I$59766))</f>
        <v>5</v>
      </c>
      <c r="AM16" s="66" cm="1">
        <f t="array" ref="AM16">SUMPRODUCT((Data!$A$2:$A$59766=$A$3)*(Data!$G$2:$G$59766=$AH$4)*(Data!$B$2:$B$59766=$A16)*(Data!$H$2:$H$59766=AM$5)*(Data!$I$2:$I$59766))</f>
        <v>0</v>
      </c>
      <c r="AN16" s="75">
        <f t="shared" si="4"/>
        <v>47.535714285714285</v>
      </c>
      <c r="AO16" s="68"/>
      <c r="AP16" s="66">
        <f t="shared" si="5"/>
        <v>5</v>
      </c>
      <c r="AQ16" s="66">
        <f t="shared" si="5"/>
        <v>13</v>
      </c>
      <c r="AR16" s="66">
        <f t="shared" si="5"/>
        <v>18</v>
      </c>
      <c r="AS16" s="66">
        <f t="shared" si="5"/>
        <v>10</v>
      </c>
      <c r="AT16" s="66">
        <f t="shared" si="5"/>
        <v>10</v>
      </c>
      <c r="AU16" s="66">
        <f t="shared" si="5"/>
        <v>0</v>
      </c>
      <c r="AV16" s="75">
        <f t="shared" si="7"/>
        <v>41.589285714285715</v>
      </c>
      <c r="AW16" s="59"/>
      <c r="AX16" s="59"/>
      <c r="AY16" s="68"/>
      <c r="AZ16" s="68"/>
      <c r="BA16" s="59"/>
      <c r="BB16" s="59"/>
    </row>
    <row r="17" spans="1:54" ht="15" customHeight="1" x14ac:dyDescent="0.25">
      <c r="A17" s="59" t="s">
        <v>5</v>
      </c>
      <c r="B17" s="66" cm="1">
        <f t="array" ref="B17">SUMPRODUCT((Data!$A$2:$A$59766=$A$3)*(Data!$G$2:$G$59766=$B$4)*(Data!$B$2:$B$59766=$A17)*(Data!$H$2:$H$59766=B$5)*(Data!$I$2:$I$59766))</f>
        <v>0</v>
      </c>
      <c r="C17" s="66" cm="1">
        <f t="array" ref="C17">SUMPRODUCT((Data!$A$2:$A$59766=$A$3)*(Data!$G$2:$G$59766=$B$4)*(Data!$B$2:$B$59766=$A17)*(Data!$H$2:$H$59766=C$5)*(Data!$I$2:$I$59766))</f>
        <v>5</v>
      </c>
      <c r="D17" s="66" cm="1">
        <f t="array" ref="D17">SUMPRODUCT((Data!$A$2:$A$59766=$A$3)*(Data!$G$2:$G$59766=$B$4)*(Data!$B$2:$B$59766=$A17)*(Data!$H$2:$H$59766=D$5)*(Data!$I$2:$I$59766))</f>
        <v>6</v>
      </c>
      <c r="E17" s="66" cm="1">
        <f t="array" ref="E17">SUMPRODUCT((Data!$A$2:$A$59766=$A$3)*(Data!$G$2:$G$59766=$B$4)*(Data!$B$2:$B$59766=$A17)*(Data!$H$2:$H$59766=E$5)*(Data!$I$2:$I$59766))</f>
        <v>22</v>
      </c>
      <c r="F17" s="66" cm="1">
        <f t="array" ref="F17">SUMPRODUCT((Data!$A$2:$A$59766=$A$3)*(Data!$G$2:$G$59766=$B$4)*(Data!$B$2:$B$59766=$A17)*(Data!$H$2:$H$59766=F$5)*(Data!$I$2:$I$59766))</f>
        <v>2</v>
      </c>
      <c r="G17" s="66" cm="1">
        <f t="array" ref="G17">SUMPRODUCT((Data!$A$2:$A$59766=$A$3)*(Data!$G$2:$G$59766=$B$4)*(Data!$B$2:$B$59766=$A17)*(Data!$H$2:$H$59766=G$5)*(Data!$I$2:$I$59766))</f>
        <v>0</v>
      </c>
      <c r="H17" s="75">
        <f t="shared" si="0"/>
        <v>46.428571428571431</v>
      </c>
      <c r="I17" s="68"/>
      <c r="J17" s="66" cm="1">
        <f t="array" ref="J17">SUMPRODUCT((Data!$A$2:$A$59766=$A$3)*(Data!$G$2:$G$59766=$J$4)*(Data!$B$2:$B$59766=$A17)*(Data!$H$2:$H$59766=J$5)*(Data!$I$2:$I$59766))</f>
        <v>5</v>
      </c>
      <c r="K17" s="66" cm="1">
        <f t="array" ref="K17">SUMPRODUCT((Data!$A$2:$A$59766=$A$3)*(Data!$G$2:$G$59766=$J$4)*(Data!$B$2:$B$59766=$A17)*(Data!$H$2:$H$59766=K$5)*(Data!$I$2:$I$59766))</f>
        <v>15</v>
      </c>
      <c r="L17" s="66" cm="1">
        <f t="array" ref="L17">SUMPRODUCT((Data!$A$2:$A$59766=$A$3)*(Data!$G$2:$G$59766=$J$4)*(Data!$B$2:$B$59766=$A17)*(Data!$H$2:$H$59766=L$5)*(Data!$I$2:$I$59766))</f>
        <v>20</v>
      </c>
      <c r="M17" s="66" cm="1">
        <f t="array" ref="M17">SUMPRODUCT((Data!$A$2:$A$59766=$A$3)*(Data!$G$2:$G$59766=$J$4)*(Data!$B$2:$B$59766=$A17)*(Data!$H$2:$H$59766=M$5)*(Data!$I$2:$I$59766))</f>
        <v>13</v>
      </c>
      <c r="N17" s="66" cm="1">
        <f t="array" ref="N17">SUMPRODUCT((Data!$A$2:$A$59766=$A$3)*(Data!$G$2:$G$59766=$J$4)*(Data!$B$2:$B$59766=$A17)*(Data!$H$2:$H$59766=N$5)*(Data!$I$2:$I$59766))</f>
        <v>11</v>
      </c>
      <c r="O17" s="66" cm="1">
        <f t="array" ref="O17">SUMPRODUCT((Data!$A$2:$A$59766=$A$3)*(Data!$G$2:$G$59766=$J$4)*(Data!$B$2:$B$59766=$A17)*(Data!$H$2:$H$59766=O$5)*(Data!$I$2:$I$59766))</f>
        <v>0</v>
      </c>
      <c r="P17" s="75">
        <f t="shared" si="1"/>
        <v>41.90625</v>
      </c>
      <c r="Q17" s="68"/>
      <c r="R17" s="66">
        <f t="shared" si="2"/>
        <v>5</v>
      </c>
      <c r="S17" s="66">
        <f t="shared" si="2"/>
        <v>20</v>
      </c>
      <c r="T17" s="66">
        <f t="shared" si="2"/>
        <v>26</v>
      </c>
      <c r="U17" s="66">
        <f t="shared" si="2"/>
        <v>35</v>
      </c>
      <c r="V17" s="66">
        <f t="shared" si="2"/>
        <v>13</v>
      </c>
      <c r="W17" s="66">
        <f t="shared" si="2"/>
        <v>0</v>
      </c>
      <c r="X17" s="75">
        <f t="shared" si="6"/>
        <v>43.505050505050505</v>
      </c>
      <c r="Y17" s="68"/>
      <c r="Z17" s="66" cm="1">
        <f t="array" ref="Z17">SUMPRODUCT((Data!$A$2:$A$59766=$A$3)*(Data!$G$2:$G$59766=$Z$4)*(Data!$B$2:$B$59766=$A17)*(Data!$H$2:$H$59766=Z$5)*(Data!$I$2:$I$59766))</f>
        <v>0</v>
      </c>
      <c r="AA17" s="66" cm="1">
        <f t="array" ref="AA17">SUMPRODUCT((Data!$A$2:$A$59766=$A$3)*(Data!$G$2:$G$59766=$Z$4)*(Data!$B$2:$B$59766=$A17)*(Data!$H$2:$H$59766=AA$5)*(Data!$I$2:$I$59766))</f>
        <v>0</v>
      </c>
      <c r="AB17" s="66" cm="1">
        <f t="array" ref="AB17">SUMPRODUCT((Data!$A$2:$A$59766=$A$3)*(Data!$G$2:$G$59766=$Z$4)*(Data!$B$2:$B$59766=$A17)*(Data!$H$2:$H$59766=AB$5)*(Data!$I$2:$I$59766))</f>
        <v>0</v>
      </c>
      <c r="AC17" s="66" cm="1">
        <f t="array" ref="AC17">SUMPRODUCT((Data!$A$2:$A$59766=$A$3)*(Data!$G$2:$G$59766=$Z$4)*(Data!$B$2:$B$59766=$A17)*(Data!$H$2:$H$59766=AC$5)*(Data!$I$2:$I$59766))</f>
        <v>0</v>
      </c>
      <c r="AD17" s="66" cm="1">
        <f t="array" ref="AD17">SUMPRODUCT((Data!$A$2:$A$59766=$A$3)*(Data!$G$2:$G$59766=$Z$4)*(Data!$B$2:$B$59766=$A17)*(Data!$H$2:$H$59766=AD$5)*(Data!$I$2:$I$59766))</f>
        <v>0</v>
      </c>
      <c r="AE17" s="66" cm="1">
        <f t="array" ref="AE17">SUMPRODUCT((Data!$A$2:$A$59766=$A$3)*(Data!$G$2:$G$59766=$Z$4)*(Data!$B$2:$B$59766=$A17)*(Data!$H$2:$H$59766=AE$5)*(Data!$I$2:$I$59766))</f>
        <v>0</v>
      </c>
      <c r="AF17" s="67" t="str">
        <f t="shared" si="3"/>
        <v>-</v>
      </c>
      <c r="AG17" s="68"/>
      <c r="AH17" s="66" cm="1">
        <f t="array" ref="AH17">SUMPRODUCT((Data!$A$2:$A$59766=$A$3)*(Data!$G$2:$G$59766=$AH$4)*(Data!$B$2:$B$59766=$A17)*(Data!$H$2:$H$59766=AH$5)*(Data!$I$2:$I$59766))</f>
        <v>2</v>
      </c>
      <c r="AI17" s="66" cm="1">
        <f t="array" ref="AI17">SUMPRODUCT((Data!$A$2:$A$59766=$A$3)*(Data!$G$2:$G$59766=$AH$4)*(Data!$B$2:$B$59766=$A17)*(Data!$H$2:$H$59766=AI$5)*(Data!$I$2:$I$59766))</f>
        <v>3</v>
      </c>
      <c r="AJ17" s="66" cm="1">
        <f t="array" ref="AJ17">SUMPRODUCT((Data!$A$2:$A$59766=$A$3)*(Data!$G$2:$G$59766=$AH$4)*(Data!$B$2:$B$59766=$A17)*(Data!$H$2:$H$59766=AJ$5)*(Data!$I$2:$I$59766))</f>
        <v>5</v>
      </c>
      <c r="AK17" s="66" cm="1">
        <f t="array" ref="AK17">SUMPRODUCT((Data!$A$2:$A$59766=$A$3)*(Data!$G$2:$G$59766=$AH$4)*(Data!$B$2:$B$59766=$A17)*(Data!$H$2:$H$59766=AK$5)*(Data!$I$2:$I$59766))</f>
        <v>4</v>
      </c>
      <c r="AL17" s="66" cm="1">
        <f t="array" ref="AL17">SUMPRODUCT((Data!$A$2:$A$59766=$A$3)*(Data!$G$2:$G$59766=$AH$4)*(Data!$B$2:$B$59766=$A17)*(Data!$H$2:$H$59766=AL$5)*(Data!$I$2:$I$59766))</f>
        <v>8</v>
      </c>
      <c r="AM17" s="66" cm="1">
        <f t="array" ref="AM17">SUMPRODUCT((Data!$A$2:$A$59766=$A$3)*(Data!$G$2:$G$59766=$AH$4)*(Data!$B$2:$B$59766=$A17)*(Data!$H$2:$H$59766=AM$5)*(Data!$I$2:$I$59766))</f>
        <v>0</v>
      </c>
      <c r="AN17" s="75">
        <f t="shared" si="4"/>
        <v>46.295454545454547</v>
      </c>
      <c r="AO17" s="68"/>
      <c r="AP17" s="66">
        <f t="shared" si="5"/>
        <v>7</v>
      </c>
      <c r="AQ17" s="66">
        <f t="shared" si="5"/>
        <v>23</v>
      </c>
      <c r="AR17" s="66">
        <f t="shared" si="5"/>
        <v>31</v>
      </c>
      <c r="AS17" s="66">
        <f t="shared" si="5"/>
        <v>39</v>
      </c>
      <c r="AT17" s="66">
        <f t="shared" si="5"/>
        <v>21</v>
      </c>
      <c r="AU17" s="66">
        <f t="shared" si="5"/>
        <v>0</v>
      </c>
      <c r="AV17" s="75">
        <f t="shared" si="7"/>
        <v>44.012396694214871</v>
      </c>
      <c r="AW17" s="59"/>
      <c r="AX17" s="59"/>
      <c r="AY17" s="68"/>
      <c r="AZ17" s="68"/>
      <c r="BA17" s="59"/>
      <c r="BB17" s="59"/>
    </row>
    <row r="18" spans="1:54" ht="15" customHeight="1" x14ac:dyDescent="0.25">
      <c r="A18" s="59" t="s">
        <v>6</v>
      </c>
      <c r="B18" s="66" cm="1">
        <f t="array" ref="B18">SUMPRODUCT((Data!$A$2:$A$59766=$A$3)*(Data!$G$2:$G$59766=$B$4)*(Data!$B$2:$B$59766=$A18)*(Data!$H$2:$H$59766=B$5)*(Data!$I$2:$I$59766))</f>
        <v>0</v>
      </c>
      <c r="C18" s="66" cm="1">
        <f t="array" ref="C18">SUMPRODUCT((Data!$A$2:$A$59766=$A$3)*(Data!$G$2:$G$59766=$B$4)*(Data!$B$2:$B$59766=$A18)*(Data!$H$2:$H$59766=C$5)*(Data!$I$2:$I$59766))</f>
        <v>1</v>
      </c>
      <c r="D18" s="66" cm="1">
        <f t="array" ref="D18">SUMPRODUCT((Data!$A$2:$A$59766=$A$3)*(Data!$G$2:$G$59766=$B$4)*(Data!$B$2:$B$59766=$A18)*(Data!$H$2:$H$59766=D$5)*(Data!$I$2:$I$59766))</f>
        <v>2</v>
      </c>
      <c r="E18" s="66" cm="1">
        <f t="array" ref="E18">SUMPRODUCT((Data!$A$2:$A$59766=$A$3)*(Data!$G$2:$G$59766=$B$4)*(Data!$B$2:$B$59766=$A18)*(Data!$H$2:$H$59766=E$5)*(Data!$I$2:$I$59766))</f>
        <v>13</v>
      </c>
      <c r="F18" s="66" cm="1">
        <f t="array" ref="F18">SUMPRODUCT((Data!$A$2:$A$59766=$A$3)*(Data!$G$2:$G$59766=$B$4)*(Data!$B$2:$B$59766=$A18)*(Data!$H$2:$H$59766=F$5)*(Data!$I$2:$I$59766))</f>
        <v>8</v>
      </c>
      <c r="G18" s="66" cm="1">
        <f t="array" ref="G18">SUMPRODUCT((Data!$A$2:$A$59766=$A$3)*(Data!$G$2:$G$59766=$B$4)*(Data!$B$2:$B$59766=$A18)*(Data!$H$2:$H$59766=G$5)*(Data!$I$2:$I$59766))</f>
        <v>0</v>
      </c>
      <c r="H18" s="75">
        <f t="shared" si="0"/>
        <v>52.145833333333329</v>
      </c>
      <c r="I18" s="68"/>
      <c r="J18" s="66" cm="1">
        <f t="array" ref="J18">SUMPRODUCT((Data!$A$2:$A$59766=$A$3)*(Data!$G$2:$G$59766=$J$4)*(Data!$B$2:$B$59766=$A18)*(Data!$H$2:$H$59766=J$5)*(Data!$I$2:$I$59766))</f>
        <v>0</v>
      </c>
      <c r="K18" s="66" cm="1">
        <f t="array" ref="K18">SUMPRODUCT((Data!$A$2:$A$59766=$A$3)*(Data!$G$2:$G$59766=$J$4)*(Data!$B$2:$B$59766=$A18)*(Data!$H$2:$H$59766=K$5)*(Data!$I$2:$I$59766))</f>
        <v>3</v>
      </c>
      <c r="L18" s="66" cm="1">
        <f t="array" ref="L18">SUMPRODUCT((Data!$A$2:$A$59766=$A$3)*(Data!$G$2:$G$59766=$J$4)*(Data!$B$2:$B$59766=$A18)*(Data!$H$2:$H$59766=L$5)*(Data!$I$2:$I$59766))</f>
        <v>5</v>
      </c>
      <c r="M18" s="66" cm="1">
        <f t="array" ref="M18">SUMPRODUCT((Data!$A$2:$A$59766=$A$3)*(Data!$G$2:$G$59766=$J$4)*(Data!$B$2:$B$59766=$A18)*(Data!$H$2:$H$59766=M$5)*(Data!$I$2:$I$59766))</f>
        <v>3</v>
      </c>
      <c r="N18" s="66" cm="1">
        <f t="array" ref="N18">SUMPRODUCT((Data!$A$2:$A$59766=$A$3)*(Data!$G$2:$G$59766=$J$4)*(Data!$B$2:$B$59766=$A18)*(Data!$H$2:$H$59766=N$5)*(Data!$I$2:$I$59766))</f>
        <v>1</v>
      </c>
      <c r="O18" s="66" cm="1">
        <f t="array" ref="O18">SUMPRODUCT((Data!$A$2:$A$59766=$A$3)*(Data!$G$2:$G$59766=$J$4)*(Data!$B$2:$B$59766=$A18)*(Data!$H$2:$H$59766=O$5)*(Data!$I$2:$I$59766))</f>
        <v>0</v>
      </c>
      <c r="P18" s="75">
        <f t="shared" si="1"/>
        <v>42.041666666666664</v>
      </c>
      <c r="Q18" s="68"/>
      <c r="R18" s="66">
        <f t="shared" si="2"/>
        <v>0</v>
      </c>
      <c r="S18" s="66">
        <f t="shared" si="2"/>
        <v>4</v>
      </c>
      <c r="T18" s="66">
        <f t="shared" si="2"/>
        <v>7</v>
      </c>
      <c r="U18" s="66">
        <f t="shared" si="2"/>
        <v>16</v>
      </c>
      <c r="V18" s="66">
        <f t="shared" si="2"/>
        <v>9</v>
      </c>
      <c r="W18" s="66">
        <f t="shared" si="2"/>
        <v>0</v>
      </c>
      <c r="X18" s="75">
        <f t="shared" si="6"/>
        <v>48.777777777777771</v>
      </c>
      <c r="Y18" s="68"/>
      <c r="Z18" s="66" cm="1">
        <f t="array" ref="Z18">SUMPRODUCT((Data!$A$2:$A$59766=$A$3)*(Data!$G$2:$G$59766=$Z$4)*(Data!$B$2:$B$59766=$A18)*(Data!$H$2:$H$59766=Z$5)*(Data!$I$2:$I$59766))</f>
        <v>1</v>
      </c>
      <c r="AA18" s="66" cm="1">
        <f t="array" ref="AA18">SUMPRODUCT((Data!$A$2:$A$59766=$A$3)*(Data!$G$2:$G$59766=$Z$4)*(Data!$B$2:$B$59766=$A18)*(Data!$H$2:$H$59766=AA$5)*(Data!$I$2:$I$59766))</f>
        <v>0</v>
      </c>
      <c r="AB18" s="66" cm="1">
        <f t="array" ref="AB18">SUMPRODUCT((Data!$A$2:$A$59766=$A$3)*(Data!$G$2:$G$59766=$Z$4)*(Data!$B$2:$B$59766=$A18)*(Data!$H$2:$H$59766=AB$5)*(Data!$I$2:$I$59766))</f>
        <v>1</v>
      </c>
      <c r="AC18" s="66" cm="1">
        <f t="array" ref="AC18">SUMPRODUCT((Data!$A$2:$A$59766=$A$3)*(Data!$G$2:$G$59766=$Z$4)*(Data!$B$2:$B$59766=$A18)*(Data!$H$2:$H$59766=AC$5)*(Data!$I$2:$I$59766))</f>
        <v>1</v>
      </c>
      <c r="AD18" s="66" cm="1">
        <f t="array" ref="AD18">SUMPRODUCT((Data!$A$2:$A$59766=$A$3)*(Data!$G$2:$G$59766=$Z$4)*(Data!$B$2:$B$59766=$A18)*(Data!$H$2:$H$59766=AD$5)*(Data!$I$2:$I$59766))</f>
        <v>0</v>
      </c>
      <c r="AE18" s="66" cm="1">
        <f t="array" ref="AE18">SUMPRODUCT((Data!$A$2:$A$59766=$A$3)*(Data!$G$2:$G$59766=$Z$4)*(Data!$B$2:$B$59766=$A18)*(Data!$H$2:$H$59766=AE$5)*(Data!$I$2:$I$59766))</f>
        <v>0</v>
      </c>
      <c r="AF18" s="75">
        <f t="shared" si="3"/>
        <v>37</v>
      </c>
      <c r="AG18" s="68"/>
      <c r="AH18" s="66" cm="1">
        <f t="array" ref="AH18">SUMPRODUCT((Data!$A$2:$A$59766=$A$3)*(Data!$G$2:$G$59766=$AH$4)*(Data!$B$2:$B$59766=$A18)*(Data!$H$2:$H$59766=AH$5)*(Data!$I$2:$I$59766))</f>
        <v>0</v>
      </c>
      <c r="AI18" s="66" cm="1">
        <f t="array" ref="AI18">SUMPRODUCT((Data!$A$2:$A$59766=$A$3)*(Data!$G$2:$G$59766=$AH$4)*(Data!$B$2:$B$59766=$A18)*(Data!$H$2:$H$59766=AI$5)*(Data!$I$2:$I$59766))</f>
        <v>5</v>
      </c>
      <c r="AJ18" s="66" cm="1">
        <f t="array" ref="AJ18">SUMPRODUCT((Data!$A$2:$A$59766=$A$3)*(Data!$G$2:$G$59766=$AH$4)*(Data!$B$2:$B$59766=$A18)*(Data!$H$2:$H$59766=AJ$5)*(Data!$I$2:$I$59766))</f>
        <v>3</v>
      </c>
      <c r="AK18" s="66" cm="1">
        <f t="array" ref="AK18">SUMPRODUCT((Data!$A$2:$A$59766=$A$3)*(Data!$G$2:$G$59766=$AH$4)*(Data!$B$2:$B$59766=$A18)*(Data!$H$2:$H$59766=AK$5)*(Data!$I$2:$I$59766))</f>
        <v>2</v>
      </c>
      <c r="AL18" s="66" cm="1">
        <f t="array" ref="AL18">SUMPRODUCT((Data!$A$2:$A$59766=$A$3)*(Data!$G$2:$G$59766=$AH$4)*(Data!$B$2:$B$59766=$A18)*(Data!$H$2:$H$59766=AL$5)*(Data!$I$2:$I$59766))</f>
        <v>6</v>
      </c>
      <c r="AM18" s="66" cm="1">
        <f t="array" ref="AM18">SUMPRODUCT((Data!$A$2:$A$59766=$A$3)*(Data!$G$2:$G$59766=$AH$4)*(Data!$B$2:$B$59766=$A18)*(Data!$H$2:$H$59766=AM$5)*(Data!$I$2:$I$59766))</f>
        <v>0</v>
      </c>
      <c r="AN18" s="75">
        <f t="shared" si="4"/>
        <v>45.96875</v>
      </c>
      <c r="AO18" s="68"/>
      <c r="AP18" s="66">
        <f t="shared" si="5"/>
        <v>1</v>
      </c>
      <c r="AQ18" s="66">
        <f t="shared" si="5"/>
        <v>9</v>
      </c>
      <c r="AR18" s="66">
        <f t="shared" si="5"/>
        <v>11</v>
      </c>
      <c r="AS18" s="66">
        <f t="shared" si="5"/>
        <v>19</v>
      </c>
      <c r="AT18" s="66">
        <f t="shared" si="5"/>
        <v>15</v>
      </c>
      <c r="AU18" s="66">
        <f t="shared" si="5"/>
        <v>0</v>
      </c>
      <c r="AV18" s="75">
        <f t="shared" si="7"/>
        <v>47.318181818181813</v>
      </c>
      <c r="AW18" s="59"/>
      <c r="AX18" s="59"/>
      <c r="AY18" s="68"/>
      <c r="AZ18" s="68"/>
      <c r="BA18" s="59"/>
      <c r="BB18" s="59"/>
    </row>
    <row r="19" spans="1:54" ht="15" customHeight="1" x14ac:dyDescent="0.25">
      <c r="A19" s="59" t="s">
        <v>7</v>
      </c>
      <c r="B19" s="66" cm="1">
        <f t="array" ref="B19">SUMPRODUCT((Data!$A$2:$A$59766=$A$3)*(Data!$G$2:$G$59766=$B$4)*(Data!$B$2:$B$59766=$A19)*(Data!$H$2:$H$59766=B$5)*(Data!$I$2:$I$59766))</f>
        <v>0</v>
      </c>
      <c r="C19" s="66" cm="1">
        <f t="array" ref="C19">SUMPRODUCT((Data!$A$2:$A$59766=$A$3)*(Data!$G$2:$G$59766=$B$4)*(Data!$B$2:$B$59766=$A19)*(Data!$H$2:$H$59766=C$5)*(Data!$I$2:$I$59766))</f>
        <v>2</v>
      </c>
      <c r="D19" s="66" cm="1">
        <f t="array" ref="D19">SUMPRODUCT((Data!$A$2:$A$59766=$A$3)*(Data!$G$2:$G$59766=$B$4)*(Data!$B$2:$B$59766=$A19)*(Data!$H$2:$H$59766=D$5)*(Data!$I$2:$I$59766))</f>
        <v>1</v>
      </c>
      <c r="E19" s="66" cm="1">
        <f t="array" ref="E19">SUMPRODUCT((Data!$A$2:$A$59766=$A$3)*(Data!$G$2:$G$59766=$B$4)*(Data!$B$2:$B$59766=$A19)*(Data!$H$2:$H$59766=E$5)*(Data!$I$2:$I$59766))</f>
        <v>6</v>
      </c>
      <c r="F19" s="66" cm="1">
        <f t="array" ref="F19">SUMPRODUCT((Data!$A$2:$A$59766=$A$3)*(Data!$G$2:$G$59766=$B$4)*(Data!$B$2:$B$59766=$A19)*(Data!$H$2:$H$59766=F$5)*(Data!$I$2:$I$59766))</f>
        <v>0</v>
      </c>
      <c r="G19" s="66" cm="1">
        <f t="array" ref="G19">SUMPRODUCT((Data!$A$2:$A$59766=$A$3)*(Data!$G$2:$G$59766=$B$4)*(Data!$B$2:$B$59766=$A19)*(Data!$H$2:$H$59766=G$5)*(Data!$I$2:$I$59766))</f>
        <v>0</v>
      </c>
      <c r="H19" s="75">
        <f t="shared" si="0"/>
        <v>44.833333333333329</v>
      </c>
      <c r="I19" s="68"/>
      <c r="J19" s="66" cm="1">
        <f t="array" ref="J19">SUMPRODUCT((Data!$A$2:$A$59766=$A$3)*(Data!$G$2:$G$59766=$J$4)*(Data!$B$2:$B$59766=$A19)*(Data!$H$2:$H$59766=J$5)*(Data!$I$2:$I$59766))</f>
        <v>2</v>
      </c>
      <c r="K19" s="66" cm="1">
        <f t="array" ref="K19">SUMPRODUCT((Data!$A$2:$A$59766=$A$3)*(Data!$G$2:$G$59766=$J$4)*(Data!$B$2:$B$59766=$A19)*(Data!$H$2:$H$59766=K$5)*(Data!$I$2:$I$59766))</f>
        <v>8</v>
      </c>
      <c r="L19" s="66" cm="1">
        <f t="array" ref="L19">SUMPRODUCT((Data!$A$2:$A$59766=$A$3)*(Data!$G$2:$G$59766=$J$4)*(Data!$B$2:$B$59766=$A19)*(Data!$H$2:$H$59766=L$5)*(Data!$I$2:$I$59766))</f>
        <v>5</v>
      </c>
      <c r="M19" s="66" cm="1">
        <f t="array" ref="M19">SUMPRODUCT((Data!$A$2:$A$59766=$A$3)*(Data!$G$2:$G$59766=$J$4)*(Data!$B$2:$B$59766=$A19)*(Data!$H$2:$H$59766=M$5)*(Data!$I$2:$I$59766))</f>
        <v>8</v>
      </c>
      <c r="N19" s="66" cm="1">
        <f t="array" ref="N19">SUMPRODUCT((Data!$A$2:$A$59766=$A$3)*(Data!$G$2:$G$59766=$J$4)*(Data!$B$2:$B$59766=$A19)*(Data!$H$2:$H$59766=N$5)*(Data!$I$2:$I$59766))</f>
        <v>4</v>
      </c>
      <c r="O19" s="66" cm="1">
        <f t="array" ref="O19">SUMPRODUCT((Data!$A$2:$A$59766=$A$3)*(Data!$G$2:$G$59766=$J$4)*(Data!$B$2:$B$59766=$A19)*(Data!$H$2:$H$59766=O$5)*(Data!$I$2:$I$59766))</f>
        <v>0</v>
      </c>
      <c r="P19" s="75">
        <f t="shared" si="1"/>
        <v>41.796296296296291</v>
      </c>
      <c r="Q19" s="68"/>
      <c r="R19" s="66">
        <f t="shared" si="2"/>
        <v>2</v>
      </c>
      <c r="S19" s="66">
        <f t="shared" si="2"/>
        <v>10</v>
      </c>
      <c r="T19" s="66">
        <f t="shared" si="2"/>
        <v>6</v>
      </c>
      <c r="U19" s="66">
        <f t="shared" si="2"/>
        <v>14</v>
      </c>
      <c r="V19" s="66">
        <f t="shared" si="2"/>
        <v>4</v>
      </c>
      <c r="W19" s="66">
        <f t="shared" si="2"/>
        <v>0</v>
      </c>
      <c r="X19" s="75">
        <f t="shared" si="6"/>
        <v>42.55555555555555</v>
      </c>
      <c r="Y19" s="68"/>
      <c r="Z19" s="66" cm="1">
        <f t="array" ref="Z19">SUMPRODUCT((Data!$A$2:$A$59766=$A$3)*(Data!$G$2:$G$59766=$Z$4)*(Data!$B$2:$B$59766=$A19)*(Data!$H$2:$H$59766=Z$5)*(Data!$I$2:$I$59766))</f>
        <v>0</v>
      </c>
      <c r="AA19" s="66" cm="1">
        <f t="array" ref="AA19">SUMPRODUCT((Data!$A$2:$A$59766=$A$3)*(Data!$G$2:$G$59766=$Z$4)*(Data!$B$2:$B$59766=$A19)*(Data!$H$2:$H$59766=AA$5)*(Data!$I$2:$I$59766))</f>
        <v>0</v>
      </c>
      <c r="AB19" s="66" cm="1">
        <f t="array" ref="AB19">SUMPRODUCT((Data!$A$2:$A$59766=$A$3)*(Data!$G$2:$G$59766=$Z$4)*(Data!$B$2:$B$59766=$A19)*(Data!$H$2:$H$59766=AB$5)*(Data!$I$2:$I$59766))</f>
        <v>0</v>
      </c>
      <c r="AC19" s="66" cm="1">
        <f t="array" ref="AC19">SUMPRODUCT((Data!$A$2:$A$59766=$A$3)*(Data!$G$2:$G$59766=$Z$4)*(Data!$B$2:$B$59766=$A19)*(Data!$H$2:$H$59766=AC$5)*(Data!$I$2:$I$59766))</f>
        <v>0</v>
      </c>
      <c r="AD19" s="66" cm="1">
        <f t="array" ref="AD19">SUMPRODUCT((Data!$A$2:$A$59766=$A$3)*(Data!$G$2:$G$59766=$Z$4)*(Data!$B$2:$B$59766=$A19)*(Data!$H$2:$H$59766=AD$5)*(Data!$I$2:$I$59766))</f>
        <v>0</v>
      </c>
      <c r="AE19" s="66" cm="1">
        <f t="array" ref="AE19">SUMPRODUCT((Data!$A$2:$A$59766=$A$3)*(Data!$G$2:$G$59766=$Z$4)*(Data!$B$2:$B$59766=$A19)*(Data!$H$2:$H$59766=AE$5)*(Data!$I$2:$I$59766))</f>
        <v>0</v>
      </c>
      <c r="AF19" s="67" t="str">
        <f t="shared" si="3"/>
        <v>-</v>
      </c>
      <c r="AG19" s="68"/>
      <c r="AH19" s="66" cm="1">
        <f t="array" ref="AH19">SUMPRODUCT((Data!$A$2:$A$59766=$A$3)*(Data!$G$2:$G$59766=$AH$4)*(Data!$B$2:$B$59766=$A19)*(Data!$H$2:$H$59766=AH$5)*(Data!$I$2:$I$59766))</f>
        <v>0</v>
      </c>
      <c r="AI19" s="66" cm="1">
        <f t="array" ref="AI19">SUMPRODUCT((Data!$A$2:$A$59766=$A$3)*(Data!$G$2:$G$59766=$AH$4)*(Data!$B$2:$B$59766=$A19)*(Data!$H$2:$H$59766=AI$5)*(Data!$I$2:$I$59766))</f>
        <v>1</v>
      </c>
      <c r="AJ19" s="66" cm="1">
        <f t="array" ref="AJ19">SUMPRODUCT((Data!$A$2:$A$59766=$A$3)*(Data!$G$2:$G$59766=$AH$4)*(Data!$B$2:$B$59766=$A19)*(Data!$H$2:$H$59766=AJ$5)*(Data!$I$2:$I$59766))</f>
        <v>2</v>
      </c>
      <c r="AK19" s="66" cm="1">
        <f t="array" ref="AK19">SUMPRODUCT((Data!$A$2:$A$59766=$A$3)*(Data!$G$2:$G$59766=$AH$4)*(Data!$B$2:$B$59766=$A19)*(Data!$H$2:$H$59766=AK$5)*(Data!$I$2:$I$59766))</f>
        <v>3</v>
      </c>
      <c r="AL19" s="66" cm="1">
        <f t="array" ref="AL19">SUMPRODUCT((Data!$A$2:$A$59766=$A$3)*(Data!$G$2:$G$59766=$AH$4)*(Data!$B$2:$B$59766=$A19)*(Data!$H$2:$H$59766=AL$5)*(Data!$I$2:$I$59766))</f>
        <v>0</v>
      </c>
      <c r="AM19" s="66" cm="1">
        <f t="array" ref="AM19">SUMPRODUCT((Data!$A$2:$A$59766=$A$3)*(Data!$G$2:$G$59766=$AH$4)*(Data!$B$2:$B$59766=$A19)*(Data!$H$2:$H$59766=AM$5)*(Data!$I$2:$I$59766))</f>
        <v>0</v>
      </c>
      <c r="AN19" s="75">
        <f t="shared" si="4"/>
        <v>43.75</v>
      </c>
      <c r="AO19" s="68"/>
      <c r="AP19" s="66">
        <f t="shared" si="5"/>
        <v>2</v>
      </c>
      <c r="AQ19" s="66">
        <f t="shared" si="5"/>
        <v>11</v>
      </c>
      <c r="AR19" s="66">
        <f t="shared" si="5"/>
        <v>8</v>
      </c>
      <c r="AS19" s="66">
        <f t="shared" si="5"/>
        <v>17</v>
      </c>
      <c r="AT19" s="66">
        <f t="shared" si="5"/>
        <v>4</v>
      </c>
      <c r="AU19" s="66">
        <f t="shared" si="5"/>
        <v>0</v>
      </c>
      <c r="AV19" s="75">
        <f t="shared" si="7"/>
        <v>42.726190476190474</v>
      </c>
      <c r="AW19" s="59"/>
      <c r="AX19" s="59"/>
      <c r="AY19" s="68"/>
      <c r="AZ19" s="68"/>
      <c r="BA19" s="59"/>
      <c r="BB19" s="59"/>
    </row>
    <row r="20" spans="1:54" ht="15" customHeight="1" x14ac:dyDescent="0.25">
      <c r="A20" s="59" t="s">
        <v>8</v>
      </c>
      <c r="B20" s="66" cm="1">
        <f t="array" ref="B20">SUMPRODUCT((Data!$A$2:$A$59766=$A$3)*(Data!$G$2:$G$59766=$B$4)*(Data!$B$2:$B$59766=$A20)*(Data!$H$2:$H$59766=B$5)*(Data!$I$2:$I$59766))</f>
        <v>0</v>
      </c>
      <c r="C20" s="66" cm="1">
        <f t="array" ref="C20">SUMPRODUCT((Data!$A$2:$A$59766=$A$3)*(Data!$G$2:$G$59766=$B$4)*(Data!$B$2:$B$59766=$A20)*(Data!$H$2:$H$59766=C$5)*(Data!$I$2:$I$59766))</f>
        <v>2</v>
      </c>
      <c r="D20" s="66" cm="1">
        <f t="array" ref="D20">SUMPRODUCT((Data!$A$2:$A$59766=$A$3)*(Data!$G$2:$G$59766=$B$4)*(Data!$B$2:$B$59766=$A20)*(Data!$H$2:$H$59766=D$5)*(Data!$I$2:$I$59766))</f>
        <v>3</v>
      </c>
      <c r="E20" s="66" cm="1">
        <f t="array" ref="E20">SUMPRODUCT((Data!$A$2:$A$59766=$A$3)*(Data!$G$2:$G$59766=$B$4)*(Data!$B$2:$B$59766=$A20)*(Data!$H$2:$H$59766=E$5)*(Data!$I$2:$I$59766))</f>
        <v>8</v>
      </c>
      <c r="F20" s="66" cm="1">
        <f t="array" ref="F20">SUMPRODUCT((Data!$A$2:$A$59766=$A$3)*(Data!$G$2:$G$59766=$B$4)*(Data!$B$2:$B$59766=$A20)*(Data!$H$2:$H$59766=F$5)*(Data!$I$2:$I$59766))</f>
        <v>2</v>
      </c>
      <c r="G20" s="66" cm="1">
        <f t="array" ref="G20">SUMPRODUCT((Data!$A$2:$A$59766=$A$3)*(Data!$G$2:$G$59766=$B$4)*(Data!$B$2:$B$59766=$A20)*(Data!$H$2:$H$59766=G$5)*(Data!$I$2:$I$59766))</f>
        <v>0</v>
      </c>
      <c r="H20" s="75">
        <f t="shared" si="0"/>
        <v>47.099999999999994</v>
      </c>
      <c r="I20" s="68"/>
      <c r="J20" s="66" cm="1">
        <f t="array" ref="J20">SUMPRODUCT((Data!$A$2:$A$59766=$A$3)*(Data!$G$2:$G$59766=$J$4)*(Data!$B$2:$B$59766=$A20)*(Data!$H$2:$H$59766=J$5)*(Data!$I$2:$I$59766))</f>
        <v>0</v>
      </c>
      <c r="K20" s="66" cm="1">
        <f t="array" ref="K20">SUMPRODUCT((Data!$A$2:$A$59766=$A$3)*(Data!$G$2:$G$59766=$J$4)*(Data!$B$2:$B$59766=$A20)*(Data!$H$2:$H$59766=K$5)*(Data!$I$2:$I$59766))</f>
        <v>5</v>
      </c>
      <c r="L20" s="66" cm="1">
        <f t="array" ref="L20">SUMPRODUCT((Data!$A$2:$A$59766=$A$3)*(Data!$G$2:$G$59766=$J$4)*(Data!$B$2:$B$59766=$A20)*(Data!$H$2:$H$59766=L$5)*(Data!$I$2:$I$59766))</f>
        <v>6</v>
      </c>
      <c r="M20" s="66" cm="1">
        <f t="array" ref="M20">SUMPRODUCT((Data!$A$2:$A$59766=$A$3)*(Data!$G$2:$G$59766=$J$4)*(Data!$B$2:$B$59766=$A20)*(Data!$H$2:$H$59766=M$5)*(Data!$I$2:$I$59766))</f>
        <v>8</v>
      </c>
      <c r="N20" s="66" cm="1">
        <f t="array" ref="N20">SUMPRODUCT((Data!$A$2:$A$59766=$A$3)*(Data!$G$2:$G$59766=$J$4)*(Data!$B$2:$B$59766=$A20)*(Data!$H$2:$H$59766=N$5)*(Data!$I$2:$I$59766))</f>
        <v>7</v>
      </c>
      <c r="O20" s="66" cm="1">
        <f t="array" ref="O20">SUMPRODUCT((Data!$A$2:$A$59766=$A$3)*(Data!$G$2:$G$59766=$J$4)*(Data!$B$2:$B$59766=$A20)*(Data!$H$2:$H$59766=O$5)*(Data!$I$2:$I$59766))</f>
        <v>0</v>
      </c>
      <c r="P20" s="75">
        <f t="shared" si="1"/>
        <v>46.942307692307693</v>
      </c>
      <c r="Q20" s="68"/>
      <c r="R20" s="66">
        <f t="shared" si="2"/>
        <v>0</v>
      </c>
      <c r="S20" s="66">
        <f t="shared" si="2"/>
        <v>7</v>
      </c>
      <c r="T20" s="66">
        <f t="shared" si="2"/>
        <v>9</v>
      </c>
      <c r="U20" s="66">
        <f t="shared" si="2"/>
        <v>16</v>
      </c>
      <c r="V20" s="66">
        <f t="shared" si="2"/>
        <v>9</v>
      </c>
      <c r="W20" s="66">
        <f t="shared" si="2"/>
        <v>0</v>
      </c>
      <c r="X20" s="75">
        <f t="shared" si="6"/>
        <v>47</v>
      </c>
      <c r="Y20" s="68"/>
      <c r="Z20" s="66" cm="1">
        <f t="array" ref="Z20">SUMPRODUCT((Data!$A$2:$A$59766=$A$3)*(Data!$G$2:$G$59766=$Z$4)*(Data!$B$2:$B$59766=$A20)*(Data!$H$2:$H$59766=Z$5)*(Data!$I$2:$I$59766))</f>
        <v>0</v>
      </c>
      <c r="AA20" s="66" cm="1">
        <f t="array" ref="AA20">SUMPRODUCT((Data!$A$2:$A$59766=$A$3)*(Data!$G$2:$G$59766=$Z$4)*(Data!$B$2:$B$59766=$A20)*(Data!$H$2:$H$59766=AA$5)*(Data!$I$2:$I$59766))</f>
        <v>0</v>
      </c>
      <c r="AB20" s="66" cm="1">
        <f t="array" ref="AB20">SUMPRODUCT((Data!$A$2:$A$59766=$A$3)*(Data!$G$2:$G$59766=$Z$4)*(Data!$B$2:$B$59766=$A20)*(Data!$H$2:$H$59766=AB$5)*(Data!$I$2:$I$59766))</f>
        <v>0</v>
      </c>
      <c r="AC20" s="66" cm="1">
        <f t="array" ref="AC20">SUMPRODUCT((Data!$A$2:$A$59766=$A$3)*(Data!$G$2:$G$59766=$Z$4)*(Data!$B$2:$B$59766=$A20)*(Data!$H$2:$H$59766=AC$5)*(Data!$I$2:$I$59766))</f>
        <v>0</v>
      </c>
      <c r="AD20" s="66" cm="1">
        <f t="array" ref="AD20">SUMPRODUCT((Data!$A$2:$A$59766=$A$3)*(Data!$G$2:$G$59766=$Z$4)*(Data!$B$2:$B$59766=$A20)*(Data!$H$2:$H$59766=AD$5)*(Data!$I$2:$I$59766))</f>
        <v>0</v>
      </c>
      <c r="AE20" s="66" cm="1">
        <f t="array" ref="AE20">SUMPRODUCT((Data!$A$2:$A$59766=$A$3)*(Data!$G$2:$G$59766=$Z$4)*(Data!$B$2:$B$59766=$A20)*(Data!$H$2:$H$59766=AE$5)*(Data!$I$2:$I$59766))</f>
        <v>0</v>
      </c>
      <c r="AF20" s="67" t="str">
        <f t="shared" si="3"/>
        <v>-</v>
      </c>
      <c r="AG20" s="68"/>
      <c r="AH20" s="66" cm="1">
        <f t="array" ref="AH20">SUMPRODUCT((Data!$A$2:$A$59766=$A$3)*(Data!$G$2:$G$59766=$AH$4)*(Data!$B$2:$B$59766=$A20)*(Data!$H$2:$H$59766=AH$5)*(Data!$I$2:$I$59766))</f>
        <v>3</v>
      </c>
      <c r="AI20" s="66" cm="1">
        <f t="array" ref="AI20">SUMPRODUCT((Data!$A$2:$A$59766=$A$3)*(Data!$G$2:$G$59766=$AH$4)*(Data!$B$2:$B$59766=$A20)*(Data!$H$2:$H$59766=AI$5)*(Data!$I$2:$I$59766))</f>
        <v>2</v>
      </c>
      <c r="AJ20" s="66" cm="1">
        <f t="array" ref="AJ20">SUMPRODUCT((Data!$A$2:$A$59766=$A$3)*(Data!$G$2:$G$59766=$AH$4)*(Data!$B$2:$B$59766=$A20)*(Data!$H$2:$H$59766=AJ$5)*(Data!$I$2:$I$59766))</f>
        <v>2</v>
      </c>
      <c r="AK20" s="66" cm="1">
        <f t="array" ref="AK20">SUMPRODUCT((Data!$A$2:$A$59766=$A$3)*(Data!$G$2:$G$59766=$AH$4)*(Data!$B$2:$B$59766=$A20)*(Data!$H$2:$H$59766=AK$5)*(Data!$I$2:$I$59766))</f>
        <v>1</v>
      </c>
      <c r="AL20" s="66" cm="1">
        <f t="array" ref="AL20">SUMPRODUCT((Data!$A$2:$A$59766=$A$3)*(Data!$G$2:$G$59766=$AH$4)*(Data!$B$2:$B$59766=$A20)*(Data!$H$2:$H$59766=AL$5)*(Data!$I$2:$I$59766))</f>
        <v>3</v>
      </c>
      <c r="AM20" s="66" cm="1">
        <f t="array" ref="AM20">SUMPRODUCT((Data!$A$2:$A$59766=$A$3)*(Data!$G$2:$G$59766=$AH$4)*(Data!$B$2:$B$59766=$A20)*(Data!$H$2:$H$59766=AM$5)*(Data!$I$2:$I$59766))</f>
        <v>0</v>
      </c>
      <c r="AN20" s="75">
        <f t="shared" si="4"/>
        <v>39.36363636363636</v>
      </c>
      <c r="AO20" s="68"/>
      <c r="AP20" s="66">
        <f t="shared" si="5"/>
        <v>3</v>
      </c>
      <c r="AQ20" s="66">
        <f t="shared" si="5"/>
        <v>9</v>
      </c>
      <c r="AR20" s="66">
        <f t="shared" si="5"/>
        <v>11</v>
      </c>
      <c r="AS20" s="66">
        <f t="shared" si="5"/>
        <v>17</v>
      </c>
      <c r="AT20" s="66">
        <f t="shared" si="5"/>
        <v>12</v>
      </c>
      <c r="AU20" s="66">
        <f t="shared" si="5"/>
        <v>0</v>
      </c>
      <c r="AV20" s="75">
        <f t="shared" si="7"/>
        <v>45.38461538461538</v>
      </c>
      <c r="AW20" s="59"/>
      <c r="AX20" s="59"/>
      <c r="AY20" s="68"/>
      <c r="AZ20" s="68"/>
      <c r="BA20" s="59"/>
      <c r="BB20" s="59"/>
    </row>
    <row r="21" spans="1:54" ht="15" customHeight="1" x14ac:dyDescent="0.25">
      <c r="A21" s="68" t="s">
        <v>9</v>
      </c>
      <c r="B21" s="66" cm="1">
        <f t="array" ref="B21">SUMPRODUCT((Data!$A$2:$A$59766=$A$3)*(Data!$G$2:$G$59766=$B$4)*(Data!$B$2:$B$59766=$A21)*(Data!$H$2:$H$59766=B$5)*(Data!$I$2:$I$59766))</f>
        <v>0</v>
      </c>
      <c r="C21" s="66" cm="1">
        <f t="array" ref="C21">SUMPRODUCT((Data!$A$2:$A$59766=$A$3)*(Data!$G$2:$G$59766=$B$4)*(Data!$B$2:$B$59766=$A21)*(Data!$H$2:$H$59766=C$5)*(Data!$I$2:$I$59766))</f>
        <v>3</v>
      </c>
      <c r="D21" s="66" cm="1">
        <f t="array" ref="D21">SUMPRODUCT((Data!$A$2:$A$59766=$A$3)*(Data!$G$2:$G$59766=$B$4)*(Data!$B$2:$B$59766=$A21)*(Data!$H$2:$H$59766=D$5)*(Data!$I$2:$I$59766))</f>
        <v>3</v>
      </c>
      <c r="E21" s="66" cm="1">
        <f t="array" ref="E21">SUMPRODUCT((Data!$A$2:$A$59766=$A$3)*(Data!$G$2:$G$59766=$B$4)*(Data!$B$2:$B$59766=$A21)*(Data!$H$2:$H$59766=E$5)*(Data!$I$2:$I$59766))</f>
        <v>9</v>
      </c>
      <c r="F21" s="66" cm="1">
        <f t="array" ref="F21">SUMPRODUCT((Data!$A$2:$A$59766=$A$3)*(Data!$G$2:$G$59766=$B$4)*(Data!$B$2:$B$59766=$A21)*(Data!$H$2:$H$59766=F$5)*(Data!$I$2:$I$59766))</f>
        <v>4</v>
      </c>
      <c r="G21" s="66" cm="1">
        <f t="array" ref="G21">SUMPRODUCT((Data!$A$2:$A$59766=$A$3)*(Data!$G$2:$G$59766=$B$4)*(Data!$B$2:$B$59766=$A21)*(Data!$H$2:$H$59766=G$5)*(Data!$I$2:$I$59766))</f>
        <v>0</v>
      </c>
      <c r="H21" s="75">
        <f t="shared" si="0"/>
        <v>47.789473684210527</v>
      </c>
      <c r="I21" s="68"/>
      <c r="J21" s="66" cm="1">
        <f t="array" ref="J21">SUMPRODUCT((Data!$A$2:$A$59766=$A$3)*(Data!$G$2:$G$59766=$J$4)*(Data!$B$2:$B$59766=$A21)*(Data!$H$2:$H$59766=J$5)*(Data!$I$2:$I$59766))</f>
        <v>5</v>
      </c>
      <c r="K21" s="66" cm="1">
        <f t="array" ref="K21">SUMPRODUCT((Data!$A$2:$A$59766=$A$3)*(Data!$G$2:$G$59766=$J$4)*(Data!$B$2:$B$59766=$A21)*(Data!$H$2:$H$59766=K$5)*(Data!$I$2:$I$59766))</f>
        <v>14</v>
      </c>
      <c r="L21" s="66" cm="1">
        <f t="array" ref="L21">SUMPRODUCT((Data!$A$2:$A$59766=$A$3)*(Data!$G$2:$G$59766=$J$4)*(Data!$B$2:$B$59766=$A21)*(Data!$H$2:$H$59766=L$5)*(Data!$I$2:$I$59766))</f>
        <v>12</v>
      </c>
      <c r="M21" s="66" cm="1">
        <f t="array" ref="M21">SUMPRODUCT((Data!$A$2:$A$59766=$A$3)*(Data!$G$2:$G$59766=$J$4)*(Data!$B$2:$B$59766=$A21)*(Data!$H$2:$H$59766=M$5)*(Data!$I$2:$I$59766))</f>
        <v>7</v>
      </c>
      <c r="N21" s="66" cm="1">
        <f t="array" ref="N21">SUMPRODUCT((Data!$A$2:$A$59766=$A$3)*(Data!$G$2:$G$59766=$J$4)*(Data!$B$2:$B$59766=$A21)*(Data!$H$2:$H$59766=N$5)*(Data!$I$2:$I$59766))</f>
        <v>5</v>
      </c>
      <c r="O21" s="66" cm="1">
        <f t="array" ref="O21">SUMPRODUCT((Data!$A$2:$A$59766=$A$3)*(Data!$G$2:$G$59766=$J$4)*(Data!$B$2:$B$59766=$A21)*(Data!$H$2:$H$59766=O$5)*(Data!$I$2:$I$59766))</f>
        <v>0</v>
      </c>
      <c r="P21" s="75">
        <f t="shared" si="1"/>
        <v>38.651162790697676</v>
      </c>
      <c r="Q21" s="68"/>
      <c r="R21" s="66">
        <f t="shared" si="2"/>
        <v>5</v>
      </c>
      <c r="S21" s="66">
        <f t="shared" si="2"/>
        <v>17</v>
      </c>
      <c r="T21" s="66">
        <f t="shared" si="2"/>
        <v>15</v>
      </c>
      <c r="U21" s="66">
        <f t="shared" si="2"/>
        <v>16</v>
      </c>
      <c r="V21" s="66">
        <f t="shared" si="2"/>
        <v>9</v>
      </c>
      <c r="W21" s="66">
        <f t="shared" si="2"/>
        <v>0</v>
      </c>
      <c r="X21" s="75">
        <f t="shared" si="6"/>
        <v>41.451612903225808</v>
      </c>
      <c r="Y21" s="68"/>
      <c r="Z21" s="66" cm="1">
        <f t="array" ref="Z21">SUMPRODUCT((Data!$A$2:$A$59766=$A$3)*(Data!$G$2:$G$59766=$Z$4)*(Data!$B$2:$B$59766=$A21)*(Data!$H$2:$H$59766=Z$5)*(Data!$I$2:$I$59766))</f>
        <v>0</v>
      </c>
      <c r="AA21" s="66" cm="1">
        <f t="array" ref="AA21">SUMPRODUCT((Data!$A$2:$A$59766=$A$3)*(Data!$G$2:$G$59766=$Z$4)*(Data!$B$2:$B$59766=$A21)*(Data!$H$2:$H$59766=AA$5)*(Data!$I$2:$I$59766))</f>
        <v>1</v>
      </c>
      <c r="AB21" s="66" cm="1">
        <f t="array" ref="AB21">SUMPRODUCT((Data!$A$2:$A$59766=$A$3)*(Data!$G$2:$G$59766=$Z$4)*(Data!$B$2:$B$59766=$A21)*(Data!$H$2:$H$59766=AB$5)*(Data!$I$2:$I$59766))</f>
        <v>0</v>
      </c>
      <c r="AC21" s="66" cm="1">
        <f t="array" ref="AC21">SUMPRODUCT((Data!$A$2:$A$59766=$A$3)*(Data!$G$2:$G$59766=$Z$4)*(Data!$B$2:$B$59766=$A21)*(Data!$H$2:$H$59766=AC$5)*(Data!$I$2:$I$59766))</f>
        <v>0</v>
      </c>
      <c r="AD21" s="66" cm="1">
        <f t="array" ref="AD21">SUMPRODUCT((Data!$A$2:$A$59766=$A$3)*(Data!$G$2:$G$59766=$Z$4)*(Data!$B$2:$B$59766=$A21)*(Data!$H$2:$H$59766=AD$5)*(Data!$I$2:$I$59766))</f>
        <v>2</v>
      </c>
      <c r="AE21" s="66" cm="1">
        <f t="array" ref="AE21">SUMPRODUCT((Data!$A$2:$A$59766=$A$3)*(Data!$G$2:$G$59766=$Z$4)*(Data!$B$2:$B$59766=$A21)*(Data!$H$2:$H$59766=AE$5)*(Data!$I$2:$I$59766))</f>
        <v>0</v>
      </c>
      <c r="AF21" s="75">
        <f t="shared" si="3"/>
        <v>50.333333333333329</v>
      </c>
      <c r="AG21" s="68"/>
      <c r="AH21" s="66" cm="1">
        <f t="array" ref="AH21">SUMPRODUCT((Data!$A$2:$A$59766=$A$3)*(Data!$G$2:$G$59766=$AH$4)*(Data!$B$2:$B$59766=$A21)*(Data!$H$2:$H$59766=AH$5)*(Data!$I$2:$I$59766))</f>
        <v>0</v>
      </c>
      <c r="AI21" s="66" cm="1">
        <f t="array" ref="AI21">SUMPRODUCT((Data!$A$2:$A$59766=$A$3)*(Data!$G$2:$G$59766=$AH$4)*(Data!$B$2:$B$59766=$A21)*(Data!$H$2:$H$59766=AI$5)*(Data!$I$2:$I$59766))</f>
        <v>6</v>
      </c>
      <c r="AJ21" s="66" cm="1">
        <f t="array" ref="AJ21">SUMPRODUCT((Data!$A$2:$A$59766=$A$3)*(Data!$G$2:$G$59766=$AH$4)*(Data!$B$2:$B$59766=$A21)*(Data!$H$2:$H$59766=AJ$5)*(Data!$I$2:$I$59766))</f>
        <v>3</v>
      </c>
      <c r="AK21" s="66" cm="1">
        <f t="array" ref="AK21">SUMPRODUCT((Data!$A$2:$A$59766=$A$3)*(Data!$G$2:$G$59766=$AH$4)*(Data!$B$2:$B$59766=$A21)*(Data!$H$2:$H$59766=AK$5)*(Data!$I$2:$I$59766))</f>
        <v>5</v>
      </c>
      <c r="AL21" s="66" cm="1">
        <f t="array" ref="AL21">SUMPRODUCT((Data!$A$2:$A$59766=$A$3)*(Data!$G$2:$G$59766=$AH$4)*(Data!$B$2:$B$59766=$A21)*(Data!$H$2:$H$59766=AL$5)*(Data!$I$2:$I$59766))</f>
        <v>6</v>
      </c>
      <c r="AM21" s="66" cm="1">
        <f t="array" ref="AM21">SUMPRODUCT((Data!$A$2:$A$59766=$A$3)*(Data!$G$2:$G$59766=$AH$4)*(Data!$B$2:$B$59766=$A21)*(Data!$H$2:$H$59766=AM$5)*(Data!$I$2:$I$59766))</f>
        <v>0</v>
      </c>
      <c r="AN21" s="75">
        <f t="shared" si="4"/>
        <v>45.849999999999994</v>
      </c>
      <c r="AO21" s="68"/>
      <c r="AP21" s="66">
        <f t="shared" si="5"/>
        <v>5</v>
      </c>
      <c r="AQ21" s="66">
        <f t="shared" si="5"/>
        <v>24</v>
      </c>
      <c r="AR21" s="66">
        <f t="shared" si="5"/>
        <v>18</v>
      </c>
      <c r="AS21" s="66">
        <f t="shared" si="5"/>
        <v>21</v>
      </c>
      <c r="AT21" s="66">
        <f t="shared" si="5"/>
        <v>17</v>
      </c>
      <c r="AU21" s="66">
        <f t="shared" si="5"/>
        <v>0</v>
      </c>
      <c r="AV21" s="75">
        <f t="shared" si="7"/>
        <v>42.8</v>
      </c>
      <c r="AW21" s="59"/>
      <c r="AX21" s="59"/>
      <c r="AY21" s="68"/>
      <c r="AZ21" s="68"/>
      <c r="BA21" s="59"/>
      <c r="BB21" s="59"/>
    </row>
    <row r="22" spans="1:54" ht="15" customHeight="1" x14ac:dyDescent="0.25">
      <c r="A22" s="68" t="s">
        <v>10</v>
      </c>
      <c r="B22" s="66" cm="1">
        <f t="array" ref="B22">SUMPRODUCT((Data!$A$2:$A$59766=$A$3)*(Data!$G$2:$G$59766=$B$4)*(Data!$B$2:$B$59766=$A22)*(Data!$H$2:$H$59766=B$5)*(Data!$I$2:$I$59766))</f>
        <v>2</v>
      </c>
      <c r="C22" s="66" cm="1">
        <f t="array" ref="C22">SUMPRODUCT((Data!$A$2:$A$59766=$A$3)*(Data!$G$2:$G$59766=$B$4)*(Data!$B$2:$B$59766=$A22)*(Data!$H$2:$H$59766=C$5)*(Data!$I$2:$I$59766))</f>
        <v>1</v>
      </c>
      <c r="D22" s="66" cm="1">
        <f t="array" ref="D22">SUMPRODUCT((Data!$A$2:$A$59766=$A$3)*(Data!$G$2:$G$59766=$B$4)*(Data!$B$2:$B$59766=$A22)*(Data!$H$2:$H$59766=D$5)*(Data!$I$2:$I$59766))</f>
        <v>0</v>
      </c>
      <c r="E22" s="66" cm="1">
        <f t="array" ref="E22">SUMPRODUCT((Data!$A$2:$A$59766=$A$3)*(Data!$G$2:$G$59766=$B$4)*(Data!$B$2:$B$59766=$A22)*(Data!$H$2:$H$59766=E$5)*(Data!$I$2:$I$59766))</f>
        <v>36</v>
      </c>
      <c r="F22" s="66" cm="1">
        <f t="array" ref="F22">SUMPRODUCT((Data!$A$2:$A$59766=$A$3)*(Data!$G$2:$G$59766=$B$4)*(Data!$B$2:$B$59766=$A22)*(Data!$H$2:$H$59766=F$5)*(Data!$I$2:$I$59766))</f>
        <v>9</v>
      </c>
      <c r="G22" s="66" cm="1">
        <f t="array" ref="G22">SUMPRODUCT((Data!$A$2:$A$59766=$A$3)*(Data!$G$2:$G$59766=$B$4)*(Data!$B$2:$B$59766=$A22)*(Data!$H$2:$H$59766=G$5)*(Data!$I$2:$I$59766))</f>
        <v>0</v>
      </c>
      <c r="H22" s="75">
        <f t="shared" si="0"/>
        <v>50.677083333333336</v>
      </c>
      <c r="I22" s="68"/>
      <c r="J22" s="66" cm="1">
        <f t="array" ref="J22">SUMPRODUCT((Data!$A$2:$A$59766=$A$3)*(Data!$G$2:$G$59766=$J$4)*(Data!$B$2:$B$59766=$A22)*(Data!$H$2:$H$59766=J$5)*(Data!$I$2:$I$59766))</f>
        <v>6</v>
      </c>
      <c r="K22" s="66" cm="1">
        <f t="array" ref="K22">SUMPRODUCT((Data!$A$2:$A$59766=$A$3)*(Data!$G$2:$G$59766=$J$4)*(Data!$B$2:$B$59766=$A22)*(Data!$H$2:$H$59766=K$5)*(Data!$I$2:$I$59766))</f>
        <v>21</v>
      </c>
      <c r="L22" s="66" cm="1">
        <f t="array" ref="L22">SUMPRODUCT((Data!$A$2:$A$59766=$A$3)*(Data!$G$2:$G$59766=$J$4)*(Data!$B$2:$B$59766=$A22)*(Data!$H$2:$H$59766=L$5)*(Data!$I$2:$I$59766))</f>
        <v>18</v>
      </c>
      <c r="M22" s="66" cm="1">
        <f t="array" ref="M22">SUMPRODUCT((Data!$A$2:$A$59766=$A$3)*(Data!$G$2:$G$59766=$J$4)*(Data!$B$2:$B$59766=$A22)*(Data!$H$2:$H$59766=M$5)*(Data!$I$2:$I$59766))</f>
        <v>16</v>
      </c>
      <c r="N22" s="66" cm="1">
        <f t="array" ref="N22">SUMPRODUCT((Data!$A$2:$A$59766=$A$3)*(Data!$G$2:$G$59766=$J$4)*(Data!$B$2:$B$59766=$A22)*(Data!$H$2:$H$59766=N$5)*(Data!$I$2:$I$59766))</f>
        <v>8</v>
      </c>
      <c r="O22" s="66" cm="1">
        <f t="array" ref="O22">SUMPRODUCT((Data!$A$2:$A$59766=$A$3)*(Data!$G$2:$G$59766=$J$4)*(Data!$B$2:$B$59766=$A22)*(Data!$H$2:$H$59766=O$5)*(Data!$I$2:$I$59766))</f>
        <v>0</v>
      </c>
      <c r="P22" s="75">
        <f t="shared" si="1"/>
        <v>40.159420289855071</v>
      </c>
      <c r="Q22" s="68"/>
      <c r="R22" s="66">
        <f t="shared" si="2"/>
        <v>8</v>
      </c>
      <c r="S22" s="66">
        <f t="shared" si="2"/>
        <v>22</v>
      </c>
      <c r="T22" s="66">
        <f t="shared" si="2"/>
        <v>18</v>
      </c>
      <c r="U22" s="66">
        <f t="shared" si="2"/>
        <v>52</v>
      </c>
      <c r="V22" s="66">
        <f t="shared" si="2"/>
        <v>17</v>
      </c>
      <c r="W22" s="66">
        <f t="shared" si="2"/>
        <v>0</v>
      </c>
      <c r="X22" s="75">
        <f t="shared" si="6"/>
        <v>44.474358974358971</v>
      </c>
      <c r="Y22" s="68"/>
      <c r="Z22" s="66" cm="1">
        <f t="array" ref="Z22">SUMPRODUCT((Data!$A$2:$A$59766=$A$3)*(Data!$G$2:$G$59766=$Z$4)*(Data!$B$2:$B$59766=$A22)*(Data!$H$2:$H$59766=Z$5)*(Data!$I$2:$I$59766))</f>
        <v>0</v>
      </c>
      <c r="AA22" s="66" cm="1">
        <f t="array" ref="AA22">SUMPRODUCT((Data!$A$2:$A$59766=$A$3)*(Data!$G$2:$G$59766=$Z$4)*(Data!$B$2:$B$59766=$A22)*(Data!$H$2:$H$59766=AA$5)*(Data!$I$2:$I$59766))</f>
        <v>0</v>
      </c>
      <c r="AB22" s="66" cm="1">
        <f t="array" ref="AB22">SUMPRODUCT((Data!$A$2:$A$59766=$A$3)*(Data!$G$2:$G$59766=$Z$4)*(Data!$B$2:$B$59766=$A22)*(Data!$H$2:$H$59766=AB$5)*(Data!$I$2:$I$59766))</f>
        <v>1</v>
      </c>
      <c r="AC22" s="66" cm="1">
        <f t="array" ref="AC22">SUMPRODUCT((Data!$A$2:$A$59766=$A$3)*(Data!$G$2:$G$59766=$Z$4)*(Data!$B$2:$B$59766=$A22)*(Data!$H$2:$H$59766=AC$5)*(Data!$I$2:$I$59766))</f>
        <v>0</v>
      </c>
      <c r="AD22" s="66" cm="1">
        <f t="array" ref="AD22">SUMPRODUCT((Data!$A$2:$A$59766=$A$3)*(Data!$G$2:$G$59766=$Z$4)*(Data!$B$2:$B$59766=$A22)*(Data!$H$2:$H$59766=AD$5)*(Data!$I$2:$I$59766))</f>
        <v>1</v>
      </c>
      <c r="AE22" s="66" cm="1">
        <f t="array" ref="AE22">SUMPRODUCT((Data!$A$2:$A$59766=$A$3)*(Data!$G$2:$G$59766=$Z$4)*(Data!$B$2:$B$59766=$A22)*(Data!$H$2:$H$59766=AE$5)*(Data!$I$2:$I$59766))</f>
        <v>0</v>
      </c>
      <c r="AF22" s="75">
        <f t="shared" si="3"/>
        <v>50.5</v>
      </c>
      <c r="AG22" s="68"/>
      <c r="AH22" s="66" cm="1">
        <f t="array" ref="AH22">SUMPRODUCT((Data!$A$2:$A$59766=$A$3)*(Data!$G$2:$G$59766=$AH$4)*(Data!$B$2:$B$59766=$A22)*(Data!$H$2:$H$59766=AH$5)*(Data!$I$2:$I$59766))</f>
        <v>4</v>
      </c>
      <c r="AI22" s="66" cm="1">
        <f t="array" ref="AI22">SUMPRODUCT((Data!$A$2:$A$59766=$A$3)*(Data!$G$2:$G$59766=$AH$4)*(Data!$B$2:$B$59766=$A22)*(Data!$H$2:$H$59766=AI$5)*(Data!$I$2:$I$59766))</f>
        <v>5</v>
      </c>
      <c r="AJ22" s="66" cm="1">
        <f t="array" ref="AJ22">SUMPRODUCT((Data!$A$2:$A$59766=$A$3)*(Data!$G$2:$G$59766=$AH$4)*(Data!$B$2:$B$59766=$A22)*(Data!$H$2:$H$59766=AJ$5)*(Data!$I$2:$I$59766))</f>
        <v>7</v>
      </c>
      <c r="AK22" s="66" cm="1">
        <f t="array" ref="AK22">SUMPRODUCT((Data!$A$2:$A$59766=$A$3)*(Data!$G$2:$G$59766=$AH$4)*(Data!$B$2:$B$59766=$A22)*(Data!$H$2:$H$59766=AK$5)*(Data!$I$2:$I$59766))</f>
        <v>4</v>
      </c>
      <c r="AL22" s="66" cm="1">
        <f t="array" ref="AL22">SUMPRODUCT((Data!$A$2:$A$59766=$A$3)*(Data!$G$2:$G$59766=$AH$4)*(Data!$B$2:$B$59766=$A22)*(Data!$H$2:$H$59766=AL$5)*(Data!$I$2:$I$59766))</f>
        <v>11</v>
      </c>
      <c r="AM22" s="66" cm="1">
        <f t="array" ref="AM22">SUMPRODUCT((Data!$A$2:$A$59766=$A$3)*(Data!$G$2:$G$59766=$AH$4)*(Data!$B$2:$B$59766=$A22)*(Data!$H$2:$H$59766=AM$5)*(Data!$I$2:$I$59766))</f>
        <v>0</v>
      </c>
      <c r="AN22" s="75">
        <f t="shared" si="4"/>
        <v>44.548387096774192</v>
      </c>
      <c r="AO22" s="68"/>
      <c r="AP22" s="66">
        <f t="shared" si="5"/>
        <v>12</v>
      </c>
      <c r="AQ22" s="66">
        <f t="shared" si="5"/>
        <v>27</v>
      </c>
      <c r="AR22" s="66">
        <f t="shared" si="5"/>
        <v>26</v>
      </c>
      <c r="AS22" s="66">
        <f t="shared" si="5"/>
        <v>56</v>
      </c>
      <c r="AT22" s="66">
        <f t="shared" si="5"/>
        <v>29</v>
      </c>
      <c r="AU22" s="66">
        <f t="shared" si="5"/>
        <v>0</v>
      </c>
      <c r="AV22" s="75">
        <f t="shared" si="7"/>
        <v>44.57</v>
      </c>
      <c r="AW22" s="59"/>
      <c r="AX22" s="59"/>
      <c r="AY22" s="68"/>
      <c r="AZ22" s="68"/>
      <c r="BA22" s="59"/>
      <c r="BB22" s="59"/>
    </row>
    <row r="23" spans="1:54" ht="15" customHeight="1" x14ac:dyDescent="0.25">
      <c r="A23" s="59" t="s">
        <v>42</v>
      </c>
      <c r="B23" s="66" cm="1">
        <f t="array" ref="B23">SUMPRODUCT((Data!$A$2:$A$59766=$A$3)*(Data!$G$2:$G$59766=$B$4)*(Data!$B$2:$B$59766=$A23)*(Data!$H$2:$H$59766=B$5)*(Data!$I$2:$I$59766))</f>
        <v>0</v>
      </c>
      <c r="C23" s="66" cm="1">
        <f t="array" ref="C23">SUMPRODUCT((Data!$A$2:$A$59766=$A$3)*(Data!$G$2:$G$59766=$B$4)*(Data!$B$2:$B$59766=$A23)*(Data!$H$2:$H$59766=C$5)*(Data!$I$2:$I$59766))</f>
        <v>2</v>
      </c>
      <c r="D23" s="66" cm="1">
        <f t="array" ref="D23">SUMPRODUCT((Data!$A$2:$A$59766=$A$3)*(Data!$G$2:$G$59766=$B$4)*(Data!$B$2:$B$59766=$A23)*(Data!$H$2:$H$59766=D$5)*(Data!$I$2:$I$59766))</f>
        <v>1</v>
      </c>
      <c r="E23" s="66" cm="1">
        <f t="array" ref="E23">SUMPRODUCT((Data!$A$2:$A$59766=$A$3)*(Data!$G$2:$G$59766=$B$4)*(Data!$B$2:$B$59766=$A23)*(Data!$H$2:$H$59766=E$5)*(Data!$I$2:$I$59766))</f>
        <v>21</v>
      </c>
      <c r="F23" s="66" cm="1">
        <f t="array" ref="F23">SUMPRODUCT((Data!$A$2:$A$59766=$A$3)*(Data!$G$2:$G$59766=$B$4)*(Data!$B$2:$B$59766=$A23)*(Data!$H$2:$H$59766=F$5)*(Data!$I$2:$I$59766))</f>
        <v>5</v>
      </c>
      <c r="G23" s="66" cm="1">
        <f t="array" ref="G23">SUMPRODUCT((Data!$A$2:$A$59766=$A$3)*(Data!$G$2:$G$59766=$B$4)*(Data!$B$2:$B$59766=$A23)*(Data!$H$2:$H$59766=G$5)*(Data!$I$2:$I$59766))</f>
        <v>0</v>
      </c>
      <c r="H23" s="75">
        <f t="shared" si="0"/>
        <v>50.46551724137931</v>
      </c>
      <c r="I23" s="68"/>
      <c r="J23" s="66" cm="1">
        <f t="array" ref="J23">SUMPRODUCT((Data!$A$2:$A$59766=$A$3)*(Data!$G$2:$G$59766=$J$4)*(Data!$B$2:$B$59766=$A23)*(Data!$H$2:$H$59766=J$5)*(Data!$I$2:$I$59766))</f>
        <v>5</v>
      </c>
      <c r="K23" s="66" cm="1">
        <f t="array" ref="K23">SUMPRODUCT((Data!$A$2:$A$59766=$A$3)*(Data!$G$2:$G$59766=$J$4)*(Data!$B$2:$B$59766=$A23)*(Data!$H$2:$H$59766=K$5)*(Data!$I$2:$I$59766))</f>
        <v>16</v>
      </c>
      <c r="L23" s="66" cm="1">
        <f t="array" ref="L23">SUMPRODUCT((Data!$A$2:$A$59766=$A$3)*(Data!$G$2:$G$59766=$J$4)*(Data!$B$2:$B$59766=$A23)*(Data!$H$2:$H$59766=L$5)*(Data!$I$2:$I$59766))</f>
        <v>28</v>
      </c>
      <c r="M23" s="66" cm="1">
        <f t="array" ref="M23">SUMPRODUCT((Data!$A$2:$A$59766=$A$3)*(Data!$G$2:$G$59766=$J$4)*(Data!$B$2:$B$59766=$A23)*(Data!$H$2:$H$59766=M$5)*(Data!$I$2:$I$59766))</f>
        <v>11</v>
      </c>
      <c r="N23" s="66" cm="1">
        <f t="array" ref="N23">SUMPRODUCT((Data!$A$2:$A$59766=$A$3)*(Data!$G$2:$G$59766=$J$4)*(Data!$B$2:$B$59766=$A23)*(Data!$H$2:$H$59766=N$5)*(Data!$I$2:$I$59766))</f>
        <v>13</v>
      </c>
      <c r="O23" s="66" cm="1">
        <f t="array" ref="O23">SUMPRODUCT((Data!$A$2:$A$59766=$A$3)*(Data!$G$2:$G$59766=$J$4)*(Data!$B$2:$B$59766=$A23)*(Data!$H$2:$H$59766=O$5)*(Data!$I$2:$I$59766))</f>
        <v>0</v>
      </c>
      <c r="P23" s="75">
        <f t="shared" si="1"/>
        <v>41.863013698630141</v>
      </c>
      <c r="Q23" s="68"/>
      <c r="R23" s="66">
        <f t="shared" si="2"/>
        <v>5</v>
      </c>
      <c r="S23" s="66">
        <f t="shared" si="2"/>
        <v>18</v>
      </c>
      <c r="T23" s="66">
        <f t="shared" si="2"/>
        <v>29</v>
      </c>
      <c r="U23" s="66">
        <f t="shared" si="2"/>
        <v>32</v>
      </c>
      <c r="V23" s="66">
        <f t="shared" si="2"/>
        <v>18</v>
      </c>
      <c r="W23" s="66">
        <f t="shared" si="2"/>
        <v>0</v>
      </c>
      <c r="X23" s="75">
        <f t="shared" si="6"/>
        <v>44.308823529411768</v>
      </c>
      <c r="Y23" s="68"/>
      <c r="Z23" s="66" cm="1">
        <f t="array" ref="Z23">SUMPRODUCT((Data!$A$2:$A$59766=$A$3)*(Data!$G$2:$G$59766=$Z$4)*(Data!$B$2:$B$59766=$A23)*(Data!$H$2:$H$59766=Z$5)*(Data!$I$2:$I$59766))</f>
        <v>1</v>
      </c>
      <c r="AA23" s="66" cm="1">
        <f t="array" ref="AA23">SUMPRODUCT((Data!$A$2:$A$59766=$A$3)*(Data!$G$2:$G$59766=$Z$4)*(Data!$B$2:$B$59766=$A23)*(Data!$H$2:$H$59766=AA$5)*(Data!$I$2:$I$59766))</f>
        <v>0</v>
      </c>
      <c r="AB23" s="66" cm="1">
        <f t="array" ref="AB23">SUMPRODUCT((Data!$A$2:$A$59766=$A$3)*(Data!$G$2:$G$59766=$Z$4)*(Data!$B$2:$B$59766=$A23)*(Data!$H$2:$H$59766=AB$5)*(Data!$I$2:$I$59766))</f>
        <v>2</v>
      </c>
      <c r="AC23" s="66" cm="1">
        <f t="array" ref="AC23">SUMPRODUCT((Data!$A$2:$A$59766=$A$3)*(Data!$G$2:$G$59766=$Z$4)*(Data!$B$2:$B$59766=$A23)*(Data!$H$2:$H$59766=AC$5)*(Data!$I$2:$I$59766))</f>
        <v>0</v>
      </c>
      <c r="AD23" s="66" cm="1">
        <f t="array" ref="AD23">SUMPRODUCT((Data!$A$2:$A$59766=$A$3)*(Data!$G$2:$G$59766=$Z$4)*(Data!$B$2:$B$59766=$A23)*(Data!$H$2:$H$59766=AD$5)*(Data!$I$2:$I$59766))</f>
        <v>0</v>
      </c>
      <c r="AE23" s="66" cm="1">
        <f t="array" ref="AE23">SUMPRODUCT((Data!$A$2:$A$59766=$A$3)*(Data!$G$2:$G$59766=$Z$4)*(Data!$B$2:$B$59766=$A23)*(Data!$H$2:$H$59766=AE$5)*(Data!$I$2:$I$59766))</f>
        <v>0</v>
      </c>
      <c r="AF23" s="75">
        <f t="shared" si="3"/>
        <v>33.666666666666664</v>
      </c>
      <c r="AG23" s="68"/>
      <c r="AH23" s="66" cm="1">
        <f t="array" ref="AH23">SUMPRODUCT((Data!$A$2:$A$59766=$A$3)*(Data!$G$2:$G$59766=$AH$4)*(Data!$B$2:$B$59766=$A23)*(Data!$H$2:$H$59766=AH$5)*(Data!$I$2:$I$59766))</f>
        <v>4</v>
      </c>
      <c r="AI23" s="66" cm="1">
        <f t="array" ref="AI23">SUMPRODUCT((Data!$A$2:$A$59766=$A$3)*(Data!$G$2:$G$59766=$AH$4)*(Data!$B$2:$B$59766=$A23)*(Data!$H$2:$H$59766=AI$5)*(Data!$I$2:$I$59766))</f>
        <v>10</v>
      </c>
      <c r="AJ23" s="66" cm="1">
        <f t="array" ref="AJ23">SUMPRODUCT((Data!$A$2:$A$59766=$A$3)*(Data!$G$2:$G$59766=$AH$4)*(Data!$B$2:$B$59766=$A23)*(Data!$H$2:$H$59766=AJ$5)*(Data!$I$2:$I$59766))</f>
        <v>5</v>
      </c>
      <c r="AK23" s="66" cm="1">
        <f t="array" ref="AK23">SUMPRODUCT((Data!$A$2:$A$59766=$A$3)*(Data!$G$2:$G$59766=$AH$4)*(Data!$B$2:$B$59766=$A23)*(Data!$H$2:$H$59766=AK$5)*(Data!$I$2:$I$59766))</f>
        <v>6</v>
      </c>
      <c r="AL23" s="66" cm="1">
        <f t="array" ref="AL23">SUMPRODUCT((Data!$A$2:$A$59766=$A$3)*(Data!$G$2:$G$59766=$AH$4)*(Data!$B$2:$B$59766=$A23)*(Data!$H$2:$H$59766=AL$5)*(Data!$I$2:$I$59766))</f>
        <v>13</v>
      </c>
      <c r="AM23" s="66" cm="1">
        <f t="array" ref="AM23">SUMPRODUCT((Data!$A$2:$A$59766=$A$3)*(Data!$G$2:$G$59766=$AH$4)*(Data!$B$2:$B$59766=$A23)*(Data!$H$2:$H$59766=AM$5)*(Data!$I$2:$I$59766))</f>
        <v>0</v>
      </c>
      <c r="AN23" s="75">
        <f t="shared" si="4"/>
        <v>44</v>
      </c>
      <c r="AO23" s="68"/>
      <c r="AP23" s="66">
        <f t="shared" si="5"/>
        <v>10</v>
      </c>
      <c r="AQ23" s="66">
        <f t="shared" si="5"/>
        <v>28</v>
      </c>
      <c r="AR23" s="66">
        <f t="shared" si="5"/>
        <v>36</v>
      </c>
      <c r="AS23" s="66">
        <f t="shared" si="5"/>
        <v>38</v>
      </c>
      <c r="AT23" s="66">
        <f t="shared" si="5"/>
        <v>31</v>
      </c>
      <c r="AU23" s="66">
        <f t="shared" si="5"/>
        <v>0</v>
      </c>
      <c r="AV23" s="75">
        <f t="shared" si="7"/>
        <v>44.003496503496507</v>
      </c>
      <c r="AW23" s="59"/>
      <c r="AX23" s="59"/>
      <c r="AY23" s="68"/>
      <c r="AZ23" s="68"/>
      <c r="BA23" s="59"/>
      <c r="BB23" s="59"/>
    </row>
    <row r="24" spans="1:54" ht="15" customHeight="1" x14ac:dyDescent="0.25">
      <c r="A24" s="59" t="s">
        <v>11</v>
      </c>
      <c r="B24" s="66" cm="1">
        <f t="array" ref="B24">SUMPRODUCT((Data!$A$2:$A$59766=$A$3)*(Data!$G$2:$G$59766=$B$4)*(Data!$B$2:$B$59766=$A24)*(Data!$H$2:$H$59766=B$5)*(Data!$I$2:$I$59766))</f>
        <v>0</v>
      </c>
      <c r="C24" s="66" cm="1">
        <f t="array" ref="C24">SUMPRODUCT((Data!$A$2:$A$59766=$A$3)*(Data!$G$2:$G$59766=$B$4)*(Data!$B$2:$B$59766=$A24)*(Data!$H$2:$H$59766=C$5)*(Data!$I$2:$I$59766))</f>
        <v>3</v>
      </c>
      <c r="D24" s="66" cm="1">
        <f t="array" ref="D24">SUMPRODUCT((Data!$A$2:$A$59766=$A$3)*(Data!$G$2:$G$59766=$B$4)*(Data!$B$2:$B$59766=$A24)*(Data!$H$2:$H$59766=D$5)*(Data!$I$2:$I$59766))</f>
        <v>1</v>
      </c>
      <c r="E24" s="66" cm="1">
        <f t="array" ref="E24">SUMPRODUCT((Data!$A$2:$A$59766=$A$3)*(Data!$G$2:$G$59766=$B$4)*(Data!$B$2:$B$59766=$A24)*(Data!$H$2:$H$59766=E$5)*(Data!$I$2:$I$59766))</f>
        <v>10</v>
      </c>
      <c r="F24" s="66" cm="1">
        <f t="array" ref="F24">SUMPRODUCT((Data!$A$2:$A$59766=$A$3)*(Data!$G$2:$G$59766=$B$4)*(Data!$B$2:$B$59766=$A24)*(Data!$H$2:$H$59766=F$5)*(Data!$I$2:$I$59766))</f>
        <v>2</v>
      </c>
      <c r="G24" s="66" cm="1">
        <f t="array" ref="G24">SUMPRODUCT((Data!$A$2:$A$59766=$A$3)*(Data!$G$2:$G$59766=$B$4)*(Data!$B$2:$B$59766=$A24)*(Data!$H$2:$H$59766=G$5)*(Data!$I$2:$I$59766))</f>
        <v>0</v>
      </c>
      <c r="H24" s="75">
        <f t="shared" si="0"/>
        <v>47.28125</v>
      </c>
      <c r="I24" s="68"/>
      <c r="J24" s="66" cm="1">
        <f t="array" ref="J24">SUMPRODUCT((Data!$A$2:$A$59766=$A$3)*(Data!$G$2:$G$59766=$J$4)*(Data!$B$2:$B$59766=$A24)*(Data!$H$2:$H$59766=J$5)*(Data!$I$2:$I$59766))</f>
        <v>5</v>
      </c>
      <c r="K24" s="66" cm="1">
        <f t="array" ref="K24">SUMPRODUCT((Data!$A$2:$A$59766=$A$3)*(Data!$G$2:$G$59766=$J$4)*(Data!$B$2:$B$59766=$A24)*(Data!$H$2:$H$59766=K$5)*(Data!$I$2:$I$59766))</f>
        <v>7</v>
      </c>
      <c r="L24" s="66" cm="1">
        <f t="array" ref="L24">SUMPRODUCT((Data!$A$2:$A$59766=$A$3)*(Data!$G$2:$G$59766=$J$4)*(Data!$B$2:$B$59766=$A24)*(Data!$H$2:$H$59766=L$5)*(Data!$I$2:$I$59766))</f>
        <v>3</v>
      </c>
      <c r="M24" s="66" cm="1">
        <f t="array" ref="M24">SUMPRODUCT((Data!$A$2:$A$59766=$A$3)*(Data!$G$2:$G$59766=$J$4)*(Data!$B$2:$B$59766=$A24)*(Data!$H$2:$H$59766=M$5)*(Data!$I$2:$I$59766))</f>
        <v>2</v>
      </c>
      <c r="N24" s="66" cm="1">
        <f t="array" ref="N24">SUMPRODUCT((Data!$A$2:$A$59766=$A$3)*(Data!$G$2:$G$59766=$J$4)*(Data!$B$2:$B$59766=$A24)*(Data!$H$2:$H$59766=N$5)*(Data!$I$2:$I$59766))</f>
        <v>0</v>
      </c>
      <c r="O24" s="66" cm="1">
        <f t="array" ref="O24">SUMPRODUCT((Data!$A$2:$A$59766=$A$3)*(Data!$G$2:$G$59766=$J$4)*(Data!$B$2:$B$59766=$A24)*(Data!$H$2:$H$59766=O$5)*(Data!$I$2:$I$59766))</f>
        <v>0</v>
      </c>
      <c r="P24" s="75">
        <f t="shared" si="1"/>
        <v>31.323529411764707</v>
      </c>
      <c r="Q24" s="68"/>
      <c r="R24" s="66">
        <f t="shared" si="2"/>
        <v>5</v>
      </c>
      <c r="S24" s="66">
        <f t="shared" si="2"/>
        <v>10</v>
      </c>
      <c r="T24" s="66">
        <f t="shared" si="2"/>
        <v>4</v>
      </c>
      <c r="U24" s="66">
        <f t="shared" si="2"/>
        <v>12</v>
      </c>
      <c r="V24" s="66">
        <f t="shared" si="2"/>
        <v>2</v>
      </c>
      <c r="W24" s="66">
        <f t="shared" si="2"/>
        <v>0</v>
      </c>
      <c r="X24" s="75">
        <f t="shared" si="6"/>
        <v>39.060606060606055</v>
      </c>
      <c r="Y24" s="68"/>
      <c r="Z24" s="66" cm="1">
        <f t="array" ref="Z24">SUMPRODUCT((Data!$A$2:$A$59766=$A$3)*(Data!$G$2:$G$59766=$Z$4)*(Data!$B$2:$B$59766=$A24)*(Data!$H$2:$H$59766=Z$5)*(Data!$I$2:$I$59766))</f>
        <v>0</v>
      </c>
      <c r="AA24" s="66" cm="1">
        <f t="array" ref="AA24">SUMPRODUCT((Data!$A$2:$A$59766=$A$3)*(Data!$G$2:$G$59766=$Z$4)*(Data!$B$2:$B$59766=$A24)*(Data!$H$2:$H$59766=AA$5)*(Data!$I$2:$I$59766))</f>
        <v>0</v>
      </c>
      <c r="AB24" s="66" cm="1">
        <f t="array" ref="AB24">SUMPRODUCT((Data!$A$2:$A$59766=$A$3)*(Data!$G$2:$G$59766=$Z$4)*(Data!$B$2:$B$59766=$A24)*(Data!$H$2:$H$59766=AB$5)*(Data!$I$2:$I$59766))</f>
        <v>0</v>
      </c>
      <c r="AC24" s="66" cm="1">
        <f t="array" ref="AC24">SUMPRODUCT((Data!$A$2:$A$59766=$A$3)*(Data!$G$2:$G$59766=$Z$4)*(Data!$B$2:$B$59766=$A24)*(Data!$H$2:$H$59766=AC$5)*(Data!$I$2:$I$59766))</f>
        <v>1</v>
      </c>
      <c r="AD24" s="66" cm="1">
        <f t="array" ref="AD24">SUMPRODUCT((Data!$A$2:$A$59766=$A$3)*(Data!$G$2:$G$59766=$Z$4)*(Data!$B$2:$B$59766=$A24)*(Data!$H$2:$H$59766=AD$5)*(Data!$I$2:$I$59766))</f>
        <v>1</v>
      </c>
      <c r="AE24" s="66" cm="1">
        <f t="array" ref="AE24">SUMPRODUCT((Data!$A$2:$A$59766=$A$3)*(Data!$G$2:$G$59766=$Z$4)*(Data!$B$2:$B$59766=$A24)*(Data!$H$2:$H$59766=AE$5)*(Data!$I$2:$I$59766))</f>
        <v>0</v>
      </c>
      <c r="AF24" s="75">
        <f t="shared" si="3"/>
        <v>55.5</v>
      </c>
      <c r="AG24" s="68"/>
      <c r="AH24" s="66" cm="1">
        <f t="array" ref="AH24">SUMPRODUCT((Data!$A$2:$A$59766=$A$3)*(Data!$G$2:$G$59766=$AH$4)*(Data!$B$2:$B$59766=$A24)*(Data!$H$2:$H$59766=AH$5)*(Data!$I$2:$I$59766))</f>
        <v>1</v>
      </c>
      <c r="AI24" s="66" cm="1">
        <f t="array" ref="AI24">SUMPRODUCT((Data!$A$2:$A$59766=$A$3)*(Data!$G$2:$G$59766=$AH$4)*(Data!$B$2:$B$59766=$A24)*(Data!$H$2:$H$59766=AI$5)*(Data!$I$2:$I$59766))</f>
        <v>3</v>
      </c>
      <c r="AJ24" s="66" cm="1">
        <f t="array" ref="AJ24">SUMPRODUCT((Data!$A$2:$A$59766=$A$3)*(Data!$G$2:$G$59766=$AH$4)*(Data!$B$2:$B$59766=$A24)*(Data!$H$2:$H$59766=AJ$5)*(Data!$I$2:$I$59766))</f>
        <v>1</v>
      </c>
      <c r="AK24" s="66" cm="1">
        <f t="array" ref="AK24">SUMPRODUCT((Data!$A$2:$A$59766=$A$3)*(Data!$G$2:$G$59766=$AH$4)*(Data!$B$2:$B$59766=$A24)*(Data!$H$2:$H$59766=AK$5)*(Data!$I$2:$I$59766))</f>
        <v>3</v>
      </c>
      <c r="AL24" s="66" cm="1">
        <f t="array" ref="AL24">SUMPRODUCT((Data!$A$2:$A$59766=$A$3)*(Data!$G$2:$G$59766=$AH$4)*(Data!$B$2:$B$59766=$A24)*(Data!$H$2:$H$59766=AL$5)*(Data!$I$2:$I$59766))</f>
        <v>1</v>
      </c>
      <c r="AM24" s="66" cm="1">
        <f t="array" ref="AM24">SUMPRODUCT((Data!$A$2:$A$59766=$A$3)*(Data!$G$2:$G$59766=$AH$4)*(Data!$B$2:$B$59766=$A24)*(Data!$H$2:$H$59766=AM$5)*(Data!$I$2:$I$59766))</f>
        <v>0</v>
      </c>
      <c r="AN24" s="75">
        <f t="shared" si="4"/>
        <v>40.277777777777779</v>
      </c>
      <c r="AO24" s="68"/>
      <c r="AP24" s="66">
        <f t="shared" si="5"/>
        <v>6</v>
      </c>
      <c r="AQ24" s="66">
        <f t="shared" si="5"/>
        <v>13</v>
      </c>
      <c r="AR24" s="66">
        <f t="shared" si="5"/>
        <v>5</v>
      </c>
      <c r="AS24" s="66">
        <f t="shared" si="5"/>
        <v>16</v>
      </c>
      <c r="AT24" s="66">
        <f t="shared" si="5"/>
        <v>4</v>
      </c>
      <c r="AU24" s="66">
        <f t="shared" si="5"/>
        <v>0</v>
      </c>
      <c r="AV24" s="75">
        <f t="shared" si="7"/>
        <v>40.05681818181818</v>
      </c>
      <c r="AW24" s="59"/>
      <c r="AX24" s="59"/>
      <c r="AY24" s="68"/>
      <c r="AZ24" s="68"/>
      <c r="BA24" s="59"/>
      <c r="BB24" s="59"/>
    </row>
    <row r="25" spans="1:54" ht="15" customHeight="1" x14ac:dyDescent="0.25">
      <c r="A25" s="59" t="s">
        <v>12</v>
      </c>
      <c r="B25" s="66" cm="1">
        <f t="array" ref="B25">SUMPRODUCT((Data!$A$2:$A$59766=$A$3)*(Data!$G$2:$G$59766=$B$4)*(Data!$B$2:$B$59766=$A25)*(Data!$H$2:$H$59766=B$5)*(Data!$I$2:$I$59766))</f>
        <v>0</v>
      </c>
      <c r="C25" s="66" cm="1">
        <f t="array" ref="C25">SUMPRODUCT((Data!$A$2:$A$59766=$A$3)*(Data!$G$2:$G$59766=$B$4)*(Data!$B$2:$B$59766=$A25)*(Data!$H$2:$H$59766=C$5)*(Data!$I$2:$I$59766))</f>
        <v>3</v>
      </c>
      <c r="D25" s="66" cm="1">
        <f t="array" ref="D25">SUMPRODUCT((Data!$A$2:$A$59766=$A$3)*(Data!$G$2:$G$59766=$B$4)*(Data!$B$2:$B$59766=$A25)*(Data!$H$2:$H$59766=D$5)*(Data!$I$2:$I$59766))</f>
        <v>2</v>
      </c>
      <c r="E25" s="66" cm="1">
        <f t="array" ref="E25">SUMPRODUCT((Data!$A$2:$A$59766=$A$3)*(Data!$G$2:$G$59766=$B$4)*(Data!$B$2:$B$59766=$A25)*(Data!$H$2:$H$59766=E$5)*(Data!$I$2:$I$59766))</f>
        <v>16</v>
      </c>
      <c r="F25" s="66" cm="1">
        <f t="array" ref="F25">SUMPRODUCT((Data!$A$2:$A$59766=$A$3)*(Data!$G$2:$G$59766=$B$4)*(Data!$B$2:$B$59766=$A25)*(Data!$H$2:$H$59766=F$5)*(Data!$I$2:$I$59766))</f>
        <v>11</v>
      </c>
      <c r="G25" s="66" cm="1">
        <f t="array" ref="G25">SUMPRODUCT((Data!$A$2:$A$59766=$A$3)*(Data!$G$2:$G$59766=$B$4)*(Data!$B$2:$B$59766=$A25)*(Data!$H$2:$H$59766=G$5)*(Data!$I$2:$I$59766))</f>
        <v>0</v>
      </c>
      <c r="H25" s="75">
        <f t="shared" si="0"/>
        <v>51.390625</v>
      </c>
      <c r="I25" s="68"/>
      <c r="J25" s="66" cm="1">
        <f t="array" ref="J25">SUMPRODUCT((Data!$A$2:$A$59766=$A$3)*(Data!$G$2:$G$59766=$J$4)*(Data!$B$2:$B$59766=$A25)*(Data!$H$2:$H$59766=J$5)*(Data!$I$2:$I$59766))</f>
        <v>2</v>
      </c>
      <c r="K25" s="66" cm="1">
        <f t="array" ref="K25">SUMPRODUCT((Data!$A$2:$A$59766=$A$3)*(Data!$G$2:$G$59766=$J$4)*(Data!$B$2:$B$59766=$A25)*(Data!$H$2:$H$59766=K$5)*(Data!$I$2:$I$59766))</f>
        <v>7</v>
      </c>
      <c r="L25" s="66" cm="1">
        <f t="array" ref="L25">SUMPRODUCT((Data!$A$2:$A$59766=$A$3)*(Data!$G$2:$G$59766=$J$4)*(Data!$B$2:$B$59766=$A25)*(Data!$H$2:$H$59766=L$5)*(Data!$I$2:$I$59766))</f>
        <v>2</v>
      </c>
      <c r="M25" s="66" cm="1">
        <f t="array" ref="M25">SUMPRODUCT((Data!$A$2:$A$59766=$A$3)*(Data!$G$2:$G$59766=$J$4)*(Data!$B$2:$B$59766=$A25)*(Data!$H$2:$H$59766=M$5)*(Data!$I$2:$I$59766))</f>
        <v>5</v>
      </c>
      <c r="N25" s="66" cm="1">
        <f t="array" ref="N25">SUMPRODUCT((Data!$A$2:$A$59766=$A$3)*(Data!$G$2:$G$59766=$J$4)*(Data!$B$2:$B$59766=$A25)*(Data!$H$2:$H$59766=N$5)*(Data!$I$2:$I$59766))</f>
        <v>2</v>
      </c>
      <c r="O25" s="66" cm="1">
        <f t="array" ref="O25">SUMPRODUCT((Data!$A$2:$A$59766=$A$3)*(Data!$G$2:$G$59766=$J$4)*(Data!$B$2:$B$59766=$A25)*(Data!$H$2:$H$59766=O$5)*(Data!$I$2:$I$59766))</f>
        <v>0</v>
      </c>
      <c r="P25" s="75">
        <f t="shared" si="1"/>
        <v>39.138888888888893</v>
      </c>
      <c r="Q25" s="68"/>
      <c r="R25" s="66">
        <f t="shared" si="2"/>
        <v>2</v>
      </c>
      <c r="S25" s="66">
        <f t="shared" si="2"/>
        <v>10</v>
      </c>
      <c r="T25" s="66">
        <f t="shared" si="2"/>
        <v>4</v>
      </c>
      <c r="U25" s="66">
        <f t="shared" si="2"/>
        <v>21</v>
      </c>
      <c r="V25" s="66">
        <f t="shared" si="2"/>
        <v>13</v>
      </c>
      <c r="W25" s="66">
        <f t="shared" si="2"/>
        <v>0</v>
      </c>
      <c r="X25" s="75">
        <f t="shared" si="6"/>
        <v>46.980000000000004</v>
      </c>
      <c r="Y25" s="68"/>
      <c r="Z25" s="66" cm="1">
        <f t="array" ref="Z25">SUMPRODUCT((Data!$A$2:$A$59766=$A$3)*(Data!$G$2:$G$59766=$Z$4)*(Data!$B$2:$B$59766=$A25)*(Data!$H$2:$H$59766=Z$5)*(Data!$I$2:$I$59766))</f>
        <v>0</v>
      </c>
      <c r="AA25" s="66" cm="1">
        <f t="array" ref="AA25">SUMPRODUCT((Data!$A$2:$A$59766=$A$3)*(Data!$G$2:$G$59766=$Z$4)*(Data!$B$2:$B$59766=$A25)*(Data!$H$2:$H$59766=AA$5)*(Data!$I$2:$I$59766))</f>
        <v>0</v>
      </c>
      <c r="AB25" s="66" cm="1">
        <f t="array" ref="AB25">SUMPRODUCT((Data!$A$2:$A$59766=$A$3)*(Data!$G$2:$G$59766=$Z$4)*(Data!$B$2:$B$59766=$A25)*(Data!$H$2:$H$59766=AB$5)*(Data!$I$2:$I$59766))</f>
        <v>1</v>
      </c>
      <c r="AC25" s="66" cm="1">
        <f t="array" ref="AC25">SUMPRODUCT((Data!$A$2:$A$59766=$A$3)*(Data!$G$2:$G$59766=$Z$4)*(Data!$B$2:$B$59766=$A25)*(Data!$H$2:$H$59766=AC$5)*(Data!$I$2:$I$59766))</f>
        <v>1</v>
      </c>
      <c r="AD25" s="66" cm="1">
        <f t="array" ref="AD25">SUMPRODUCT((Data!$A$2:$A$59766=$A$3)*(Data!$G$2:$G$59766=$Z$4)*(Data!$B$2:$B$59766=$A25)*(Data!$H$2:$H$59766=AD$5)*(Data!$I$2:$I$59766))</f>
        <v>1</v>
      </c>
      <c r="AE25" s="66" cm="1">
        <f t="array" ref="AE25">SUMPRODUCT((Data!$A$2:$A$59766=$A$3)*(Data!$G$2:$G$59766=$Z$4)*(Data!$B$2:$B$59766=$A25)*(Data!$H$2:$H$59766=AE$5)*(Data!$I$2:$I$59766))</f>
        <v>0</v>
      </c>
      <c r="AF25" s="75">
        <f t="shared" si="3"/>
        <v>50.5</v>
      </c>
      <c r="AG25" s="68"/>
      <c r="AH25" s="66" cm="1">
        <f t="array" ref="AH25">SUMPRODUCT((Data!$A$2:$A$59766=$A$3)*(Data!$G$2:$G$59766=$AH$4)*(Data!$B$2:$B$59766=$A25)*(Data!$H$2:$H$59766=AH$5)*(Data!$I$2:$I$59766))</f>
        <v>0</v>
      </c>
      <c r="AI25" s="66" cm="1">
        <f t="array" ref="AI25">SUMPRODUCT((Data!$A$2:$A$59766=$A$3)*(Data!$G$2:$G$59766=$AH$4)*(Data!$B$2:$B$59766=$A25)*(Data!$H$2:$H$59766=AI$5)*(Data!$I$2:$I$59766))</f>
        <v>6</v>
      </c>
      <c r="AJ25" s="66" cm="1">
        <f t="array" ref="AJ25">SUMPRODUCT((Data!$A$2:$A$59766=$A$3)*(Data!$G$2:$G$59766=$AH$4)*(Data!$B$2:$B$59766=$A25)*(Data!$H$2:$H$59766=AJ$5)*(Data!$I$2:$I$59766))</f>
        <v>2</v>
      </c>
      <c r="AK25" s="66" cm="1">
        <f t="array" ref="AK25">SUMPRODUCT((Data!$A$2:$A$59766=$A$3)*(Data!$G$2:$G$59766=$AH$4)*(Data!$B$2:$B$59766=$A25)*(Data!$H$2:$H$59766=AK$5)*(Data!$I$2:$I$59766))</f>
        <v>11</v>
      </c>
      <c r="AL25" s="66" cm="1">
        <f t="array" ref="AL25">SUMPRODUCT((Data!$A$2:$A$59766=$A$3)*(Data!$G$2:$G$59766=$AH$4)*(Data!$B$2:$B$59766=$A25)*(Data!$H$2:$H$59766=AL$5)*(Data!$I$2:$I$59766))</f>
        <v>6</v>
      </c>
      <c r="AM25" s="66" cm="1">
        <f t="array" ref="AM25">SUMPRODUCT((Data!$A$2:$A$59766=$A$3)*(Data!$G$2:$G$59766=$AH$4)*(Data!$B$2:$B$59766=$A25)*(Data!$H$2:$H$59766=AM$5)*(Data!$I$2:$I$59766))</f>
        <v>0</v>
      </c>
      <c r="AN25" s="75">
        <f t="shared" si="4"/>
        <v>47.179999999999993</v>
      </c>
      <c r="AO25" s="68"/>
      <c r="AP25" s="66">
        <f t="shared" si="5"/>
        <v>2</v>
      </c>
      <c r="AQ25" s="66">
        <f t="shared" si="5"/>
        <v>16</v>
      </c>
      <c r="AR25" s="66">
        <f t="shared" si="5"/>
        <v>7</v>
      </c>
      <c r="AS25" s="66">
        <f t="shared" si="5"/>
        <v>33</v>
      </c>
      <c r="AT25" s="66">
        <f t="shared" si="5"/>
        <v>20</v>
      </c>
      <c r="AU25" s="66">
        <f t="shared" si="5"/>
        <v>0</v>
      </c>
      <c r="AV25" s="75">
        <f t="shared" si="7"/>
        <v>47.179487179487182</v>
      </c>
      <c r="AW25" s="59"/>
      <c r="AX25" s="59"/>
      <c r="AY25" s="68"/>
      <c r="AZ25" s="68"/>
      <c r="BA25" s="59"/>
      <c r="BB25" s="59"/>
    </row>
    <row r="26" spans="1:54" ht="15" customHeight="1" x14ac:dyDescent="0.25">
      <c r="A26" s="59" t="s">
        <v>13</v>
      </c>
      <c r="B26" s="66" cm="1">
        <f t="array" ref="B26">SUMPRODUCT((Data!$A$2:$A$59766=$A$3)*(Data!$G$2:$G$59766=$B$4)*(Data!$B$2:$B$59766=$A26)*(Data!$H$2:$H$59766=B$5)*(Data!$I$2:$I$59766))</f>
        <v>0</v>
      </c>
      <c r="C26" s="66" cm="1">
        <f t="array" ref="C26">SUMPRODUCT((Data!$A$2:$A$59766=$A$3)*(Data!$G$2:$G$59766=$B$4)*(Data!$B$2:$B$59766=$A26)*(Data!$H$2:$H$59766=C$5)*(Data!$I$2:$I$59766))</f>
        <v>5</v>
      </c>
      <c r="D26" s="66" cm="1">
        <f t="array" ref="D26">SUMPRODUCT((Data!$A$2:$A$59766=$A$3)*(Data!$G$2:$G$59766=$B$4)*(Data!$B$2:$B$59766=$A26)*(Data!$H$2:$H$59766=D$5)*(Data!$I$2:$I$59766))</f>
        <v>7</v>
      </c>
      <c r="E26" s="66" cm="1">
        <f t="array" ref="E26">SUMPRODUCT((Data!$A$2:$A$59766=$A$3)*(Data!$G$2:$G$59766=$B$4)*(Data!$B$2:$B$59766=$A26)*(Data!$H$2:$H$59766=E$5)*(Data!$I$2:$I$59766))</f>
        <v>25</v>
      </c>
      <c r="F26" s="66" cm="1">
        <f t="array" ref="F26">SUMPRODUCT((Data!$A$2:$A$59766=$A$3)*(Data!$G$2:$G$59766=$B$4)*(Data!$B$2:$B$59766=$A26)*(Data!$H$2:$H$59766=F$5)*(Data!$I$2:$I$59766))</f>
        <v>7</v>
      </c>
      <c r="G26" s="66" cm="1">
        <f t="array" ref="G26">SUMPRODUCT((Data!$A$2:$A$59766=$A$3)*(Data!$G$2:$G$59766=$B$4)*(Data!$B$2:$B$59766=$A26)*(Data!$H$2:$H$59766=G$5)*(Data!$I$2:$I$59766))</f>
        <v>0</v>
      </c>
      <c r="H26" s="75">
        <f t="shared" si="0"/>
        <v>48.170454545454547</v>
      </c>
      <c r="I26" s="68"/>
      <c r="J26" s="66" cm="1">
        <f t="array" ref="J26">SUMPRODUCT((Data!$A$2:$A$59766=$A$3)*(Data!$G$2:$G$59766=$J$4)*(Data!$B$2:$B$59766=$A26)*(Data!$H$2:$H$59766=J$5)*(Data!$I$2:$I$59766))</f>
        <v>3</v>
      </c>
      <c r="K26" s="66" cm="1">
        <f t="array" ref="K26">SUMPRODUCT((Data!$A$2:$A$59766=$A$3)*(Data!$G$2:$G$59766=$J$4)*(Data!$B$2:$B$59766=$A26)*(Data!$H$2:$H$59766=K$5)*(Data!$I$2:$I$59766))</f>
        <v>12</v>
      </c>
      <c r="L26" s="66" cm="1">
        <f t="array" ref="L26">SUMPRODUCT((Data!$A$2:$A$59766=$A$3)*(Data!$G$2:$G$59766=$J$4)*(Data!$B$2:$B$59766=$A26)*(Data!$H$2:$H$59766=L$5)*(Data!$I$2:$I$59766))</f>
        <v>7</v>
      </c>
      <c r="M26" s="66" cm="1">
        <f t="array" ref="M26">SUMPRODUCT((Data!$A$2:$A$59766=$A$3)*(Data!$G$2:$G$59766=$J$4)*(Data!$B$2:$B$59766=$A26)*(Data!$H$2:$H$59766=M$5)*(Data!$I$2:$I$59766))</f>
        <v>8</v>
      </c>
      <c r="N26" s="66" cm="1">
        <f t="array" ref="N26">SUMPRODUCT((Data!$A$2:$A$59766=$A$3)*(Data!$G$2:$G$59766=$J$4)*(Data!$B$2:$B$59766=$A26)*(Data!$H$2:$H$59766=N$5)*(Data!$I$2:$I$59766))</f>
        <v>10</v>
      </c>
      <c r="O26" s="66" cm="1">
        <f t="array" ref="O26">SUMPRODUCT((Data!$A$2:$A$59766=$A$3)*(Data!$G$2:$G$59766=$J$4)*(Data!$B$2:$B$59766=$A26)*(Data!$H$2:$H$59766=O$5)*(Data!$I$2:$I$59766))</f>
        <v>0</v>
      </c>
      <c r="P26" s="75">
        <f t="shared" si="1"/>
        <v>42.8125</v>
      </c>
      <c r="Q26" s="68"/>
      <c r="R26" s="66">
        <f t="shared" si="2"/>
        <v>3</v>
      </c>
      <c r="S26" s="66">
        <f t="shared" si="2"/>
        <v>17</v>
      </c>
      <c r="T26" s="66">
        <f t="shared" si="2"/>
        <v>14</v>
      </c>
      <c r="U26" s="66">
        <f t="shared" si="2"/>
        <v>33</v>
      </c>
      <c r="V26" s="66">
        <f t="shared" si="2"/>
        <v>17</v>
      </c>
      <c r="W26" s="66">
        <f t="shared" si="2"/>
        <v>0</v>
      </c>
      <c r="X26" s="75">
        <f t="shared" si="6"/>
        <v>45.61904761904762</v>
      </c>
      <c r="Y26" s="68"/>
      <c r="Z26" s="66" cm="1">
        <f t="array" ref="Z26">SUMPRODUCT((Data!$A$2:$A$59766=$A$3)*(Data!$G$2:$G$59766=$Z$4)*(Data!$B$2:$B$59766=$A26)*(Data!$H$2:$H$59766=Z$5)*(Data!$I$2:$I$59766))</f>
        <v>0</v>
      </c>
      <c r="AA26" s="66" cm="1">
        <f t="array" ref="AA26">SUMPRODUCT((Data!$A$2:$A$59766=$A$3)*(Data!$G$2:$G$59766=$Z$4)*(Data!$B$2:$B$59766=$A26)*(Data!$H$2:$H$59766=AA$5)*(Data!$I$2:$I$59766))</f>
        <v>4</v>
      </c>
      <c r="AB26" s="66" cm="1">
        <f t="array" ref="AB26">SUMPRODUCT((Data!$A$2:$A$59766=$A$3)*(Data!$G$2:$G$59766=$Z$4)*(Data!$B$2:$B$59766=$A26)*(Data!$H$2:$H$59766=AB$5)*(Data!$I$2:$I$59766))</f>
        <v>1</v>
      </c>
      <c r="AC26" s="66" cm="1">
        <f t="array" ref="AC26">SUMPRODUCT((Data!$A$2:$A$59766=$A$3)*(Data!$G$2:$G$59766=$Z$4)*(Data!$B$2:$B$59766=$A26)*(Data!$H$2:$H$59766=AC$5)*(Data!$I$2:$I$59766))</f>
        <v>1</v>
      </c>
      <c r="AD26" s="66" cm="1">
        <f t="array" ref="AD26">SUMPRODUCT((Data!$A$2:$A$59766=$A$3)*(Data!$G$2:$G$59766=$Z$4)*(Data!$B$2:$B$59766=$A26)*(Data!$H$2:$H$59766=AD$5)*(Data!$I$2:$I$59766))</f>
        <v>1</v>
      </c>
      <c r="AE26" s="66" cm="1">
        <f t="array" ref="AE26">SUMPRODUCT((Data!$A$2:$A$59766=$A$3)*(Data!$G$2:$G$59766=$Z$4)*(Data!$B$2:$B$59766=$A26)*(Data!$H$2:$H$59766=AE$5)*(Data!$I$2:$I$59766))</f>
        <v>0</v>
      </c>
      <c r="AF26" s="75">
        <f t="shared" si="3"/>
        <v>38.785714285714278</v>
      </c>
      <c r="AG26" s="68"/>
      <c r="AH26" s="66" cm="1">
        <f t="array" ref="AH26">SUMPRODUCT((Data!$A$2:$A$59766=$A$3)*(Data!$G$2:$G$59766=$AH$4)*(Data!$B$2:$B$59766=$A26)*(Data!$H$2:$H$59766=AH$5)*(Data!$I$2:$I$59766))</f>
        <v>3</v>
      </c>
      <c r="AI26" s="66" cm="1">
        <f t="array" ref="AI26">SUMPRODUCT((Data!$A$2:$A$59766=$A$3)*(Data!$G$2:$G$59766=$AH$4)*(Data!$B$2:$B$59766=$A26)*(Data!$H$2:$H$59766=AI$5)*(Data!$I$2:$I$59766))</f>
        <v>11</v>
      </c>
      <c r="AJ26" s="66" cm="1">
        <f t="array" ref="AJ26">SUMPRODUCT((Data!$A$2:$A$59766=$A$3)*(Data!$G$2:$G$59766=$AH$4)*(Data!$B$2:$B$59766=$A26)*(Data!$H$2:$H$59766=AJ$5)*(Data!$I$2:$I$59766))</f>
        <v>12</v>
      </c>
      <c r="AK26" s="66" cm="1">
        <f t="array" ref="AK26">SUMPRODUCT((Data!$A$2:$A$59766=$A$3)*(Data!$G$2:$G$59766=$AH$4)*(Data!$B$2:$B$59766=$A26)*(Data!$H$2:$H$59766=AK$5)*(Data!$I$2:$I$59766))</f>
        <v>14</v>
      </c>
      <c r="AL26" s="66" cm="1">
        <f t="array" ref="AL26">SUMPRODUCT((Data!$A$2:$A$59766=$A$3)*(Data!$G$2:$G$59766=$AH$4)*(Data!$B$2:$B$59766=$A26)*(Data!$H$2:$H$59766=AL$5)*(Data!$I$2:$I$59766))</f>
        <v>9</v>
      </c>
      <c r="AM26" s="66" cm="1">
        <f t="array" ref="AM26">SUMPRODUCT((Data!$A$2:$A$59766=$A$3)*(Data!$G$2:$G$59766=$AH$4)*(Data!$B$2:$B$59766=$A26)*(Data!$H$2:$H$59766=AM$5)*(Data!$I$2:$I$59766))</f>
        <v>0</v>
      </c>
      <c r="AN26" s="75">
        <f t="shared" si="4"/>
        <v>43.41836734693878</v>
      </c>
      <c r="AO26" s="68"/>
      <c r="AP26" s="66">
        <f t="shared" si="5"/>
        <v>6</v>
      </c>
      <c r="AQ26" s="66">
        <f t="shared" si="5"/>
        <v>32</v>
      </c>
      <c r="AR26" s="66">
        <f t="shared" si="5"/>
        <v>27</v>
      </c>
      <c r="AS26" s="66">
        <f t="shared" si="5"/>
        <v>48</v>
      </c>
      <c r="AT26" s="66">
        <f t="shared" si="5"/>
        <v>27</v>
      </c>
      <c r="AU26" s="66">
        <f t="shared" si="5"/>
        <v>0</v>
      </c>
      <c r="AV26" s="75">
        <f t="shared" si="7"/>
        <v>44.507142857142853</v>
      </c>
      <c r="AW26" s="59"/>
      <c r="AX26" s="59"/>
      <c r="AY26" s="68"/>
      <c r="AZ26" s="68"/>
      <c r="BA26" s="59"/>
      <c r="BB26" s="59"/>
    </row>
    <row r="27" spans="1:54" ht="15" customHeight="1" x14ac:dyDescent="0.25">
      <c r="A27" s="59" t="s">
        <v>14</v>
      </c>
      <c r="B27" s="66" cm="1">
        <f t="array" ref="B27">SUMPRODUCT((Data!$A$2:$A$59766=$A$3)*(Data!$G$2:$G$59766=$B$4)*(Data!$B$2:$B$59766=$A27)*(Data!$H$2:$H$59766=B$5)*(Data!$I$2:$I$59766))</f>
        <v>0</v>
      </c>
      <c r="C27" s="66" cm="1">
        <f t="array" ref="C27">SUMPRODUCT((Data!$A$2:$A$59766=$A$3)*(Data!$G$2:$G$59766=$B$4)*(Data!$B$2:$B$59766=$A27)*(Data!$H$2:$H$59766=C$5)*(Data!$I$2:$I$59766))</f>
        <v>1</v>
      </c>
      <c r="D27" s="66" cm="1">
        <f t="array" ref="D27">SUMPRODUCT((Data!$A$2:$A$59766=$A$3)*(Data!$G$2:$G$59766=$B$4)*(Data!$B$2:$B$59766=$A27)*(Data!$H$2:$H$59766=D$5)*(Data!$I$2:$I$59766))</f>
        <v>4</v>
      </c>
      <c r="E27" s="66" cm="1">
        <f t="array" ref="E27">SUMPRODUCT((Data!$A$2:$A$59766=$A$3)*(Data!$G$2:$G$59766=$B$4)*(Data!$B$2:$B$59766=$A27)*(Data!$H$2:$H$59766=E$5)*(Data!$I$2:$I$59766))</f>
        <v>13</v>
      </c>
      <c r="F27" s="66" cm="1">
        <f t="array" ref="F27">SUMPRODUCT((Data!$A$2:$A$59766=$A$3)*(Data!$G$2:$G$59766=$B$4)*(Data!$B$2:$B$59766=$A27)*(Data!$H$2:$H$59766=F$5)*(Data!$I$2:$I$59766))</f>
        <v>0</v>
      </c>
      <c r="G27" s="66" cm="1">
        <f t="array" ref="G27">SUMPRODUCT((Data!$A$2:$A$59766=$A$3)*(Data!$G$2:$G$59766=$B$4)*(Data!$B$2:$B$59766=$A27)*(Data!$H$2:$H$59766=G$5)*(Data!$I$2:$I$59766))</f>
        <v>0</v>
      </c>
      <c r="H27" s="75">
        <f t="shared" si="0"/>
        <v>47.138888888888886</v>
      </c>
      <c r="I27" s="68"/>
      <c r="J27" s="66" cm="1">
        <f t="array" ref="J27">SUMPRODUCT((Data!$A$2:$A$59766=$A$3)*(Data!$G$2:$G$59766=$J$4)*(Data!$B$2:$B$59766=$A27)*(Data!$H$2:$H$59766=J$5)*(Data!$I$2:$I$59766))</f>
        <v>0</v>
      </c>
      <c r="K27" s="66" cm="1">
        <f t="array" ref="K27">SUMPRODUCT((Data!$A$2:$A$59766=$A$3)*(Data!$G$2:$G$59766=$J$4)*(Data!$B$2:$B$59766=$A27)*(Data!$H$2:$H$59766=K$5)*(Data!$I$2:$I$59766))</f>
        <v>12</v>
      </c>
      <c r="L27" s="66" cm="1">
        <f t="array" ref="L27">SUMPRODUCT((Data!$A$2:$A$59766=$A$3)*(Data!$G$2:$G$59766=$J$4)*(Data!$B$2:$B$59766=$A27)*(Data!$H$2:$H$59766=L$5)*(Data!$I$2:$I$59766))</f>
        <v>10</v>
      </c>
      <c r="M27" s="66" cm="1">
        <f t="array" ref="M27">SUMPRODUCT((Data!$A$2:$A$59766=$A$3)*(Data!$G$2:$G$59766=$J$4)*(Data!$B$2:$B$59766=$A27)*(Data!$H$2:$H$59766=M$5)*(Data!$I$2:$I$59766))</f>
        <v>12</v>
      </c>
      <c r="N27" s="66" cm="1">
        <f t="array" ref="N27">SUMPRODUCT((Data!$A$2:$A$59766=$A$3)*(Data!$G$2:$G$59766=$J$4)*(Data!$B$2:$B$59766=$A27)*(Data!$H$2:$H$59766=N$5)*(Data!$I$2:$I$59766))</f>
        <v>7</v>
      </c>
      <c r="O27" s="66" cm="1">
        <f t="array" ref="O27">SUMPRODUCT((Data!$A$2:$A$59766=$A$3)*(Data!$G$2:$G$59766=$J$4)*(Data!$B$2:$B$59766=$A27)*(Data!$H$2:$H$59766=O$5)*(Data!$I$2:$I$59766))</f>
        <v>0</v>
      </c>
      <c r="P27" s="75">
        <f t="shared" si="1"/>
        <v>43.768292682926827</v>
      </c>
      <c r="Q27" s="68"/>
      <c r="R27" s="66">
        <f t="shared" si="2"/>
        <v>0</v>
      </c>
      <c r="S27" s="66">
        <f t="shared" si="2"/>
        <v>13</v>
      </c>
      <c r="T27" s="66">
        <f t="shared" si="2"/>
        <v>14</v>
      </c>
      <c r="U27" s="66">
        <f t="shared" si="2"/>
        <v>25</v>
      </c>
      <c r="V27" s="66">
        <f t="shared" si="2"/>
        <v>7</v>
      </c>
      <c r="W27" s="66">
        <f t="shared" si="2"/>
        <v>0</v>
      </c>
      <c r="X27" s="75">
        <f t="shared" si="6"/>
        <v>44.796610169491522</v>
      </c>
      <c r="Y27" s="68"/>
      <c r="Z27" s="66" cm="1">
        <f t="array" ref="Z27">SUMPRODUCT((Data!$A$2:$A$59766=$A$3)*(Data!$G$2:$G$59766=$Z$4)*(Data!$B$2:$B$59766=$A27)*(Data!$H$2:$H$59766=Z$5)*(Data!$I$2:$I$59766))</f>
        <v>0</v>
      </c>
      <c r="AA27" s="66" cm="1">
        <f t="array" ref="AA27">SUMPRODUCT((Data!$A$2:$A$59766=$A$3)*(Data!$G$2:$G$59766=$Z$4)*(Data!$B$2:$B$59766=$A27)*(Data!$H$2:$H$59766=AA$5)*(Data!$I$2:$I$59766))</f>
        <v>0</v>
      </c>
      <c r="AB27" s="66" cm="1">
        <f t="array" ref="AB27">SUMPRODUCT((Data!$A$2:$A$59766=$A$3)*(Data!$G$2:$G$59766=$Z$4)*(Data!$B$2:$B$59766=$A27)*(Data!$H$2:$H$59766=AB$5)*(Data!$I$2:$I$59766))</f>
        <v>0</v>
      </c>
      <c r="AC27" s="66" cm="1">
        <f t="array" ref="AC27">SUMPRODUCT((Data!$A$2:$A$59766=$A$3)*(Data!$G$2:$G$59766=$Z$4)*(Data!$B$2:$B$59766=$A27)*(Data!$H$2:$H$59766=AC$5)*(Data!$I$2:$I$59766))</f>
        <v>0</v>
      </c>
      <c r="AD27" s="66" cm="1">
        <f t="array" ref="AD27">SUMPRODUCT((Data!$A$2:$A$59766=$A$3)*(Data!$G$2:$G$59766=$Z$4)*(Data!$B$2:$B$59766=$A27)*(Data!$H$2:$H$59766=AD$5)*(Data!$I$2:$I$59766))</f>
        <v>0</v>
      </c>
      <c r="AE27" s="66" cm="1">
        <f t="array" ref="AE27">SUMPRODUCT((Data!$A$2:$A$59766=$A$3)*(Data!$G$2:$G$59766=$Z$4)*(Data!$B$2:$B$59766=$A27)*(Data!$H$2:$H$59766=AE$5)*(Data!$I$2:$I$59766))</f>
        <v>0</v>
      </c>
      <c r="AF27" s="67" t="str">
        <f t="shared" si="3"/>
        <v>-</v>
      </c>
      <c r="AG27" s="68"/>
      <c r="AH27" s="66" cm="1">
        <f t="array" ref="AH27">SUMPRODUCT((Data!$A$2:$A$59766=$A$3)*(Data!$G$2:$G$59766=$AH$4)*(Data!$B$2:$B$59766=$A27)*(Data!$H$2:$H$59766=AH$5)*(Data!$I$2:$I$59766))</f>
        <v>0</v>
      </c>
      <c r="AI27" s="66" cm="1">
        <f t="array" ref="AI27">SUMPRODUCT((Data!$A$2:$A$59766=$A$3)*(Data!$G$2:$G$59766=$AH$4)*(Data!$B$2:$B$59766=$A27)*(Data!$H$2:$H$59766=AI$5)*(Data!$I$2:$I$59766))</f>
        <v>1</v>
      </c>
      <c r="AJ27" s="66" cm="1">
        <f t="array" ref="AJ27">SUMPRODUCT((Data!$A$2:$A$59766=$A$3)*(Data!$G$2:$G$59766=$AH$4)*(Data!$B$2:$B$59766=$A27)*(Data!$H$2:$H$59766=AJ$5)*(Data!$I$2:$I$59766))</f>
        <v>2</v>
      </c>
      <c r="AK27" s="66" cm="1">
        <f t="array" ref="AK27">SUMPRODUCT((Data!$A$2:$A$59766=$A$3)*(Data!$G$2:$G$59766=$AH$4)*(Data!$B$2:$B$59766=$A27)*(Data!$H$2:$H$59766=AK$5)*(Data!$I$2:$I$59766))</f>
        <v>1</v>
      </c>
      <c r="AL27" s="66" cm="1">
        <f t="array" ref="AL27">SUMPRODUCT((Data!$A$2:$A$59766=$A$3)*(Data!$G$2:$G$59766=$AH$4)*(Data!$B$2:$B$59766=$A27)*(Data!$H$2:$H$59766=AL$5)*(Data!$I$2:$I$59766))</f>
        <v>7</v>
      </c>
      <c r="AM27" s="66" cm="1">
        <f t="array" ref="AM27">SUMPRODUCT((Data!$A$2:$A$59766=$A$3)*(Data!$G$2:$G$59766=$AH$4)*(Data!$B$2:$B$59766=$A27)*(Data!$H$2:$H$59766=AM$5)*(Data!$I$2:$I$59766))</f>
        <v>0</v>
      </c>
      <c r="AN27" s="75">
        <f t="shared" si="4"/>
        <v>53.181818181818187</v>
      </c>
      <c r="AO27" s="68"/>
      <c r="AP27" s="66">
        <f t="shared" si="5"/>
        <v>0</v>
      </c>
      <c r="AQ27" s="66">
        <f t="shared" si="5"/>
        <v>14</v>
      </c>
      <c r="AR27" s="66">
        <f t="shared" si="5"/>
        <v>16</v>
      </c>
      <c r="AS27" s="66">
        <f t="shared" si="5"/>
        <v>26</v>
      </c>
      <c r="AT27" s="66">
        <f t="shared" si="5"/>
        <v>14</v>
      </c>
      <c r="AU27" s="66">
        <f t="shared" si="5"/>
        <v>0</v>
      </c>
      <c r="AV27" s="75">
        <f t="shared" si="7"/>
        <v>46.114285714285714</v>
      </c>
      <c r="AW27" s="59"/>
      <c r="AX27" s="59"/>
      <c r="AY27" s="68"/>
      <c r="AZ27" s="68"/>
      <c r="BA27" s="59"/>
      <c r="BB27" s="59"/>
    </row>
    <row r="28" spans="1:54" ht="15" customHeight="1" x14ac:dyDescent="0.25">
      <c r="A28" s="59" t="s">
        <v>15</v>
      </c>
      <c r="B28" s="66" cm="1">
        <f t="array" ref="B28">SUMPRODUCT((Data!$A$2:$A$59766=$A$3)*(Data!$G$2:$G$59766=$B$4)*(Data!$B$2:$B$59766=$A28)*(Data!$H$2:$H$59766=B$5)*(Data!$I$2:$I$59766))</f>
        <v>3</v>
      </c>
      <c r="C28" s="66" cm="1">
        <f t="array" ref="C28">SUMPRODUCT((Data!$A$2:$A$59766=$A$3)*(Data!$G$2:$G$59766=$B$4)*(Data!$B$2:$B$59766=$A28)*(Data!$H$2:$H$59766=C$5)*(Data!$I$2:$I$59766))</f>
        <v>28</v>
      </c>
      <c r="D28" s="66" cm="1">
        <f t="array" ref="D28">SUMPRODUCT((Data!$A$2:$A$59766=$A$3)*(Data!$G$2:$G$59766=$B$4)*(Data!$B$2:$B$59766=$A28)*(Data!$H$2:$H$59766=D$5)*(Data!$I$2:$I$59766))</f>
        <v>35</v>
      </c>
      <c r="E28" s="66" cm="1">
        <f t="array" ref="E28">SUMPRODUCT((Data!$A$2:$A$59766=$A$3)*(Data!$G$2:$G$59766=$B$4)*(Data!$B$2:$B$59766=$A28)*(Data!$H$2:$H$59766=E$5)*(Data!$I$2:$I$59766))</f>
        <v>126</v>
      </c>
      <c r="F28" s="66" cm="1">
        <f t="array" ref="F28">SUMPRODUCT((Data!$A$2:$A$59766=$A$3)*(Data!$G$2:$G$59766=$B$4)*(Data!$B$2:$B$59766=$A28)*(Data!$H$2:$H$59766=F$5)*(Data!$I$2:$I$59766))</f>
        <v>32</v>
      </c>
      <c r="G28" s="66" cm="1">
        <f t="array" ref="G28">SUMPRODUCT((Data!$A$2:$A$59766=$A$3)*(Data!$G$2:$G$59766=$B$4)*(Data!$B$2:$B$59766=$A28)*(Data!$H$2:$H$59766=G$5)*(Data!$I$2:$I$59766))</f>
        <v>0</v>
      </c>
      <c r="H28" s="75">
        <f t="shared" si="0"/>
        <v>47.395089285714278</v>
      </c>
      <c r="I28" s="68"/>
      <c r="J28" s="66" cm="1">
        <f t="array" ref="J28">SUMPRODUCT((Data!$A$2:$A$59766=$A$3)*(Data!$G$2:$G$59766=$J$4)*(Data!$B$2:$B$59766=$A28)*(Data!$H$2:$H$59766=J$5)*(Data!$I$2:$I$59766))</f>
        <v>0</v>
      </c>
      <c r="K28" s="66" cm="1">
        <f t="array" ref="K28">SUMPRODUCT((Data!$A$2:$A$59766=$A$3)*(Data!$G$2:$G$59766=$J$4)*(Data!$B$2:$B$59766=$A28)*(Data!$H$2:$H$59766=K$5)*(Data!$I$2:$I$59766))</f>
        <v>0</v>
      </c>
      <c r="L28" s="66" cm="1">
        <f t="array" ref="L28">SUMPRODUCT((Data!$A$2:$A$59766=$A$3)*(Data!$G$2:$G$59766=$J$4)*(Data!$B$2:$B$59766=$A28)*(Data!$H$2:$H$59766=L$5)*(Data!$I$2:$I$59766))</f>
        <v>0</v>
      </c>
      <c r="M28" s="66" cm="1">
        <f t="array" ref="M28">SUMPRODUCT((Data!$A$2:$A$59766=$A$3)*(Data!$G$2:$G$59766=$J$4)*(Data!$B$2:$B$59766=$A28)*(Data!$H$2:$H$59766=M$5)*(Data!$I$2:$I$59766))</f>
        <v>0</v>
      </c>
      <c r="N28" s="66" cm="1">
        <f t="array" ref="N28">SUMPRODUCT((Data!$A$2:$A$59766=$A$3)*(Data!$G$2:$G$59766=$J$4)*(Data!$B$2:$B$59766=$A28)*(Data!$H$2:$H$59766=N$5)*(Data!$I$2:$I$59766))</f>
        <v>0</v>
      </c>
      <c r="O28" s="66" cm="1">
        <f t="array" ref="O28">SUMPRODUCT((Data!$A$2:$A$59766=$A$3)*(Data!$G$2:$G$59766=$J$4)*(Data!$B$2:$B$59766=$A28)*(Data!$H$2:$H$59766=O$5)*(Data!$I$2:$I$59766))</f>
        <v>0</v>
      </c>
      <c r="P28" s="67" t="str">
        <f t="shared" si="1"/>
        <v>-</v>
      </c>
      <c r="Q28" s="68"/>
      <c r="R28" s="66">
        <f t="shared" si="2"/>
        <v>3</v>
      </c>
      <c r="S28" s="66">
        <f t="shared" si="2"/>
        <v>28</v>
      </c>
      <c r="T28" s="66">
        <f t="shared" si="2"/>
        <v>35</v>
      </c>
      <c r="U28" s="66">
        <f t="shared" si="2"/>
        <v>126</v>
      </c>
      <c r="V28" s="66">
        <f t="shared" si="2"/>
        <v>32</v>
      </c>
      <c r="W28" s="66">
        <f t="shared" si="2"/>
        <v>0</v>
      </c>
      <c r="X28" s="75">
        <f t="shared" si="6"/>
        <v>47.395089285714278</v>
      </c>
      <c r="Y28" s="68"/>
      <c r="Z28" s="66" cm="1">
        <f t="array" ref="Z28">SUMPRODUCT((Data!$A$2:$A$59766=$A$3)*(Data!$G$2:$G$59766=$Z$4)*(Data!$B$2:$B$59766=$A28)*(Data!$H$2:$H$59766=Z$5)*(Data!$I$2:$I$59766))</f>
        <v>0</v>
      </c>
      <c r="AA28" s="66" cm="1">
        <f t="array" ref="AA28">SUMPRODUCT((Data!$A$2:$A$59766=$A$3)*(Data!$G$2:$G$59766=$Z$4)*(Data!$B$2:$B$59766=$A28)*(Data!$H$2:$H$59766=AA$5)*(Data!$I$2:$I$59766))</f>
        <v>4</v>
      </c>
      <c r="AB28" s="66" cm="1">
        <f t="array" ref="AB28">SUMPRODUCT((Data!$A$2:$A$59766=$A$3)*(Data!$G$2:$G$59766=$Z$4)*(Data!$B$2:$B$59766=$A28)*(Data!$H$2:$H$59766=AB$5)*(Data!$I$2:$I$59766))</f>
        <v>3</v>
      </c>
      <c r="AC28" s="66" cm="1">
        <f t="array" ref="AC28">SUMPRODUCT((Data!$A$2:$A$59766=$A$3)*(Data!$G$2:$G$59766=$Z$4)*(Data!$B$2:$B$59766=$A28)*(Data!$H$2:$H$59766=AC$5)*(Data!$I$2:$I$59766))</f>
        <v>1</v>
      </c>
      <c r="AD28" s="66" cm="1">
        <f t="array" ref="AD28">SUMPRODUCT((Data!$A$2:$A$59766=$A$3)*(Data!$G$2:$G$59766=$Z$4)*(Data!$B$2:$B$59766=$A28)*(Data!$H$2:$H$59766=AD$5)*(Data!$I$2:$I$59766))</f>
        <v>3</v>
      </c>
      <c r="AE28" s="66" cm="1">
        <f t="array" ref="AE28">SUMPRODUCT((Data!$A$2:$A$59766=$A$3)*(Data!$G$2:$G$59766=$Z$4)*(Data!$B$2:$B$59766=$A28)*(Data!$H$2:$H$59766=AE$5)*(Data!$I$2:$I$59766))</f>
        <v>0</v>
      </c>
      <c r="AF28" s="75">
        <f t="shared" si="3"/>
        <v>43.045454545454547</v>
      </c>
      <c r="AG28" s="68"/>
      <c r="AH28" s="66" cm="1">
        <f t="array" ref="AH28">SUMPRODUCT((Data!$A$2:$A$59766=$A$3)*(Data!$G$2:$G$59766=$AH$4)*(Data!$B$2:$B$59766=$A28)*(Data!$H$2:$H$59766=AH$5)*(Data!$I$2:$I$59766))</f>
        <v>8</v>
      </c>
      <c r="AI28" s="66" cm="1">
        <f t="array" ref="AI28">SUMPRODUCT((Data!$A$2:$A$59766=$A$3)*(Data!$G$2:$G$59766=$AH$4)*(Data!$B$2:$B$59766=$A28)*(Data!$H$2:$H$59766=AI$5)*(Data!$I$2:$I$59766))</f>
        <v>25</v>
      </c>
      <c r="AJ28" s="66" cm="1">
        <f t="array" ref="AJ28">SUMPRODUCT((Data!$A$2:$A$59766=$A$3)*(Data!$G$2:$G$59766=$AH$4)*(Data!$B$2:$B$59766=$A28)*(Data!$H$2:$H$59766=AJ$5)*(Data!$I$2:$I$59766))</f>
        <v>24</v>
      </c>
      <c r="AK28" s="66" cm="1">
        <f t="array" ref="AK28">SUMPRODUCT((Data!$A$2:$A$59766=$A$3)*(Data!$G$2:$G$59766=$AH$4)*(Data!$B$2:$B$59766=$A28)*(Data!$H$2:$H$59766=AK$5)*(Data!$I$2:$I$59766))</f>
        <v>13</v>
      </c>
      <c r="AL28" s="66" cm="1">
        <f t="array" ref="AL28">SUMPRODUCT((Data!$A$2:$A$59766=$A$3)*(Data!$G$2:$G$59766=$AH$4)*(Data!$B$2:$B$59766=$A28)*(Data!$H$2:$H$59766=AL$5)*(Data!$I$2:$I$59766))</f>
        <v>42</v>
      </c>
      <c r="AM28" s="66" cm="1">
        <f t="array" ref="AM28">SUMPRODUCT((Data!$A$2:$A$59766=$A$3)*(Data!$G$2:$G$59766=$AH$4)*(Data!$B$2:$B$59766=$A28)*(Data!$H$2:$H$59766=AM$5)*(Data!$I$2:$I$59766))</f>
        <v>0</v>
      </c>
      <c r="AN28" s="75">
        <f t="shared" si="4"/>
        <v>45.352678571428569</v>
      </c>
      <c r="AO28" s="68"/>
      <c r="AP28" s="66">
        <f t="shared" si="5"/>
        <v>11</v>
      </c>
      <c r="AQ28" s="66">
        <f t="shared" si="5"/>
        <v>57</v>
      </c>
      <c r="AR28" s="66">
        <f t="shared" si="5"/>
        <v>62</v>
      </c>
      <c r="AS28" s="66">
        <f t="shared" si="5"/>
        <v>140</v>
      </c>
      <c r="AT28" s="66">
        <f t="shared" si="5"/>
        <v>77</v>
      </c>
      <c r="AU28" s="66">
        <f t="shared" si="5"/>
        <v>0</v>
      </c>
      <c r="AV28" s="75">
        <f t="shared" si="7"/>
        <v>46.597982708933721</v>
      </c>
      <c r="AW28" s="59"/>
      <c r="AX28" s="59"/>
      <c r="AY28" s="68"/>
      <c r="AZ28" s="68"/>
      <c r="BA28" s="59"/>
      <c r="BB28" s="59"/>
    </row>
    <row r="29" spans="1:54" ht="15" customHeight="1" x14ac:dyDescent="0.25">
      <c r="A29" s="59" t="s">
        <v>16</v>
      </c>
      <c r="B29" s="66" cm="1">
        <f t="array" ref="B29">SUMPRODUCT((Data!$A$2:$A$59766=$A$3)*(Data!$G$2:$G$59766=$B$4)*(Data!$B$2:$B$59766=$A29)*(Data!$H$2:$H$59766=B$5)*(Data!$I$2:$I$59766))</f>
        <v>0</v>
      </c>
      <c r="C29" s="66" cm="1">
        <f t="array" ref="C29">SUMPRODUCT((Data!$A$2:$A$59766=$A$3)*(Data!$G$2:$G$59766=$B$4)*(Data!$B$2:$B$59766=$A29)*(Data!$H$2:$H$59766=C$5)*(Data!$I$2:$I$59766))</f>
        <v>15</v>
      </c>
      <c r="D29" s="66" cm="1">
        <f t="array" ref="D29">SUMPRODUCT((Data!$A$2:$A$59766=$A$3)*(Data!$G$2:$G$59766=$B$4)*(Data!$B$2:$B$59766=$A29)*(Data!$H$2:$H$59766=D$5)*(Data!$I$2:$I$59766))</f>
        <v>18</v>
      </c>
      <c r="E29" s="66" cm="1">
        <f t="array" ref="E29">SUMPRODUCT((Data!$A$2:$A$59766=$A$3)*(Data!$G$2:$G$59766=$B$4)*(Data!$B$2:$B$59766=$A29)*(Data!$H$2:$H$59766=E$5)*(Data!$I$2:$I$59766))</f>
        <v>37</v>
      </c>
      <c r="F29" s="66" cm="1">
        <f t="array" ref="F29">SUMPRODUCT((Data!$A$2:$A$59766=$A$3)*(Data!$G$2:$G$59766=$B$4)*(Data!$B$2:$B$59766=$A29)*(Data!$H$2:$H$59766=F$5)*(Data!$I$2:$I$59766))</f>
        <v>11</v>
      </c>
      <c r="G29" s="66" cm="1">
        <f t="array" ref="G29">SUMPRODUCT((Data!$A$2:$A$59766=$A$3)*(Data!$G$2:$G$59766=$B$4)*(Data!$B$2:$B$59766=$A29)*(Data!$H$2:$H$59766=G$5)*(Data!$I$2:$I$59766))</f>
        <v>0</v>
      </c>
      <c r="H29" s="75">
        <f t="shared" si="0"/>
        <v>45.839506172839506</v>
      </c>
      <c r="I29" s="68"/>
      <c r="J29" s="66" cm="1">
        <f t="array" ref="J29">SUMPRODUCT((Data!$A$2:$A$59766=$A$3)*(Data!$G$2:$G$59766=$J$4)*(Data!$B$2:$B$59766=$A29)*(Data!$H$2:$H$59766=J$5)*(Data!$I$2:$I$59766))</f>
        <v>0</v>
      </c>
      <c r="K29" s="66" cm="1">
        <f t="array" ref="K29">SUMPRODUCT((Data!$A$2:$A$59766=$A$3)*(Data!$G$2:$G$59766=$J$4)*(Data!$B$2:$B$59766=$A29)*(Data!$H$2:$H$59766=K$5)*(Data!$I$2:$I$59766))</f>
        <v>0</v>
      </c>
      <c r="L29" s="66" cm="1">
        <f t="array" ref="L29">SUMPRODUCT((Data!$A$2:$A$59766=$A$3)*(Data!$G$2:$G$59766=$J$4)*(Data!$B$2:$B$59766=$A29)*(Data!$H$2:$H$59766=L$5)*(Data!$I$2:$I$59766))</f>
        <v>0</v>
      </c>
      <c r="M29" s="66" cm="1">
        <f t="array" ref="M29">SUMPRODUCT((Data!$A$2:$A$59766=$A$3)*(Data!$G$2:$G$59766=$J$4)*(Data!$B$2:$B$59766=$A29)*(Data!$H$2:$H$59766=M$5)*(Data!$I$2:$I$59766))</f>
        <v>0</v>
      </c>
      <c r="N29" s="66" cm="1">
        <f t="array" ref="N29">SUMPRODUCT((Data!$A$2:$A$59766=$A$3)*(Data!$G$2:$G$59766=$J$4)*(Data!$B$2:$B$59766=$A29)*(Data!$H$2:$H$59766=N$5)*(Data!$I$2:$I$59766))</f>
        <v>0</v>
      </c>
      <c r="O29" s="66" cm="1">
        <f t="array" ref="O29">SUMPRODUCT((Data!$A$2:$A$59766=$A$3)*(Data!$G$2:$G$59766=$J$4)*(Data!$B$2:$B$59766=$A29)*(Data!$H$2:$H$59766=O$5)*(Data!$I$2:$I$59766))</f>
        <v>0</v>
      </c>
      <c r="P29" s="67" t="str">
        <f t="shared" si="1"/>
        <v>-</v>
      </c>
      <c r="Q29" s="68"/>
      <c r="R29" s="66">
        <f t="shared" si="2"/>
        <v>0</v>
      </c>
      <c r="S29" s="66">
        <f t="shared" si="2"/>
        <v>15</v>
      </c>
      <c r="T29" s="66">
        <f t="shared" si="2"/>
        <v>18</v>
      </c>
      <c r="U29" s="66">
        <f t="shared" si="2"/>
        <v>37</v>
      </c>
      <c r="V29" s="66">
        <f t="shared" si="2"/>
        <v>11</v>
      </c>
      <c r="W29" s="66">
        <f t="shared" si="2"/>
        <v>0</v>
      </c>
      <c r="X29" s="75">
        <f t="shared" si="6"/>
        <v>45.839506172839506</v>
      </c>
      <c r="Y29" s="68"/>
      <c r="Z29" s="66" cm="1">
        <f t="array" ref="Z29">SUMPRODUCT((Data!$A$2:$A$59766=$A$3)*(Data!$G$2:$G$59766=$Z$4)*(Data!$B$2:$B$59766=$A29)*(Data!$H$2:$H$59766=Z$5)*(Data!$I$2:$I$59766))</f>
        <v>0</v>
      </c>
      <c r="AA29" s="66" cm="1">
        <f t="array" ref="AA29">SUMPRODUCT((Data!$A$2:$A$59766=$A$3)*(Data!$G$2:$G$59766=$Z$4)*(Data!$B$2:$B$59766=$A29)*(Data!$H$2:$H$59766=AA$5)*(Data!$I$2:$I$59766))</f>
        <v>0</v>
      </c>
      <c r="AB29" s="66" cm="1">
        <f t="array" ref="AB29">SUMPRODUCT((Data!$A$2:$A$59766=$A$3)*(Data!$G$2:$G$59766=$Z$4)*(Data!$B$2:$B$59766=$A29)*(Data!$H$2:$H$59766=AB$5)*(Data!$I$2:$I$59766))</f>
        <v>0</v>
      </c>
      <c r="AC29" s="66" cm="1">
        <f t="array" ref="AC29">SUMPRODUCT((Data!$A$2:$A$59766=$A$3)*(Data!$G$2:$G$59766=$Z$4)*(Data!$B$2:$B$59766=$A29)*(Data!$H$2:$H$59766=AC$5)*(Data!$I$2:$I$59766))</f>
        <v>0</v>
      </c>
      <c r="AD29" s="66" cm="1">
        <f t="array" ref="AD29">SUMPRODUCT((Data!$A$2:$A$59766=$A$3)*(Data!$G$2:$G$59766=$Z$4)*(Data!$B$2:$B$59766=$A29)*(Data!$H$2:$H$59766=AD$5)*(Data!$I$2:$I$59766))</f>
        <v>0</v>
      </c>
      <c r="AE29" s="66" cm="1">
        <f t="array" ref="AE29">SUMPRODUCT((Data!$A$2:$A$59766=$A$3)*(Data!$G$2:$G$59766=$Z$4)*(Data!$B$2:$B$59766=$A29)*(Data!$H$2:$H$59766=AE$5)*(Data!$I$2:$I$59766))</f>
        <v>0</v>
      </c>
      <c r="AF29" s="67" t="str">
        <f t="shared" si="3"/>
        <v>-</v>
      </c>
      <c r="AG29" s="68"/>
      <c r="AH29" s="66" cm="1">
        <f t="array" ref="AH29">SUMPRODUCT((Data!$A$2:$A$59766=$A$3)*(Data!$G$2:$G$59766=$AH$4)*(Data!$B$2:$B$59766=$A29)*(Data!$H$2:$H$59766=AH$5)*(Data!$I$2:$I$59766))</f>
        <v>2</v>
      </c>
      <c r="AI29" s="66" cm="1">
        <f t="array" ref="AI29">SUMPRODUCT((Data!$A$2:$A$59766=$A$3)*(Data!$G$2:$G$59766=$AH$4)*(Data!$B$2:$B$59766=$A29)*(Data!$H$2:$H$59766=AI$5)*(Data!$I$2:$I$59766))</f>
        <v>13</v>
      </c>
      <c r="AJ29" s="66" cm="1">
        <f t="array" ref="AJ29">SUMPRODUCT((Data!$A$2:$A$59766=$A$3)*(Data!$G$2:$G$59766=$AH$4)*(Data!$B$2:$B$59766=$A29)*(Data!$H$2:$H$59766=AJ$5)*(Data!$I$2:$I$59766))</f>
        <v>4</v>
      </c>
      <c r="AK29" s="66" cm="1">
        <f t="array" ref="AK29">SUMPRODUCT((Data!$A$2:$A$59766=$A$3)*(Data!$G$2:$G$59766=$AH$4)*(Data!$B$2:$B$59766=$A29)*(Data!$H$2:$H$59766=AK$5)*(Data!$I$2:$I$59766))</f>
        <v>2</v>
      </c>
      <c r="AL29" s="66" cm="1">
        <f t="array" ref="AL29">SUMPRODUCT((Data!$A$2:$A$59766=$A$3)*(Data!$G$2:$G$59766=$AH$4)*(Data!$B$2:$B$59766=$A29)*(Data!$H$2:$H$59766=AL$5)*(Data!$I$2:$I$59766))</f>
        <v>9</v>
      </c>
      <c r="AM29" s="66" cm="1">
        <f t="array" ref="AM29">SUMPRODUCT((Data!$A$2:$A$59766=$A$3)*(Data!$G$2:$G$59766=$AH$4)*(Data!$B$2:$B$59766=$A29)*(Data!$H$2:$H$59766=AM$5)*(Data!$I$2:$I$59766))</f>
        <v>0</v>
      </c>
      <c r="AN29" s="75">
        <f t="shared" si="4"/>
        <v>41.25</v>
      </c>
      <c r="AO29" s="68"/>
      <c r="AP29" s="66">
        <f t="shared" si="5"/>
        <v>2</v>
      </c>
      <c r="AQ29" s="66">
        <f t="shared" si="5"/>
        <v>28</v>
      </c>
      <c r="AR29" s="66">
        <f t="shared" si="5"/>
        <v>22</v>
      </c>
      <c r="AS29" s="66">
        <f t="shared" si="5"/>
        <v>39</v>
      </c>
      <c r="AT29" s="66">
        <f t="shared" si="5"/>
        <v>20</v>
      </c>
      <c r="AU29" s="66">
        <f t="shared" si="5"/>
        <v>0</v>
      </c>
      <c r="AV29" s="75">
        <f t="shared" si="7"/>
        <v>44.599099099099099</v>
      </c>
      <c r="AW29" s="59"/>
      <c r="AX29" s="59"/>
      <c r="AY29" s="68"/>
      <c r="AZ29" s="68"/>
      <c r="BA29" s="59"/>
      <c r="BB29" s="59"/>
    </row>
    <row r="30" spans="1:54" ht="15" customHeight="1" x14ac:dyDescent="0.25">
      <c r="A30" s="59" t="s">
        <v>63</v>
      </c>
      <c r="B30" s="66" cm="1">
        <f t="array" ref="B30">SUMPRODUCT((Data!$A$2:$A$59766=$A$3)*(Data!$G$2:$G$59766=$B$4)*(Data!$B$2:$B$59766=$A30)*(Data!$H$2:$H$59766=B$5)*(Data!$I$2:$I$59766))</f>
        <v>0</v>
      </c>
      <c r="C30" s="66" cm="1">
        <f t="array" ref="C30">SUMPRODUCT((Data!$A$2:$A$59766=$A$3)*(Data!$G$2:$G$59766=$B$4)*(Data!$B$2:$B$59766=$A30)*(Data!$H$2:$H$59766=C$5)*(Data!$I$2:$I$59766))</f>
        <v>2</v>
      </c>
      <c r="D30" s="66" cm="1">
        <f t="array" ref="D30">SUMPRODUCT((Data!$A$2:$A$59766=$A$3)*(Data!$G$2:$G$59766=$B$4)*(Data!$B$2:$B$59766=$A30)*(Data!$H$2:$H$59766=D$5)*(Data!$I$2:$I$59766))</f>
        <v>4</v>
      </c>
      <c r="E30" s="66" cm="1">
        <f t="array" ref="E30">SUMPRODUCT((Data!$A$2:$A$59766=$A$3)*(Data!$G$2:$G$59766=$B$4)*(Data!$B$2:$B$59766=$A30)*(Data!$H$2:$H$59766=E$5)*(Data!$I$2:$I$59766))</f>
        <v>26</v>
      </c>
      <c r="F30" s="66" cm="1">
        <f t="array" ref="F30">SUMPRODUCT((Data!$A$2:$A$59766=$A$3)*(Data!$G$2:$G$59766=$B$4)*(Data!$B$2:$B$59766=$A30)*(Data!$H$2:$H$59766=F$5)*(Data!$I$2:$I$59766))</f>
        <v>18</v>
      </c>
      <c r="G30" s="66" cm="1">
        <f t="array" ref="G30">SUMPRODUCT((Data!$A$2:$A$59766=$A$3)*(Data!$G$2:$G$59766=$B$4)*(Data!$B$2:$B$59766=$A30)*(Data!$H$2:$H$59766=G$5)*(Data!$I$2:$I$59766))</f>
        <v>0</v>
      </c>
      <c r="H30" s="75">
        <f t="shared" si="0"/>
        <v>52.480000000000004</v>
      </c>
      <c r="I30" s="68"/>
      <c r="J30" s="66" cm="1">
        <f t="array" ref="J30">SUMPRODUCT((Data!$A$2:$A$59766=$A$3)*(Data!$G$2:$G$59766=$J$4)*(Data!$B$2:$B$59766=$A30)*(Data!$H$2:$H$59766=J$5)*(Data!$I$2:$I$59766))</f>
        <v>3</v>
      </c>
      <c r="K30" s="66" cm="1">
        <f t="array" ref="K30">SUMPRODUCT((Data!$A$2:$A$59766=$A$3)*(Data!$G$2:$G$59766=$J$4)*(Data!$B$2:$B$59766=$A30)*(Data!$H$2:$H$59766=K$5)*(Data!$I$2:$I$59766))</f>
        <v>10</v>
      </c>
      <c r="L30" s="66" cm="1">
        <f t="array" ref="L30">SUMPRODUCT((Data!$A$2:$A$59766=$A$3)*(Data!$G$2:$G$59766=$J$4)*(Data!$B$2:$B$59766=$A30)*(Data!$H$2:$H$59766=L$5)*(Data!$I$2:$I$59766))</f>
        <v>13</v>
      </c>
      <c r="M30" s="66" cm="1">
        <f t="array" ref="M30">SUMPRODUCT((Data!$A$2:$A$59766=$A$3)*(Data!$G$2:$G$59766=$J$4)*(Data!$B$2:$B$59766=$A30)*(Data!$H$2:$H$59766=M$5)*(Data!$I$2:$I$59766))</f>
        <v>11</v>
      </c>
      <c r="N30" s="66" cm="1">
        <f t="array" ref="N30">SUMPRODUCT((Data!$A$2:$A$59766=$A$3)*(Data!$G$2:$G$59766=$J$4)*(Data!$B$2:$B$59766=$A30)*(Data!$H$2:$H$59766=N$5)*(Data!$I$2:$I$59766))</f>
        <v>9</v>
      </c>
      <c r="O30" s="66" cm="1">
        <f t="array" ref="O30">SUMPRODUCT((Data!$A$2:$A$59766=$A$3)*(Data!$G$2:$G$59766=$J$4)*(Data!$B$2:$B$59766=$A30)*(Data!$H$2:$H$59766=O$5)*(Data!$I$2:$I$59766))</f>
        <v>0</v>
      </c>
      <c r="P30" s="75">
        <f t="shared" si="1"/>
        <v>43.184782608695656</v>
      </c>
      <c r="Q30" s="68"/>
      <c r="R30" s="66">
        <f t="shared" si="2"/>
        <v>3</v>
      </c>
      <c r="S30" s="66">
        <f t="shared" si="2"/>
        <v>12</v>
      </c>
      <c r="T30" s="66">
        <f t="shared" si="2"/>
        <v>17</v>
      </c>
      <c r="U30" s="66">
        <f t="shared" si="2"/>
        <v>37</v>
      </c>
      <c r="V30" s="66">
        <f t="shared" si="2"/>
        <v>27</v>
      </c>
      <c r="W30" s="66">
        <f t="shared" si="2"/>
        <v>0</v>
      </c>
      <c r="X30" s="75">
        <f t="shared" si="6"/>
        <v>48.026041666666671</v>
      </c>
      <c r="Y30" s="68"/>
      <c r="Z30" s="66" cm="1">
        <f t="array" ref="Z30">SUMPRODUCT((Data!$A$2:$A$59766=$A$3)*(Data!$G$2:$G$59766=$Z$4)*(Data!$B$2:$B$59766=$A30)*(Data!$H$2:$H$59766=Z$5)*(Data!$I$2:$I$59766))</f>
        <v>1</v>
      </c>
      <c r="AA30" s="66" cm="1">
        <f t="array" ref="AA30">SUMPRODUCT((Data!$A$2:$A$59766=$A$3)*(Data!$G$2:$G$59766=$Z$4)*(Data!$B$2:$B$59766=$A30)*(Data!$H$2:$H$59766=AA$5)*(Data!$I$2:$I$59766))</f>
        <v>0</v>
      </c>
      <c r="AB30" s="66" cm="1">
        <f t="array" ref="AB30">SUMPRODUCT((Data!$A$2:$A$59766=$A$3)*(Data!$G$2:$G$59766=$Z$4)*(Data!$B$2:$B$59766=$A30)*(Data!$H$2:$H$59766=AB$5)*(Data!$I$2:$I$59766))</f>
        <v>0</v>
      </c>
      <c r="AC30" s="66" cm="1">
        <f t="array" ref="AC30">SUMPRODUCT((Data!$A$2:$A$59766=$A$3)*(Data!$G$2:$G$59766=$Z$4)*(Data!$B$2:$B$59766=$A30)*(Data!$H$2:$H$59766=AC$5)*(Data!$I$2:$I$59766))</f>
        <v>3</v>
      </c>
      <c r="AD30" s="66" cm="1">
        <f t="array" ref="AD30">SUMPRODUCT((Data!$A$2:$A$59766=$A$3)*(Data!$G$2:$G$59766=$Z$4)*(Data!$B$2:$B$59766=$A30)*(Data!$H$2:$H$59766=AD$5)*(Data!$I$2:$I$59766))</f>
        <v>1</v>
      </c>
      <c r="AE30" s="66" cm="1">
        <f t="array" ref="AE30">SUMPRODUCT((Data!$A$2:$A$59766=$A$3)*(Data!$G$2:$G$59766=$Z$4)*(Data!$B$2:$B$59766=$A30)*(Data!$H$2:$H$59766=AE$5)*(Data!$I$2:$I$59766))</f>
        <v>0</v>
      </c>
      <c r="AF30" s="75">
        <f t="shared" si="3"/>
        <v>46.4</v>
      </c>
      <c r="AG30" s="68"/>
      <c r="AH30" s="66" cm="1">
        <f t="array" ref="AH30">SUMPRODUCT((Data!$A$2:$A$59766=$A$3)*(Data!$G$2:$G$59766=$AH$4)*(Data!$B$2:$B$59766=$A30)*(Data!$H$2:$H$59766=AH$5)*(Data!$I$2:$I$59766))</f>
        <v>4</v>
      </c>
      <c r="AI30" s="66" cm="1">
        <f t="array" ref="AI30">SUMPRODUCT((Data!$A$2:$A$59766=$A$3)*(Data!$G$2:$G$59766=$AH$4)*(Data!$B$2:$B$59766=$A30)*(Data!$H$2:$H$59766=AI$5)*(Data!$I$2:$I$59766))</f>
        <v>8</v>
      </c>
      <c r="AJ30" s="66" cm="1">
        <f t="array" ref="AJ30">SUMPRODUCT((Data!$A$2:$A$59766=$A$3)*(Data!$G$2:$G$59766=$AH$4)*(Data!$B$2:$B$59766=$A30)*(Data!$H$2:$H$59766=AJ$5)*(Data!$I$2:$I$59766))</f>
        <v>12</v>
      </c>
      <c r="AK30" s="66" cm="1">
        <f t="array" ref="AK30">SUMPRODUCT((Data!$A$2:$A$59766=$A$3)*(Data!$G$2:$G$59766=$AH$4)*(Data!$B$2:$B$59766=$A30)*(Data!$H$2:$H$59766=AK$5)*(Data!$I$2:$I$59766))</f>
        <v>8</v>
      </c>
      <c r="AL30" s="66" cm="1">
        <f t="array" ref="AL30">SUMPRODUCT((Data!$A$2:$A$59766=$A$3)*(Data!$G$2:$G$59766=$AH$4)*(Data!$B$2:$B$59766=$A30)*(Data!$H$2:$H$59766=AL$5)*(Data!$I$2:$I$59766))</f>
        <v>16</v>
      </c>
      <c r="AM30" s="66" cm="1">
        <f t="array" ref="AM30">SUMPRODUCT((Data!$A$2:$A$59766=$A$3)*(Data!$G$2:$G$59766=$AH$4)*(Data!$B$2:$B$59766=$A30)*(Data!$H$2:$H$59766=AM$5)*(Data!$I$2:$I$59766))</f>
        <v>0</v>
      </c>
      <c r="AN30" s="75">
        <f t="shared" si="4"/>
        <v>45.374999999999993</v>
      </c>
      <c r="AO30" s="68"/>
      <c r="AP30" s="66">
        <f t="shared" si="5"/>
        <v>8</v>
      </c>
      <c r="AQ30" s="66">
        <f t="shared" si="5"/>
        <v>20</v>
      </c>
      <c r="AR30" s="66">
        <f t="shared" si="5"/>
        <v>29</v>
      </c>
      <c r="AS30" s="66">
        <f t="shared" si="5"/>
        <v>48</v>
      </c>
      <c r="AT30" s="66">
        <f t="shared" si="5"/>
        <v>44</v>
      </c>
      <c r="AU30" s="66">
        <f t="shared" si="5"/>
        <v>0</v>
      </c>
      <c r="AV30" s="75">
        <f t="shared" si="7"/>
        <v>47.117449664429529</v>
      </c>
      <c r="AW30" s="59"/>
      <c r="AX30" s="59"/>
      <c r="AY30" s="68"/>
      <c r="AZ30" s="68"/>
      <c r="BA30" s="59"/>
      <c r="BB30" s="59"/>
    </row>
    <row r="31" spans="1:54" ht="15" customHeight="1" x14ac:dyDescent="0.25">
      <c r="A31" s="59" t="s">
        <v>17</v>
      </c>
      <c r="B31" s="66" cm="1">
        <f t="array" ref="B31">SUMPRODUCT((Data!$A$2:$A$59766=$A$3)*(Data!$G$2:$G$59766=$B$4)*(Data!$B$2:$B$59766=$A31)*(Data!$H$2:$H$59766=B$5)*(Data!$I$2:$I$59766))</f>
        <v>0</v>
      </c>
      <c r="C31" s="66" cm="1">
        <f t="array" ref="C31">SUMPRODUCT((Data!$A$2:$A$59766=$A$3)*(Data!$G$2:$G$59766=$B$4)*(Data!$B$2:$B$59766=$A31)*(Data!$H$2:$H$59766=C$5)*(Data!$I$2:$I$59766))</f>
        <v>4</v>
      </c>
      <c r="D31" s="66" cm="1">
        <f t="array" ref="D31">SUMPRODUCT((Data!$A$2:$A$59766=$A$3)*(Data!$G$2:$G$59766=$B$4)*(Data!$B$2:$B$59766=$A31)*(Data!$H$2:$H$59766=D$5)*(Data!$I$2:$I$59766))</f>
        <v>2</v>
      </c>
      <c r="E31" s="66" cm="1">
        <f t="array" ref="E31">SUMPRODUCT((Data!$A$2:$A$59766=$A$3)*(Data!$G$2:$G$59766=$B$4)*(Data!$B$2:$B$59766=$A31)*(Data!$H$2:$H$59766=E$5)*(Data!$I$2:$I$59766))</f>
        <v>12</v>
      </c>
      <c r="F31" s="66" cm="1">
        <f t="array" ref="F31">SUMPRODUCT((Data!$A$2:$A$59766=$A$3)*(Data!$G$2:$G$59766=$B$4)*(Data!$B$2:$B$59766=$A31)*(Data!$H$2:$H$59766=F$5)*(Data!$I$2:$I$59766))</f>
        <v>1</v>
      </c>
      <c r="G31" s="66" cm="1">
        <f t="array" ref="G31">SUMPRODUCT((Data!$A$2:$A$59766=$A$3)*(Data!$G$2:$G$59766=$B$4)*(Data!$B$2:$B$59766=$A31)*(Data!$H$2:$H$59766=G$5)*(Data!$I$2:$I$59766))</f>
        <v>0</v>
      </c>
      <c r="H31" s="75">
        <f t="shared" si="0"/>
        <v>45.657894736842103</v>
      </c>
      <c r="I31" s="68"/>
      <c r="J31" s="66" cm="1">
        <f t="array" ref="J31">SUMPRODUCT((Data!$A$2:$A$59766=$A$3)*(Data!$G$2:$G$59766=$J$4)*(Data!$B$2:$B$59766=$A31)*(Data!$H$2:$H$59766=J$5)*(Data!$I$2:$I$59766))</f>
        <v>4</v>
      </c>
      <c r="K31" s="66" cm="1">
        <f t="array" ref="K31">SUMPRODUCT((Data!$A$2:$A$59766=$A$3)*(Data!$G$2:$G$59766=$J$4)*(Data!$B$2:$B$59766=$A31)*(Data!$H$2:$H$59766=K$5)*(Data!$I$2:$I$59766))</f>
        <v>18</v>
      </c>
      <c r="L31" s="66" cm="1">
        <f t="array" ref="L31">SUMPRODUCT((Data!$A$2:$A$59766=$A$3)*(Data!$G$2:$G$59766=$J$4)*(Data!$B$2:$B$59766=$A31)*(Data!$H$2:$H$59766=L$5)*(Data!$I$2:$I$59766))</f>
        <v>12</v>
      </c>
      <c r="M31" s="66" cm="1">
        <f t="array" ref="M31">SUMPRODUCT((Data!$A$2:$A$59766=$A$3)*(Data!$G$2:$G$59766=$J$4)*(Data!$B$2:$B$59766=$A31)*(Data!$H$2:$H$59766=M$5)*(Data!$I$2:$I$59766))</f>
        <v>6</v>
      </c>
      <c r="N31" s="66" cm="1">
        <f t="array" ref="N31">SUMPRODUCT((Data!$A$2:$A$59766=$A$3)*(Data!$G$2:$G$59766=$J$4)*(Data!$B$2:$B$59766=$A31)*(Data!$H$2:$H$59766=N$5)*(Data!$I$2:$I$59766))</f>
        <v>7</v>
      </c>
      <c r="O31" s="66" cm="1">
        <f t="array" ref="O31">SUMPRODUCT((Data!$A$2:$A$59766=$A$3)*(Data!$G$2:$G$59766=$J$4)*(Data!$B$2:$B$59766=$A31)*(Data!$H$2:$H$59766=O$5)*(Data!$I$2:$I$59766))</f>
        <v>0</v>
      </c>
      <c r="P31" s="75">
        <f t="shared" si="1"/>
        <v>38.98936170212766</v>
      </c>
      <c r="Q31" s="68"/>
      <c r="R31" s="66">
        <f t="shared" si="2"/>
        <v>4</v>
      </c>
      <c r="S31" s="66">
        <f t="shared" si="2"/>
        <v>22</v>
      </c>
      <c r="T31" s="66">
        <f t="shared" si="2"/>
        <v>14</v>
      </c>
      <c r="U31" s="66">
        <f t="shared" si="2"/>
        <v>18</v>
      </c>
      <c r="V31" s="66">
        <f t="shared" si="2"/>
        <v>8</v>
      </c>
      <c r="W31" s="66">
        <f t="shared" si="2"/>
        <v>0</v>
      </c>
      <c r="X31" s="75">
        <f t="shared" si="6"/>
        <v>40.909090909090914</v>
      </c>
      <c r="Y31" s="68"/>
      <c r="Z31" s="66" cm="1">
        <f t="array" ref="Z31">SUMPRODUCT((Data!$A$2:$A$59766=$A$3)*(Data!$G$2:$G$59766=$Z$4)*(Data!$B$2:$B$59766=$A31)*(Data!$H$2:$H$59766=Z$5)*(Data!$I$2:$I$59766))</f>
        <v>0</v>
      </c>
      <c r="AA31" s="66" cm="1">
        <f t="array" ref="AA31">SUMPRODUCT((Data!$A$2:$A$59766=$A$3)*(Data!$G$2:$G$59766=$Z$4)*(Data!$B$2:$B$59766=$A31)*(Data!$H$2:$H$59766=AA$5)*(Data!$I$2:$I$59766))</f>
        <v>0</v>
      </c>
      <c r="AB31" s="66" cm="1">
        <f t="array" ref="AB31">SUMPRODUCT((Data!$A$2:$A$59766=$A$3)*(Data!$G$2:$G$59766=$Z$4)*(Data!$B$2:$B$59766=$A31)*(Data!$H$2:$H$59766=AB$5)*(Data!$I$2:$I$59766))</f>
        <v>1</v>
      </c>
      <c r="AC31" s="66" cm="1">
        <f t="array" ref="AC31">SUMPRODUCT((Data!$A$2:$A$59766=$A$3)*(Data!$G$2:$G$59766=$Z$4)*(Data!$B$2:$B$59766=$A31)*(Data!$H$2:$H$59766=AC$5)*(Data!$I$2:$I$59766))</f>
        <v>0</v>
      </c>
      <c r="AD31" s="66" cm="1">
        <f t="array" ref="AD31">SUMPRODUCT((Data!$A$2:$A$59766=$A$3)*(Data!$G$2:$G$59766=$Z$4)*(Data!$B$2:$B$59766=$A31)*(Data!$H$2:$H$59766=AD$5)*(Data!$I$2:$I$59766))</f>
        <v>1</v>
      </c>
      <c r="AE31" s="66" cm="1">
        <f t="array" ref="AE31">SUMPRODUCT((Data!$A$2:$A$59766=$A$3)*(Data!$G$2:$G$59766=$Z$4)*(Data!$B$2:$B$59766=$A31)*(Data!$H$2:$H$59766=AE$5)*(Data!$I$2:$I$59766))</f>
        <v>0</v>
      </c>
      <c r="AF31" s="75">
        <f t="shared" si="3"/>
        <v>50.5</v>
      </c>
      <c r="AG31" s="68"/>
      <c r="AH31" s="66" cm="1">
        <f t="array" ref="AH31">SUMPRODUCT((Data!$A$2:$A$59766=$A$3)*(Data!$G$2:$G$59766=$AH$4)*(Data!$B$2:$B$59766=$A31)*(Data!$H$2:$H$59766=AH$5)*(Data!$I$2:$I$59766))</f>
        <v>2</v>
      </c>
      <c r="AI31" s="66" cm="1">
        <f t="array" ref="AI31">SUMPRODUCT((Data!$A$2:$A$59766=$A$3)*(Data!$G$2:$G$59766=$AH$4)*(Data!$B$2:$B$59766=$A31)*(Data!$H$2:$H$59766=AI$5)*(Data!$I$2:$I$59766))</f>
        <v>0</v>
      </c>
      <c r="AJ31" s="66" cm="1">
        <f t="array" ref="AJ31">SUMPRODUCT((Data!$A$2:$A$59766=$A$3)*(Data!$G$2:$G$59766=$AH$4)*(Data!$B$2:$B$59766=$A31)*(Data!$H$2:$H$59766=AJ$5)*(Data!$I$2:$I$59766))</f>
        <v>3</v>
      </c>
      <c r="AK31" s="66" cm="1">
        <f t="array" ref="AK31">SUMPRODUCT((Data!$A$2:$A$59766=$A$3)*(Data!$G$2:$G$59766=$AH$4)*(Data!$B$2:$B$59766=$A31)*(Data!$H$2:$H$59766=AK$5)*(Data!$I$2:$I$59766))</f>
        <v>3</v>
      </c>
      <c r="AL31" s="66" cm="1">
        <f t="array" ref="AL31">SUMPRODUCT((Data!$A$2:$A$59766=$A$3)*(Data!$G$2:$G$59766=$AH$4)*(Data!$B$2:$B$59766=$A31)*(Data!$H$2:$H$59766=AL$5)*(Data!$I$2:$I$59766))</f>
        <v>10</v>
      </c>
      <c r="AM31" s="66" cm="1">
        <f t="array" ref="AM31">SUMPRODUCT((Data!$A$2:$A$59766=$A$3)*(Data!$G$2:$G$59766=$AH$4)*(Data!$B$2:$B$59766=$A31)*(Data!$H$2:$H$59766=AM$5)*(Data!$I$2:$I$59766))</f>
        <v>0</v>
      </c>
      <c r="AN31" s="75">
        <f t="shared" si="4"/>
        <v>51</v>
      </c>
      <c r="AO31" s="68"/>
      <c r="AP31" s="66">
        <f t="shared" si="5"/>
        <v>6</v>
      </c>
      <c r="AQ31" s="66">
        <f t="shared" si="5"/>
        <v>22</v>
      </c>
      <c r="AR31" s="66">
        <f t="shared" si="5"/>
        <v>18</v>
      </c>
      <c r="AS31" s="66">
        <f t="shared" si="5"/>
        <v>21</v>
      </c>
      <c r="AT31" s="66">
        <f t="shared" si="5"/>
        <v>19</v>
      </c>
      <c r="AU31" s="66">
        <f t="shared" si="5"/>
        <v>0</v>
      </c>
      <c r="AV31" s="75">
        <f t="shared" si="7"/>
        <v>43.244186046511629</v>
      </c>
      <c r="AW31" s="59"/>
      <c r="AX31" s="59"/>
      <c r="AY31" s="68"/>
      <c r="AZ31" s="68"/>
      <c r="BA31" s="59"/>
      <c r="BB31" s="59"/>
    </row>
    <row r="32" spans="1:54" ht="15" customHeight="1" x14ac:dyDescent="0.25">
      <c r="A32" s="59" t="s">
        <v>18</v>
      </c>
      <c r="B32" s="66" cm="1">
        <f t="array" ref="B32">SUMPRODUCT((Data!$A$2:$A$59766=$A$3)*(Data!$G$2:$G$59766=$B$4)*(Data!$B$2:$B$59766=$A32)*(Data!$H$2:$H$59766=B$5)*(Data!$I$2:$I$59766))</f>
        <v>2</v>
      </c>
      <c r="C32" s="66" cm="1">
        <f t="array" ref="C32">SUMPRODUCT((Data!$A$2:$A$59766=$A$3)*(Data!$G$2:$G$59766=$B$4)*(Data!$B$2:$B$59766=$A32)*(Data!$H$2:$H$59766=C$5)*(Data!$I$2:$I$59766))</f>
        <v>15</v>
      </c>
      <c r="D32" s="66" cm="1">
        <f t="array" ref="D32">SUMPRODUCT((Data!$A$2:$A$59766=$A$3)*(Data!$G$2:$G$59766=$B$4)*(Data!$B$2:$B$59766=$A32)*(Data!$H$2:$H$59766=D$5)*(Data!$I$2:$I$59766))</f>
        <v>8</v>
      </c>
      <c r="E32" s="66" cm="1">
        <f t="array" ref="E32">SUMPRODUCT((Data!$A$2:$A$59766=$A$3)*(Data!$G$2:$G$59766=$B$4)*(Data!$B$2:$B$59766=$A32)*(Data!$H$2:$H$59766=E$5)*(Data!$I$2:$I$59766))</f>
        <v>9</v>
      </c>
      <c r="F32" s="66" cm="1">
        <f t="array" ref="F32">SUMPRODUCT((Data!$A$2:$A$59766=$A$3)*(Data!$G$2:$G$59766=$B$4)*(Data!$B$2:$B$59766=$A32)*(Data!$H$2:$H$59766=F$5)*(Data!$I$2:$I$59766))</f>
        <v>10</v>
      </c>
      <c r="G32" s="66" cm="1">
        <f t="array" ref="G32">SUMPRODUCT((Data!$A$2:$A$59766=$A$3)*(Data!$G$2:$G$59766=$B$4)*(Data!$B$2:$B$59766=$A32)*(Data!$H$2:$H$59766=G$5)*(Data!$I$2:$I$59766))</f>
        <v>0</v>
      </c>
      <c r="H32" s="75">
        <f t="shared" si="0"/>
        <v>42.579545454545453</v>
      </c>
      <c r="I32" s="68"/>
      <c r="J32" s="66" cm="1">
        <f t="array" ref="J32">SUMPRODUCT((Data!$A$2:$A$59766=$A$3)*(Data!$G$2:$G$59766=$J$4)*(Data!$B$2:$B$59766=$A32)*(Data!$H$2:$H$59766=J$5)*(Data!$I$2:$I$59766))</f>
        <v>2</v>
      </c>
      <c r="K32" s="66" cm="1">
        <f t="array" ref="K32">SUMPRODUCT((Data!$A$2:$A$59766=$A$3)*(Data!$G$2:$G$59766=$J$4)*(Data!$B$2:$B$59766=$A32)*(Data!$H$2:$H$59766=K$5)*(Data!$I$2:$I$59766))</f>
        <v>9</v>
      </c>
      <c r="L32" s="66" cm="1">
        <f t="array" ref="L32">SUMPRODUCT((Data!$A$2:$A$59766=$A$3)*(Data!$G$2:$G$59766=$J$4)*(Data!$B$2:$B$59766=$A32)*(Data!$H$2:$H$59766=L$5)*(Data!$I$2:$I$59766))</f>
        <v>7</v>
      </c>
      <c r="M32" s="66" cm="1">
        <f t="array" ref="M32">SUMPRODUCT((Data!$A$2:$A$59766=$A$3)*(Data!$G$2:$G$59766=$J$4)*(Data!$B$2:$B$59766=$A32)*(Data!$H$2:$H$59766=M$5)*(Data!$I$2:$I$59766))</f>
        <v>7</v>
      </c>
      <c r="N32" s="66" cm="1">
        <f t="array" ref="N32">SUMPRODUCT((Data!$A$2:$A$59766=$A$3)*(Data!$G$2:$G$59766=$J$4)*(Data!$B$2:$B$59766=$A32)*(Data!$H$2:$H$59766=N$5)*(Data!$I$2:$I$59766))</f>
        <v>1</v>
      </c>
      <c r="O32" s="66" cm="1">
        <f t="array" ref="O32">SUMPRODUCT((Data!$A$2:$A$59766=$A$3)*(Data!$G$2:$G$59766=$J$4)*(Data!$B$2:$B$59766=$A32)*(Data!$H$2:$H$59766=O$5)*(Data!$I$2:$I$59766))</f>
        <v>0</v>
      </c>
      <c r="P32" s="75">
        <f t="shared" si="1"/>
        <v>38.75</v>
      </c>
      <c r="Q32" s="68"/>
      <c r="R32" s="66">
        <f t="shared" si="2"/>
        <v>4</v>
      </c>
      <c r="S32" s="66">
        <f t="shared" si="2"/>
        <v>24</v>
      </c>
      <c r="T32" s="66">
        <f t="shared" si="2"/>
        <v>15</v>
      </c>
      <c r="U32" s="66">
        <f t="shared" si="2"/>
        <v>16</v>
      </c>
      <c r="V32" s="66">
        <f t="shared" si="2"/>
        <v>11</v>
      </c>
      <c r="W32" s="66">
        <f t="shared" si="2"/>
        <v>0</v>
      </c>
      <c r="X32" s="75">
        <f t="shared" si="6"/>
        <v>41.157142857142858</v>
      </c>
      <c r="Y32" s="68"/>
      <c r="Z32" s="66" cm="1">
        <f t="array" ref="Z32">SUMPRODUCT((Data!$A$2:$A$59766=$A$3)*(Data!$G$2:$G$59766=$Z$4)*(Data!$B$2:$B$59766=$A32)*(Data!$H$2:$H$59766=Z$5)*(Data!$I$2:$I$59766))</f>
        <v>0</v>
      </c>
      <c r="AA32" s="66" cm="1">
        <f t="array" ref="AA32">SUMPRODUCT((Data!$A$2:$A$59766=$A$3)*(Data!$G$2:$G$59766=$Z$4)*(Data!$B$2:$B$59766=$A32)*(Data!$H$2:$H$59766=AA$5)*(Data!$I$2:$I$59766))</f>
        <v>0</v>
      </c>
      <c r="AB32" s="66" cm="1">
        <f t="array" ref="AB32">SUMPRODUCT((Data!$A$2:$A$59766=$A$3)*(Data!$G$2:$G$59766=$Z$4)*(Data!$B$2:$B$59766=$A32)*(Data!$H$2:$H$59766=AB$5)*(Data!$I$2:$I$59766))</f>
        <v>1</v>
      </c>
      <c r="AC32" s="66" cm="1">
        <f t="array" ref="AC32">SUMPRODUCT((Data!$A$2:$A$59766=$A$3)*(Data!$G$2:$G$59766=$Z$4)*(Data!$B$2:$B$59766=$A32)*(Data!$H$2:$H$59766=AC$5)*(Data!$I$2:$I$59766))</f>
        <v>0</v>
      </c>
      <c r="AD32" s="66" cm="1">
        <f t="array" ref="AD32">SUMPRODUCT((Data!$A$2:$A$59766=$A$3)*(Data!$G$2:$G$59766=$Z$4)*(Data!$B$2:$B$59766=$A32)*(Data!$H$2:$H$59766=AD$5)*(Data!$I$2:$I$59766))</f>
        <v>1</v>
      </c>
      <c r="AE32" s="66" cm="1">
        <f t="array" ref="AE32">SUMPRODUCT((Data!$A$2:$A$59766=$A$3)*(Data!$G$2:$G$59766=$Z$4)*(Data!$B$2:$B$59766=$A32)*(Data!$H$2:$H$59766=AE$5)*(Data!$I$2:$I$59766))</f>
        <v>0</v>
      </c>
      <c r="AF32" s="75">
        <f t="shared" si="3"/>
        <v>50.5</v>
      </c>
      <c r="AG32" s="68"/>
      <c r="AH32" s="66" cm="1">
        <f t="array" ref="AH32">SUMPRODUCT((Data!$A$2:$A$59766=$A$3)*(Data!$G$2:$G$59766=$AH$4)*(Data!$B$2:$B$59766=$A32)*(Data!$H$2:$H$59766=AH$5)*(Data!$I$2:$I$59766))</f>
        <v>0</v>
      </c>
      <c r="AI32" s="66" cm="1">
        <f t="array" ref="AI32">SUMPRODUCT((Data!$A$2:$A$59766=$A$3)*(Data!$G$2:$G$59766=$AH$4)*(Data!$B$2:$B$59766=$A32)*(Data!$H$2:$H$59766=AI$5)*(Data!$I$2:$I$59766))</f>
        <v>2</v>
      </c>
      <c r="AJ32" s="66" cm="1">
        <f t="array" ref="AJ32">SUMPRODUCT((Data!$A$2:$A$59766=$A$3)*(Data!$G$2:$G$59766=$AH$4)*(Data!$B$2:$B$59766=$A32)*(Data!$H$2:$H$59766=AJ$5)*(Data!$I$2:$I$59766))</f>
        <v>3</v>
      </c>
      <c r="AK32" s="66" cm="1">
        <f t="array" ref="AK32">SUMPRODUCT((Data!$A$2:$A$59766=$A$3)*(Data!$G$2:$G$59766=$AH$4)*(Data!$B$2:$B$59766=$A32)*(Data!$H$2:$H$59766=AK$5)*(Data!$I$2:$I$59766))</f>
        <v>7</v>
      </c>
      <c r="AL32" s="66" cm="1">
        <f t="array" ref="AL32">SUMPRODUCT((Data!$A$2:$A$59766=$A$3)*(Data!$G$2:$G$59766=$AH$4)*(Data!$B$2:$B$59766=$A32)*(Data!$H$2:$H$59766=AL$5)*(Data!$I$2:$I$59766))</f>
        <v>14</v>
      </c>
      <c r="AM32" s="66" cm="1">
        <f t="array" ref="AM32">SUMPRODUCT((Data!$A$2:$A$59766=$A$3)*(Data!$G$2:$G$59766=$AH$4)*(Data!$B$2:$B$59766=$A32)*(Data!$H$2:$H$59766=AM$5)*(Data!$I$2:$I$59766))</f>
        <v>0</v>
      </c>
      <c r="AN32" s="75">
        <f t="shared" si="4"/>
        <v>53.153846153846146</v>
      </c>
      <c r="AO32" s="68"/>
      <c r="AP32" s="66">
        <f t="shared" si="5"/>
        <v>4</v>
      </c>
      <c r="AQ32" s="66">
        <f t="shared" si="5"/>
        <v>26</v>
      </c>
      <c r="AR32" s="66">
        <f t="shared" si="5"/>
        <v>19</v>
      </c>
      <c r="AS32" s="66">
        <f t="shared" si="5"/>
        <v>23</v>
      </c>
      <c r="AT32" s="66">
        <f t="shared" si="5"/>
        <v>26</v>
      </c>
      <c r="AU32" s="66">
        <f t="shared" si="5"/>
        <v>0</v>
      </c>
      <c r="AV32" s="75">
        <f t="shared" si="7"/>
        <v>44.530612244897959</v>
      </c>
      <c r="AW32" s="59"/>
      <c r="AX32" s="59"/>
      <c r="AY32" s="68"/>
      <c r="AZ32" s="68"/>
      <c r="BA32" s="59"/>
      <c r="BB32" s="59"/>
    </row>
    <row r="33" spans="1:54" ht="15" customHeight="1" x14ac:dyDescent="0.25">
      <c r="A33" s="59" t="s">
        <v>19</v>
      </c>
      <c r="B33" s="66" cm="1">
        <f t="array" ref="B33">SUMPRODUCT((Data!$A$2:$A$59766=$A$3)*(Data!$G$2:$G$59766=$B$4)*(Data!$B$2:$B$59766=$A33)*(Data!$H$2:$H$59766=B$5)*(Data!$I$2:$I$59766))</f>
        <v>1</v>
      </c>
      <c r="C33" s="66" cm="1">
        <f t="array" ref="C33">SUMPRODUCT((Data!$A$2:$A$59766=$A$3)*(Data!$G$2:$G$59766=$B$4)*(Data!$B$2:$B$59766=$A33)*(Data!$H$2:$H$59766=C$5)*(Data!$I$2:$I$59766))</f>
        <v>2</v>
      </c>
      <c r="D33" s="66" cm="1">
        <f t="array" ref="D33">SUMPRODUCT((Data!$A$2:$A$59766=$A$3)*(Data!$G$2:$G$59766=$B$4)*(Data!$B$2:$B$59766=$A33)*(Data!$H$2:$H$59766=D$5)*(Data!$I$2:$I$59766))</f>
        <v>6</v>
      </c>
      <c r="E33" s="66" cm="1">
        <f t="array" ref="E33">SUMPRODUCT((Data!$A$2:$A$59766=$A$3)*(Data!$G$2:$G$59766=$B$4)*(Data!$B$2:$B$59766=$A33)*(Data!$H$2:$H$59766=E$5)*(Data!$I$2:$I$59766))</f>
        <v>23</v>
      </c>
      <c r="F33" s="66" cm="1">
        <f t="array" ref="F33">SUMPRODUCT((Data!$A$2:$A$59766=$A$3)*(Data!$G$2:$G$59766=$B$4)*(Data!$B$2:$B$59766=$A33)*(Data!$H$2:$H$59766=F$5)*(Data!$I$2:$I$59766))</f>
        <v>10</v>
      </c>
      <c r="G33" s="66" cm="1">
        <f t="array" ref="G33">SUMPRODUCT((Data!$A$2:$A$59766=$A$3)*(Data!$G$2:$G$59766=$B$4)*(Data!$B$2:$B$59766=$A33)*(Data!$H$2:$H$59766=G$5)*(Data!$I$2:$I$59766))</f>
        <v>0</v>
      </c>
      <c r="H33" s="75">
        <f t="shared" si="0"/>
        <v>49.750000000000007</v>
      </c>
      <c r="I33" s="68"/>
      <c r="J33" s="66" cm="1">
        <f t="array" ref="J33">SUMPRODUCT((Data!$A$2:$A$59766=$A$3)*(Data!$G$2:$G$59766=$J$4)*(Data!$B$2:$B$59766=$A33)*(Data!$H$2:$H$59766=J$5)*(Data!$I$2:$I$59766))</f>
        <v>2</v>
      </c>
      <c r="K33" s="66" cm="1">
        <f t="array" ref="K33">SUMPRODUCT((Data!$A$2:$A$59766=$A$3)*(Data!$G$2:$G$59766=$J$4)*(Data!$B$2:$B$59766=$A33)*(Data!$H$2:$H$59766=K$5)*(Data!$I$2:$I$59766))</f>
        <v>6</v>
      </c>
      <c r="L33" s="66" cm="1">
        <f t="array" ref="L33">SUMPRODUCT((Data!$A$2:$A$59766=$A$3)*(Data!$G$2:$G$59766=$J$4)*(Data!$B$2:$B$59766=$A33)*(Data!$H$2:$H$59766=L$5)*(Data!$I$2:$I$59766))</f>
        <v>6</v>
      </c>
      <c r="M33" s="66" cm="1">
        <f t="array" ref="M33">SUMPRODUCT((Data!$A$2:$A$59766=$A$3)*(Data!$G$2:$G$59766=$J$4)*(Data!$B$2:$B$59766=$A33)*(Data!$H$2:$H$59766=M$5)*(Data!$I$2:$I$59766))</f>
        <v>7</v>
      </c>
      <c r="N33" s="66" cm="1">
        <f t="array" ref="N33">SUMPRODUCT((Data!$A$2:$A$59766=$A$3)*(Data!$G$2:$G$59766=$J$4)*(Data!$B$2:$B$59766=$A33)*(Data!$H$2:$H$59766=N$5)*(Data!$I$2:$I$59766))</f>
        <v>6</v>
      </c>
      <c r="O33" s="66" cm="1">
        <f t="array" ref="O33">SUMPRODUCT((Data!$A$2:$A$59766=$A$3)*(Data!$G$2:$G$59766=$J$4)*(Data!$B$2:$B$59766=$A33)*(Data!$H$2:$H$59766=O$5)*(Data!$I$2:$I$59766))</f>
        <v>0</v>
      </c>
      <c r="P33" s="75">
        <f t="shared" si="1"/>
        <v>43.685185185185176</v>
      </c>
      <c r="Q33" s="68"/>
      <c r="R33" s="66">
        <f t="shared" si="2"/>
        <v>3</v>
      </c>
      <c r="S33" s="66">
        <f t="shared" si="2"/>
        <v>8</v>
      </c>
      <c r="T33" s="66">
        <f t="shared" si="2"/>
        <v>12</v>
      </c>
      <c r="U33" s="66">
        <f t="shared" si="2"/>
        <v>30</v>
      </c>
      <c r="V33" s="66">
        <f t="shared" si="2"/>
        <v>16</v>
      </c>
      <c r="W33" s="66">
        <f t="shared" si="2"/>
        <v>0</v>
      </c>
      <c r="X33" s="75">
        <f t="shared" si="6"/>
        <v>47.376811594202891</v>
      </c>
      <c r="Y33" s="68"/>
      <c r="Z33" s="66" cm="1">
        <f t="array" ref="Z33">SUMPRODUCT((Data!$A$2:$A$59766=$A$3)*(Data!$G$2:$G$59766=$Z$4)*(Data!$B$2:$B$59766=$A33)*(Data!$H$2:$H$59766=Z$5)*(Data!$I$2:$I$59766))</f>
        <v>0</v>
      </c>
      <c r="AA33" s="66" cm="1">
        <f t="array" ref="AA33">SUMPRODUCT((Data!$A$2:$A$59766=$A$3)*(Data!$G$2:$G$59766=$Z$4)*(Data!$B$2:$B$59766=$A33)*(Data!$H$2:$H$59766=AA$5)*(Data!$I$2:$I$59766))</f>
        <v>0</v>
      </c>
      <c r="AB33" s="66" cm="1">
        <f t="array" ref="AB33">SUMPRODUCT((Data!$A$2:$A$59766=$A$3)*(Data!$G$2:$G$59766=$Z$4)*(Data!$B$2:$B$59766=$A33)*(Data!$H$2:$H$59766=AB$5)*(Data!$I$2:$I$59766))</f>
        <v>1</v>
      </c>
      <c r="AC33" s="66" cm="1">
        <f t="array" ref="AC33">SUMPRODUCT((Data!$A$2:$A$59766=$A$3)*(Data!$G$2:$G$59766=$Z$4)*(Data!$B$2:$B$59766=$A33)*(Data!$H$2:$H$59766=AC$5)*(Data!$I$2:$I$59766))</f>
        <v>0</v>
      </c>
      <c r="AD33" s="66" cm="1">
        <f t="array" ref="AD33">SUMPRODUCT((Data!$A$2:$A$59766=$A$3)*(Data!$G$2:$G$59766=$Z$4)*(Data!$B$2:$B$59766=$A33)*(Data!$H$2:$H$59766=AD$5)*(Data!$I$2:$I$59766))</f>
        <v>2</v>
      </c>
      <c r="AE33" s="66" cm="1">
        <f t="array" ref="AE33">SUMPRODUCT((Data!$A$2:$A$59766=$A$3)*(Data!$G$2:$G$59766=$Z$4)*(Data!$B$2:$B$59766=$A33)*(Data!$H$2:$H$59766=AE$5)*(Data!$I$2:$I$59766))</f>
        <v>0</v>
      </c>
      <c r="AF33" s="75">
        <f t="shared" si="3"/>
        <v>53.833333333333329</v>
      </c>
      <c r="AG33" s="68"/>
      <c r="AH33" s="66" cm="1">
        <f t="array" ref="AH33">SUMPRODUCT((Data!$A$2:$A$59766=$A$3)*(Data!$G$2:$G$59766=$AH$4)*(Data!$B$2:$B$59766=$A33)*(Data!$H$2:$H$59766=AH$5)*(Data!$I$2:$I$59766))</f>
        <v>2</v>
      </c>
      <c r="AI33" s="66" cm="1">
        <f t="array" ref="AI33">SUMPRODUCT((Data!$A$2:$A$59766=$A$3)*(Data!$G$2:$G$59766=$AH$4)*(Data!$B$2:$B$59766=$A33)*(Data!$H$2:$H$59766=AI$5)*(Data!$I$2:$I$59766))</f>
        <v>6</v>
      </c>
      <c r="AJ33" s="66" cm="1">
        <f t="array" ref="AJ33">SUMPRODUCT((Data!$A$2:$A$59766=$A$3)*(Data!$G$2:$G$59766=$AH$4)*(Data!$B$2:$B$59766=$A33)*(Data!$H$2:$H$59766=AJ$5)*(Data!$I$2:$I$59766))</f>
        <v>3</v>
      </c>
      <c r="AK33" s="66" cm="1">
        <f t="array" ref="AK33">SUMPRODUCT((Data!$A$2:$A$59766=$A$3)*(Data!$G$2:$G$59766=$AH$4)*(Data!$B$2:$B$59766=$A33)*(Data!$H$2:$H$59766=AK$5)*(Data!$I$2:$I$59766))</f>
        <v>7</v>
      </c>
      <c r="AL33" s="66" cm="1">
        <f t="array" ref="AL33">SUMPRODUCT((Data!$A$2:$A$59766=$A$3)*(Data!$G$2:$G$59766=$AH$4)*(Data!$B$2:$B$59766=$A33)*(Data!$H$2:$H$59766=AL$5)*(Data!$I$2:$I$59766))</f>
        <v>10</v>
      </c>
      <c r="AM33" s="66" cm="1">
        <f t="array" ref="AM33">SUMPRODUCT((Data!$A$2:$A$59766=$A$3)*(Data!$G$2:$G$59766=$AH$4)*(Data!$B$2:$B$59766=$A33)*(Data!$H$2:$H$59766=AM$5)*(Data!$I$2:$I$59766))</f>
        <v>0</v>
      </c>
      <c r="AN33" s="75">
        <f t="shared" si="4"/>
        <v>46.428571428571431</v>
      </c>
      <c r="AO33" s="68"/>
      <c r="AP33" s="66">
        <f t="shared" si="5"/>
        <v>5</v>
      </c>
      <c r="AQ33" s="66">
        <f t="shared" si="5"/>
        <v>14</v>
      </c>
      <c r="AR33" s="66">
        <f t="shared" si="5"/>
        <v>16</v>
      </c>
      <c r="AS33" s="66">
        <f t="shared" si="5"/>
        <v>37</v>
      </c>
      <c r="AT33" s="66">
        <f t="shared" si="5"/>
        <v>28</v>
      </c>
      <c r="AU33" s="66">
        <f t="shared" si="5"/>
        <v>0</v>
      </c>
      <c r="AV33" s="75">
        <f t="shared" si="7"/>
        <v>47.305</v>
      </c>
      <c r="AW33" s="59"/>
      <c r="AX33" s="59"/>
      <c r="AY33" s="68"/>
      <c r="AZ33" s="68"/>
      <c r="BA33" s="59"/>
      <c r="BB33" s="59"/>
    </row>
    <row r="34" spans="1:54" ht="15" customHeight="1" x14ac:dyDescent="0.25">
      <c r="A34" s="59" t="s">
        <v>20</v>
      </c>
      <c r="B34" s="66" cm="1">
        <f t="array" ref="B34">SUMPRODUCT((Data!$A$2:$A$59766=$A$3)*(Data!$G$2:$G$59766=$B$4)*(Data!$B$2:$B$59766=$A34)*(Data!$H$2:$H$59766=B$5)*(Data!$I$2:$I$59766))</f>
        <v>0</v>
      </c>
      <c r="C34" s="66" cm="1">
        <f t="array" ref="C34">SUMPRODUCT((Data!$A$2:$A$59766=$A$3)*(Data!$G$2:$G$59766=$B$4)*(Data!$B$2:$B$59766=$A34)*(Data!$H$2:$H$59766=C$5)*(Data!$I$2:$I$59766))</f>
        <v>0</v>
      </c>
      <c r="D34" s="66" cm="1">
        <f t="array" ref="D34">SUMPRODUCT((Data!$A$2:$A$59766=$A$3)*(Data!$G$2:$G$59766=$B$4)*(Data!$B$2:$B$59766=$A34)*(Data!$H$2:$H$59766=D$5)*(Data!$I$2:$I$59766))</f>
        <v>0</v>
      </c>
      <c r="E34" s="66" cm="1">
        <f t="array" ref="E34">SUMPRODUCT((Data!$A$2:$A$59766=$A$3)*(Data!$G$2:$G$59766=$B$4)*(Data!$B$2:$B$59766=$A34)*(Data!$H$2:$H$59766=E$5)*(Data!$I$2:$I$59766))</f>
        <v>0</v>
      </c>
      <c r="F34" s="66" cm="1">
        <f t="array" ref="F34">SUMPRODUCT((Data!$A$2:$A$59766=$A$3)*(Data!$G$2:$G$59766=$B$4)*(Data!$B$2:$B$59766=$A34)*(Data!$H$2:$H$59766=F$5)*(Data!$I$2:$I$59766))</f>
        <v>1</v>
      </c>
      <c r="G34" s="66" cm="1">
        <f t="array" ref="G34">SUMPRODUCT((Data!$A$2:$A$59766=$A$3)*(Data!$G$2:$G$59766=$B$4)*(Data!$B$2:$B$59766=$A34)*(Data!$H$2:$H$59766=G$5)*(Data!$I$2:$I$59766))</f>
        <v>0</v>
      </c>
      <c r="H34" s="75">
        <f t="shared" si="0"/>
        <v>60.5</v>
      </c>
      <c r="I34" s="68"/>
      <c r="J34" s="66" cm="1">
        <f t="array" ref="J34">SUMPRODUCT((Data!$A$2:$A$59766=$A$3)*(Data!$G$2:$G$59766=$J$4)*(Data!$B$2:$B$59766=$A34)*(Data!$H$2:$H$59766=J$5)*(Data!$I$2:$I$59766))</f>
        <v>0</v>
      </c>
      <c r="K34" s="66" cm="1">
        <f t="array" ref="K34">SUMPRODUCT((Data!$A$2:$A$59766=$A$3)*(Data!$G$2:$G$59766=$J$4)*(Data!$B$2:$B$59766=$A34)*(Data!$H$2:$H$59766=K$5)*(Data!$I$2:$I$59766))</f>
        <v>1</v>
      </c>
      <c r="L34" s="66" cm="1">
        <f t="array" ref="L34">SUMPRODUCT((Data!$A$2:$A$59766=$A$3)*(Data!$G$2:$G$59766=$J$4)*(Data!$B$2:$B$59766=$A34)*(Data!$H$2:$H$59766=L$5)*(Data!$I$2:$I$59766))</f>
        <v>0</v>
      </c>
      <c r="M34" s="66" cm="1">
        <f t="array" ref="M34">SUMPRODUCT((Data!$A$2:$A$59766=$A$3)*(Data!$G$2:$G$59766=$J$4)*(Data!$B$2:$B$59766=$A34)*(Data!$H$2:$H$59766=M$5)*(Data!$I$2:$I$59766))</f>
        <v>0</v>
      </c>
      <c r="N34" s="66" cm="1">
        <f t="array" ref="N34">SUMPRODUCT((Data!$A$2:$A$59766=$A$3)*(Data!$G$2:$G$59766=$J$4)*(Data!$B$2:$B$59766=$A34)*(Data!$H$2:$H$59766=N$5)*(Data!$I$2:$I$59766))</f>
        <v>1</v>
      </c>
      <c r="O34" s="66" cm="1">
        <f t="array" ref="O34">SUMPRODUCT((Data!$A$2:$A$59766=$A$3)*(Data!$G$2:$G$59766=$J$4)*(Data!$B$2:$B$59766=$A34)*(Data!$H$2:$H$59766=O$5)*(Data!$I$2:$I$59766))</f>
        <v>0</v>
      </c>
      <c r="P34" s="75">
        <f t="shared" si="1"/>
        <v>45.25</v>
      </c>
      <c r="Q34" s="68"/>
      <c r="R34" s="66">
        <f t="shared" si="2"/>
        <v>0</v>
      </c>
      <c r="S34" s="66">
        <f t="shared" si="2"/>
        <v>1</v>
      </c>
      <c r="T34" s="66">
        <f t="shared" si="2"/>
        <v>0</v>
      </c>
      <c r="U34" s="66">
        <f t="shared" si="2"/>
        <v>0</v>
      </c>
      <c r="V34" s="66">
        <f t="shared" si="2"/>
        <v>2</v>
      </c>
      <c r="W34" s="66">
        <f t="shared" si="2"/>
        <v>0</v>
      </c>
      <c r="X34" s="75">
        <f t="shared" si="6"/>
        <v>50.333333333333329</v>
      </c>
      <c r="Y34" s="68"/>
      <c r="Z34" s="66" cm="1">
        <f t="array" ref="Z34">SUMPRODUCT((Data!$A$2:$A$59766=$A$3)*(Data!$G$2:$G$59766=$Z$4)*(Data!$B$2:$B$59766=$A34)*(Data!$H$2:$H$59766=Z$5)*(Data!$I$2:$I$59766))</f>
        <v>0</v>
      </c>
      <c r="AA34" s="66" cm="1">
        <f t="array" ref="AA34">SUMPRODUCT((Data!$A$2:$A$59766=$A$3)*(Data!$G$2:$G$59766=$Z$4)*(Data!$B$2:$B$59766=$A34)*(Data!$H$2:$H$59766=AA$5)*(Data!$I$2:$I$59766))</f>
        <v>0</v>
      </c>
      <c r="AB34" s="66" cm="1">
        <f t="array" ref="AB34">SUMPRODUCT((Data!$A$2:$A$59766=$A$3)*(Data!$G$2:$G$59766=$Z$4)*(Data!$B$2:$B$59766=$A34)*(Data!$H$2:$H$59766=AB$5)*(Data!$I$2:$I$59766))</f>
        <v>0</v>
      </c>
      <c r="AC34" s="66" cm="1">
        <f t="array" ref="AC34">SUMPRODUCT((Data!$A$2:$A$59766=$A$3)*(Data!$G$2:$G$59766=$Z$4)*(Data!$B$2:$B$59766=$A34)*(Data!$H$2:$H$59766=AC$5)*(Data!$I$2:$I$59766))</f>
        <v>0</v>
      </c>
      <c r="AD34" s="66" cm="1">
        <f t="array" ref="AD34">SUMPRODUCT((Data!$A$2:$A$59766=$A$3)*(Data!$G$2:$G$59766=$Z$4)*(Data!$B$2:$B$59766=$A34)*(Data!$H$2:$H$59766=AD$5)*(Data!$I$2:$I$59766))</f>
        <v>0</v>
      </c>
      <c r="AE34" s="66" cm="1">
        <f t="array" ref="AE34">SUMPRODUCT((Data!$A$2:$A$59766=$A$3)*(Data!$G$2:$G$59766=$Z$4)*(Data!$B$2:$B$59766=$A34)*(Data!$H$2:$H$59766=AE$5)*(Data!$I$2:$I$59766))</f>
        <v>0</v>
      </c>
      <c r="AF34" s="67" t="str">
        <f t="shared" si="3"/>
        <v>-</v>
      </c>
      <c r="AG34" s="68"/>
      <c r="AH34" s="66" cm="1">
        <f t="array" ref="AH34">SUMPRODUCT((Data!$A$2:$A$59766=$A$3)*(Data!$G$2:$G$59766=$AH$4)*(Data!$B$2:$B$59766=$A34)*(Data!$H$2:$H$59766=AH$5)*(Data!$I$2:$I$59766))</f>
        <v>0</v>
      </c>
      <c r="AI34" s="66" cm="1">
        <f t="array" ref="AI34">SUMPRODUCT((Data!$A$2:$A$59766=$A$3)*(Data!$G$2:$G$59766=$AH$4)*(Data!$B$2:$B$59766=$A34)*(Data!$H$2:$H$59766=AI$5)*(Data!$I$2:$I$59766))</f>
        <v>0</v>
      </c>
      <c r="AJ34" s="66" cm="1">
        <f t="array" ref="AJ34">SUMPRODUCT((Data!$A$2:$A$59766=$A$3)*(Data!$G$2:$G$59766=$AH$4)*(Data!$B$2:$B$59766=$A34)*(Data!$H$2:$H$59766=AJ$5)*(Data!$I$2:$I$59766))</f>
        <v>0</v>
      </c>
      <c r="AK34" s="66" cm="1">
        <f t="array" ref="AK34">SUMPRODUCT((Data!$A$2:$A$59766=$A$3)*(Data!$G$2:$G$59766=$AH$4)*(Data!$B$2:$B$59766=$A34)*(Data!$H$2:$H$59766=AK$5)*(Data!$I$2:$I$59766))</f>
        <v>0</v>
      </c>
      <c r="AL34" s="66" cm="1">
        <f t="array" ref="AL34">SUMPRODUCT((Data!$A$2:$A$59766=$A$3)*(Data!$G$2:$G$59766=$AH$4)*(Data!$B$2:$B$59766=$A34)*(Data!$H$2:$H$59766=AL$5)*(Data!$I$2:$I$59766))</f>
        <v>0</v>
      </c>
      <c r="AM34" s="66" cm="1">
        <f t="array" ref="AM34">SUMPRODUCT((Data!$A$2:$A$59766=$A$3)*(Data!$G$2:$G$59766=$AH$4)*(Data!$B$2:$B$59766=$A34)*(Data!$H$2:$H$59766=AM$5)*(Data!$I$2:$I$59766))</f>
        <v>0</v>
      </c>
      <c r="AN34" s="67" t="str">
        <f t="shared" si="4"/>
        <v>-</v>
      </c>
      <c r="AO34" s="68"/>
      <c r="AP34" s="66">
        <f t="shared" si="5"/>
        <v>0</v>
      </c>
      <c r="AQ34" s="66">
        <f t="shared" si="5"/>
        <v>1</v>
      </c>
      <c r="AR34" s="66">
        <f t="shared" si="5"/>
        <v>0</v>
      </c>
      <c r="AS34" s="66">
        <f t="shared" si="5"/>
        <v>0</v>
      </c>
      <c r="AT34" s="66">
        <f t="shared" si="5"/>
        <v>2</v>
      </c>
      <c r="AU34" s="66">
        <f t="shared" si="5"/>
        <v>0</v>
      </c>
      <c r="AV34" s="75">
        <f t="shared" si="7"/>
        <v>50.333333333333329</v>
      </c>
      <c r="AW34" s="59"/>
      <c r="AX34" s="59"/>
      <c r="AY34" s="68"/>
      <c r="AZ34" s="68"/>
      <c r="BA34" s="59"/>
      <c r="BB34" s="59"/>
    </row>
    <row r="35" spans="1:54" ht="15" customHeight="1" x14ac:dyDescent="0.25">
      <c r="A35" s="59" t="s">
        <v>21</v>
      </c>
      <c r="B35" s="66" cm="1">
        <f t="array" ref="B35">SUMPRODUCT((Data!$A$2:$A$59766=$A$3)*(Data!$G$2:$G$59766=$B$4)*(Data!$B$2:$B$59766=$A35)*(Data!$H$2:$H$59766=B$5)*(Data!$I$2:$I$59766))</f>
        <v>0</v>
      </c>
      <c r="C35" s="66" cm="1">
        <f t="array" ref="C35">SUMPRODUCT((Data!$A$2:$A$59766=$A$3)*(Data!$G$2:$G$59766=$B$4)*(Data!$B$2:$B$59766=$A35)*(Data!$H$2:$H$59766=C$5)*(Data!$I$2:$I$59766))</f>
        <v>5</v>
      </c>
      <c r="D35" s="66" cm="1">
        <f t="array" ref="D35">SUMPRODUCT((Data!$A$2:$A$59766=$A$3)*(Data!$G$2:$G$59766=$B$4)*(Data!$B$2:$B$59766=$A35)*(Data!$H$2:$H$59766=D$5)*(Data!$I$2:$I$59766))</f>
        <v>4</v>
      </c>
      <c r="E35" s="66" cm="1">
        <f t="array" ref="E35">SUMPRODUCT((Data!$A$2:$A$59766=$A$3)*(Data!$G$2:$G$59766=$B$4)*(Data!$B$2:$B$59766=$A35)*(Data!$H$2:$H$59766=E$5)*(Data!$I$2:$I$59766))</f>
        <v>28</v>
      </c>
      <c r="F35" s="66" cm="1">
        <f t="array" ref="F35">SUMPRODUCT((Data!$A$2:$A$59766=$A$3)*(Data!$G$2:$G$59766=$B$4)*(Data!$B$2:$B$59766=$A35)*(Data!$H$2:$H$59766=F$5)*(Data!$I$2:$I$59766))</f>
        <v>26</v>
      </c>
      <c r="G35" s="66" cm="1">
        <f t="array" ref="G35">SUMPRODUCT((Data!$A$2:$A$59766=$A$3)*(Data!$G$2:$G$59766=$B$4)*(Data!$B$2:$B$59766=$A35)*(Data!$H$2:$H$59766=G$5)*(Data!$I$2:$I$59766))</f>
        <v>0</v>
      </c>
      <c r="H35" s="75">
        <f t="shared" si="0"/>
        <v>52.365079365079367</v>
      </c>
      <c r="I35" s="68"/>
      <c r="J35" s="66" cm="1">
        <f t="array" ref="J35">SUMPRODUCT((Data!$A$2:$A$59766=$A$3)*(Data!$G$2:$G$59766=$J$4)*(Data!$B$2:$B$59766=$A35)*(Data!$H$2:$H$59766=J$5)*(Data!$I$2:$I$59766))</f>
        <v>1</v>
      </c>
      <c r="K35" s="66" cm="1">
        <f t="array" ref="K35">SUMPRODUCT((Data!$A$2:$A$59766=$A$3)*(Data!$G$2:$G$59766=$J$4)*(Data!$B$2:$B$59766=$A35)*(Data!$H$2:$H$59766=K$5)*(Data!$I$2:$I$59766))</f>
        <v>13</v>
      </c>
      <c r="L35" s="66" cm="1">
        <f t="array" ref="L35">SUMPRODUCT((Data!$A$2:$A$59766=$A$3)*(Data!$G$2:$G$59766=$J$4)*(Data!$B$2:$B$59766=$A35)*(Data!$H$2:$H$59766=L$5)*(Data!$I$2:$I$59766))</f>
        <v>10</v>
      </c>
      <c r="M35" s="66" cm="1">
        <f t="array" ref="M35">SUMPRODUCT((Data!$A$2:$A$59766=$A$3)*(Data!$G$2:$G$59766=$J$4)*(Data!$B$2:$B$59766=$A35)*(Data!$H$2:$H$59766=M$5)*(Data!$I$2:$I$59766))</f>
        <v>6</v>
      </c>
      <c r="N35" s="66" cm="1">
        <f t="array" ref="N35">SUMPRODUCT((Data!$A$2:$A$59766=$A$3)*(Data!$G$2:$G$59766=$J$4)*(Data!$B$2:$B$59766=$A35)*(Data!$H$2:$H$59766=N$5)*(Data!$I$2:$I$59766))</f>
        <v>3</v>
      </c>
      <c r="O35" s="66" cm="1">
        <f t="array" ref="O35">SUMPRODUCT((Data!$A$2:$A$59766=$A$3)*(Data!$G$2:$G$59766=$J$4)*(Data!$B$2:$B$59766=$A35)*(Data!$H$2:$H$59766=O$5)*(Data!$I$2:$I$59766))</f>
        <v>0</v>
      </c>
      <c r="P35" s="75">
        <f t="shared" si="1"/>
        <v>39.378787878787875</v>
      </c>
      <c r="Q35" s="68"/>
      <c r="R35" s="66">
        <f t="shared" si="2"/>
        <v>1</v>
      </c>
      <c r="S35" s="66">
        <f t="shared" si="2"/>
        <v>18</v>
      </c>
      <c r="T35" s="66">
        <f t="shared" si="2"/>
        <v>14</v>
      </c>
      <c r="U35" s="66">
        <f t="shared" si="2"/>
        <v>34</v>
      </c>
      <c r="V35" s="66">
        <f t="shared" si="2"/>
        <v>29</v>
      </c>
      <c r="W35" s="66">
        <f t="shared" si="2"/>
        <v>0</v>
      </c>
      <c r="X35" s="75">
        <f t="shared" si="6"/>
        <v>47.901041666666664</v>
      </c>
      <c r="Y35" s="68"/>
      <c r="Z35" s="66" cm="1">
        <f t="array" ref="Z35">SUMPRODUCT((Data!$A$2:$A$59766=$A$3)*(Data!$G$2:$G$59766=$Z$4)*(Data!$B$2:$B$59766=$A35)*(Data!$H$2:$H$59766=Z$5)*(Data!$I$2:$I$59766))</f>
        <v>0</v>
      </c>
      <c r="AA35" s="66" cm="1">
        <f t="array" ref="AA35">SUMPRODUCT((Data!$A$2:$A$59766=$A$3)*(Data!$G$2:$G$59766=$Z$4)*(Data!$B$2:$B$59766=$A35)*(Data!$H$2:$H$59766=AA$5)*(Data!$I$2:$I$59766))</f>
        <v>1</v>
      </c>
      <c r="AB35" s="66" cm="1">
        <f t="array" ref="AB35">SUMPRODUCT((Data!$A$2:$A$59766=$A$3)*(Data!$G$2:$G$59766=$Z$4)*(Data!$B$2:$B$59766=$A35)*(Data!$H$2:$H$59766=AB$5)*(Data!$I$2:$I$59766))</f>
        <v>3</v>
      </c>
      <c r="AC35" s="66" cm="1">
        <f t="array" ref="AC35">SUMPRODUCT((Data!$A$2:$A$59766=$A$3)*(Data!$G$2:$G$59766=$Z$4)*(Data!$B$2:$B$59766=$A35)*(Data!$H$2:$H$59766=AC$5)*(Data!$I$2:$I$59766))</f>
        <v>0</v>
      </c>
      <c r="AD35" s="66" cm="1">
        <f t="array" ref="AD35">SUMPRODUCT((Data!$A$2:$A$59766=$A$3)*(Data!$G$2:$G$59766=$Z$4)*(Data!$B$2:$B$59766=$A35)*(Data!$H$2:$H$59766=AD$5)*(Data!$I$2:$I$59766))</f>
        <v>0</v>
      </c>
      <c r="AE35" s="66" cm="1">
        <f t="array" ref="AE35">SUMPRODUCT((Data!$A$2:$A$59766=$A$3)*(Data!$G$2:$G$59766=$Z$4)*(Data!$B$2:$B$59766=$A35)*(Data!$H$2:$H$59766=AE$5)*(Data!$I$2:$I$59766))</f>
        <v>0</v>
      </c>
      <c r="AF35" s="75">
        <f t="shared" si="3"/>
        <v>37.875</v>
      </c>
      <c r="AG35" s="68"/>
      <c r="AH35" s="66" cm="1">
        <f t="array" ref="AH35">SUMPRODUCT((Data!$A$2:$A$59766=$A$3)*(Data!$G$2:$G$59766=$AH$4)*(Data!$B$2:$B$59766=$A35)*(Data!$H$2:$H$59766=AH$5)*(Data!$I$2:$I$59766))</f>
        <v>1</v>
      </c>
      <c r="AI35" s="66" cm="1">
        <f t="array" ref="AI35">SUMPRODUCT((Data!$A$2:$A$59766=$A$3)*(Data!$G$2:$G$59766=$AH$4)*(Data!$B$2:$B$59766=$A35)*(Data!$H$2:$H$59766=AI$5)*(Data!$I$2:$I$59766))</f>
        <v>5</v>
      </c>
      <c r="AJ35" s="66" cm="1">
        <f t="array" ref="AJ35">SUMPRODUCT((Data!$A$2:$A$59766=$A$3)*(Data!$G$2:$G$59766=$AH$4)*(Data!$B$2:$B$59766=$A35)*(Data!$H$2:$H$59766=AJ$5)*(Data!$I$2:$I$59766))</f>
        <v>15</v>
      </c>
      <c r="AK35" s="66" cm="1">
        <f t="array" ref="AK35">SUMPRODUCT((Data!$A$2:$A$59766=$A$3)*(Data!$G$2:$G$59766=$AH$4)*(Data!$B$2:$B$59766=$A35)*(Data!$H$2:$H$59766=AK$5)*(Data!$I$2:$I$59766))</f>
        <v>18</v>
      </c>
      <c r="AL35" s="66" cm="1">
        <f t="array" ref="AL35">SUMPRODUCT((Data!$A$2:$A$59766=$A$3)*(Data!$G$2:$G$59766=$AH$4)*(Data!$B$2:$B$59766=$A35)*(Data!$H$2:$H$59766=AL$5)*(Data!$I$2:$I$59766))</f>
        <v>28</v>
      </c>
      <c r="AM35" s="66" cm="1">
        <f t="array" ref="AM35">SUMPRODUCT((Data!$A$2:$A$59766=$A$3)*(Data!$G$2:$G$59766=$AH$4)*(Data!$B$2:$B$59766=$A35)*(Data!$H$2:$H$59766=AM$5)*(Data!$I$2:$I$59766))</f>
        <v>0</v>
      </c>
      <c r="AN35" s="75">
        <f t="shared" si="4"/>
        <v>50.455223880597018</v>
      </c>
      <c r="AO35" s="68"/>
      <c r="AP35" s="66">
        <f t="shared" si="5"/>
        <v>2</v>
      </c>
      <c r="AQ35" s="66">
        <f t="shared" si="5"/>
        <v>24</v>
      </c>
      <c r="AR35" s="66">
        <f t="shared" si="5"/>
        <v>32</v>
      </c>
      <c r="AS35" s="66">
        <f t="shared" si="5"/>
        <v>52</v>
      </c>
      <c r="AT35" s="66">
        <f t="shared" si="5"/>
        <v>57</v>
      </c>
      <c r="AU35" s="66">
        <f t="shared" si="5"/>
        <v>0</v>
      </c>
      <c r="AV35" s="75">
        <f t="shared" si="7"/>
        <v>48.685628742514972</v>
      </c>
      <c r="AW35" s="59"/>
      <c r="AX35" s="59"/>
      <c r="AY35" s="68"/>
      <c r="AZ35" s="68"/>
      <c r="BA35" s="59"/>
      <c r="BB35" s="59"/>
    </row>
    <row r="36" spans="1:54" ht="15" customHeight="1" x14ac:dyDescent="0.25">
      <c r="A36" s="59" t="s">
        <v>22</v>
      </c>
      <c r="B36" s="66" cm="1">
        <f t="array" ref="B36">SUMPRODUCT((Data!$A$2:$A$59766=$A$3)*(Data!$G$2:$G$59766=$B$4)*(Data!$B$2:$B$59766=$A36)*(Data!$H$2:$H$59766=B$5)*(Data!$I$2:$I$59766))</f>
        <v>1</v>
      </c>
      <c r="C36" s="66" cm="1">
        <f t="array" ref="C36">SUMPRODUCT((Data!$A$2:$A$59766=$A$3)*(Data!$G$2:$G$59766=$B$4)*(Data!$B$2:$B$59766=$A36)*(Data!$H$2:$H$59766=C$5)*(Data!$I$2:$I$59766))</f>
        <v>7</v>
      </c>
      <c r="D36" s="66" cm="1">
        <f t="array" ref="D36">SUMPRODUCT((Data!$A$2:$A$59766=$A$3)*(Data!$G$2:$G$59766=$B$4)*(Data!$B$2:$B$59766=$A36)*(Data!$H$2:$H$59766=D$5)*(Data!$I$2:$I$59766))</f>
        <v>7</v>
      </c>
      <c r="E36" s="66" cm="1">
        <f t="array" ref="E36">SUMPRODUCT((Data!$A$2:$A$59766=$A$3)*(Data!$G$2:$G$59766=$B$4)*(Data!$B$2:$B$59766=$A36)*(Data!$H$2:$H$59766=E$5)*(Data!$I$2:$I$59766))</f>
        <v>31</v>
      </c>
      <c r="F36" s="66" cm="1">
        <f t="array" ref="F36">SUMPRODUCT((Data!$A$2:$A$59766=$A$3)*(Data!$G$2:$G$59766=$B$4)*(Data!$B$2:$B$59766=$A36)*(Data!$H$2:$H$59766=F$5)*(Data!$I$2:$I$59766))</f>
        <v>4</v>
      </c>
      <c r="G36" s="66" cm="1">
        <f t="array" ref="G36">SUMPRODUCT((Data!$A$2:$A$59766=$A$3)*(Data!$G$2:$G$59766=$B$4)*(Data!$B$2:$B$59766=$A36)*(Data!$H$2:$H$59766=G$5)*(Data!$I$2:$I$59766))</f>
        <v>0</v>
      </c>
      <c r="H36" s="75">
        <f t="shared" si="0"/>
        <v>46.42</v>
      </c>
      <c r="I36" s="68"/>
      <c r="J36" s="66" cm="1">
        <f t="array" ref="J36">SUMPRODUCT((Data!$A$2:$A$59766=$A$3)*(Data!$G$2:$G$59766=$J$4)*(Data!$B$2:$B$59766=$A36)*(Data!$H$2:$H$59766=J$5)*(Data!$I$2:$I$59766))</f>
        <v>3</v>
      </c>
      <c r="K36" s="66" cm="1">
        <f t="array" ref="K36">SUMPRODUCT((Data!$A$2:$A$59766=$A$3)*(Data!$G$2:$G$59766=$J$4)*(Data!$B$2:$B$59766=$A36)*(Data!$H$2:$H$59766=K$5)*(Data!$I$2:$I$59766))</f>
        <v>18</v>
      </c>
      <c r="L36" s="66" cm="1">
        <f t="array" ref="L36">SUMPRODUCT((Data!$A$2:$A$59766=$A$3)*(Data!$G$2:$G$59766=$J$4)*(Data!$B$2:$B$59766=$A36)*(Data!$H$2:$H$59766=L$5)*(Data!$I$2:$I$59766))</f>
        <v>13</v>
      </c>
      <c r="M36" s="66" cm="1">
        <f t="array" ref="M36">SUMPRODUCT((Data!$A$2:$A$59766=$A$3)*(Data!$G$2:$G$59766=$J$4)*(Data!$B$2:$B$59766=$A36)*(Data!$H$2:$H$59766=M$5)*(Data!$I$2:$I$59766))</f>
        <v>7</v>
      </c>
      <c r="N36" s="66" cm="1">
        <f t="array" ref="N36">SUMPRODUCT((Data!$A$2:$A$59766=$A$3)*(Data!$G$2:$G$59766=$J$4)*(Data!$B$2:$B$59766=$A36)*(Data!$H$2:$H$59766=N$5)*(Data!$I$2:$I$59766))</f>
        <v>3</v>
      </c>
      <c r="O36" s="66" cm="1">
        <f t="array" ref="O36">SUMPRODUCT((Data!$A$2:$A$59766=$A$3)*(Data!$G$2:$G$59766=$J$4)*(Data!$B$2:$B$59766=$A36)*(Data!$H$2:$H$59766=O$5)*(Data!$I$2:$I$59766))</f>
        <v>0</v>
      </c>
      <c r="P36" s="75">
        <f t="shared" si="1"/>
        <v>37.761363636363633</v>
      </c>
      <c r="Q36" s="68"/>
      <c r="R36" s="66">
        <f t="shared" si="2"/>
        <v>4</v>
      </c>
      <c r="S36" s="66">
        <f t="shared" si="2"/>
        <v>25</v>
      </c>
      <c r="T36" s="66">
        <f t="shared" si="2"/>
        <v>20</v>
      </c>
      <c r="U36" s="66">
        <f t="shared" si="2"/>
        <v>38</v>
      </c>
      <c r="V36" s="66">
        <f t="shared" si="2"/>
        <v>7</v>
      </c>
      <c r="W36" s="66">
        <f t="shared" si="2"/>
        <v>0</v>
      </c>
      <c r="X36" s="75">
        <f t="shared" si="6"/>
        <v>42.367021276595736</v>
      </c>
      <c r="Y36" s="68"/>
      <c r="Z36" s="66" cm="1">
        <f t="array" ref="Z36">SUMPRODUCT((Data!$A$2:$A$59766=$A$3)*(Data!$G$2:$G$59766=$Z$4)*(Data!$B$2:$B$59766=$A36)*(Data!$H$2:$H$59766=Z$5)*(Data!$I$2:$I$59766))</f>
        <v>0</v>
      </c>
      <c r="AA36" s="66" cm="1">
        <f t="array" ref="AA36">SUMPRODUCT((Data!$A$2:$A$59766=$A$3)*(Data!$G$2:$G$59766=$Z$4)*(Data!$B$2:$B$59766=$A36)*(Data!$H$2:$H$59766=AA$5)*(Data!$I$2:$I$59766))</f>
        <v>0</v>
      </c>
      <c r="AB36" s="66" cm="1">
        <f t="array" ref="AB36">SUMPRODUCT((Data!$A$2:$A$59766=$A$3)*(Data!$G$2:$G$59766=$Z$4)*(Data!$B$2:$B$59766=$A36)*(Data!$H$2:$H$59766=AB$5)*(Data!$I$2:$I$59766))</f>
        <v>0</v>
      </c>
      <c r="AC36" s="66" cm="1">
        <f t="array" ref="AC36">SUMPRODUCT((Data!$A$2:$A$59766=$A$3)*(Data!$G$2:$G$59766=$Z$4)*(Data!$B$2:$B$59766=$A36)*(Data!$H$2:$H$59766=AC$5)*(Data!$I$2:$I$59766))</f>
        <v>0</v>
      </c>
      <c r="AD36" s="66" cm="1">
        <f t="array" ref="AD36">SUMPRODUCT((Data!$A$2:$A$59766=$A$3)*(Data!$G$2:$G$59766=$Z$4)*(Data!$B$2:$B$59766=$A36)*(Data!$H$2:$H$59766=AD$5)*(Data!$I$2:$I$59766))</f>
        <v>0</v>
      </c>
      <c r="AE36" s="66" cm="1">
        <f t="array" ref="AE36">SUMPRODUCT((Data!$A$2:$A$59766=$A$3)*(Data!$G$2:$G$59766=$Z$4)*(Data!$B$2:$B$59766=$A36)*(Data!$H$2:$H$59766=AE$5)*(Data!$I$2:$I$59766))</f>
        <v>0</v>
      </c>
      <c r="AF36" s="67" t="str">
        <f t="shared" si="3"/>
        <v>-</v>
      </c>
      <c r="AG36" s="68"/>
      <c r="AH36" s="66" cm="1">
        <f t="array" ref="AH36">SUMPRODUCT((Data!$A$2:$A$59766=$A$3)*(Data!$G$2:$G$59766=$AH$4)*(Data!$B$2:$B$59766=$A36)*(Data!$H$2:$H$59766=AH$5)*(Data!$I$2:$I$59766))</f>
        <v>1</v>
      </c>
      <c r="AI36" s="66" cm="1">
        <f t="array" ref="AI36">SUMPRODUCT((Data!$A$2:$A$59766=$A$3)*(Data!$G$2:$G$59766=$AH$4)*(Data!$B$2:$B$59766=$A36)*(Data!$H$2:$H$59766=AI$5)*(Data!$I$2:$I$59766))</f>
        <v>7</v>
      </c>
      <c r="AJ36" s="66" cm="1">
        <f t="array" ref="AJ36">SUMPRODUCT((Data!$A$2:$A$59766=$A$3)*(Data!$G$2:$G$59766=$AH$4)*(Data!$B$2:$B$59766=$A36)*(Data!$H$2:$H$59766=AJ$5)*(Data!$I$2:$I$59766))</f>
        <v>4</v>
      </c>
      <c r="AK36" s="66" cm="1">
        <f t="array" ref="AK36">SUMPRODUCT((Data!$A$2:$A$59766=$A$3)*(Data!$G$2:$G$59766=$AH$4)*(Data!$B$2:$B$59766=$A36)*(Data!$H$2:$H$59766=AK$5)*(Data!$I$2:$I$59766))</f>
        <v>6</v>
      </c>
      <c r="AL36" s="66" cm="1">
        <f t="array" ref="AL36">SUMPRODUCT((Data!$A$2:$A$59766=$A$3)*(Data!$G$2:$G$59766=$AH$4)*(Data!$B$2:$B$59766=$A36)*(Data!$H$2:$H$59766=AL$5)*(Data!$I$2:$I$59766))</f>
        <v>12</v>
      </c>
      <c r="AM36" s="66" cm="1">
        <f t="array" ref="AM36">SUMPRODUCT((Data!$A$2:$A$59766=$A$3)*(Data!$G$2:$G$59766=$AH$4)*(Data!$B$2:$B$59766=$A36)*(Data!$H$2:$H$59766=AM$5)*(Data!$I$2:$I$59766))</f>
        <v>0</v>
      </c>
      <c r="AN36" s="75">
        <f t="shared" si="4"/>
        <v>47.366666666666674</v>
      </c>
      <c r="AO36" s="68"/>
      <c r="AP36" s="66">
        <f t="shared" si="5"/>
        <v>5</v>
      </c>
      <c r="AQ36" s="66">
        <f t="shared" si="5"/>
        <v>32</v>
      </c>
      <c r="AR36" s="66">
        <f t="shared" si="5"/>
        <v>24</v>
      </c>
      <c r="AS36" s="66">
        <f t="shared" si="5"/>
        <v>44</v>
      </c>
      <c r="AT36" s="66">
        <f t="shared" si="5"/>
        <v>19</v>
      </c>
      <c r="AU36" s="66">
        <f t="shared" si="5"/>
        <v>0</v>
      </c>
      <c r="AV36" s="75">
        <f t="shared" si="7"/>
        <v>43.576612903225808</v>
      </c>
      <c r="AW36" s="59"/>
      <c r="AX36" s="59"/>
      <c r="AY36" s="68"/>
      <c r="AZ36" s="68"/>
      <c r="BA36" s="59"/>
      <c r="BB36" s="59"/>
    </row>
    <row r="37" spans="1:54" ht="15" customHeight="1" x14ac:dyDescent="0.25">
      <c r="A37" s="59" t="s">
        <v>23</v>
      </c>
      <c r="B37" s="66" cm="1">
        <f t="array" ref="B37">SUMPRODUCT((Data!$A$2:$A$59766=$A$3)*(Data!$G$2:$G$59766=$B$4)*(Data!$B$2:$B$59766=$A37)*(Data!$H$2:$H$59766=B$5)*(Data!$I$2:$I$59766))</f>
        <v>1</v>
      </c>
      <c r="C37" s="66" cm="1">
        <f t="array" ref="C37">SUMPRODUCT((Data!$A$2:$A$59766=$A$3)*(Data!$G$2:$G$59766=$B$4)*(Data!$B$2:$B$59766=$A37)*(Data!$H$2:$H$59766=C$5)*(Data!$I$2:$I$59766))</f>
        <v>1</v>
      </c>
      <c r="D37" s="66" cm="1">
        <f t="array" ref="D37">SUMPRODUCT((Data!$A$2:$A$59766=$A$3)*(Data!$G$2:$G$59766=$B$4)*(Data!$B$2:$B$59766=$A37)*(Data!$H$2:$H$59766=D$5)*(Data!$I$2:$I$59766))</f>
        <v>2</v>
      </c>
      <c r="E37" s="66" cm="1">
        <f t="array" ref="E37">SUMPRODUCT((Data!$A$2:$A$59766=$A$3)*(Data!$G$2:$G$59766=$B$4)*(Data!$B$2:$B$59766=$A37)*(Data!$H$2:$H$59766=E$5)*(Data!$I$2:$I$59766))</f>
        <v>10</v>
      </c>
      <c r="F37" s="66" cm="1">
        <f t="array" ref="F37">SUMPRODUCT((Data!$A$2:$A$59766=$A$3)*(Data!$G$2:$G$59766=$B$4)*(Data!$B$2:$B$59766=$A37)*(Data!$H$2:$H$59766=F$5)*(Data!$I$2:$I$59766))</f>
        <v>8</v>
      </c>
      <c r="G37" s="66" cm="1">
        <f t="array" ref="G37">SUMPRODUCT((Data!$A$2:$A$59766=$A$3)*(Data!$G$2:$G$59766=$B$4)*(Data!$B$2:$B$59766=$A37)*(Data!$H$2:$H$59766=G$5)*(Data!$I$2:$I$59766))</f>
        <v>0</v>
      </c>
      <c r="H37" s="75">
        <f t="shared" ref="H37:H56" si="8">IF(SUM(B37:F37)=0,"-",20*(B37/SUM(B37:F37))+30*(C37/SUM(B37:F37))+40.5*(D37/SUM(B37:F37))+50.5*(E37/SUM(B37:F37))+60.5*(F37/SUM(B37:F37)))</f>
        <v>50.909090909090907</v>
      </c>
      <c r="I37" s="68"/>
      <c r="J37" s="66" cm="1">
        <f t="array" ref="J37">SUMPRODUCT((Data!$A$2:$A$59766=$A$3)*(Data!$G$2:$G$59766=$J$4)*(Data!$B$2:$B$59766=$A37)*(Data!$H$2:$H$59766=J$5)*(Data!$I$2:$I$59766))</f>
        <v>1</v>
      </c>
      <c r="K37" s="66" cm="1">
        <f t="array" ref="K37">SUMPRODUCT((Data!$A$2:$A$59766=$A$3)*(Data!$G$2:$G$59766=$J$4)*(Data!$B$2:$B$59766=$A37)*(Data!$H$2:$H$59766=K$5)*(Data!$I$2:$I$59766))</f>
        <v>2</v>
      </c>
      <c r="L37" s="66" cm="1">
        <f t="array" ref="L37">SUMPRODUCT((Data!$A$2:$A$59766=$A$3)*(Data!$G$2:$G$59766=$J$4)*(Data!$B$2:$B$59766=$A37)*(Data!$H$2:$H$59766=L$5)*(Data!$I$2:$I$59766))</f>
        <v>6</v>
      </c>
      <c r="M37" s="66" cm="1">
        <f t="array" ref="M37">SUMPRODUCT((Data!$A$2:$A$59766=$A$3)*(Data!$G$2:$G$59766=$J$4)*(Data!$B$2:$B$59766=$A37)*(Data!$H$2:$H$59766=M$5)*(Data!$I$2:$I$59766))</f>
        <v>2</v>
      </c>
      <c r="N37" s="66" cm="1">
        <f t="array" ref="N37">SUMPRODUCT((Data!$A$2:$A$59766=$A$3)*(Data!$G$2:$G$59766=$J$4)*(Data!$B$2:$B$59766=$A37)*(Data!$H$2:$H$59766=N$5)*(Data!$I$2:$I$59766))</f>
        <v>0</v>
      </c>
      <c r="O37" s="66" cm="1">
        <f t="array" ref="O37">SUMPRODUCT((Data!$A$2:$A$59766=$A$3)*(Data!$G$2:$G$59766=$J$4)*(Data!$B$2:$B$59766=$A37)*(Data!$H$2:$H$59766=O$5)*(Data!$I$2:$I$59766))</f>
        <v>0</v>
      </c>
      <c r="P37" s="75">
        <f t="shared" ref="P37:P56" si="9">IF(SUM(J37:N37)=0,"-",20*(J37/SUM(J37:N37))+30*(K37/SUM(J37:N37))+40.5*(L37/SUM(J37:N37))+50.5*(M37/SUM(J37:N37))+60.5*(N37/SUM(J37:N37)))</f>
        <v>38.545454545454547</v>
      </c>
      <c r="Q37" s="68"/>
      <c r="R37" s="66">
        <f t="shared" ref="R37:W53" si="10">B37+J37</f>
        <v>2</v>
      </c>
      <c r="S37" s="66">
        <f t="shared" si="10"/>
        <v>3</v>
      </c>
      <c r="T37" s="66">
        <f t="shared" si="10"/>
        <v>8</v>
      </c>
      <c r="U37" s="66">
        <f t="shared" si="10"/>
        <v>12</v>
      </c>
      <c r="V37" s="66">
        <f t="shared" si="10"/>
        <v>8</v>
      </c>
      <c r="W37" s="66">
        <f t="shared" si="10"/>
        <v>0</v>
      </c>
      <c r="X37" s="75">
        <f t="shared" si="6"/>
        <v>46.787878787878796</v>
      </c>
      <c r="Y37" s="68"/>
      <c r="Z37" s="66" cm="1">
        <f t="array" ref="Z37">SUMPRODUCT((Data!$A$2:$A$59766=$A$3)*(Data!$G$2:$G$59766=$Z$4)*(Data!$B$2:$B$59766=$A37)*(Data!$H$2:$H$59766=Z$5)*(Data!$I$2:$I$59766))</f>
        <v>0</v>
      </c>
      <c r="AA37" s="66" cm="1">
        <f t="array" ref="AA37">SUMPRODUCT((Data!$A$2:$A$59766=$A$3)*(Data!$G$2:$G$59766=$Z$4)*(Data!$B$2:$B$59766=$A37)*(Data!$H$2:$H$59766=AA$5)*(Data!$I$2:$I$59766))</f>
        <v>0</v>
      </c>
      <c r="AB37" s="66" cm="1">
        <f t="array" ref="AB37">SUMPRODUCT((Data!$A$2:$A$59766=$A$3)*(Data!$G$2:$G$59766=$Z$4)*(Data!$B$2:$B$59766=$A37)*(Data!$H$2:$H$59766=AB$5)*(Data!$I$2:$I$59766))</f>
        <v>0</v>
      </c>
      <c r="AC37" s="66" cm="1">
        <f t="array" ref="AC37">SUMPRODUCT((Data!$A$2:$A$59766=$A$3)*(Data!$G$2:$G$59766=$Z$4)*(Data!$B$2:$B$59766=$A37)*(Data!$H$2:$H$59766=AC$5)*(Data!$I$2:$I$59766))</f>
        <v>0</v>
      </c>
      <c r="AD37" s="66" cm="1">
        <f t="array" ref="AD37">SUMPRODUCT((Data!$A$2:$A$59766=$A$3)*(Data!$G$2:$G$59766=$Z$4)*(Data!$B$2:$B$59766=$A37)*(Data!$H$2:$H$59766=AD$5)*(Data!$I$2:$I$59766))</f>
        <v>1</v>
      </c>
      <c r="AE37" s="66" cm="1">
        <f t="array" ref="AE37">SUMPRODUCT((Data!$A$2:$A$59766=$A$3)*(Data!$G$2:$G$59766=$Z$4)*(Data!$B$2:$B$59766=$A37)*(Data!$H$2:$H$59766=AE$5)*(Data!$I$2:$I$59766))</f>
        <v>0</v>
      </c>
      <c r="AF37" s="75">
        <f t="shared" ref="AF37:AF56" si="11">IF(SUM(Z37:AD37)=0,"-",20*(Z37/SUM(Z37:AD37))+30*(AA37/SUM(Z37:AD37))+40.5*(AB37/SUM(Z37:AD37))+50.5*(AC37/SUM(Z37:AD37))+60.5*(AD37/SUM(Z37:AD37)))</f>
        <v>60.5</v>
      </c>
      <c r="AG37" s="68"/>
      <c r="AH37" s="66" cm="1">
        <f t="array" ref="AH37">SUMPRODUCT((Data!$A$2:$A$59766=$A$3)*(Data!$G$2:$G$59766=$AH$4)*(Data!$B$2:$B$59766=$A37)*(Data!$H$2:$H$59766=AH$5)*(Data!$I$2:$I$59766))</f>
        <v>2</v>
      </c>
      <c r="AI37" s="66" cm="1">
        <f t="array" ref="AI37">SUMPRODUCT((Data!$A$2:$A$59766=$A$3)*(Data!$G$2:$G$59766=$AH$4)*(Data!$B$2:$B$59766=$A37)*(Data!$H$2:$H$59766=AI$5)*(Data!$I$2:$I$59766))</f>
        <v>5</v>
      </c>
      <c r="AJ37" s="66" cm="1">
        <f t="array" ref="AJ37">SUMPRODUCT((Data!$A$2:$A$59766=$A$3)*(Data!$G$2:$G$59766=$AH$4)*(Data!$B$2:$B$59766=$A37)*(Data!$H$2:$H$59766=AJ$5)*(Data!$I$2:$I$59766))</f>
        <v>1</v>
      </c>
      <c r="AK37" s="66" cm="1">
        <f t="array" ref="AK37">SUMPRODUCT((Data!$A$2:$A$59766=$A$3)*(Data!$G$2:$G$59766=$AH$4)*(Data!$B$2:$B$59766=$A37)*(Data!$H$2:$H$59766=AK$5)*(Data!$I$2:$I$59766))</f>
        <v>1</v>
      </c>
      <c r="AL37" s="66" cm="1">
        <f t="array" ref="AL37">SUMPRODUCT((Data!$A$2:$A$59766=$A$3)*(Data!$G$2:$G$59766=$AH$4)*(Data!$B$2:$B$59766=$A37)*(Data!$H$2:$H$59766=AL$5)*(Data!$I$2:$I$59766))</f>
        <v>5</v>
      </c>
      <c r="AM37" s="66" cm="1">
        <f t="array" ref="AM37">SUMPRODUCT((Data!$A$2:$A$59766=$A$3)*(Data!$G$2:$G$59766=$AH$4)*(Data!$B$2:$B$59766=$A37)*(Data!$H$2:$H$59766=AM$5)*(Data!$I$2:$I$59766))</f>
        <v>1</v>
      </c>
      <c r="AN37" s="75">
        <f t="shared" ref="AN37:AN56" si="12">IF(SUM(AH37:AL37)=0,"-",20*(AH37/SUM(AH37:AL37))+30*(AI37/SUM(AH37:AL37))+40.5*(AJ37/SUM(AH37:AL37))+50.5*(AK37/SUM(AH37:AL37))+60.5*(AL37/SUM(AH37:AL37)))</f>
        <v>41.678571428571431</v>
      </c>
      <c r="AO37" s="68"/>
      <c r="AP37" s="66">
        <f t="shared" ref="AP37:AU53" si="13">AH37+Z37+R37</f>
        <v>4</v>
      </c>
      <c r="AQ37" s="66">
        <f t="shared" si="13"/>
        <v>8</v>
      </c>
      <c r="AR37" s="66">
        <f t="shared" si="13"/>
        <v>9</v>
      </c>
      <c r="AS37" s="66">
        <f t="shared" si="13"/>
        <v>13</v>
      </c>
      <c r="AT37" s="66">
        <f t="shared" si="13"/>
        <v>14</v>
      </c>
      <c r="AU37" s="66">
        <f t="shared" si="13"/>
        <v>1</v>
      </c>
      <c r="AV37" s="75">
        <f t="shared" si="7"/>
        <v>45.583333333333336</v>
      </c>
      <c r="AW37" s="59"/>
      <c r="AX37" s="59"/>
      <c r="AY37" s="68"/>
      <c r="AZ37" s="68"/>
      <c r="BA37" s="59"/>
      <c r="BB37" s="59"/>
    </row>
    <row r="38" spans="1:54" ht="15" customHeight="1" x14ac:dyDescent="0.25">
      <c r="A38" s="59" t="s">
        <v>24</v>
      </c>
      <c r="B38" s="66" cm="1">
        <f t="array" ref="B38">SUMPRODUCT((Data!$A$2:$A$59766=$A$3)*(Data!$G$2:$G$59766=$B$4)*(Data!$B$2:$B$59766=$A38)*(Data!$H$2:$H$59766=B$5)*(Data!$I$2:$I$59766))</f>
        <v>0</v>
      </c>
      <c r="C38" s="66" cm="1">
        <f t="array" ref="C38">SUMPRODUCT((Data!$A$2:$A$59766=$A$3)*(Data!$G$2:$G$59766=$B$4)*(Data!$B$2:$B$59766=$A38)*(Data!$H$2:$H$59766=C$5)*(Data!$I$2:$I$59766))</f>
        <v>0</v>
      </c>
      <c r="D38" s="66" cm="1">
        <f t="array" ref="D38">SUMPRODUCT((Data!$A$2:$A$59766=$A$3)*(Data!$G$2:$G$59766=$B$4)*(Data!$B$2:$B$59766=$A38)*(Data!$H$2:$H$59766=D$5)*(Data!$I$2:$I$59766))</f>
        <v>0</v>
      </c>
      <c r="E38" s="66" cm="1">
        <f t="array" ref="E38">SUMPRODUCT((Data!$A$2:$A$59766=$A$3)*(Data!$G$2:$G$59766=$B$4)*(Data!$B$2:$B$59766=$A38)*(Data!$H$2:$H$59766=E$5)*(Data!$I$2:$I$59766))</f>
        <v>2</v>
      </c>
      <c r="F38" s="66" cm="1">
        <f t="array" ref="F38">SUMPRODUCT((Data!$A$2:$A$59766=$A$3)*(Data!$G$2:$G$59766=$B$4)*(Data!$B$2:$B$59766=$A38)*(Data!$H$2:$H$59766=F$5)*(Data!$I$2:$I$59766))</f>
        <v>3</v>
      </c>
      <c r="G38" s="66" cm="1">
        <f t="array" ref="G38">SUMPRODUCT((Data!$A$2:$A$59766=$A$3)*(Data!$G$2:$G$59766=$B$4)*(Data!$B$2:$B$59766=$A38)*(Data!$H$2:$H$59766=G$5)*(Data!$I$2:$I$59766))</f>
        <v>0</v>
      </c>
      <c r="H38" s="75">
        <f t="shared" si="8"/>
        <v>56.5</v>
      </c>
      <c r="I38" s="68"/>
      <c r="J38" s="66" cm="1">
        <f t="array" ref="J38">SUMPRODUCT((Data!$A$2:$A$59766=$A$3)*(Data!$G$2:$G$59766=$J$4)*(Data!$B$2:$B$59766=$A38)*(Data!$H$2:$H$59766=J$5)*(Data!$I$2:$I$59766))</f>
        <v>8</v>
      </c>
      <c r="K38" s="66" cm="1">
        <f t="array" ref="K38">SUMPRODUCT((Data!$A$2:$A$59766=$A$3)*(Data!$G$2:$G$59766=$J$4)*(Data!$B$2:$B$59766=$A38)*(Data!$H$2:$H$59766=K$5)*(Data!$I$2:$I$59766))</f>
        <v>6</v>
      </c>
      <c r="L38" s="66" cm="1">
        <f t="array" ref="L38">SUMPRODUCT((Data!$A$2:$A$59766=$A$3)*(Data!$G$2:$G$59766=$J$4)*(Data!$B$2:$B$59766=$A38)*(Data!$H$2:$H$59766=L$5)*(Data!$I$2:$I$59766))</f>
        <v>10</v>
      </c>
      <c r="M38" s="66" cm="1">
        <f t="array" ref="M38">SUMPRODUCT((Data!$A$2:$A$59766=$A$3)*(Data!$G$2:$G$59766=$J$4)*(Data!$B$2:$B$59766=$A38)*(Data!$H$2:$H$59766=M$5)*(Data!$I$2:$I$59766))</f>
        <v>12</v>
      </c>
      <c r="N38" s="66" cm="1">
        <f t="array" ref="N38">SUMPRODUCT((Data!$A$2:$A$59766=$A$3)*(Data!$G$2:$G$59766=$J$4)*(Data!$B$2:$B$59766=$A38)*(Data!$H$2:$H$59766=N$5)*(Data!$I$2:$I$59766))</f>
        <v>13</v>
      </c>
      <c r="O38" s="66" cm="1">
        <f t="array" ref="O38">SUMPRODUCT((Data!$A$2:$A$59766=$A$3)*(Data!$G$2:$G$59766=$J$4)*(Data!$B$2:$B$59766=$A38)*(Data!$H$2:$H$59766=O$5)*(Data!$I$2:$I$59766))</f>
        <v>0</v>
      </c>
      <c r="P38" s="75">
        <f t="shared" si="9"/>
        <v>43.622448979591837</v>
      </c>
      <c r="Q38" s="68"/>
      <c r="R38" s="66">
        <f t="shared" si="10"/>
        <v>8</v>
      </c>
      <c r="S38" s="66">
        <f t="shared" si="10"/>
        <v>6</v>
      </c>
      <c r="T38" s="66">
        <f t="shared" si="10"/>
        <v>10</v>
      </c>
      <c r="U38" s="66">
        <f t="shared" si="10"/>
        <v>14</v>
      </c>
      <c r="V38" s="66">
        <f t="shared" si="10"/>
        <v>16</v>
      </c>
      <c r="W38" s="66">
        <f t="shared" si="10"/>
        <v>0</v>
      </c>
      <c r="X38" s="75">
        <f t="shared" si="6"/>
        <v>44.81481481481481</v>
      </c>
      <c r="Y38" s="68"/>
      <c r="Z38" s="66" cm="1">
        <f t="array" ref="Z38">SUMPRODUCT((Data!$A$2:$A$59766=$A$3)*(Data!$G$2:$G$59766=$Z$4)*(Data!$B$2:$B$59766=$A38)*(Data!$H$2:$H$59766=Z$5)*(Data!$I$2:$I$59766))</f>
        <v>3</v>
      </c>
      <c r="AA38" s="66" cm="1">
        <f t="array" ref="AA38">SUMPRODUCT((Data!$A$2:$A$59766=$A$3)*(Data!$G$2:$G$59766=$Z$4)*(Data!$B$2:$B$59766=$A38)*(Data!$H$2:$H$59766=AA$5)*(Data!$I$2:$I$59766))</f>
        <v>1</v>
      </c>
      <c r="AB38" s="66" cm="1">
        <f t="array" ref="AB38">SUMPRODUCT((Data!$A$2:$A$59766=$A$3)*(Data!$G$2:$G$59766=$Z$4)*(Data!$B$2:$B$59766=$A38)*(Data!$H$2:$H$59766=AB$5)*(Data!$I$2:$I$59766))</f>
        <v>1</v>
      </c>
      <c r="AC38" s="66" cm="1">
        <f t="array" ref="AC38">SUMPRODUCT((Data!$A$2:$A$59766=$A$3)*(Data!$G$2:$G$59766=$Z$4)*(Data!$B$2:$B$59766=$A38)*(Data!$H$2:$H$59766=AC$5)*(Data!$I$2:$I$59766))</f>
        <v>0</v>
      </c>
      <c r="AD38" s="66" cm="1">
        <f t="array" ref="AD38">SUMPRODUCT((Data!$A$2:$A$59766=$A$3)*(Data!$G$2:$G$59766=$Z$4)*(Data!$B$2:$B$59766=$A38)*(Data!$H$2:$H$59766=AD$5)*(Data!$I$2:$I$59766))</f>
        <v>1</v>
      </c>
      <c r="AE38" s="66" cm="1">
        <f t="array" ref="AE38">SUMPRODUCT((Data!$A$2:$A$59766=$A$3)*(Data!$G$2:$G$59766=$Z$4)*(Data!$B$2:$B$59766=$A38)*(Data!$H$2:$H$59766=AE$5)*(Data!$I$2:$I$59766))</f>
        <v>0</v>
      </c>
      <c r="AF38" s="75">
        <f t="shared" si="11"/>
        <v>31.833333333333332</v>
      </c>
      <c r="AG38" s="68"/>
      <c r="AH38" s="66" cm="1">
        <f t="array" ref="AH38">SUMPRODUCT((Data!$A$2:$A$59766=$A$3)*(Data!$G$2:$G$59766=$AH$4)*(Data!$B$2:$B$59766=$A38)*(Data!$H$2:$H$59766=AH$5)*(Data!$I$2:$I$59766))</f>
        <v>0</v>
      </c>
      <c r="AI38" s="66" cm="1">
        <f t="array" ref="AI38">SUMPRODUCT((Data!$A$2:$A$59766=$A$3)*(Data!$G$2:$G$59766=$AH$4)*(Data!$B$2:$B$59766=$A38)*(Data!$H$2:$H$59766=AI$5)*(Data!$I$2:$I$59766))</f>
        <v>1</v>
      </c>
      <c r="AJ38" s="66" cm="1">
        <f t="array" ref="AJ38">SUMPRODUCT((Data!$A$2:$A$59766=$A$3)*(Data!$G$2:$G$59766=$AH$4)*(Data!$B$2:$B$59766=$A38)*(Data!$H$2:$H$59766=AJ$5)*(Data!$I$2:$I$59766))</f>
        <v>2</v>
      </c>
      <c r="AK38" s="66" cm="1">
        <f t="array" ref="AK38">SUMPRODUCT((Data!$A$2:$A$59766=$A$3)*(Data!$G$2:$G$59766=$AH$4)*(Data!$B$2:$B$59766=$A38)*(Data!$H$2:$H$59766=AK$5)*(Data!$I$2:$I$59766))</f>
        <v>1</v>
      </c>
      <c r="AL38" s="66" cm="1">
        <f t="array" ref="AL38">SUMPRODUCT((Data!$A$2:$A$59766=$A$3)*(Data!$G$2:$G$59766=$AH$4)*(Data!$B$2:$B$59766=$A38)*(Data!$H$2:$H$59766=AL$5)*(Data!$I$2:$I$59766))</f>
        <v>3</v>
      </c>
      <c r="AM38" s="66" cm="1">
        <f t="array" ref="AM38">SUMPRODUCT((Data!$A$2:$A$59766=$A$3)*(Data!$G$2:$G$59766=$AH$4)*(Data!$B$2:$B$59766=$A38)*(Data!$H$2:$H$59766=AM$5)*(Data!$I$2:$I$59766))</f>
        <v>0</v>
      </c>
      <c r="AN38" s="75">
        <f t="shared" si="12"/>
        <v>49</v>
      </c>
      <c r="AO38" s="68"/>
      <c r="AP38" s="66">
        <f t="shared" si="13"/>
        <v>11</v>
      </c>
      <c r="AQ38" s="66">
        <f t="shared" si="13"/>
        <v>8</v>
      </c>
      <c r="AR38" s="66">
        <f t="shared" si="13"/>
        <v>13</v>
      </c>
      <c r="AS38" s="66">
        <f t="shared" si="13"/>
        <v>15</v>
      </c>
      <c r="AT38" s="66">
        <f t="shared" si="13"/>
        <v>20</v>
      </c>
      <c r="AU38" s="66">
        <f t="shared" si="13"/>
        <v>0</v>
      </c>
      <c r="AV38" s="75">
        <f t="shared" si="7"/>
        <v>44.089552238805965</v>
      </c>
      <c r="AW38" s="59"/>
      <c r="AX38" s="59"/>
      <c r="AY38" s="68"/>
      <c r="AZ38" s="68"/>
      <c r="BA38" s="59"/>
      <c r="BB38" s="59"/>
    </row>
    <row r="39" spans="1:54" ht="15" customHeight="1" x14ac:dyDescent="0.25">
      <c r="A39" s="59" t="s">
        <v>25</v>
      </c>
      <c r="B39" s="66" cm="1">
        <f t="array" ref="B39">SUMPRODUCT((Data!$A$2:$A$59766=$A$3)*(Data!$G$2:$G$59766=$B$4)*(Data!$B$2:$B$59766=$A39)*(Data!$H$2:$H$59766=B$5)*(Data!$I$2:$I$59766))</f>
        <v>2</v>
      </c>
      <c r="C39" s="66" cm="1">
        <f t="array" ref="C39">SUMPRODUCT((Data!$A$2:$A$59766=$A$3)*(Data!$G$2:$G$59766=$B$4)*(Data!$B$2:$B$59766=$A39)*(Data!$H$2:$H$59766=C$5)*(Data!$I$2:$I$59766))</f>
        <v>2</v>
      </c>
      <c r="D39" s="66" cm="1">
        <f t="array" ref="D39">SUMPRODUCT((Data!$A$2:$A$59766=$A$3)*(Data!$G$2:$G$59766=$B$4)*(Data!$B$2:$B$59766=$A39)*(Data!$H$2:$H$59766=D$5)*(Data!$I$2:$I$59766))</f>
        <v>4</v>
      </c>
      <c r="E39" s="66" cm="1">
        <f t="array" ref="E39">SUMPRODUCT((Data!$A$2:$A$59766=$A$3)*(Data!$G$2:$G$59766=$B$4)*(Data!$B$2:$B$59766=$A39)*(Data!$H$2:$H$59766=E$5)*(Data!$I$2:$I$59766))</f>
        <v>31</v>
      </c>
      <c r="F39" s="66" cm="1">
        <f t="array" ref="F39">SUMPRODUCT((Data!$A$2:$A$59766=$A$3)*(Data!$G$2:$G$59766=$B$4)*(Data!$B$2:$B$59766=$A39)*(Data!$H$2:$H$59766=F$5)*(Data!$I$2:$I$59766))</f>
        <v>13</v>
      </c>
      <c r="G39" s="66" cm="1">
        <f t="array" ref="G39">SUMPRODUCT((Data!$A$2:$A$59766=$A$3)*(Data!$G$2:$G$59766=$B$4)*(Data!$B$2:$B$59766=$A39)*(Data!$H$2:$H$59766=G$5)*(Data!$I$2:$I$59766))</f>
        <v>0</v>
      </c>
      <c r="H39" s="75">
        <f t="shared" si="8"/>
        <v>50.269230769230766</v>
      </c>
      <c r="I39" s="68"/>
      <c r="J39" s="66" cm="1">
        <f t="array" ref="J39">SUMPRODUCT((Data!$A$2:$A$59766=$A$3)*(Data!$G$2:$G$59766=$J$4)*(Data!$B$2:$B$59766=$A39)*(Data!$H$2:$H$59766=J$5)*(Data!$I$2:$I$59766))</f>
        <v>0</v>
      </c>
      <c r="K39" s="66" cm="1">
        <f t="array" ref="K39">SUMPRODUCT((Data!$A$2:$A$59766=$A$3)*(Data!$G$2:$G$59766=$J$4)*(Data!$B$2:$B$59766=$A39)*(Data!$H$2:$H$59766=K$5)*(Data!$I$2:$I$59766))</f>
        <v>0</v>
      </c>
      <c r="L39" s="66" cm="1">
        <f t="array" ref="L39">SUMPRODUCT((Data!$A$2:$A$59766=$A$3)*(Data!$G$2:$G$59766=$J$4)*(Data!$B$2:$B$59766=$A39)*(Data!$H$2:$H$59766=L$5)*(Data!$I$2:$I$59766))</f>
        <v>1</v>
      </c>
      <c r="M39" s="66" cm="1">
        <f t="array" ref="M39">SUMPRODUCT((Data!$A$2:$A$59766=$A$3)*(Data!$G$2:$G$59766=$J$4)*(Data!$B$2:$B$59766=$A39)*(Data!$H$2:$H$59766=M$5)*(Data!$I$2:$I$59766))</f>
        <v>5</v>
      </c>
      <c r="N39" s="66" cm="1">
        <f t="array" ref="N39">SUMPRODUCT((Data!$A$2:$A$59766=$A$3)*(Data!$G$2:$G$59766=$J$4)*(Data!$B$2:$B$59766=$A39)*(Data!$H$2:$H$59766=N$5)*(Data!$I$2:$I$59766))</f>
        <v>4</v>
      </c>
      <c r="O39" s="66" cm="1">
        <f t="array" ref="O39">SUMPRODUCT((Data!$A$2:$A$59766=$A$3)*(Data!$G$2:$G$59766=$J$4)*(Data!$B$2:$B$59766=$A39)*(Data!$H$2:$H$59766=O$5)*(Data!$I$2:$I$59766))</f>
        <v>0</v>
      </c>
      <c r="P39" s="75">
        <f t="shared" si="9"/>
        <v>53.5</v>
      </c>
      <c r="Q39" s="68"/>
      <c r="R39" s="66">
        <f t="shared" si="10"/>
        <v>2</v>
      </c>
      <c r="S39" s="66">
        <f t="shared" si="10"/>
        <v>2</v>
      </c>
      <c r="T39" s="66">
        <f t="shared" si="10"/>
        <v>5</v>
      </c>
      <c r="U39" s="66">
        <f t="shared" si="10"/>
        <v>36</v>
      </c>
      <c r="V39" s="66">
        <f t="shared" si="10"/>
        <v>17</v>
      </c>
      <c r="W39" s="66">
        <f t="shared" si="10"/>
        <v>0</v>
      </c>
      <c r="X39" s="75">
        <f t="shared" si="6"/>
        <v>50.79032258064516</v>
      </c>
      <c r="Y39" s="68"/>
      <c r="Z39" s="66" cm="1">
        <f t="array" ref="Z39">SUMPRODUCT((Data!$A$2:$A$59766=$A$3)*(Data!$G$2:$G$59766=$Z$4)*(Data!$B$2:$B$59766=$A39)*(Data!$H$2:$H$59766=Z$5)*(Data!$I$2:$I$59766))</f>
        <v>0</v>
      </c>
      <c r="AA39" s="66" cm="1">
        <f t="array" ref="AA39">SUMPRODUCT((Data!$A$2:$A$59766=$A$3)*(Data!$G$2:$G$59766=$Z$4)*(Data!$B$2:$B$59766=$A39)*(Data!$H$2:$H$59766=AA$5)*(Data!$I$2:$I$59766))</f>
        <v>0</v>
      </c>
      <c r="AB39" s="66" cm="1">
        <f t="array" ref="AB39">SUMPRODUCT((Data!$A$2:$A$59766=$A$3)*(Data!$G$2:$G$59766=$Z$4)*(Data!$B$2:$B$59766=$A39)*(Data!$H$2:$H$59766=AB$5)*(Data!$I$2:$I$59766))</f>
        <v>0</v>
      </c>
      <c r="AC39" s="66" cm="1">
        <f t="array" ref="AC39">SUMPRODUCT((Data!$A$2:$A$59766=$A$3)*(Data!$G$2:$G$59766=$Z$4)*(Data!$B$2:$B$59766=$A39)*(Data!$H$2:$H$59766=AC$5)*(Data!$I$2:$I$59766))</f>
        <v>0</v>
      </c>
      <c r="AD39" s="66" cm="1">
        <f t="array" ref="AD39">SUMPRODUCT((Data!$A$2:$A$59766=$A$3)*(Data!$G$2:$G$59766=$Z$4)*(Data!$B$2:$B$59766=$A39)*(Data!$H$2:$H$59766=AD$5)*(Data!$I$2:$I$59766))</f>
        <v>1</v>
      </c>
      <c r="AE39" s="66" cm="1">
        <f t="array" ref="AE39">SUMPRODUCT((Data!$A$2:$A$59766=$A$3)*(Data!$G$2:$G$59766=$Z$4)*(Data!$B$2:$B$59766=$A39)*(Data!$H$2:$H$59766=AE$5)*(Data!$I$2:$I$59766))</f>
        <v>0</v>
      </c>
      <c r="AF39" s="75">
        <f t="shared" si="11"/>
        <v>60.5</v>
      </c>
      <c r="AG39" s="68"/>
      <c r="AH39" s="66" cm="1">
        <f t="array" ref="AH39">SUMPRODUCT((Data!$A$2:$A$59766=$A$3)*(Data!$G$2:$G$59766=$AH$4)*(Data!$B$2:$B$59766=$A39)*(Data!$H$2:$H$59766=AH$5)*(Data!$I$2:$I$59766))</f>
        <v>4</v>
      </c>
      <c r="AI39" s="66" cm="1">
        <f t="array" ref="AI39">SUMPRODUCT((Data!$A$2:$A$59766=$A$3)*(Data!$G$2:$G$59766=$AH$4)*(Data!$B$2:$B$59766=$A39)*(Data!$H$2:$H$59766=AI$5)*(Data!$I$2:$I$59766))</f>
        <v>6</v>
      </c>
      <c r="AJ39" s="66" cm="1">
        <f t="array" ref="AJ39">SUMPRODUCT((Data!$A$2:$A$59766=$A$3)*(Data!$G$2:$G$59766=$AH$4)*(Data!$B$2:$B$59766=$A39)*(Data!$H$2:$H$59766=AJ$5)*(Data!$I$2:$I$59766))</f>
        <v>3</v>
      </c>
      <c r="AK39" s="66" cm="1">
        <f t="array" ref="AK39">SUMPRODUCT((Data!$A$2:$A$59766=$A$3)*(Data!$G$2:$G$59766=$AH$4)*(Data!$B$2:$B$59766=$A39)*(Data!$H$2:$H$59766=AK$5)*(Data!$I$2:$I$59766))</f>
        <v>10</v>
      </c>
      <c r="AL39" s="66" cm="1">
        <f t="array" ref="AL39">SUMPRODUCT((Data!$A$2:$A$59766=$A$3)*(Data!$G$2:$G$59766=$AH$4)*(Data!$B$2:$B$59766=$A39)*(Data!$H$2:$H$59766=AL$5)*(Data!$I$2:$I$59766))</f>
        <v>15</v>
      </c>
      <c r="AM39" s="66" cm="1">
        <f t="array" ref="AM39">SUMPRODUCT((Data!$A$2:$A$59766=$A$3)*(Data!$G$2:$G$59766=$AH$4)*(Data!$B$2:$B$59766=$A39)*(Data!$H$2:$H$59766=AM$5)*(Data!$I$2:$I$59766))</f>
        <v>0</v>
      </c>
      <c r="AN39" s="75">
        <f t="shared" si="12"/>
        <v>47.210526315789473</v>
      </c>
      <c r="AO39" s="68"/>
      <c r="AP39" s="66">
        <f t="shared" si="13"/>
        <v>6</v>
      </c>
      <c r="AQ39" s="66">
        <f t="shared" si="13"/>
        <v>8</v>
      </c>
      <c r="AR39" s="66">
        <f t="shared" si="13"/>
        <v>8</v>
      </c>
      <c r="AS39" s="66">
        <f t="shared" si="13"/>
        <v>46</v>
      </c>
      <c r="AT39" s="66">
        <f t="shared" si="13"/>
        <v>33</v>
      </c>
      <c r="AU39" s="66">
        <f t="shared" si="13"/>
        <v>0</v>
      </c>
      <c r="AV39" s="75">
        <f t="shared" si="7"/>
        <v>49.539603960396036</v>
      </c>
      <c r="AW39" s="59"/>
      <c r="AX39" s="59"/>
      <c r="AY39" s="68"/>
      <c r="AZ39" s="68"/>
      <c r="BA39" s="59"/>
      <c r="BB39" s="59"/>
    </row>
    <row r="40" spans="1:54" ht="15" customHeight="1" x14ac:dyDescent="0.25">
      <c r="A40" s="59" t="s">
        <v>26</v>
      </c>
      <c r="B40" s="66" cm="1">
        <f t="array" ref="B40">SUMPRODUCT((Data!$A$2:$A$59766=$A$3)*(Data!$G$2:$G$59766=$B$4)*(Data!$B$2:$B$59766=$A40)*(Data!$H$2:$H$59766=B$5)*(Data!$I$2:$I$59766))</f>
        <v>0</v>
      </c>
      <c r="C40" s="66" cm="1">
        <f t="array" ref="C40">SUMPRODUCT((Data!$A$2:$A$59766=$A$3)*(Data!$G$2:$G$59766=$B$4)*(Data!$B$2:$B$59766=$A40)*(Data!$H$2:$H$59766=C$5)*(Data!$I$2:$I$59766))</f>
        <v>1</v>
      </c>
      <c r="D40" s="66" cm="1">
        <f t="array" ref="D40">SUMPRODUCT((Data!$A$2:$A$59766=$A$3)*(Data!$G$2:$G$59766=$B$4)*(Data!$B$2:$B$59766=$A40)*(Data!$H$2:$H$59766=D$5)*(Data!$I$2:$I$59766))</f>
        <v>0</v>
      </c>
      <c r="E40" s="66" cm="1">
        <f t="array" ref="E40">SUMPRODUCT((Data!$A$2:$A$59766=$A$3)*(Data!$G$2:$G$59766=$B$4)*(Data!$B$2:$B$59766=$A40)*(Data!$H$2:$H$59766=E$5)*(Data!$I$2:$I$59766))</f>
        <v>9</v>
      </c>
      <c r="F40" s="66" cm="1">
        <f t="array" ref="F40">SUMPRODUCT((Data!$A$2:$A$59766=$A$3)*(Data!$G$2:$G$59766=$B$4)*(Data!$B$2:$B$59766=$A40)*(Data!$H$2:$H$59766=F$5)*(Data!$I$2:$I$59766))</f>
        <v>3</v>
      </c>
      <c r="G40" s="66" cm="1">
        <f t="array" ref="G40">SUMPRODUCT((Data!$A$2:$A$59766=$A$3)*(Data!$G$2:$G$59766=$B$4)*(Data!$B$2:$B$59766=$A40)*(Data!$H$2:$H$59766=G$5)*(Data!$I$2:$I$59766))</f>
        <v>0</v>
      </c>
      <c r="H40" s="75">
        <f t="shared" si="8"/>
        <v>51.230769230769226</v>
      </c>
      <c r="I40" s="68"/>
      <c r="J40" s="66" cm="1">
        <f t="array" ref="J40">SUMPRODUCT((Data!$A$2:$A$59766=$A$3)*(Data!$G$2:$G$59766=$J$4)*(Data!$B$2:$B$59766=$A40)*(Data!$H$2:$H$59766=J$5)*(Data!$I$2:$I$59766))</f>
        <v>4</v>
      </c>
      <c r="K40" s="66" cm="1">
        <f t="array" ref="K40">SUMPRODUCT((Data!$A$2:$A$59766=$A$3)*(Data!$G$2:$G$59766=$J$4)*(Data!$B$2:$B$59766=$A40)*(Data!$H$2:$H$59766=K$5)*(Data!$I$2:$I$59766))</f>
        <v>5</v>
      </c>
      <c r="L40" s="66" cm="1">
        <f t="array" ref="L40">SUMPRODUCT((Data!$A$2:$A$59766=$A$3)*(Data!$G$2:$G$59766=$J$4)*(Data!$B$2:$B$59766=$A40)*(Data!$H$2:$H$59766=L$5)*(Data!$I$2:$I$59766))</f>
        <v>16</v>
      </c>
      <c r="M40" s="66" cm="1">
        <f t="array" ref="M40">SUMPRODUCT((Data!$A$2:$A$59766=$A$3)*(Data!$G$2:$G$59766=$J$4)*(Data!$B$2:$B$59766=$A40)*(Data!$H$2:$H$59766=M$5)*(Data!$I$2:$I$59766))</f>
        <v>7</v>
      </c>
      <c r="N40" s="66" cm="1">
        <f t="array" ref="N40">SUMPRODUCT((Data!$A$2:$A$59766=$A$3)*(Data!$G$2:$G$59766=$J$4)*(Data!$B$2:$B$59766=$A40)*(Data!$H$2:$H$59766=N$5)*(Data!$I$2:$I$59766))</f>
        <v>5</v>
      </c>
      <c r="O40" s="66" cm="1">
        <f t="array" ref="O40">SUMPRODUCT((Data!$A$2:$A$59766=$A$3)*(Data!$G$2:$G$59766=$J$4)*(Data!$B$2:$B$59766=$A40)*(Data!$H$2:$H$59766=O$5)*(Data!$I$2:$I$59766))</f>
        <v>0</v>
      </c>
      <c r="P40" s="75">
        <f t="shared" si="9"/>
        <v>41.459459459459467</v>
      </c>
      <c r="Q40" s="68"/>
      <c r="R40" s="66">
        <f t="shared" si="10"/>
        <v>4</v>
      </c>
      <c r="S40" s="66">
        <f t="shared" si="10"/>
        <v>6</v>
      </c>
      <c r="T40" s="66">
        <f t="shared" si="10"/>
        <v>16</v>
      </c>
      <c r="U40" s="66">
        <f t="shared" si="10"/>
        <v>16</v>
      </c>
      <c r="V40" s="66">
        <f t="shared" si="10"/>
        <v>8</v>
      </c>
      <c r="W40" s="66">
        <f t="shared" si="10"/>
        <v>0</v>
      </c>
      <c r="X40" s="75">
        <f t="shared" si="6"/>
        <v>44</v>
      </c>
      <c r="Y40" s="68"/>
      <c r="Z40" s="66" cm="1">
        <f t="array" ref="Z40">SUMPRODUCT((Data!$A$2:$A$59766=$A$3)*(Data!$G$2:$G$59766=$Z$4)*(Data!$B$2:$B$59766=$A40)*(Data!$H$2:$H$59766=Z$5)*(Data!$I$2:$I$59766))</f>
        <v>0</v>
      </c>
      <c r="AA40" s="66" cm="1">
        <f t="array" ref="AA40">SUMPRODUCT((Data!$A$2:$A$59766=$A$3)*(Data!$G$2:$G$59766=$Z$4)*(Data!$B$2:$B$59766=$A40)*(Data!$H$2:$H$59766=AA$5)*(Data!$I$2:$I$59766))</f>
        <v>0</v>
      </c>
      <c r="AB40" s="66" cm="1">
        <f t="array" ref="AB40">SUMPRODUCT((Data!$A$2:$A$59766=$A$3)*(Data!$G$2:$G$59766=$Z$4)*(Data!$B$2:$B$59766=$A40)*(Data!$H$2:$H$59766=AB$5)*(Data!$I$2:$I$59766))</f>
        <v>0</v>
      </c>
      <c r="AC40" s="66" cm="1">
        <f t="array" ref="AC40">SUMPRODUCT((Data!$A$2:$A$59766=$A$3)*(Data!$G$2:$G$59766=$Z$4)*(Data!$B$2:$B$59766=$A40)*(Data!$H$2:$H$59766=AC$5)*(Data!$I$2:$I$59766))</f>
        <v>1</v>
      </c>
      <c r="AD40" s="66" cm="1">
        <f t="array" ref="AD40">SUMPRODUCT((Data!$A$2:$A$59766=$A$3)*(Data!$G$2:$G$59766=$Z$4)*(Data!$B$2:$B$59766=$A40)*(Data!$H$2:$H$59766=AD$5)*(Data!$I$2:$I$59766))</f>
        <v>2</v>
      </c>
      <c r="AE40" s="66" cm="1">
        <f t="array" ref="AE40">SUMPRODUCT((Data!$A$2:$A$59766=$A$3)*(Data!$G$2:$G$59766=$Z$4)*(Data!$B$2:$B$59766=$A40)*(Data!$H$2:$H$59766=AE$5)*(Data!$I$2:$I$59766))</f>
        <v>0</v>
      </c>
      <c r="AF40" s="75">
        <f t="shared" si="11"/>
        <v>57.166666666666657</v>
      </c>
      <c r="AG40" s="68"/>
      <c r="AH40" s="66" cm="1">
        <f t="array" ref="AH40">SUMPRODUCT((Data!$A$2:$A$59766=$A$3)*(Data!$G$2:$G$59766=$AH$4)*(Data!$B$2:$B$59766=$A40)*(Data!$H$2:$H$59766=AH$5)*(Data!$I$2:$I$59766))</f>
        <v>2</v>
      </c>
      <c r="AI40" s="66" cm="1">
        <f t="array" ref="AI40">SUMPRODUCT((Data!$A$2:$A$59766=$A$3)*(Data!$G$2:$G$59766=$AH$4)*(Data!$B$2:$B$59766=$A40)*(Data!$H$2:$H$59766=AI$5)*(Data!$I$2:$I$59766))</f>
        <v>1</v>
      </c>
      <c r="AJ40" s="66" cm="1">
        <f t="array" ref="AJ40">SUMPRODUCT((Data!$A$2:$A$59766=$A$3)*(Data!$G$2:$G$59766=$AH$4)*(Data!$B$2:$B$59766=$A40)*(Data!$H$2:$H$59766=AJ$5)*(Data!$I$2:$I$59766))</f>
        <v>2</v>
      </c>
      <c r="AK40" s="66" cm="1">
        <f t="array" ref="AK40">SUMPRODUCT((Data!$A$2:$A$59766=$A$3)*(Data!$G$2:$G$59766=$AH$4)*(Data!$B$2:$B$59766=$A40)*(Data!$H$2:$H$59766=AK$5)*(Data!$I$2:$I$59766))</f>
        <v>6</v>
      </c>
      <c r="AL40" s="66" cm="1">
        <f t="array" ref="AL40">SUMPRODUCT((Data!$A$2:$A$59766=$A$3)*(Data!$G$2:$G$59766=$AH$4)*(Data!$B$2:$B$59766=$A40)*(Data!$H$2:$H$59766=AL$5)*(Data!$I$2:$I$59766))</f>
        <v>5</v>
      </c>
      <c r="AM40" s="66" cm="1">
        <f t="array" ref="AM40">SUMPRODUCT((Data!$A$2:$A$59766=$A$3)*(Data!$G$2:$G$59766=$AH$4)*(Data!$B$2:$B$59766=$A40)*(Data!$H$2:$H$59766=AM$5)*(Data!$I$2:$I$59766))</f>
        <v>0</v>
      </c>
      <c r="AN40" s="75">
        <f t="shared" si="12"/>
        <v>47.28125</v>
      </c>
      <c r="AO40" s="68"/>
      <c r="AP40" s="66">
        <f t="shared" si="13"/>
        <v>6</v>
      </c>
      <c r="AQ40" s="66">
        <f t="shared" si="13"/>
        <v>7</v>
      </c>
      <c r="AR40" s="66">
        <f t="shared" si="13"/>
        <v>18</v>
      </c>
      <c r="AS40" s="66">
        <f t="shared" si="13"/>
        <v>23</v>
      </c>
      <c r="AT40" s="66">
        <f t="shared" si="13"/>
        <v>15</v>
      </c>
      <c r="AU40" s="66">
        <f t="shared" si="13"/>
        <v>0</v>
      </c>
      <c r="AV40" s="75">
        <f t="shared" si="7"/>
        <v>45.333333333333329</v>
      </c>
      <c r="AW40" s="59"/>
      <c r="AX40" s="59"/>
      <c r="AY40" s="68"/>
      <c r="AZ40" s="68"/>
      <c r="BA40" s="59"/>
      <c r="BB40" s="59"/>
    </row>
    <row r="41" spans="1:54" ht="15" customHeight="1" x14ac:dyDescent="0.25">
      <c r="A41" s="59" t="s">
        <v>43</v>
      </c>
      <c r="B41" s="66" cm="1">
        <f t="array" ref="B41">SUMPRODUCT((Data!$A$2:$A$59766=$A$3)*(Data!$G$2:$G$59766=$B$4)*(Data!$B$2:$B$59766=$A41)*(Data!$H$2:$H$59766=B$5)*(Data!$I$2:$I$59766))</f>
        <v>0</v>
      </c>
      <c r="C41" s="66" cm="1">
        <f t="array" ref="C41">SUMPRODUCT((Data!$A$2:$A$59766=$A$3)*(Data!$G$2:$G$59766=$B$4)*(Data!$B$2:$B$59766=$A41)*(Data!$H$2:$H$59766=C$5)*(Data!$I$2:$I$59766))</f>
        <v>0</v>
      </c>
      <c r="D41" s="66" cm="1">
        <f t="array" ref="D41">SUMPRODUCT((Data!$A$2:$A$59766=$A$3)*(Data!$G$2:$G$59766=$B$4)*(Data!$B$2:$B$59766=$A41)*(Data!$H$2:$H$59766=D$5)*(Data!$I$2:$I$59766))</f>
        <v>0</v>
      </c>
      <c r="E41" s="66" cm="1">
        <f t="array" ref="E41">SUMPRODUCT((Data!$A$2:$A$59766=$A$3)*(Data!$G$2:$G$59766=$B$4)*(Data!$B$2:$B$59766=$A41)*(Data!$H$2:$H$59766=E$5)*(Data!$I$2:$I$59766))</f>
        <v>0</v>
      </c>
      <c r="F41" s="66" cm="1">
        <f t="array" ref="F41">SUMPRODUCT((Data!$A$2:$A$59766=$A$3)*(Data!$G$2:$G$59766=$B$4)*(Data!$B$2:$B$59766=$A41)*(Data!$H$2:$H$59766=F$5)*(Data!$I$2:$I$59766))</f>
        <v>0</v>
      </c>
      <c r="G41" s="66" cm="1">
        <f t="array" ref="G41">SUMPRODUCT((Data!$A$2:$A$59766=$A$3)*(Data!$G$2:$G$59766=$B$4)*(Data!$B$2:$B$59766=$A41)*(Data!$H$2:$H$59766=G$5)*(Data!$I$2:$I$59766))</f>
        <v>0</v>
      </c>
      <c r="H41" s="67" t="str">
        <f t="shared" si="8"/>
        <v>-</v>
      </c>
      <c r="I41" s="68"/>
      <c r="J41" s="66" cm="1">
        <f t="array" ref="J41">SUMPRODUCT((Data!$A$2:$A$59766=$A$3)*(Data!$G$2:$G$59766=$J$4)*(Data!$B$2:$B$59766=$A41)*(Data!$H$2:$H$59766=J$5)*(Data!$I$2:$I$59766))</f>
        <v>0</v>
      </c>
      <c r="K41" s="66" cm="1">
        <f t="array" ref="K41">SUMPRODUCT((Data!$A$2:$A$59766=$A$3)*(Data!$G$2:$G$59766=$J$4)*(Data!$B$2:$B$59766=$A41)*(Data!$H$2:$H$59766=K$5)*(Data!$I$2:$I$59766))</f>
        <v>0</v>
      </c>
      <c r="L41" s="66" cm="1">
        <f t="array" ref="L41">SUMPRODUCT((Data!$A$2:$A$59766=$A$3)*(Data!$G$2:$G$59766=$J$4)*(Data!$B$2:$B$59766=$A41)*(Data!$H$2:$H$59766=L$5)*(Data!$I$2:$I$59766))</f>
        <v>0</v>
      </c>
      <c r="M41" s="66" cm="1">
        <f t="array" ref="M41">SUMPRODUCT((Data!$A$2:$A$59766=$A$3)*(Data!$G$2:$G$59766=$J$4)*(Data!$B$2:$B$59766=$A41)*(Data!$H$2:$H$59766=M$5)*(Data!$I$2:$I$59766))</f>
        <v>0</v>
      </c>
      <c r="N41" s="66" cm="1">
        <f t="array" ref="N41">SUMPRODUCT((Data!$A$2:$A$59766=$A$3)*(Data!$G$2:$G$59766=$J$4)*(Data!$B$2:$B$59766=$A41)*(Data!$H$2:$H$59766=N$5)*(Data!$I$2:$I$59766))</f>
        <v>0</v>
      </c>
      <c r="O41" s="66" cm="1">
        <f t="array" ref="O41">SUMPRODUCT((Data!$A$2:$A$59766=$A$3)*(Data!$G$2:$G$59766=$J$4)*(Data!$B$2:$B$59766=$A41)*(Data!$H$2:$H$59766=O$5)*(Data!$I$2:$I$59766))</f>
        <v>0</v>
      </c>
      <c r="P41" s="67" t="str">
        <f t="shared" si="9"/>
        <v>-</v>
      </c>
      <c r="Q41" s="68"/>
      <c r="R41" s="66">
        <f t="shared" si="10"/>
        <v>0</v>
      </c>
      <c r="S41" s="66">
        <f t="shared" si="10"/>
        <v>0</v>
      </c>
      <c r="T41" s="66">
        <f t="shared" si="10"/>
        <v>0</v>
      </c>
      <c r="U41" s="66">
        <f t="shared" si="10"/>
        <v>0</v>
      </c>
      <c r="V41" s="66">
        <f t="shared" si="10"/>
        <v>0</v>
      </c>
      <c r="W41" s="66">
        <f t="shared" si="10"/>
        <v>0</v>
      </c>
      <c r="X41" s="67" t="str">
        <f t="shared" si="6"/>
        <v>-</v>
      </c>
      <c r="Y41" s="68"/>
      <c r="Z41" s="66" cm="1">
        <f t="array" ref="Z41">SUMPRODUCT((Data!$A$2:$A$59766=$A$3)*(Data!$G$2:$G$59766=$Z$4)*(Data!$B$2:$B$59766=$A41)*(Data!$H$2:$H$59766=Z$5)*(Data!$I$2:$I$59766))</f>
        <v>0</v>
      </c>
      <c r="AA41" s="66" cm="1">
        <f t="array" ref="AA41">SUMPRODUCT((Data!$A$2:$A$59766=$A$3)*(Data!$G$2:$G$59766=$Z$4)*(Data!$B$2:$B$59766=$A41)*(Data!$H$2:$H$59766=AA$5)*(Data!$I$2:$I$59766))</f>
        <v>0</v>
      </c>
      <c r="AB41" s="66" cm="1">
        <f t="array" ref="AB41">SUMPRODUCT((Data!$A$2:$A$59766=$A$3)*(Data!$G$2:$G$59766=$Z$4)*(Data!$B$2:$B$59766=$A41)*(Data!$H$2:$H$59766=AB$5)*(Data!$I$2:$I$59766))</f>
        <v>0</v>
      </c>
      <c r="AC41" s="66" cm="1">
        <f t="array" ref="AC41">SUMPRODUCT((Data!$A$2:$A$59766=$A$3)*(Data!$G$2:$G$59766=$Z$4)*(Data!$B$2:$B$59766=$A41)*(Data!$H$2:$H$59766=AC$5)*(Data!$I$2:$I$59766))</f>
        <v>0</v>
      </c>
      <c r="AD41" s="66" cm="1">
        <f t="array" ref="AD41">SUMPRODUCT((Data!$A$2:$A$59766=$A$3)*(Data!$G$2:$G$59766=$Z$4)*(Data!$B$2:$B$59766=$A41)*(Data!$H$2:$H$59766=AD$5)*(Data!$I$2:$I$59766))</f>
        <v>0</v>
      </c>
      <c r="AE41" s="66" cm="1">
        <f t="array" ref="AE41">SUMPRODUCT((Data!$A$2:$A$59766=$A$3)*(Data!$G$2:$G$59766=$Z$4)*(Data!$B$2:$B$59766=$A41)*(Data!$H$2:$H$59766=AE$5)*(Data!$I$2:$I$59766))</f>
        <v>0</v>
      </c>
      <c r="AF41" s="67" t="str">
        <f t="shared" si="11"/>
        <v>-</v>
      </c>
      <c r="AG41" s="68"/>
      <c r="AH41" s="66" cm="1">
        <f t="array" ref="AH41">SUMPRODUCT((Data!$A$2:$A$59766=$A$3)*(Data!$G$2:$G$59766=$AH$4)*(Data!$B$2:$B$59766=$A41)*(Data!$H$2:$H$59766=AH$5)*(Data!$I$2:$I$59766))</f>
        <v>0</v>
      </c>
      <c r="AI41" s="66" cm="1">
        <f t="array" ref="AI41">SUMPRODUCT((Data!$A$2:$A$59766=$A$3)*(Data!$G$2:$G$59766=$AH$4)*(Data!$B$2:$B$59766=$A41)*(Data!$H$2:$H$59766=AI$5)*(Data!$I$2:$I$59766))</f>
        <v>0</v>
      </c>
      <c r="AJ41" s="66" cm="1">
        <f t="array" ref="AJ41">SUMPRODUCT((Data!$A$2:$A$59766=$A$3)*(Data!$G$2:$G$59766=$AH$4)*(Data!$B$2:$B$59766=$A41)*(Data!$H$2:$H$59766=AJ$5)*(Data!$I$2:$I$59766))</f>
        <v>0</v>
      </c>
      <c r="AK41" s="66" cm="1">
        <f t="array" ref="AK41">SUMPRODUCT((Data!$A$2:$A$59766=$A$3)*(Data!$G$2:$G$59766=$AH$4)*(Data!$B$2:$B$59766=$A41)*(Data!$H$2:$H$59766=AK$5)*(Data!$I$2:$I$59766))</f>
        <v>0</v>
      </c>
      <c r="AL41" s="66" cm="1">
        <f t="array" ref="AL41">SUMPRODUCT((Data!$A$2:$A$59766=$A$3)*(Data!$G$2:$G$59766=$AH$4)*(Data!$B$2:$B$59766=$A41)*(Data!$H$2:$H$59766=AL$5)*(Data!$I$2:$I$59766))</f>
        <v>0</v>
      </c>
      <c r="AM41" s="66" cm="1">
        <f t="array" ref="AM41">SUMPRODUCT((Data!$A$2:$A$59766=$A$3)*(Data!$G$2:$G$59766=$AH$4)*(Data!$B$2:$B$59766=$A41)*(Data!$H$2:$H$59766=AM$5)*(Data!$I$2:$I$59766))</f>
        <v>0</v>
      </c>
      <c r="AN41" s="67" t="str">
        <f t="shared" si="12"/>
        <v>-</v>
      </c>
      <c r="AO41" s="68"/>
      <c r="AP41" s="66">
        <f t="shared" si="13"/>
        <v>0</v>
      </c>
      <c r="AQ41" s="66">
        <f t="shared" si="13"/>
        <v>0</v>
      </c>
      <c r="AR41" s="66">
        <f t="shared" si="13"/>
        <v>0</v>
      </c>
      <c r="AS41" s="66">
        <f t="shared" si="13"/>
        <v>0</v>
      </c>
      <c r="AT41" s="66">
        <f t="shared" si="13"/>
        <v>0</v>
      </c>
      <c r="AU41" s="66">
        <f t="shared" si="13"/>
        <v>0</v>
      </c>
      <c r="AV41" s="67" t="str">
        <f t="shared" si="7"/>
        <v>-</v>
      </c>
      <c r="AW41" s="59"/>
      <c r="AX41" s="59"/>
      <c r="AY41" s="68"/>
      <c r="AZ41" s="68"/>
      <c r="BA41" s="59"/>
      <c r="BB41" s="59"/>
    </row>
    <row r="42" spans="1:54" ht="15" customHeight="1" x14ac:dyDescent="0.25">
      <c r="A42" s="59" t="s">
        <v>27</v>
      </c>
      <c r="B42" s="66" cm="1">
        <f t="array" ref="B42">SUMPRODUCT((Data!$A$2:$A$59766=$A$3)*(Data!$G$2:$G$59766=$B$4)*(Data!$B$2:$B$59766=$A42)*(Data!$H$2:$H$59766=B$5)*(Data!$I$2:$I$59766))</f>
        <v>0</v>
      </c>
      <c r="C42" s="66" cm="1">
        <f t="array" ref="C42">SUMPRODUCT((Data!$A$2:$A$59766=$A$3)*(Data!$G$2:$G$59766=$B$4)*(Data!$B$2:$B$59766=$A42)*(Data!$H$2:$H$59766=C$5)*(Data!$I$2:$I$59766))</f>
        <v>6</v>
      </c>
      <c r="D42" s="66" cm="1">
        <f t="array" ref="D42">SUMPRODUCT((Data!$A$2:$A$59766=$A$3)*(Data!$G$2:$G$59766=$B$4)*(Data!$B$2:$B$59766=$A42)*(Data!$H$2:$H$59766=D$5)*(Data!$I$2:$I$59766))</f>
        <v>1</v>
      </c>
      <c r="E42" s="66" cm="1">
        <f t="array" ref="E42">SUMPRODUCT((Data!$A$2:$A$59766=$A$3)*(Data!$G$2:$G$59766=$B$4)*(Data!$B$2:$B$59766=$A42)*(Data!$H$2:$H$59766=E$5)*(Data!$I$2:$I$59766))</f>
        <v>12</v>
      </c>
      <c r="F42" s="66" cm="1">
        <f t="array" ref="F42">SUMPRODUCT((Data!$A$2:$A$59766=$A$3)*(Data!$G$2:$G$59766=$B$4)*(Data!$B$2:$B$59766=$A42)*(Data!$H$2:$H$59766=F$5)*(Data!$I$2:$I$59766))</f>
        <v>7</v>
      </c>
      <c r="G42" s="66" cm="1">
        <f t="array" ref="G42">SUMPRODUCT((Data!$A$2:$A$59766=$A$3)*(Data!$G$2:$G$59766=$B$4)*(Data!$B$2:$B$59766=$A42)*(Data!$H$2:$H$59766=G$5)*(Data!$I$2:$I$59766))</f>
        <v>0</v>
      </c>
      <c r="H42" s="75">
        <f t="shared" si="8"/>
        <v>48.07692307692308</v>
      </c>
      <c r="I42" s="68"/>
      <c r="J42" s="66" cm="1">
        <f t="array" ref="J42">SUMPRODUCT((Data!$A$2:$A$59766=$A$3)*(Data!$G$2:$G$59766=$J$4)*(Data!$B$2:$B$59766=$A42)*(Data!$H$2:$H$59766=J$5)*(Data!$I$2:$I$59766))</f>
        <v>5</v>
      </c>
      <c r="K42" s="66" cm="1">
        <f t="array" ref="K42">SUMPRODUCT((Data!$A$2:$A$59766=$A$3)*(Data!$G$2:$G$59766=$J$4)*(Data!$B$2:$B$59766=$A42)*(Data!$H$2:$H$59766=K$5)*(Data!$I$2:$I$59766))</f>
        <v>14</v>
      </c>
      <c r="L42" s="66" cm="1">
        <f t="array" ref="L42">SUMPRODUCT((Data!$A$2:$A$59766=$A$3)*(Data!$G$2:$G$59766=$J$4)*(Data!$B$2:$B$59766=$A42)*(Data!$H$2:$H$59766=L$5)*(Data!$I$2:$I$59766))</f>
        <v>11</v>
      </c>
      <c r="M42" s="66" cm="1">
        <f t="array" ref="M42">SUMPRODUCT((Data!$A$2:$A$59766=$A$3)*(Data!$G$2:$G$59766=$J$4)*(Data!$B$2:$B$59766=$A42)*(Data!$H$2:$H$59766=M$5)*(Data!$I$2:$I$59766))</f>
        <v>6</v>
      </c>
      <c r="N42" s="66" cm="1">
        <f t="array" ref="N42">SUMPRODUCT((Data!$A$2:$A$59766=$A$3)*(Data!$G$2:$G$59766=$J$4)*(Data!$B$2:$B$59766=$A42)*(Data!$H$2:$H$59766=N$5)*(Data!$I$2:$I$59766))</f>
        <v>3</v>
      </c>
      <c r="O42" s="66" cm="1">
        <f t="array" ref="O42">SUMPRODUCT((Data!$A$2:$A$59766=$A$3)*(Data!$G$2:$G$59766=$J$4)*(Data!$B$2:$B$59766=$A42)*(Data!$H$2:$H$59766=O$5)*(Data!$I$2:$I$59766))</f>
        <v>0</v>
      </c>
      <c r="P42" s="75">
        <f t="shared" si="9"/>
        <v>37.179487179487175</v>
      </c>
      <c r="Q42" s="68"/>
      <c r="R42" s="66">
        <f t="shared" si="10"/>
        <v>5</v>
      </c>
      <c r="S42" s="66">
        <f t="shared" si="10"/>
        <v>20</v>
      </c>
      <c r="T42" s="66">
        <f t="shared" si="10"/>
        <v>12</v>
      </c>
      <c r="U42" s="66">
        <f t="shared" si="10"/>
        <v>18</v>
      </c>
      <c r="V42" s="66">
        <f t="shared" si="10"/>
        <v>10</v>
      </c>
      <c r="W42" s="66">
        <f t="shared" si="10"/>
        <v>0</v>
      </c>
      <c r="X42" s="75">
        <f t="shared" si="6"/>
        <v>41.538461538461533</v>
      </c>
      <c r="Y42" s="68"/>
      <c r="Z42" s="66" cm="1">
        <f t="array" ref="Z42">SUMPRODUCT((Data!$A$2:$A$59766=$A$3)*(Data!$G$2:$G$59766=$Z$4)*(Data!$B$2:$B$59766=$A42)*(Data!$H$2:$H$59766=Z$5)*(Data!$I$2:$I$59766))</f>
        <v>1</v>
      </c>
      <c r="AA42" s="66" cm="1">
        <f t="array" ref="AA42">SUMPRODUCT((Data!$A$2:$A$59766=$A$3)*(Data!$G$2:$G$59766=$Z$4)*(Data!$B$2:$B$59766=$A42)*(Data!$H$2:$H$59766=AA$5)*(Data!$I$2:$I$59766))</f>
        <v>0</v>
      </c>
      <c r="AB42" s="66" cm="1">
        <f t="array" ref="AB42">SUMPRODUCT((Data!$A$2:$A$59766=$A$3)*(Data!$G$2:$G$59766=$Z$4)*(Data!$B$2:$B$59766=$A42)*(Data!$H$2:$H$59766=AB$5)*(Data!$I$2:$I$59766))</f>
        <v>0</v>
      </c>
      <c r="AC42" s="66" cm="1">
        <f t="array" ref="AC42">SUMPRODUCT((Data!$A$2:$A$59766=$A$3)*(Data!$G$2:$G$59766=$Z$4)*(Data!$B$2:$B$59766=$A42)*(Data!$H$2:$H$59766=AC$5)*(Data!$I$2:$I$59766))</f>
        <v>1</v>
      </c>
      <c r="AD42" s="66" cm="1">
        <f t="array" ref="AD42">SUMPRODUCT((Data!$A$2:$A$59766=$A$3)*(Data!$G$2:$G$59766=$Z$4)*(Data!$B$2:$B$59766=$A42)*(Data!$H$2:$H$59766=AD$5)*(Data!$I$2:$I$59766))</f>
        <v>1</v>
      </c>
      <c r="AE42" s="66" cm="1">
        <f t="array" ref="AE42">SUMPRODUCT((Data!$A$2:$A$59766=$A$3)*(Data!$G$2:$G$59766=$Z$4)*(Data!$B$2:$B$59766=$A42)*(Data!$H$2:$H$59766=AE$5)*(Data!$I$2:$I$59766))</f>
        <v>0</v>
      </c>
      <c r="AF42" s="75">
        <f t="shared" si="11"/>
        <v>43.666666666666664</v>
      </c>
      <c r="AG42" s="68"/>
      <c r="AH42" s="66" cm="1">
        <f t="array" ref="AH42">SUMPRODUCT((Data!$A$2:$A$59766=$A$3)*(Data!$G$2:$G$59766=$AH$4)*(Data!$B$2:$B$59766=$A42)*(Data!$H$2:$H$59766=AH$5)*(Data!$I$2:$I$59766))</f>
        <v>0</v>
      </c>
      <c r="AI42" s="66" cm="1">
        <f t="array" ref="AI42">SUMPRODUCT((Data!$A$2:$A$59766=$A$3)*(Data!$G$2:$G$59766=$AH$4)*(Data!$B$2:$B$59766=$A42)*(Data!$H$2:$H$59766=AI$5)*(Data!$I$2:$I$59766))</f>
        <v>2</v>
      </c>
      <c r="AJ42" s="66" cm="1">
        <f t="array" ref="AJ42">SUMPRODUCT((Data!$A$2:$A$59766=$A$3)*(Data!$G$2:$G$59766=$AH$4)*(Data!$B$2:$B$59766=$A42)*(Data!$H$2:$H$59766=AJ$5)*(Data!$I$2:$I$59766))</f>
        <v>4</v>
      </c>
      <c r="AK42" s="66" cm="1">
        <f t="array" ref="AK42">SUMPRODUCT((Data!$A$2:$A$59766=$A$3)*(Data!$G$2:$G$59766=$AH$4)*(Data!$B$2:$B$59766=$A42)*(Data!$H$2:$H$59766=AK$5)*(Data!$I$2:$I$59766))</f>
        <v>4</v>
      </c>
      <c r="AL42" s="66" cm="1">
        <f t="array" ref="AL42">SUMPRODUCT((Data!$A$2:$A$59766=$A$3)*(Data!$G$2:$G$59766=$AH$4)*(Data!$B$2:$B$59766=$A42)*(Data!$H$2:$H$59766=AL$5)*(Data!$I$2:$I$59766))</f>
        <v>1</v>
      </c>
      <c r="AM42" s="66" cm="1">
        <f t="array" ref="AM42">SUMPRODUCT((Data!$A$2:$A$59766=$A$3)*(Data!$G$2:$G$59766=$AH$4)*(Data!$B$2:$B$59766=$A42)*(Data!$H$2:$H$59766=AM$5)*(Data!$I$2:$I$59766))</f>
        <v>0</v>
      </c>
      <c r="AN42" s="75">
        <f t="shared" si="12"/>
        <v>44.045454545454547</v>
      </c>
      <c r="AO42" s="68"/>
      <c r="AP42" s="66">
        <f t="shared" si="13"/>
        <v>6</v>
      </c>
      <c r="AQ42" s="66">
        <f t="shared" si="13"/>
        <v>22</v>
      </c>
      <c r="AR42" s="66">
        <f t="shared" si="13"/>
        <v>16</v>
      </c>
      <c r="AS42" s="66">
        <f t="shared" si="13"/>
        <v>23</v>
      </c>
      <c r="AT42" s="66">
        <f t="shared" si="13"/>
        <v>12</v>
      </c>
      <c r="AU42" s="66">
        <f t="shared" si="13"/>
        <v>0</v>
      </c>
      <c r="AV42" s="75">
        <f t="shared" si="7"/>
        <v>41.968354430379748</v>
      </c>
      <c r="AW42" s="59"/>
      <c r="AX42" s="59"/>
      <c r="AY42" s="68"/>
      <c r="AZ42" s="68"/>
      <c r="BA42" s="59"/>
      <c r="BB42" s="59"/>
    </row>
    <row r="43" spans="1:54" ht="15" customHeight="1" x14ac:dyDescent="0.25">
      <c r="A43" s="59" t="s">
        <v>28</v>
      </c>
      <c r="B43" s="66" cm="1">
        <f t="array" ref="B43">SUMPRODUCT((Data!$A$2:$A$59766=$A$3)*(Data!$G$2:$G$59766=$B$4)*(Data!$B$2:$B$59766=$A43)*(Data!$H$2:$H$59766=B$5)*(Data!$I$2:$I$59766))</f>
        <v>0</v>
      </c>
      <c r="C43" s="66" cm="1">
        <f t="array" ref="C43">SUMPRODUCT((Data!$A$2:$A$59766=$A$3)*(Data!$G$2:$G$59766=$B$4)*(Data!$B$2:$B$59766=$A43)*(Data!$H$2:$H$59766=C$5)*(Data!$I$2:$I$59766))</f>
        <v>1</v>
      </c>
      <c r="D43" s="66" cm="1">
        <f t="array" ref="D43">SUMPRODUCT((Data!$A$2:$A$59766=$A$3)*(Data!$G$2:$G$59766=$B$4)*(Data!$B$2:$B$59766=$A43)*(Data!$H$2:$H$59766=D$5)*(Data!$I$2:$I$59766))</f>
        <v>2</v>
      </c>
      <c r="E43" s="66" cm="1">
        <f t="array" ref="E43">SUMPRODUCT((Data!$A$2:$A$59766=$A$3)*(Data!$G$2:$G$59766=$B$4)*(Data!$B$2:$B$59766=$A43)*(Data!$H$2:$H$59766=E$5)*(Data!$I$2:$I$59766))</f>
        <v>10</v>
      </c>
      <c r="F43" s="66" cm="1">
        <f t="array" ref="F43">SUMPRODUCT((Data!$A$2:$A$59766=$A$3)*(Data!$G$2:$G$59766=$B$4)*(Data!$B$2:$B$59766=$A43)*(Data!$H$2:$H$59766=F$5)*(Data!$I$2:$I$59766))</f>
        <v>5</v>
      </c>
      <c r="G43" s="66" cm="1">
        <f t="array" ref="G43">SUMPRODUCT((Data!$A$2:$A$59766=$A$3)*(Data!$G$2:$G$59766=$B$4)*(Data!$B$2:$B$59766=$A43)*(Data!$H$2:$H$59766=G$5)*(Data!$I$2:$I$59766))</f>
        <v>0</v>
      </c>
      <c r="H43" s="75">
        <f t="shared" si="8"/>
        <v>51.027777777777779</v>
      </c>
      <c r="I43" s="68"/>
      <c r="J43" s="66" cm="1">
        <f t="array" ref="J43">SUMPRODUCT((Data!$A$2:$A$59766=$A$3)*(Data!$G$2:$G$59766=$J$4)*(Data!$B$2:$B$59766=$A43)*(Data!$H$2:$H$59766=J$5)*(Data!$I$2:$I$59766))</f>
        <v>1</v>
      </c>
      <c r="K43" s="66" cm="1">
        <f t="array" ref="K43">SUMPRODUCT((Data!$A$2:$A$59766=$A$3)*(Data!$G$2:$G$59766=$J$4)*(Data!$B$2:$B$59766=$A43)*(Data!$H$2:$H$59766=K$5)*(Data!$I$2:$I$59766))</f>
        <v>5</v>
      </c>
      <c r="L43" s="66" cm="1">
        <f t="array" ref="L43">SUMPRODUCT((Data!$A$2:$A$59766=$A$3)*(Data!$G$2:$G$59766=$J$4)*(Data!$B$2:$B$59766=$A43)*(Data!$H$2:$H$59766=L$5)*(Data!$I$2:$I$59766))</f>
        <v>4</v>
      </c>
      <c r="M43" s="66" cm="1">
        <f t="array" ref="M43">SUMPRODUCT((Data!$A$2:$A$59766=$A$3)*(Data!$G$2:$G$59766=$J$4)*(Data!$B$2:$B$59766=$A43)*(Data!$H$2:$H$59766=M$5)*(Data!$I$2:$I$59766))</f>
        <v>5</v>
      </c>
      <c r="N43" s="66" cm="1">
        <f t="array" ref="N43">SUMPRODUCT((Data!$A$2:$A$59766=$A$3)*(Data!$G$2:$G$59766=$J$4)*(Data!$B$2:$B$59766=$A43)*(Data!$H$2:$H$59766=N$5)*(Data!$I$2:$I$59766))</f>
        <v>5</v>
      </c>
      <c r="O43" s="66" cm="1">
        <f t="array" ref="O43">SUMPRODUCT((Data!$A$2:$A$59766=$A$3)*(Data!$G$2:$G$59766=$J$4)*(Data!$B$2:$B$59766=$A43)*(Data!$H$2:$H$59766=O$5)*(Data!$I$2:$I$59766))</f>
        <v>0</v>
      </c>
      <c r="P43" s="75">
        <f t="shared" si="9"/>
        <v>44.35</v>
      </c>
      <c r="Q43" s="68"/>
      <c r="R43" s="66">
        <f t="shared" si="10"/>
        <v>1</v>
      </c>
      <c r="S43" s="66">
        <f t="shared" si="10"/>
        <v>6</v>
      </c>
      <c r="T43" s="66">
        <f t="shared" si="10"/>
        <v>6</v>
      </c>
      <c r="U43" s="66">
        <f t="shared" si="10"/>
        <v>15</v>
      </c>
      <c r="V43" s="66">
        <f t="shared" si="10"/>
        <v>10</v>
      </c>
      <c r="W43" s="66">
        <f t="shared" si="10"/>
        <v>0</v>
      </c>
      <c r="X43" s="75">
        <f t="shared" si="6"/>
        <v>47.513157894736842</v>
      </c>
      <c r="Y43" s="68"/>
      <c r="Z43" s="66" cm="1">
        <f t="array" ref="Z43">SUMPRODUCT((Data!$A$2:$A$59766=$A$3)*(Data!$G$2:$G$59766=$Z$4)*(Data!$B$2:$B$59766=$A43)*(Data!$H$2:$H$59766=Z$5)*(Data!$I$2:$I$59766))</f>
        <v>1</v>
      </c>
      <c r="AA43" s="66" cm="1">
        <f t="array" ref="AA43">SUMPRODUCT((Data!$A$2:$A$59766=$A$3)*(Data!$G$2:$G$59766=$Z$4)*(Data!$B$2:$B$59766=$A43)*(Data!$H$2:$H$59766=AA$5)*(Data!$I$2:$I$59766))</f>
        <v>0</v>
      </c>
      <c r="AB43" s="66" cm="1">
        <f t="array" ref="AB43">SUMPRODUCT((Data!$A$2:$A$59766=$A$3)*(Data!$G$2:$G$59766=$Z$4)*(Data!$B$2:$B$59766=$A43)*(Data!$H$2:$H$59766=AB$5)*(Data!$I$2:$I$59766))</f>
        <v>0</v>
      </c>
      <c r="AC43" s="66" cm="1">
        <f t="array" ref="AC43">SUMPRODUCT((Data!$A$2:$A$59766=$A$3)*(Data!$G$2:$G$59766=$Z$4)*(Data!$B$2:$B$59766=$A43)*(Data!$H$2:$H$59766=AC$5)*(Data!$I$2:$I$59766))</f>
        <v>0</v>
      </c>
      <c r="AD43" s="66" cm="1">
        <f t="array" ref="AD43">SUMPRODUCT((Data!$A$2:$A$59766=$A$3)*(Data!$G$2:$G$59766=$Z$4)*(Data!$B$2:$B$59766=$A43)*(Data!$H$2:$H$59766=AD$5)*(Data!$I$2:$I$59766))</f>
        <v>0</v>
      </c>
      <c r="AE43" s="66" cm="1">
        <f t="array" ref="AE43">SUMPRODUCT((Data!$A$2:$A$59766=$A$3)*(Data!$G$2:$G$59766=$Z$4)*(Data!$B$2:$B$59766=$A43)*(Data!$H$2:$H$59766=AE$5)*(Data!$I$2:$I$59766))</f>
        <v>0</v>
      </c>
      <c r="AF43" s="75">
        <f t="shared" si="11"/>
        <v>20</v>
      </c>
      <c r="AG43" s="68"/>
      <c r="AH43" s="66" cm="1">
        <f t="array" ref="AH43">SUMPRODUCT((Data!$A$2:$A$59766=$A$3)*(Data!$G$2:$G$59766=$AH$4)*(Data!$B$2:$B$59766=$A43)*(Data!$H$2:$H$59766=AH$5)*(Data!$I$2:$I$59766))</f>
        <v>0</v>
      </c>
      <c r="AI43" s="66" cm="1">
        <f t="array" ref="AI43">SUMPRODUCT((Data!$A$2:$A$59766=$A$3)*(Data!$G$2:$G$59766=$AH$4)*(Data!$B$2:$B$59766=$A43)*(Data!$H$2:$H$59766=AI$5)*(Data!$I$2:$I$59766))</f>
        <v>0</v>
      </c>
      <c r="AJ43" s="66" cm="1">
        <f t="array" ref="AJ43">SUMPRODUCT((Data!$A$2:$A$59766=$A$3)*(Data!$G$2:$G$59766=$AH$4)*(Data!$B$2:$B$59766=$A43)*(Data!$H$2:$H$59766=AJ$5)*(Data!$I$2:$I$59766))</f>
        <v>1</v>
      </c>
      <c r="AK43" s="66" cm="1">
        <f t="array" ref="AK43">SUMPRODUCT((Data!$A$2:$A$59766=$A$3)*(Data!$G$2:$G$59766=$AH$4)*(Data!$B$2:$B$59766=$A43)*(Data!$H$2:$H$59766=AK$5)*(Data!$I$2:$I$59766))</f>
        <v>0</v>
      </c>
      <c r="AL43" s="66" cm="1">
        <f t="array" ref="AL43">SUMPRODUCT((Data!$A$2:$A$59766=$A$3)*(Data!$G$2:$G$59766=$AH$4)*(Data!$B$2:$B$59766=$A43)*(Data!$H$2:$H$59766=AL$5)*(Data!$I$2:$I$59766))</f>
        <v>4</v>
      </c>
      <c r="AM43" s="66" cm="1">
        <f t="array" ref="AM43">SUMPRODUCT((Data!$A$2:$A$59766=$A$3)*(Data!$G$2:$G$59766=$AH$4)*(Data!$B$2:$B$59766=$A43)*(Data!$H$2:$H$59766=AM$5)*(Data!$I$2:$I$59766))</f>
        <v>0</v>
      </c>
      <c r="AN43" s="75">
        <f t="shared" si="12"/>
        <v>56.500000000000007</v>
      </c>
      <c r="AO43" s="68"/>
      <c r="AP43" s="66">
        <f t="shared" si="13"/>
        <v>2</v>
      </c>
      <c r="AQ43" s="66">
        <f t="shared" si="13"/>
        <v>6</v>
      </c>
      <c r="AR43" s="66">
        <f t="shared" si="13"/>
        <v>7</v>
      </c>
      <c r="AS43" s="66">
        <f t="shared" si="13"/>
        <v>15</v>
      </c>
      <c r="AT43" s="66">
        <f t="shared" si="13"/>
        <v>14</v>
      </c>
      <c r="AU43" s="66">
        <f t="shared" si="13"/>
        <v>0</v>
      </c>
      <c r="AV43" s="75">
        <f t="shared" si="7"/>
        <v>47.909090909090907</v>
      </c>
      <c r="AW43" s="59"/>
      <c r="AX43" s="59"/>
      <c r="AY43" s="68"/>
      <c r="AZ43" s="68"/>
      <c r="BA43" s="59"/>
      <c r="BB43" s="59"/>
    </row>
    <row r="44" spans="1:54" ht="15" customHeight="1" x14ac:dyDescent="0.25">
      <c r="A44" s="59" t="s">
        <v>29</v>
      </c>
      <c r="B44" s="66" cm="1">
        <f t="array" ref="B44">SUMPRODUCT((Data!$A$2:$A$59766=$A$3)*(Data!$G$2:$G$59766=$B$4)*(Data!$B$2:$B$59766=$A44)*(Data!$H$2:$H$59766=B$5)*(Data!$I$2:$I$59766))</f>
        <v>0</v>
      </c>
      <c r="C44" s="66" cm="1">
        <f t="array" ref="C44">SUMPRODUCT((Data!$A$2:$A$59766=$A$3)*(Data!$G$2:$G$59766=$B$4)*(Data!$B$2:$B$59766=$A44)*(Data!$H$2:$H$59766=C$5)*(Data!$I$2:$I$59766))</f>
        <v>4</v>
      </c>
      <c r="D44" s="66" cm="1">
        <f t="array" ref="D44">SUMPRODUCT((Data!$A$2:$A$59766=$A$3)*(Data!$G$2:$G$59766=$B$4)*(Data!$B$2:$B$59766=$A44)*(Data!$H$2:$H$59766=D$5)*(Data!$I$2:$I$59766))</f>
        <v>1</v>
      </c>
      <c r="E44" s="66" cm="1">
        <f t="array" ref="E44">SUMPRODUCT((Data!$A$2:$A$59766=$A$3)*(Data!$G$2:$G$59766=$B$4)*(Data!$B$2:$B$59766=$A44)*(Data!$H$2:$H$59766=E$5)*(Data!$I$2:$I$59766))</f>
        <v>3</v>
      </c>
      <c r="F44" s="66" cm="1">
        <f t="array" ref="F44">SUMPRODUCT((Data!$A$2:$A$59766=$A$3)*(Data!$G$2:$G$59766=$B$4)*(Data!$B$2:$B$59766=$A44)*(Data!$H$2:$H$59766=F$5)*(Data!$I$2:$I$59766))</f>
        <v>1</v>
      </c>
      <c r="G44" s="66" cm="1">
        <f t="array" ref="G44">SUMPRODUCT((Data!$A$2:$A$59766=$A$3)*(Data!$G$2:$G$59766=$B$4)*(Data!$B$2:$B$59766=$A44)*(Data!$H$2:$H$59766=G$5)*(Data!$I$2:$I$59766))</f>
        <v>0</v>
      </c>
      <c r="H44" s="75">
        <f t="shared" si="8"/>
        <v>41.388888888888886</v>
      </c>
      <c r="I44" s="68"/>
      <c r="J44" s="66" cm="1">
        <f t="array" ref="J44">SUMPRODUCT((Data!$A$2:$A$59766=$A$3)*(Data!$G$2:$G$59766=$J$4)*(Data!$B$2:$B$59766=$A44)*(Data!$H$2:$H$59766=J$5)*(Data!$I$2:$I$59766))</f>
        <v>1</v>
      </c>
      <c r="K44" s="66" cm="1">
        <f t="array" ref="K44">SUMPRODUCT((Data!$A$2:$A$59766=$A$3)*(Data!$G$2:$G$59766=$J$4)*(Data!$B$2:$B$59766=$A44)*(Data!$H$2:$H$59766=K$5)*(Data!$I$2:$I$59766))</f>
        <v>3</v>
      </c>
      <c r="L44" s="66" cm="1">
        <f t="array" ref="L44">SUMPRODUCT((Data!$A$2:$A$59766=$A$3)*(Data!$G$2:$G$59766=$J$4)*(Data!$B$2:$B$59766=$A44)*(Data!$H$2:$H$59766=L$5)*(Data!$I$2:$I$59766))</f>
        <v>4</v>
      </c>
      <c r="M44" s="66" cm="1">
        <f t="array" ref="M44">SUMPRODUCT((Data!$A$2:$A$59766=$A$3)*(Data!$G$2:$G$59766=$J$4)*(Data!$B$2:$B$59766=$A44)*(Data!$H$2:$H$59766=M$5)*(Data!$I$2:$I$59766))</f>
        <v>3</v>
      </c>
      <c r="N44" s="66" cm="1">
        <f t="array" ref="N44">SUMPRODUCT((Data!$A$2:$A$59766=$A$3)*(Data!$G$2:$G$59766=$J$4)*(Data!$B$2:$B$59766=$A44)*(Data!$H$2:$H$59766=N$5)*(Data!$I$2:$I$59766))</f>
        <v>1</v>
      </c>
      <c r="O44" s="66" cm="1">
        <f t="array" ref="O44">SUMPRODUCT((Data!$A$2:$A$59766=$A$3)*(Data!$G$2:$G$59766=$J$4)*(Data!$B$2:$B$59766=$A44)*(Data!$H$2:$H$59766=O$5)*(Data!$I$2:$I$59766))</f>
        <v>0</v>
      </c>
      <c r="P44" s="75">
        <f t="shared" si="9"/>
        <v>40.333333333333329</v>
      </c>
      <c r="Q44" s="68"/>
      <c r="R44" s="66">
        <f t="shared" si="10"/>
        <v>1</v>
      </c>
      <c r="S44" s="66">
        <f t="shared" si="10"/>
        <v>7</v>
      </c>
      <c r="T44" s="66">
        <f t="shared" si="10"/>
        <v>5</v>
      </c>
      <c r="U44" s="66">
        <f t="shared" si="10"/>
        <v>6</v>
      </c>
      <c r="V44" s="66">
        <f t="shared" si="10"/>
        <v>2</v>
      </c>
      <c r="W44" s="66">
        <f t="shared" si="10"/>
        <v>0</v>
      </c>
      <c r="X44" s="75">
        <f t="shared" si="6"/>
        <v>40.785714285714278</v>
      </c>
      <c r="Y44" s="68"/>
      <c r="Z44" s="66" cm="1">
        <f t="array" ref="Z44">SUMPRODUCT((Data!$A$2:$A$59766=$A$3)*(Data!$G$2:$G$59766=$Z$4)*(Data!$B$2:$B$59766=$A44)*(Data!$H$2:$H$59766=Z$5)*(Data!$I$2:$I$59766))</f>
        <v>0</v>
      </c>
      <c r="AA44" s="66" cm="1">
        <f t="array" ref="AA44">SUMPRODUCT((Data!$A$2:$A$59766=$A$3)*(Data!$G$2:$G$59766=$Z$4)*(Data!$B$2:$B$59766=$A44)*(Data!$H$2:$H$59766=AA$5)*(Data!$I$2:$I$59766))</f>
        <v>0</v>
      </c>
      <c r="AB44" s="66" cm="1">
        <f t="array" ref="AB44">SUMPRODUCT((Data!$A$2:$A$59766=$A$3)*(Data!$G$2:$G$59766=$Z$4)*(Data!$B$2:$B$59766=$A44)*(Data!$H$2:$H$59766=AB$5)*(Data!$I$2:$I$59766))</f>
        <v>0</v>
      </c>
      <c r="AC44" s="66" cm="1">
        <f t="array" ref="AC44">SUMPRODUCT((Data!$A$2:$A$59766=$A$3)*(Data!$G$2:$G$59766=$Z$4)*(Data!$B$2:$B$59766=$A44)*(Data!$H$2:$H$59766=AC$5)*(Data!$I$2:$I$59766))</f>
        <v>0</v>
      </c>
      <c r="AD44" s="66" cm="1">
        <f t="array" ref="AD44">SUMPRODUCT((Data!$A$2:$A$59766=$A$3)*(Data!$G$2:$G$59766=$Z$4)*(Data!$B$2:$B$59766=$A44)*(Data!$H$2:$H$59766=AD$5)*(Data!$I$2:$I$59766))</f>
        <v>0</v>
      </c>
      <c r="AE44" s="66" cm="1">
        <f t="array" ref="AE44">SUMPRODUCT((Data!$A$2:$A$59766=$A$3)*(Data!$G$2:$G$59766=$Z$4)*(Data!$B$2:$B$59766=$A44)*(Data!$H$2:$H$59766=AE$5)*(Data!$I$2:$I$59766))</f>
        <v>0</v>
      </c>
      <c r="AF44" s="67" t="str">
        <f t="shared" si="11"/>
        <v>-</v>
      </c>
      <c r="AG44" s="68"/>
      <c r="AH44" s="66" cm="1">
        <f t="array" ref="AH44">SUMPRODUCT((Data!$A$2:$A$59766=$A$3)*(Data!$G$2:$G$59766=$AH$4)*(Data!$B$2:$B$59766=$A44)*(Data!$H$2:$H$59766=AH$5)*(Data!$I$2:$I$59766))</f>
        <v>0</v>
      </c>
      <c r="AI44" s="66" cm="1">
        <f t="array" ref="AI44">SUMPRODUCT((Data!$A$2:$A$59766=$A$3)*(Data!$G$2:$G$59766=$AH$4)*(Data!$B$2:$B$59766=$A44)*(Data!$H$2:$H$59766=AI$5)*(Data!$I$2:$I$59766))</f>
        <v>2</v>
      </c>
      <c r="AJ44" s="66" cm="1">
        <f t="array" ref="AJ44">SUMPRODUCT((Data!$A$2:$A$59766=$A$3)*(Data!$G$2:$G$59766=$AH$4)*(Data!$B$2:$B$59766=$A44)*(Data!$H$2:$H$59766=AJ$5)*(Data!$I$2:$I$59766))</f>
        <v>0</v>
      </c>
      <c r="AK44" s="66" cm="1">
        <f t="array" ref="AK44">SUMPRODUCT((Data!$A$2:$A$59766=$A$3)*(Data!$G$2:$G$59766=$AH$4)*(Data!$B$2:$B$59766=$A44)*(Data!$H$2:$H$59766=AK$5)*(Data!$I$2:$I$59766))</f>
        <v>1</v>
      </c>
      <c r="AL44" s="66" cm="1">
        <f t="array" ref="AL44">SUMPRODUCT((Data!$A$2:$A$59766=$A$3)*(Data!$G$2:$G$59766=$AH$4)*(Data!$B$2:$B$59766=$A44)*(Data!$H$2:$H$59766=AL$5)*(Data!$I$2:$I$59766))</f>
        <v>2</v>
      </c>
      <c r="AM44" s="66" cm="1">
        <f t="array" ref="AM44">SUMPRODUCT((Data!$A$2:$A$59766=$A$3)*(Data!$G$2:$G$59766=$AH$4)*(Data!$B$2:$B$59766=$A44)*(Data!$H$2:$H$59766=AM$5)*(Data!$I$2:$I$59766))</f>
        <v>0</v>
      </c>
      <c r="AN44" s="75">
        <f t="shared" si="12"/>
        <v>46.300000000000004</v>
      </c>
      <c r="AO44" s="68"/>
      <c r="AP44" s="66">
        <f t="shared" si="13"/>
        <v>1</v>
      </c>
      <c r="AQ44" s="66">
        <f t="shared" si="13"/>
        <v>9</v>
      </c>
      <c r="AR44" s="66">
        <f t="shared" si="13"/>
        <v>5</v>
      </c>
      <c r="AS44" s="66">
        <f t="shared" si="13"/>
        <v>7</v>
      </c>
      <c r="AT44" s="66">
        <f t="shared" si="13"/>
        <v>4</v>
      </c>
      <c r="AU44" s="66">
        <f t="shared" si="13"/>
        <v>0</v>
      </c>
      <c r="AV44" s="75">
        <f t="shared" si="7"/>
        <v>41.846153846153847</v>
      </c>
      <c r="AW44" s="59"/>
      <c r="AX44" s="59"/>
      <c r="AY44" s="68"/>
      <c r="AZ44" s="68"/>
      <c r="BA44" s="59"/>
      <c r="BB44" s="59"/>
    </row>
    <row r="45" spans="1:54" ht="15" customHeight="1" x14ac:dyDescent="0.25">
      <c r="A45" s="59" t="s">
        <v>30</v>
      </c>
      <c r="B45" s="66" cm="1">
        <f t="array" ref="B45">SUMPRODUCT((Data!$A$2:$A$59766=$A$3)*(Data!$G$2:$G$59766=$B$4)*(Data!$B$2:$B$59766=$A45)*(Data!$H$2:$H$59766=B$5)*(Data!$I$2:$I$59766))</f>
        <v>0</v>
      </c>
      <c r="C45" s="66" cm="1">
        <f t="array" ref="C45">SUMPRODUCT((Data!$A$2:$A$59766=$A$3)*(Data!$G$2:$G$59766=$B$4)*(Data!$B$2:$B$59766=$A45)*(Data!$H$2:$H$59766=C$5)*(Data!$I$2:$I$59766))</f>
        <v>0</v>
      </c>
      <c r="D45" s="66" cm="1">
        <f t="array" ref="D45">SUMPRODUCT((Data!$A$2:$A$59766=$A$3)*(Data!$G$2:$G$59766=$B$4)*(Data!$B$2:$B$59766=$A45)*(Data!$H$2:$H$59766=D$5)*(Data!$I$2:$I$59766))</f>
        <v>4</v>
      </c>
      <c r="E45" s="66" cm="1">
        <f t="array" ref="E45">SUMPRODUCT((Data!$A$2:$A$59766=$A$3)*(Data!$G$2:$G$59766=$B$4)*(Data!$B$2:$B$59766=$A45)*(Data!$H$2:$H$59766=E$5)*(Data!$I$2:$I$59766))</f>
        <v>10</v>
      </c>
      <c r="F45" s="66" cm="1">
        <f t="array" ref="F45">SUMPRODUCT((Data!$A$2:$A$59766=$A$3)*(Data!$G$2:$G$59766=$B$4)*(Data!$B$2:$B$59766=$A45)*(Data!$H$2:$H$59766=F$5)*(Data!$I$2:$I$59766))</f>
        <v>6</v>
      </c>
      <c r="G45" s="66" cm="1">
        <f t="array" ref="G45">SUMPRODUCT((Data!$A$2:$A$59766=$A$3)*(Data!$G$2:$G$59766=$B$4)*(Data!$B$2:$B$59766=$A45)*(Data!$H$2:$H$59766=G$5)*(Data!$I$2:$I$59766))</f>
        <v>0</v>
      </c>
      <c r="H45" s="75">
        <f t="shared" si="8"/>
        <v>51.5</v>
      </c>
      <c r="I45" s="68"/>
      <c r="J45" s="66" cm="1">
        <f t="array" ref="J45">SUMPRODUCT((Data!$A$2:$A$59766=$A$3)*(Data!$G$2:$G$59766=$J$4)*(Data!$B$2:$B$59766=$A45)*(Data!$H$2:$H$59766=J$5)*(Data!$I$2:$I$59766))</f>
        <v>1</v>
      </c>
      <c r="K45" s="66" cm="1">
        <f t="array" ref="K45">SUMPRODUCT((Data!$A$2:$A$59766=$A$3)*(Data!$G$2:$G$59766=$J$4)*(Data!$B$2:$B$59766=$A45)*(Data!$H$2:$H$59766=K$5)*(Data!$I$2:$I$59766))</f>
        <v>4</v>
      </c>
      <c r="L45" s="66" cm="1">
        <f t="array" ref="L45">SUMPRODUCT((Data!$A$2:$A$59766=$A$3)*(Data!$G$2:$G$59766=$J$4)*(Data!$B$2:$B$59766=$A45)*(Data!$H$2:$H$59766=L$5)*(Data!$I$2:$I$59766))</f>
        <v>5</v>
      </c>
      <c r="M45" s="66" cm="1">
        <f t="array" ref="M45">SUMPRODUCT((Data!$A$2:$A$59766=$A$3)*(Data!$G$2:$G$59766=$J$4)*(Data!$B$2:$B$59766=$A45)*(Data!$H$2:$H$59766=M$5)*(Data!$I$2:$I$59766))</f>
        <v>2</v>
      </c>
      <c r="N45" s="66" cm="1">
        <f t="array" ref="N45">SUMPRODUCT((Data!$A$2:$A$59766=$A$3)*(Data!$G$2:$G$59766=$J$4)*(Data!$B$2:$B$59766=$A45)*(Data!$H$2:$H$59766=N$5)*(Data!$I$2:$I$59766))</f>
        <v>3</v>
      </c>
      <c r="O45" s="66" cm="1">
        <f t="array" ref="O45">SUMPRODUCT((Data!$A$2:$A$59766=$A$3)*(Data!$G$2:$G$59766=$J$4)*(Data!$B$2:$B$59766=$A45)*(Data!$H$2:$H$59766=O$5)*(Data!$I$2:$I$59766))</f>
        <v>0</v>
      </c>
      <c r="P45" s="75">
        <f t="shared" si="9"/>
        <v>41.666666666666671</v>
      </c>
      <c r="Q45" s="68"/>
      <c r="R45" s="66">
        <f t="shared" si="10"/>
        <v>1</v>
      </c>
      <c r="S45" s="66">
        <f t="shared" si="10"/>
        <v>4</v>
      </c>
      <c r="T45" s="66">
        <f t="shared" si="10"/>
        <v>9</v>
      </c>
      <c r="U45" s="66">
        <f t="shared" si="10"/>
        <v>12</v>
      </c>
      <c r="V45" s="66">
        <f t="shared" si="10"/>
        <v>9</v>
      </c>
      <c r="W45" s="66">
        <f t="shared" si="10"/>
        <v>0</v>
      </c>
      <c r="X45" s="75">
        <f t="shared" si="6"/>
        <v>47.285714285714285</v>
      </c>
      <c r="Y45" s="68"/>
      <c r="Z45" s="66" cm="1">
        <f t="array" ref="Z45">SUMPRODUCT((Data!$A$2:$A$59766=$A$3)*(Data!$G$2:$G$59766=$Z$4)*(Data!$B$2:$B$59766=$A45)*(Data!$H$2:$H$59766=Z$5)*(Data!$I$2:$I$59766))</f>
        <v>0</v>
      </c>
      <c r="AA45" s="66" cm="1">
        <f t="array" ref="AA45">SUMPRODUCT((Data!$A$2:$A$59766=$A$3)*(Data!$G$2:$G$59766=$Z$4)*(Data!$B$2:$B$59766=$A45)*(Data!$H$2:$H$59766=AA$5)*(Data!$I$2:$I$59766))</f>
        <v>0</v>
      </c>
      <c r="AB45" s="66" cm="1">
        <f t="array" ref="AB45">SUMPRODUCT((Data!$A$2:$A$59766=$A$3)*(Data!$G$2:$G$59766=$Z$4)*(Data!$B$2:$B$59766=$A45)*(Data!$H$2:$H$59766=AB$5)*(Data!$I$2:$I$59766))</f>
        <v>0</v>
      </c>
      <c r="AC45" s="66" cm="1">
        <f t="array" ref="AC45">SUMPRODUCT((Data!$A$2:$A$59766=$A$3)*(Data!$G$2:$G$59766=$Z$4)*(Data!$B$2:$B$59766=$A45)*(Data!$H$2:$H$59766=AC$5)*(Data!$I$2:$I$59766))</f>
        <v>0</v>
      </c>
      <c r="AD45" s="66" cm="1">
        <f t="array" ref="AD45">SUMPRODUCT((Data!$A$2:$A$59766=$A$3)*(Data!$G$2:$G$59766=$Z$4)*(Data!$B$2:$B$59766=$A45)*(Data!$H$2:$H$59766=AD$5)*(Data!$I$2:$I$59766))</f>
        <v>0</v>
      </c>
      <c r="AE45" s="66" cm="1">
        <f t="array" ref="AE45">SUMPRODUCT((Data!$A$2:$A$59766=$A$3)*(Data!$G$2:$G$59766=$Z$4)*(Data!$B$2:$B$59766=$A45)*(Data!$H$2:$H$59766=AE$5)*(Data!$I$2:$I$59766))</f>
        <v>0</v>
      </c>
      <c r="AF45" s="67" t="str">
        <f t="shared" si="11"/>
        <v>-</v>
      </c>
      <c r="AG45" s="68"/>
      <c r="AH45" s="66" cm="1">
        <f t="array" ref="AH45">SUMPRODUCT((Data!$A$2:$A$59766=$A$3)*(Data!$G$2:$G$59766=$AH$4)*(Data!$B$2:$B$59766=$A45)*(Data!$H$2:$H$59766=AH$5)*(Data!$I$2:$I$59766))</f>
        <v>1</v>
      </c>
      <c r="AI45" s="66" cm="1">
        <f t="array" ref="AI45">SUMPRODUCT((Data!$A$2:$A$59766=$A$3)*(Data!$G$2:$G$59766=$AH$4)*(Data!$B$2:$B$59766=$A45)*(Data!$H$2:$H$59766=AI$5)*(Data!$I$2:$I$59766))</f>
        <v>4</v>
      </c>
      <c r="AJ45" s="66" cm="1">
        <f t="array" ref="AJ45">SUMPRODUCT((Data!$A$2:$A$59766=$A$3)*(Data!$G$2:$G$59766=$AH$4)*(Data!$B$2:$B$59766=$A45)*(Data!$H$2:$H$59766=AJ$5)*(Data!$I$2:$I$59766))</f>
        <v>3</v>
      </c>
      <c r="AK45" s="66" cm="1">
        <f t="array" ref="AK45">SUMPRODUCT((Data!$A$2:$A$59766=$A$3)*(Data!$G$2:$G$59766=$AH$4)*(Data!$B$2:$B$59766=$A45)*(Data!$H$2:$H$59766=AK$5)*(Data!$I$2:$I$59766))</f>
        <v>3</v>
      </c>
      <c r="AL45" s="66" cm="1">
        <f t="array" ref="AL45">SUMPRODUCT((Data!$A$2:$A$59766=$A$3)*(Data!$G$2:$G$59766=$AH$4)*(Data!$B$2:$B$59766=$A45)*(Data!$H$2:$H$59766=AL$5)*(Data!$I$2:$I$59766))</f>
        <v>11</v>
      </c>
      <c r="AM45" s="66" cm="1">
        <f t="array" ref="AM45">SUMPRODUCT((Data!$A$2:$A$59766=$A$3)*(Data!$G$2:$G$59766=$AH$4)*(Data!$B$2:$B$59766=$A45)*(Data!$H$2:$H$59766=AM$5)*(Data!$I$2:$I$59766))</f>
        <v>0</v>
      </c>
      <c r="AN45" s="75">
        <f t="shared" si="12"/>
        <v>49.022727272727273</v>
      </c>
      <c r="AO45" s="68"/>
      <c r="AP45" s="66">
        <f t="shared" si="13"/>
        <v>2</v>
      </c>
      <c r="AQ45" s="66">
        <f t="shared" si="13"/>
        <v>8</v>
      </c>
      <c r="AR45" s="66">
        <f t="shared" si="13"/>
        <v>12</v>
      </c>
      <c r="AS45" s="66">
        <f t="shared" si="13"/>
        <v>15</v>
      </c>
      <c r="AT45" s="66">
        <f t="shared" si="13"/>
        <v>20</v>
      </c>
      <c r="AU45" s="66">
        <f t="shared" si="13"/>
        <v>0</v>
      </c>
      <c r="AV45" s="75">
        <f t="shared" si="7"/>
        <v>47.956140350877192</v>
      </c>
      <c r="AW45" s="59"/>
      <c r="AX45" s="59"/>
      <c r="AY45" s="68"/>
      <c r="AZ45" s="68"/>
      <c r="BA45" s="59"/>
      <c r="BB45" s="59"/>
    </row>
    <row r="46" spans="1:54" ht="15" customHeight="1" x14ac:dyDescent="0.25">
      <c r="A46" s="59" t="s">
        <v>31</v>
      </c>
      <c r="B46" s="66" cm="1">
        <f t="array" ref="B46">SUMPRODUCT((Data!$A$2:$A$59766=$A$3)*(Data!$G$2:$G$59766=$B$4)*(Data!$B$2:$B$59766=$A46)*(Data!$H$2:$H$59766=B$5)*(Data!$I$2:$I$59766))</f>
        <v>0</v>
      </c>
      <c r="C46" s="66" cm="1">
        <f t="array" ref="C46">SUMPRODUCT((Data!$A$2:$A$59766=$A$3)*(Data!$G$2:$G$59766=$B$4)*(Data!$B$2:$B$59766=$A46)*(Data!$H$2:$H$59766=C$5)*(Data!$I$2:$I$59766))</f>
        <v>1</v>
      </c>
      <c r="D46" s="66" cm="1">
        <f t="array" ref="D46">SUMPRODUCT((Data!$A$2:$A$59766=$A$3)*(Data!$G$2:$G$59766=$B$4)*(Data!$B$2:$B$59766=$A46)*(Data!$H$2:$H$59766=D$5)*(Data!$I$2:$I$59766))</f>
        <v>4</v>
      </c>
      <c r="E46" s="66" cm="1">
        <f t="array" ref="E46">SUMPRODUCT((Data!$A$2:$A$59766=$A$3)*(Data!$G$2:$G$59766=$B$4)*(Data!$B$2:$B$59766=$A46)*(Data!$H$2:$H$59766=E$5)*(Data!$I$2:$I$59766))</f>
        <v>4</v>
      </c>
      <c r="F46" s="66" cm="1">
        <f t="array" ref="F46">SUMPRODUCT((Data!$A$2:$A$59766=$A$3)*(Data!$G$2:$G$59766=$B$4)*(Data!$B$2:$B$59766=$A46)*(Data!$H$2:$H$59766=F$5)*(Data!$I$2:$I$59766))</f>
        <v>1</v>
      </c>
      <c r="G46" s="66" cm="1">
        <f t="array" ref="G46">SUMPRODUCT((Data!$A$2:$A$59766=$A$3)*(Data!$G$2:$G$59766=$B$4)*(Data!$B$2:$B$59766=$A46)*(Data!$H$2:$H$59766=G$5)*(Data!$I$2:$I$59766))</f>
        <v>0</v>
      </c>
      <c r="H46" s="75">
        <f t="shared" si="8"/>
        <v>45.45</v>
      </c>
      <c r="I46" s="68"/>
      <c r="J46" s="66" cm="1">
        <f t="array" ref="J46">SUMPRODUCT((Data!$A$2:$A$59766=$A$3)*(Data!$G$2:$G$59766=$J$4)*(Data!$B$2:$B$59766=$A46)*(Data!$H$2:$H$59766=J$5)*(Data!$I$2:$I$59766))</f>
        <v>9</v>
      </c>
      <c r="K46" s="66" cm="1">
        <f t="array" ref="K46">SUMPRODUCT((Data!$A$2:$A$59766=$A$3)*(Data!$G$2:$G$59766=$J$4)*(Data!$B$2:$B$59766=$A46)*(Data!$H$2:$H$59766=K$5)*(Data!$I$2:$I$59766))</f>
        <v>17</v>
      </c>
      <c r="L46" s="66" cm="1">
        <f t="array" ref="L46">SUMPRODUCT((Data!$A$2:$A$59766=$A$3)*(Data!$G$2:$G$59766=$J$4)*(Data!$B$2:$B$59766=$A46)*(Data!$H$2:$H$59766=L$5)*(Data!$I$2:$I$59766))</f>
        <v>17</v>
      </c>
      <c r="M46" s="66" cm="1">
        <f t="array" ref="M46">SUMPRODUCT((Data!$A$2:$A$59766=$A$3)*(Data!$G$2:$G$59766=$J$4)*(Data!$B$2:$B$59766=$A46)*(Data!$H$2:$H$59766=M$5)*(Data!$I$2:$I$59766))</f>
        <v>13</v>
      </c>
      <c r="N46" s="66" cm="1">
        <f t="array" ref="N46">SUMPRODUCT((Data!$A$2:$A$59766=$A$3)*(Data!$G$2:$G$59766=$J$4)*(Data!$B$2:$B$59766=$A46)*(Data!$H$2:$H$59766=N$5)*(Data!$I$2:$I$59766))</f>
        <v>3</v>
      </c>
      <c r="O46" s="66" cm="1">
        <f t="array" ref="O46">SUMPRODUCT((Data!$A$2:$A$59766=$A$3)*(Data!$G$2:$G$59766=$J$4)*(Data!$B$2:$B$59766=$A46)*(Data!$H$2:$H$59766=O$5)*(Data!$I$2:$I$59766))</f>
        <v>0</v>
      </c>
      <c r="P46" s="75">
        <f t="shared" si="9"/>
        <v>37.567796610169495</v>
      </c>
      <c r="Q46" s="68"/>
      <c r="R46" s="66">
        <f t="shared" si="10"/>
        <v>9</v>
      </c>
      <c r="S46" s="66">
        <f t="shared" si="10"/>
        <v>18</v>
      </c>
      <c r="T46" s="66">
        <f t="shared" si="10"/>
        <v>21</v>
      </c>
      <c r="U46" s="66">
        <f t="shared" si="10"/>
        <v>17</v>
      </c>
      <c r="V46" s="66">
        <f t="shared" si="10"/>
        <v>4</v>
      </c>
      <c r="W46" s="66">
        <f t="shared" si="10"/>
        <v>0</v>
      </c>
      <c r="X46" s="75">
        <f t="shared" si="6"/>
        <v>38.710144927536234</v>
      </c>
      <c r="Y46" s="68"/>
      <c r="Z46" s="66" cm="1">
        <f t="array" ref="Z46">SUMPRODUCT((Data!$A$2:$A$59766=$A$3)*(Data!$G$2:$G$59766=$Z$4)*(Data!$B$2:$B$59766=$A46)*(Data!$H$2:$H$59766=Z$5)*(Data!$I$2:$I$59766))</f>
        <v>0</v>
      </c>
      <c r="AA46" s="66" cm="1">
        <f t="array" ref="AA46">SUMPRODUCT((Data!$A$2:$A$59766=$A$3)*(Data!$G$2:$G$59766=$Z$4)*(Data!$B$2:$B$59766=$A46)*(Data!$H$2:$H$59766=AA$5)*(Data!$I$2:$I$59766))</f>
        <v>0</v>
      </c>
      <c r="AB46" s="66" cm="1">
        <f t="array" ref="AB46">SUMPRODUCT((Data!$A$2:$A$59766=$A$3)*(Data!$G$2:$G$59766=$Z$4)*(Data!$B$2:$B$59766=$A46)*(Data!$H$2:$H$59766=AB$5)*(Data!$I$2:$I$59766))</f>
        <v>0</v>
      </c>
      <c r="AC46" s="66" cm="1">
        <f t="array" ref="AC46">SUMPRODUCT((Data!$A$2:$A$59766=$A$3)*(Data!$G$2:$G$59766=$Z$4)*(Data!$B$2:$B$59766=$A46)*(Data!$H$2:$H$59766=AC$5)*(Data!$I$2:$I$59766))</f>
        <v>0</v>
      </c>
      <c r="AD46" s="66" cm="1">
        <f t="array" ref="AD46">SUMPRODUCT((Data!$A$2:$A$59766=$A$3)*(Data!$G$2:$G$59766=$Z$4)*(Data!$B$2:$B$59766=$A46)*(Data!$H$2:$H$59766=AD$5)*(Data!$I$2:$I$59766))</f>
        <v>0</v>
      </c>
      <c r="AE46" s="66" cm="1">
        <f t="array" ref="AE46">SUMPRODUCT((Data!$A$2:$A$59766=$A$3)*(Data!$G$2:$G$59766=$Z$4)*(Data!$B$2:$B$59766=$A46)*(Data!$H$2:$H$59766=AE$5)*(Data!$I$2:$I$59766))</f>
        <v>0</v>
      </c>
      <c r="AF46" s="67" t="str">
        <f t="shared" si="11"/>
        <v>-</v>
      </c>
      <c r="AG46" s="68"/>
      <c r="AH46" s="66" cm="1">
        <f t="array" ref="AH46">SUMPRODUCT((Data!$A$2:$A$59766=$A$3)*(Data!$G$2:$G$59766=$AH$4)*(Data!$B$2:$B$59766=$A46)*(Data!$H$2:$H$59766=AH$5)*(Data!$I$2:$I$59766))</f>
        <v>0</v>
      </c>
      <c r="AI46" s="66" cm="1">
        <f t="array" ref="AI46">SUMPRODUCT((Data!$A$2:$A$59766=$A$3)*(Data!$G$2:$G$59766=$AH$4)*(Data!$B$2:$B$59766=$A46)*(Data!$H$2:$H$59766=AI$5)*(Data!$I$2:$I$59766))</f>
        <v>2</v>
      </c>
      <c r="AJ46" s="66" cm="1">
        <f t="array" ref="AJ46">SUMPRODUCT((Data!$A$2:$A$59766=$A$3)*(Data!$G$2:$G$59766=$AH$4)*(Data!$B$2:$B$59766=$A46)*(Data!$H$2:$H$59766=AJ$5)*(Data!$I$2:$I$59766))</f>
        <v>1</v>
      </c>
      <c r="AK46" s="66" cm="1">
        <f t="array" ref="AK46">SUMPRODUCT((Data!$A$2:$A$59766=$A$3)*(Data!$G$2:$G$59766=$AH$4)*(Data!$B$2:$B$59766=$A46)*(Data!$H$2:$H$59766=AK$5)*(Data!$I$2:$I$59766))</f>
        <v>0</v>
      </c>
      <c r="AL46" s="66" cm="1">
        <f t="array" ref="AL46">SUMPRODUCT((Data!$A$2:$A$59766=$A$3)*(Data!$G$2:$G$59766=$AH$4)*(Data!$B$2:$B$59766=$A46)*(Data!$H$2:$H$59766=AL$5)*(Data!$I$2:$I$59766))</f>
        <v>1</v>
      </c>
      <c r="AM46" s="66" cm="1">
        <f t="array" ref="AM46">SUMPRODUCT((Data!$A$2:$A$59766=$A$3)*(Data!$G$2:$G$59766=$AH$4)*(Data!$B$2:$B$59766=$A46)*(Data!$H$2:$H$59766=AM$5)*(Data!$I$2:$I$59766))</f>
        <v>0</v>
      </c>
      <c r="AN46" s="75">
        <f t="shared" si="12"/>
        <v>40.25</v>
      </c>
      <c r="AO46" s="68"/>
      <c r="AP46" s="66">
        <f t="shared" si="13"/>
        <v>9</v>
      </c>
      <c r="AQ46" s="66">
        <f t="shared" si="13"/>
        <v>20</v>
      </c>
      <c r="AR46" s="66">
        <f t="shared" si="13"/>
        <v>22</v>
      </c>
      <c r="AS46" s="66">
        <f t="shared" si="13"/>
        <v>17</v>
      </c>
      <c r="AT46" s="66">
        <f t="shared" si="13"/>
        <v>5</v>
      </c>
      <c r="AU46" s="66">
        <f t="shared" si="13"/>
        <v>0</v>
      </c>
      <c r="AV46" s="75">
        <f t="shared" si="7"/>
        <v>38.794520547945197</v>
      </c>
      <c r="AW46" s="59"/>
      <c r="AX46" s="59"/>
      <c r="AY46" s="68"/>
      <c r="AZ46" s="68"/>
      <c r="BA46" s="59"/>
      <c r="BB46" s="59"/>
    </row>
    <row r="47" spans="1:54" ht="15" customHeight="1" x14ac:dyDescent="0.25">
      <c r="A47" s="59" t="s">
        <v>32</v>
      </c>
      <c r="B47" s="66" cm="1">
        <f t="array" ref="B47">SUMPRODUCT((Data!$A$2:$A$59766=$A$3)*(Data!$G$2:$G$59766=$B$4)*(Data!$B$2:$B$59766=$A47)*(Data!$H$2:$H$59766=B$5)*(Data!$I$2:$I$59766))</f>
        <v>0</v>
      </c>
      <c r="C47" s="66" cm="1">
        <f t="array" ref="C47">SUMPRODUCT((Data!$A$2:$A$59766=$A$3)*(Data!$G$2:$G$59766=$B$4)*(Data!$B$2:$B$59766=$A47)*(Data!$H$2:$H$59766=C$5)*(Data!$I$2:$I$59766))</f>
        <v>0</v>
      </c>
      <c r="D47" s="66" cm="1">
        <f t="array" ref="D47">SUMPRODUCT((Data!$A$2:$A$59766=$A$3)*(Data!$G$2:$G$59766=$B$4)*(Data!$B$2:$B$59766=$A47)*(Data!$H$2:$H$59766=D$5)*(Data!$I$2:$I$59766))</f>
        <v>1</v>
      </c>
      <c r="E47" s="66" cm="1">
        <f t="array" ref="E47">SUMPRODUCT((Data!$A$2:$A$59766=$A$3)*(Data!$G$2:$G$59766=$B$4)*(Data!$B$2:$B$59766=$A47)*(Data!$H$2:$H$59766=E$5)*(Data!$I$2:$I$59766))</f>
        <v>4</v>
      </c>
      <c r="F47" s="66" cm="1">
        <f t="array" ref="F47">SUMPRODUCT((Data!$A$2:$A$59766=$A$3)*(Data!$G$2:$G$59766=$B$4)*(Data!$B$2:$B$59766=$A47)*(Data!$H$2:$H$59766=F$5)*(Data!$I$2:$I$59766))</f>
        <v>4</v>
      </c>
      <c r="G47" s="66" cm="1">
        <f t="array" ref="G47">SUMPRODUCT((Data!$A$2:$A$59766=$A$3)*(Data!$G$2:$G$59766=$B$4)*(Data!$B$2:$B$59766=$A47)*(Data!$H$2:$H$59766=G$5)*(Data!$I$2:$I$59766))</f>
        <v>0</v>
      </c>
      <c r="H47" s="75">
        <f t="shared" si="8"/>
        <v>53.833333333333329</v>
      </c>
      <c r="I47" s="68"/>
      <c r="J47" s="66" cm="1">
        <f t="array" ref="J47">SUMPRODUCT((Data!$A$2:$A$59766=$A$3)*(Data!$G$2:$G$59766=$J$4)*(Data!$B$2:$B$59766=$A47)*(Data!$H$2:$H$59766=J$5)*(Data!$I$2:$I$59766))</f>
        <v>2</v>
      </c>
      <c r="K47" s="66" cm="1">
        <f t="array" ref="K47">SUMPRODUCT((Data!$A$2:$A$59766=$A$3)*(Data!$G$2:$G$59766=$J$4)*(Data!$B$2:$B$59766=$A47)*(Data!$H$2:$H$59766=K$5)*(Data!$I$2:$I$59766))</f>
        <v>5</v>
      </c>
      <c r="L47" s="66" cm="1">
        <f t="array" ref="L47">SUMPRODUCT((Data!$A$2:$A$59766=$A$3)*(Data!$G$2:$G$59766=$J$4)*(Data!$B$2:$B$59766=$A47)*(Data!$H$2:$H$59766=L$5)*(Data!$I$2:$I$59766))</f>
        <v>5</v>
      </c>
      <c r="M47" s="66" cm="1">
        <f t="array" ref="M47">SUMPRODUCT((Data!$A$2:$A$59766=$A$3)*(Data!$G$2:$G$59766=$J$4)*(Data!$B$2:$B$59766=$A47)*(Data!$H$2:$H$59766=M$5)*(Data!$I$2:$I$59766))</f>
        <v>4</v>
      </c>
      <c r="N47" s="66" cm="1">
        <f t="array" ref="N47">SUMPRODUCT((Data!$A$2:$A$59766=$A$3)*(Data!$G$2:$G$59766=$J$4)*(Data!$B$2:$B$59766=$A47)*(Data!$H$2:$H$59766=N$5)*(Data!$I$2:$I$59766))</f>
        <v>6</v>
      </c>
      <c r="O47" s="66" cm="1">
        <f t="array" ref="O47">SUMPRODUCT((Data!$A$2:$A$59766=$A$3)*(Data!$G$2:$G$59766=$J$4)*(Data!$B$2:$B$59766=$A47)*(Data!$H$2:$H$59766=O$5)*(Data!$I$2:$I$59766))</f>
        <v>0</v>
      </c>
      <c r="P47" s="75">
        <f t="shared" si="9"/>
        <v>43.522727272727273</v>
      </c>
      <c r="Q47" s="68"/>
      <c r="R47" s="66">
        <f t="shared" si="10"/>
        <v>2</v>
      </c>
      <c r="S47" s="66">
        <f t="shared" si="10"/>
        <v>5</v>
      </c>
      <c r="T47" s="66">
        <f t="shared" si="10"/>
        <v>6</v>
      </c>
      <c r="U47" s="66">
        <f t="shared" si="10"/>
        <v>8</v>
      </c>
      <c r="V47" s="66">
        <f t="shared" si="10"/>
        <v>10</v>
      </c>
      <c r="W47" s="66">
        <f t="shared" si="10"/>
        <v>0</v>
      </c>
      <c r="X47" s="75">
        <f t="shared" si="6"/>
        <v>46.516129032258064</v>
      </c>
      <c r="Y47" s="68"/>
      <c r="Z47" s="66" cm="1">
        <f t="array" ref="Z47">SUMPRODUCT((Data!$A$2:$A$59766=$A$3)*(Data!$G$2:$G$59766=$Z$4)*(Data!$B$2:$B$59766=$A47)*(Data!$H$2:$H$59766=Z$5)*(Data!$I$2:$I$59766))</f>
        <v>0</v>
      </c>
      <c r="AA47" s="66" cm="1">
        <f t="array" ref="AA47">SUMPRODUCT((Data!$A$2:$A$59766=$A$3)*(Data!$G$2:$G$59766=$Z$4)*(Data!$B$2:$B$59766=$A47)*(Data!$H$2:$H$59766=AA$5)*(Data!$I$2:$I$59766))</f>
        <v>0</v>
      </c>
      <c r="AB47" s="66" cm="1">
        <f t="array" ref="AB47">SUMPRODUCT((Data!$A$2:$A$59766=$A$3)*(Data!$G$2:$G$59766=$Z$4)*(Data!$B$2:$B$59766=$A47)*(Data!$H$2:$H$59766=AB$5)*(Data!$I$2:$I$59766))</f>
        <v>1</v>
      </c>
      <c r="AC47" s="66" cm="1">
        <f t="array" ref="AC47">SUMPRODUCT((Data!$A$2:$A$59766=$A$3)*(Data!$G$2:$G$59766=$Z$4)*(Data!$B$2:$B$59766=$A47)*(Data!$H$2:$H$59766=AC$5)*(Data!$I$2:$I$59766))</f>
        <v>0</v>
      </c>
      <c r="AD47" s="66" cm="1">
        <f t="array" ref="AD47">SUMPRODUCT((Data!$A$2:$A$59766=$A$3)*(Data!$G$2:$G$59766=$Z$4)*(Data!$B$2:$B$59766=$A47)*(Data!$H$2:$H$59766=AD$5)*(Data!$I$2:$I$59766))</f>
        <v>0</v>
      </c>
      <c r="AE47" s="66" cm="1">
        <f t="array" ref="AE47">SUMPRODUCT((Data!$A$2:$A$59766=$A$3)*(Data!$G$2:$G$59766=$Z$4)*(Data!$B$2:$B$59766=$A47)*(Data!$H$2:$H$59766=AE$5)*(Data!$I$2:$I$59766))</f>
        <v>0</v>
      </c>
      <c r="AF47" s="75">
        <f t="shared" si="11"/>
        <v>40.5</v>
      </c>
      <c r="AG47" s="68"/>
      <c r="AH47" s="66" cm="1">
        <f t="array" ref="AH47">SUMPRODUCT((Data!$A$2:$A$59766=$A$3)*(Data!$G$2:$G$59766=$AH$4)*(Data!$B$2:$B$59766=$A47)*(Data!$H$2:$H$59766=AH$5)*(Data!$I$2:$I$59766))</f>
        <v>2</v>
      </c>
      <c r="AI47" s="66" cm="1">
        <f t="array" ref="AI47">SUMPRODUCT((Data!$A$2:$A$59766=$A$3)*(Data!$G$2:$G$59766=$AH$4)*(Data!$B$2:$B$59766=$A47)*(Data!$H$2:$H$59766=AI$5)*(Data!$I$2:$I$59766))</f>
        <v>2</v>
      </c>
      <c r="AJ47" s="66" cm="1">
        <f t="array" ref="AJ47">SUMPRODUCT((Data!$A$2:$A$59766=$A$3)*(Data!$G$2:$G$59766=$AH$4)*(Data!$B$2:$B$59766=$A47)*(Data!$H$2:$H$59766=AJ$5)*(Data!$I$2:$I$59766))</f>
        <v>2</v>
      </c>
      <c r="AK47" s="66" cm="1">
        <f t="array" ref="AK47">SUMPRODUCT((Data!$A$2:$A$59766=$A$3)*(Data!$G$2:$G$59766=$AH$4)*(Data!$B$2:$B$59766=$A47)*(Data!$H$2:$H$59766=AK$5)*(Data!$I$2:$I$59766))</f>
        <v>2</v>
      </c>
      <c r="AL47" s="66" cm="1">
        <f t="array" ref="AL47">SUMPRODUCT((Data!$A$2:$A$59766=$A$3)*(Data!$G$2:$G$59766=$AH$4)*(Data!$B$2:$B$59766=$A47)*(Data!$H$2:$H$59766=AL$5)*(Data!$I$2:$I$59766))</f>
        <v>5</v>
      </c>
      <c r="AM47" s="66" cm="1">
        <f t="array" ref="AM47">SUMPRODUCT((Data!$A$2:$A$59766=$A$3)*(Data!$G$2:$G$59766=$AH$4)*(Data!$B$2:$B$59766=$A47)*(Data!$H$2:$H$59766=AM$5)*(Data!$I$2:$I$59766))</f>
        <v>0</v>
      </c>
      <c r="AN47" s="75">
        <f t="shared" si="12"/>
        <v>44.961538461538467</v>
      </c>
      <c r="AO47" s="68"/>
      <c r="AP47" s="66">
        <f t="shared" si="13"/>
        <v>4</v>
      </c>
      <c r="AQ47" s="66">
        <f t="shared" si="13"/>
        <v>7</v>
      </c>
      <c r="AR47" s="66">
        <f t="shared" si="13"/>
        <v>9</v>
      </c>
      <c r="AS47" s="66">
        <f t="shared" si="13"/>
        <v>10</v>
      </c>
      <c r="AT47" s="66">
        <f t="shared" si="13"/>
        <v>15</v>
      </c>
      <c r="AU47" s="66">
        <f t="shared" si="13"/>
        <v>0</v>
      </c>
      <c r="AV47" s="75">
        <f t="shared" si="7"/>
        <v>45.93333333333333</v>
      </c>
      <c r="AW47" s="59"/>
      <c r="AX47" s="59"/>
      <c r="AY47" s="68"/>
      <c r="AZ47" s="68"/>
      <c r="BA47" s="59"/>
      <c r="BB47" s="59"/>
    </row>
    <row r="48" spans="1:54" ht="15" customHeight="1" x14ac:dyDescent="0.25">
      <c r="A48" s="59" t="s">
        <v>33</v>
      </c>
      <c r="B48" s="66" cm="1">
        <f t="array" ref="B48">SUMPRODUCT((Data!$A$2:$A$59766=$A$3)*(Data!$G$2:$G$59766=$B$4)*(Data!$B$2:$B$59766=$A48)*(Data!$H$2:$H$59766=B$5)*(Data!$I$2:$I$59766))</f>
        <v>0</v>
      </c>
      <c r="C48" s="66" cm="1">
        <f t="array" ref="C48">SUMPRODUCT((Data!$A$2:$A$59766=$A$3)*(Data!$G$2:$G$59766=$B$4)*(Data!$B$2:$B$59766=$A48)*(Data!$H$2:$H$59766=C$5)*(Data!$I$2:$I$59766))</f>
        <v>2</v>
      </c>
      <c r="D48" s="66" cm="1">
        <f t="array" ref="D48">SUMPRODUCT((Data!$A$2:$A$59766=$A$3)*(Data!$G$2:$G$59766=$B$4)*(Data!$B$2:$B$59766=$A48)*(Data!$H$2:$H$59766=D$5)*(Data!$I$2:$I$59766))</f>
        <v>6</v>
      </c>
      <c r="E48" s="66" cm="1">
        <f t="array" ref="E48">SUMPRODUCT((Data!$A$2:$A$59766=$A$3)*(Data!$G$2:$G$59766=$B$4)*(Data!$B$2:$B$59766=$A48)*(Data!$H$2:$H$59766=E$5)*(Data!$I$2:$I$59766))</f>
        <v>26</v>
      </c>
      <c r="F48" s="66" cm="1">
        <f t="array" ref="F48">SUMPRODUCT((Data!$A$2:$A$59766=$A$3)*(Data!$G$2:$G$59766=$B$4)*(Data!$B$2:$B$59766=$A48)*(Data!$H$2:$H$59766=F$5)*(Data!$I$2:$I$59766))</f>
        <v>19</v>
      </c>
      <c r="G48" s="66" cm="1">
        <f t="array" ref="G48">SUMPRODUCT((Data!$A$2:$A$59766=$A$3)*(Data!$G$2:$G$59766=$B$4)*(Data!$B$2:$B$59766=$A48)*(Data!$H$2:$H$59766=G$5)*(Data!$I$2:$I$59766))</f>
        <v>0</v>
      </c>
      <c r="H48" s="75">
        <f t="shared" si="8"/>
        <v>52.179245283018865</v>
      </c>
      <c r="I48" s="68"/>
      <c r="J48" s="66" cm="1">
        <f t="array" ref="J48">SUMPRODUCT((Data!$A$2:$A$59766=$A$3)*(Data!$G$2:$G$59766=$J$4)*(Data!$B$2:$B$59766=$A48)*(Data!$H$2:$H$59766=J$5)*(Data!$I$2:$I$59766))</f>
        <v>0</v>
      </c>
      <c r="K48" s="66" cm="1">
        <f t="array" ref="K48">SUMPRODUCT((Data!$A$2:$A$59766=$A$3)*(Data!$G$2:$G$59766=$J$4)*(Data!$B$2:$B$59766=$A48)*(Data!$H$2:$H$59766=K$5)*(Data!$I$2:$I$59766))</f>
        <v>4</v>
      </c>
      <c r="L48" s="66" cm="1">
        <f t="array" ref="L48">SUMPRODUCT((Data!$A$2:$A$59766=$A$3)*(Data!$G$2:$G$59766=$J$4)*(Data!$B$2:$B$59766=$A48)*(Data!$H$2:$H$59766=L$5)*(Data!$I$2:$I$59766))</f>
        <v>4</v>
      </c>
      <c r="M48" s="66" cm="1">
        <f t="array" ref="M48">SUMPRODUCT((Data!$A$2:$A$59766=$A$3)*(Data!$G$2:$G$59766=$J$4)*(Data!$B$2:$B$59766=$A48)*(Data!$H$2:$H$59766=M$5)*(Data!$I$2:$I$59766))</f>
        <v>0</v>
      </c>
      <c r="N48" s="66" cm="1">
        <f t="array" ref="N48">SUMPRODUCT((Data!$A$2:$A$59766=$A$3)*(Data!$G$2:$G$59766=$J$4)*(Data!$B$2:$B$59766=$A48)*(Data!$H$2:$H$59766=N$5)*(Data!$I$2:$I$59766))</f>
        <v>0</v>
      </c>
      <c r="O48" s="66" cm="1">
        <f t="array" ref="O48">SUMPRODUCT((Data!$A$2:$A$59766=$A$3)*(Data!$G$2:$G$59766=$J$4)*(Data!$B$2:$B$59766=$A48)*(Data!$H$2:$H$59766=O$5)*(Data!$I$2:$I$59766))</f>
        <v>0</v>
      </c>
      <c r="P48" s="75">
        <f t="shared" si="9"/>
        <v>35.25</v>
      </c>
      <c r="Q48" s="68"/>
      <c r="R48" s="66">
        <f t="shared" si="10"/>
        <v>0</v>
      </c>
      <c r="S48" s="66">
        <f t="shared" si="10"/>
        <v>6</v>
      </c>
      <c r="T48" s="66">
        <f t="shared" si="10"/>
        <v>10</v>
      </c>
      <c r="U48" s="66">
        <f t="shared" si="10"/>
        <v>26</v>
      </c>
      <c r="V48" s="66">
        <f t="shared" si="10"/>
        <v>19</v>
      </c>
      <c r="W48" s="66">
        <f t="shared" si="10"/>
        <v>0</v>
      </c>
      <c r="X48" s="75">
        <f t="shared" si="6"/>
        <v>49.959016393442624</v>
      </c>
      <c r="Y48" s="68"/>
      <c r="Z48" s="66" cm="1">
        <f t="array" ref="Z48">SUMPRODUCT((Data!$A$2:$A$59766=$A$3)*(Data!$G$2:$G$59766=$Z$4)*(Data!$B$2:$B$59766=$A48)*(Data!$H$2:$H$59766=Z$5)*(Data!$I$2:$I$59766))</f>
        <v>0</v>
      </c>
      <c r="AA48" s="66" cm="1">
        <f t="array" ref="AA48">SUMPRODUCT((Data!$A$2:$A$59766=$A$3)*(Data!$G$2:$G$59766=$Z$4)*(Data!$B$2:$B$59766=$A48)*(Data!$H$2:$H$59766=AA$5)*(Data!$I$2:$I$59766))</f>
        <v>1</v>
      </c>
      <c r="AB48" s="66" cm="1">
        <f t="array" ref="AB48">SUMPRODUCT((Data!$A$2:$A$59766=$A$3)*(Data!$G$2:$G$59766=$Z$4)*(Data!$B$2:$B$59766=$A48)*(Data!$H$2:$H$59766=AB$5)*(Data!$I$2:$I$59766))</f>
        <v>0</v>
      </c>
      <c r="AC48" s="66" cm="1">
        <f t="array" ref="AC48">SUMPRODUCT((Data!$A$2:$A$59766=$A$3)*(Data!$G$2:$G$59766=$Z$4)*(Data!$B$2:$B$59766=$A48)*(Data!$H$2:$H$59766=AC$5)*(Data!$I$2:$I$59766))</f>
        <v>0</v>
      </c>
      <c r="AD48" s="66" cm="1">
        <f t="array" ref="AD48">SUMPRODUCT((Data!$A$2:$A$59766=$A$3)*(Data!$G$2:$G$59766=$Z$4)*(Data!$B$2:$B$59766=$A48)*(Data!$H$2:$H$59766=AD$5)*(Data!$I$2:$I$59766))</f>
        <v>1</v>
      </c>
      <c r="AE48" s="66" cm="1">
        <f t="array" ref="AE48">SUMPRODUCT((Data!$A$2:$A$59766=$A$3)*(Data!$G$2:$G$59766=$Z$4)*(Data!$B$2:$B$59766=$A48)*(Data!$H$2:$H$59766=AE$5)*(Data!$I$2:$I$59766))</f>
        <v>0</v>
      </c>
      <c r="AF48" s="75">
        <f t="shared" si="11"/>
        <v>45.25</v>
      </c>
      <c r="AG48" s="68"/>
      <c r="AH48" s="66" cm="1">
        <f t="array" ref="AH48">SUMPRODUCT((Data!$A$2:$A$59766=$A$3)*(Data!$G$2:$G$59766=$AH$4)*(Data!$B$2:$B$59766=$A48)*(Data!$H$2:$H$59766=AH$5)*(Data!$I$2:$I$59766))</f>
        <v>3</v>
      </c>
      <c r="AI48" s="66" cm="1">
        <f t="array" ref="AI48">SUMPRODUCT((Data!$A$2:$A$59766=$A$3)*(Data!$G$2:$G$59766=$AH$4)*(Data!$B$2:$B$59766=$A48)*(Data!$H$2:$H$59766=AI$5)*(Data!$I$2:$I$59766))</f>
        <v>7</v>
      </c>
      <c r="AJ48" s="66" cm="1">
        <f t="array" ref="AJ48">SUMPRODUCT((Data!$A$2:$A$59766=$A$3)*(Data!$G$2:$G$59766=$AH$4)*(Data!$B$2:$B$59766=$A48)*(Data!$H$2:$H$59766=AJ$5)*(Data!$I$2:$I$59766))</f>
        <v>4</v>
      </c>
      <c r="AK48" s="66" cm="1">
        <f t="array" ref="AK48">SUMPRODUCT((Data!$A$2:$A$59766=$A$3)*(Data!$G$2:$G$59766=$AH$4)*(Data!$B$2:$B$59766=$A48)*(Data!$H$2:$H$59766=AK$5)*(Data!$I$2:$I$59766))</f>
        <v>5</v>
      </c>
      <c r="AL48" s="66" cm="1">
        <f t="array" ref="AL48">SUMPRODUCT((Data!$A$2:$A$59766=$A$3)*(Data!$G$2:$G$59766=$AH$4)*(Data!$B$2:$B$59766=$A48)*(Data!$H$2:$H$59766=AL$5)*(Data!$I$2:$I$59766))</f>
        <v>6</v>
      </c>
      <c r="AM48" s="66" cm="1">
        <f t="array" ref="AM48">SUMPRODUCT((Data!$A$2:$A$59766=$A$3)*(Data!$G$2:$G$59766=$AH$4)*(Data!$B$2:$B$59766=$A48)*(Data!$H$2:$H$59766=AM$5)*(Data!$I$2:$I$59766))</f>
        <v>0</v>
      </c>
      <c r="AN48" s="75">
        <f t="shared" si="12"/>
        <v>41.900000000000006</v>
      </c>
      <c r="AO48" s="68"/>
      <c r="AP48" s="66">
        <f t="shared" si="13"/>
        <v>3</v>
      </c>
      <c r="AQ48" s="66">
        <f t="shared" si="13"/>
        <v>14</v>
      </c>
      <c r="AR48" s="66">
        <f t="shared" si="13"/>
        <v>14</v>
      </c>
      <c r="AS48" s="66">
        <f t="shared" si="13"/>
        <v>31</v>
      </c>
      <c r="AT48" s="66">
        <f t="shared" si="13"/>
        <v>26</v>
      </c>
      <c r="AU48" s="66">
        <f t="shared" si="13"/>
        <v>0</v>
      </c>
      <c r="AV48" s="75">
        <f t="shared" si="7"/>
        <v>47.5625</v>
      </c>
      <c r="AW48" s="59"/>
      <c r="AX48" s="59"/>
      <c r="AY48" s="59"/>
      <c r="AZ48" s="68"/>
      <c r="BA48" s="68"/>
      <c r="BB48" s="69"/>
    </row>
    <row r="49" spans="1:54" ht="15" customHeight="1" x14ac:dyDescent="0.25">
      <c r="A49" s="59" t="s">
        <v>34</v>
      </c>
      <c r="B49" s="66" cm="1">
        <f t="array" ref="B49">SUMPRODUCT((Data!$A$2:$A$59766=$A$3)*(Data!$G$2:$G$59766=$B$4)*(Data!$B$2:$B$59766=$A49)*(Data!$H$2:$H$59766=B$5)*(Data!$I$2:$I$59766))</f>
        <v>0</v>
      </c>
      <c r="C49" s="66" cm="1">
        <f t="array" ref="C49">SUMPRODUCT((Data!$A$2:$A$59766=$A$3)*(Data!$G$2:$G$59766=$B$4)*(Data!$B$2:$B$59766=$A49)*(Data!$H$2:$H$59766=C$5)*(Data!$I$2:$I$59766))</f>
        <v>2</v>
      </c>
      <c r="D49" s="66" cm="1">
        <f t="array" ref="D49">SUMPRODUCT((Data!$A$2:$A$59766=$A$3)*(Data!$G$2:$G$59766=$B$4)*(Data!$B$2:$B$59766=$A49)*(Data!$H$2:$H$59766=D$5)*(Data!$I$2:$I$59766))</f>
        <v>1</v>
      </c>
      <c r="E49" s="66" cm="1">
        <f t="array" ref="E49">SUMPRODUCT((Data!$A$2:$A$59766=$A$3)*(Data!$G$2:$G$59766=$B$4)*(Data!$B$2:$B$59766=$A49)*(Data!$H$2:$H$59766=E$5)*(Data!$I$2:$I$59766))</f>
        <v>5</v>
      </c>
      <c r="F49" s="66" cm="1">
        <f t="array" ref="F49">SUMPRODUCT((Data!$A$2:$A$59766=$A$3)*(Data!$G$2:$G$59766=$B$4)*(Data!$B$2:$B$59766=$A49)*(Data!$H$2:$H$59766=F$5)*(Data!$I$2:$I$59766))</f>
        <v>8</v>
      </c>
      <c r="G49" s="66" cm="1">
        <f t="array" ref="G49">SUMPRODUCT((Data!$A$2:$A$59766=$A$3)*(Data!$G$2:$G$59766=$B$4)*(Data!$B$2:$B$59766=$A49)*(Data!$H$2:$H$59766=G$5)*(Data!$I$2:$I$59766))</f>
        <v>0</v>
      </c>
      <c r="H49" s="75">
        <f t="shared" si="8"/>
        <v>52.3125</v>
      </c>
      <c r="I49" s="68"/>
      <c r="J49" s="66" cm="1">
        <f t="array" ref="J49">SUMPRODUCT((Data!$A$2:$A$59766=$A$3)*(Data!$G$2:$G$59766=$J$4)*(Data!$B$2:$B$59766=$A49)*(Data!$H$2:$H$59766=J$5)*(Data!$I$2:$I$59766))</f>
        <v>2</v>
      </c>
      <c r="K49" s="66" cm="1">
        <f t="array" ref="K49">SUMPRODUCT((Data!$A$2:$A$59766=$A$3)*(Data!$G$2:$G$59766=$J$4)*(Data!$B$2:$B$59766=$A49)*(Data!$H$2:$H$59766=K$5)*(Data!$I$2:$I$59766))</f>
        <v>11</v>
      </c>
      <c r="L49" s="66" cm="1">
        <f t="array" ref="L49">SUMPRODUCT((Data!$A$2:$A$59766=$A$3)*(Data!$G$2:$G$59766=$J$4)*(Data!$B$2:$B$59766=$A49)*(Data!$H$2:$H$59766=L$5)*(Data!$I$2:$I$59766))</f>
        <v>9</v>
      </c>
      <c r="M49" s="66" cm="1">
        <f t="array" ref="M49">SUMPRODUCT((Data!$A$2:$A$59766=$A$3)*(Data!$G$2:$G$59766=$J$4)*(Data!$B$2:$B$59766=$A49)*(Data!$H$2:$H$59766=M$5)*(Data!$I$2:$I$59766))</f>
        <v>5</v>
      </c>
      <c r="N49" s="66" cm="1">
        <f t="array" ref="N49">SUMPRODUCT((Data!$A$2:$A$59766=$A$3)*(Data!$G$2:$G$59766=$J$4)*(Data!$B$2:$B$59766=$A49)*(Data!$H$2:$H$59766=N$5)*(Data!$I$2:$I$59766))</f>
        <v>7</v>
      </c>
      <c r="O49" s="66" cm="1">
        <f t="array" ref="O49">SUMPRODUCT((Data!$A$2:$A$59766=$A$3)*(Data!$G$2:$G$59766=$J$4)*(Data!$B$2:$B$59766=$A49)*(Data!$H$2:$H$59766=O$5)*(Data!$I$2:$I$59766))</f>
        <v>0</v>
      </c>
      <c r="P49" s="75">
        <f t="shared" si="9"/>
        <v>41.485294117647058</v>
      </c>
      <c r="Q49" s="68"/>
      <c r="R49" s="66">
        <f t="shared" si="10"/>
        <v>2</v>
      </c>
      <c r="S49" s="66">
        <f t="shared" si="10"/>
        <v>13</v>
      </c>
      <c r="T49" s="66">
        <f t="shared" si="10"/>
        <v>10</v>
      </c>
      <c r="U49" s="66">
        <f t="shared" si="10"/>
        <v>10</v>
      </c>
      <c r="V49" s="66">
        <f t="shared" si="10"/>
        <v>15</v>
      </c>
      <c r="W49" s="66">
        <f t="shared" si="10"/>
        <v>0</v>
      </c>
      <c r="X49" s="75">
        <f t="shared" si="6"/>
        <v>44.95</v>
      </c>
      <c r="Y49" s="68"/>
      <c r="Z49" s="66" cm="1">
        <f t="array" ref="Z49">SUMPRODUCT((Data!$A$2:$A$59766=$A$3)*(Data!$G$2:$G$59766=$Z$4)*(Data!$B$2:$B$59766=$A49)*(Data!$H$2:$H$59766=Z$5)*(Data!$I$2:$I$59766))</f>
        <v>0</v>
      </c>
      <c r="AA49" s="66" cm="1">
        <f t="array" ref="AA49">SUMPRODUCT((Data!$A$2:$A$59766=$A$3)*(Data!$G$2:$G$59766=$Z$4)*(Data!$B$2:$B$59766=$A49)*(Data!$H$2:$H$59766=AA$5)*(Data!$I$2:$I$59766))</f>
        <v>0</v>
      </c>
      <c r="AB49" s="66" cm="1">
        <f t="array" ref="AB49">SUMPRODUCT((Data!$A$2:$A$59766=$A$3)*(Data!$G$2:$G$59766=$Z$4)*(Data!$B$2:$B$59766=$A49)*(Data!$H$2:$H$59766=AB$5)*(Data!$I$2:$I$59766))</f>
        <v>0</v>
      </c>
      <c r="AC49" s="66" cm="1">
        <f t="array" ref="AC49">SUMPRODUCT((Data!$A$2:$A$59766=$A$3)*(Data!$G$2:$G$59766=$Z$4)*(Data!$B$2:$B$59766=$A49)*(Data!$H$2:$H$59766=AC$5)*(Data!$I$2:$I$59766))</f>
        <v>0</v>
      </c>
      <c r="AD49" s="66" cm="1">
        <f t="array" ref="AD49">SUMPRODUCT((Data!$A$2:$A$59766=$A$3)*(Data!$G$2:$G$59766=$Z$4)*(Data!$B$2:$B$59766=$A49)*(Data!$H$2:$H$59766=AD$5)*(Data!$I$2:$I$59766))</f>
        <v>0</v>
      </c>
      <c r="AE49" s="66" cm="1">
        <f t="array" ref="AE49">SUMPRODUCT((Data!$A$2:$A$59766=$A$3)*(Data!$G$2:$G$59766=$Z$4)*(Data!$B$2:$B$59766=$A49)*(Data!$H$2:$H$59766=AE$5)*(Data!$I$2:$I$59766))</f>
        <v>0</v>
      </c>
      <c r="AF49" s="67" t="str">
        <f t="shared" si="11"/>
        <v>-</v>
      </c>
      <c r="AG49" s="68"/>
      <c r="AH49" s="66" cm="1">
        <f t="array" ref="AH49">SUMPRODUCT((Data!$A$2:$A$59766=$A$3)*(Data!$G$2:$G$59766=$AH$4)*(Data!$B$2:$B$59766=$A49)*(Data!$H$2:$H$59766=AH$5)*(Data!$I$2:$I$59766))</f>
        <v>0</v>
      </c>
      <c r="AI49" s="66" cm="1">
        <f t="array" ref="AI49">SUMPRODUCT((Data!$A$2:$A$59766=$A$3)*(Data!$G$2:$G$59766=$AH$4)*(Data!$B$2:$B$59766=$A49)*(Data!$H$2:$H$59766=AI$5)*(Data!$I$2:$I$59766))</f>
        <v>5</v>
      </c>
      <c r="AJ49" s="66" cm="1">
        <f t="array" ref="AJ49">SUMPRODUCT((Data!$A$2:$A$59766=$A$3)*(Data!$G$2:$G$59766=$AH$4)*(Data!$B$2:$B$59766=$A49)*(Data!$H$2:$H$59766=AJ$5)*(Data!$I$2:$I$59766))</f>
        <v>1</v>
      </c>
      <c r="AK49" s="66" cm="1">
        <f t="array" ref="AK49">SUMPRODUCT((Data!$A$2:$A$59766=$A$3)*(Data!$G$2:$G$59766=$AH$4)*(Data!$B$2:$B$59766=$A49)*(Data!$H$2:$H$59766=AK$5)*(Data!$I$2:$I$59766))</f>
        <v>7</v>
      </c>
      <c r="AL49" s="66" cm="1">
        <f t="array" ref="AL49">SUMPRODUCT((Data!$A$2:$A$59766=$A$3)*(Data!$G$2:$G$59766=$AH$4)*(Data!$B$2:$B$59766=$A49)*(Data!$H$2:$H$59766=AL$5)*(Data!$I$2:$I$59766))</f>
        <v>7</v>
      </c>
      <c r="AM49" s="66" cm="1">
        <f t="array" ref="AM49">SUMPRODUCT((Data!$A$2:$A$59766=$A$3)*(Data!$G$2:$G$59766=$AH$4)*(Data!$B$2:$B$59766=$A49)*(Data!$H$2:$H$59766=AM$5)*(Data!$I$2:$I$59766))</f>
        <v>0</v>
      </c>
      <c r="AN49" s="75">
        <f t="shared" si="12"/>
        <v>48.374999999999993</v>
      </c>
      <c r="AO49" s="68"/>
      <c r="AP49" s="66">
        <f t="shared" si="13"/>
        <v>2</v>
      </c>
      <c r="AQ49" s="66">
        <f t="shared" si="13"/>
        <v>18</v>
      </c>
      <c r="AR49" s="66">
        <f t="shared" si="13"/>
        <v>11</v>
      </c>
      <c r="AS49" s="66">
        <f t="shared" si="13"/>
        <v>17</v>
      </c>
      <c r="AT49" s="66">
        <f t="shared" si="13"/>
        <v>22</v>
      </c>
      <c r="AU49" s="66">
        <f t="shared" si="13"/>
        <v>0</v>
      </c>
      <c r="AV49" s="75">
        <f t="shared" si="7"/>
        <v>45.928571428571423</v>
      </c>
      <c r="AW49" s="59"/>
      <c r="AX49" s="59"/>
      <c r="AY49" s="59"/>
      <c r="AZ49" s="68"/>
      <c r="BA49" s="68"/>
      <c r="BB49" s="69"/>
    </row>
    <row r="50" spans="1:54" ht="15" customHeight="1" x14ac:dyDescent="0.25">
      <c r="A50" s="59" t="s">
        <v>35</v>
      </c>
      <c r="B50" s="66" cm="1">
        <f t="array" ref="B50">SUMPRODUCT((Data!$A$2:$A$59766=$A$3)*(Data!$G$2:$G$59766=$B$4)*(Data!$B$2:$B$59766=$A50)*(Data!$H$2:$H$59766=B$5)*(Data!$I$2:$I$59766))</f>
        <v>0</v>
      </c>
      <c r="C50" s="66" cm="1">
        <f t="array" ref="C50">SUMPRODUCT((Data!$A$2:$A$59766=$A$3)*(Data!$G$2:$G$59766=$B$4)*(Data!$B$2:$B$59766=$A50)*(Data!$H$2:$H$59766=C$5)*(Data!$I$2:$I$59766))</f>
        <v>2</v>
      </c>
      <c r="D50" s="66" cm="1">
        <f t="array" ref="D50">SUMPRODUCT((Data!$A$2:$A$59766=$A$3)*(Data!$G$2:$G$59766=$B$4)*(Data!$B$2:$B$59766=$A50)*(Data!$H$2:$H$59766=D$5)*(Data!$I$2:$I$59766))</f>
        <v>3</v>
      </c>
      <c r="E50" s="66" cm="1">
        <f t="array" ref="E50">SUMPRODUCT((Data!$A$2:$A$59766=$A$3)*(Data!$G$2:$G$59766=$B$4)*(Data!$B$2:$B$59766=$A50)*(Data!$H$2:$H$59766=E$5)*(Data!$I$2:$I$59766))</f>
        <v>4</v>
      </c>
      <c r="F50" s="66" cm="1">
        <f t="array" ref="F50">SUMPRODUCT((Data!$A$2:$A$59766=$A$3)*(Data!$G$2:$G$59766=$B$4)*(Data!$B$2:$B$59766=$A50)*(Data!$H$2:$H$59766=F$5)*(Data!$I$2:$I$59766))</f>
        <v>9</v>
      </c>
      <c r="G50" s="66" cm="1">
        <f t="array" ref="G50">SUMPRODUCT((Data!$A$2:$A$59766=$A$3)*(Data!$G$2:$G$59766=$B$4)*(Data!$B$2:$B$59766=$A50)*(Data!$H$2:$H$59766=G$5)*(Data!$I$2:$I$59766))</f>
        <v>0</v>
      </c>
      <c r="H50" s="75">
        <f t="shared" si="8"/>
        <v>51.555555555555557</v>
      </c>
      <c r="I50" s="68"/>
      <c r="J50" s="66" cm="1">
        <f t="array" ref="J50">SUMPRODUCT((Data!$A$2:$A$59766=$A$3)*(Data!$G$2:$G$59766=$J$4)*(Data!$B$2:$B$59766=$A50)*(Data!$H$2:$H$59766=J$5)*(Data!$I$2:$I$59766))</f>
        <v>3</v>
      </c>
      <c r="K50" s="66" cm="1">
        <f t="array" ref="K50">SUMPRODUCT((Data!$A$2:$A$59766=$A$3)*(Data!$G$2:$G$59766=$J$4)*(Data!$B$2:$B$59766=$A50)*(Data!$H$2:$H$59766=K$5)*(Data!$I$2:$I$59766))</f>
        <v>18</v>
      </c>
      <c r="L50" s="66" cm="1">
        <f t="array" ref="L50">SUMPRODUCT((Data!$A$2:$A$59766=$A$3)*(Data!$G$2:$G$59766=$J$4)*(Data!$B$2:$B$59766=$A50)*(Data!$H$2:$H$59766=L$5)*(Data!$I$2:$I$59766))</f>
        <v>4</v>
      </c>
      <c r="M50" s="66" cm="1">
        <f t="array" ref="M50">SUMPRODUCT((Data!$A$2:$A$59766=$A$3)*(Data!$G$2:$G$59766=$J$4)*(Data!$B$2:$B$59766=$A50)*(Data!$H$2:$H$59766=M$5)*(Data!$I$2:$I$59766))</f>
        <v>6</v>
      </c>
      <c r="N50" s="66" cm="1">
        <f t="array" ref="N50">SUMPRODUCT((Data!$A$2:$A$59766=$A$3)*(Data!$G$2:$G$59766=$J$4)*(Data!$B$2:$B$59766=$A50)*(Data!$H$2:$H$59766=N$5)*(Data!$I$2:$I$59766))</f>
        <v>3</v>
      </c>
      <c r="O50" s="66" cm="1">
        <f t="array" ref="O50">SUMPRODUCT((Data!$A$2:$A$59766=$A$3)*(Data!$G$2:$G$59766=$J$4)*(Data!$B$2:$B$59766=$A50)*(Data!$H$2:$H$59766=O$5)*(Data!$I$2:$I$59766))</f>
        <v>0</v>
      </c>
      <c r="P50" s="75">
        <f t="shared" si="9"/>
        <v>36.661764705882355</v>
      </c>
      <c r="Q50" s="68"/>
      <c r="R50" s="66">
        <f t="shared" si="10"/>
        <v>3</v>
      </c>
      <c r="S50" s="66">
        <f t="shared" si="10"/>
        <v>20</v>
      </c>
      <c r="T50" s="66">
        <f t="shared" si="10"/>
        <v>7</v>
      </c>
      <c r="U50" s="66">
        <f t="shared" si="10"/>
        <v>10</v>
      </c>
      <c r="V50" s="66">
        <f t="shared" si="10"/>
        <v>12</v>
      </c>
      <c r="W50" s="66">
        <f t="shared" si="10"/>
        <v>0</v>
      </c>
      <c r="X50" s="75">
        <f t="shared" si="6"/>
        <v>41.817307692307686</v>
      </c>
      <c r="Y50" s="68"/>
      <c r="Z50" s="66" cm="1">
        <f t="array" ref="Z50">SUMPRODUCT((Data!$A$2:$A$59766=$A$3)*(Data!$G$2:$G$59766=$Z$4)*(Data!$B$2:$B$59766=$A50)*(Data!$H$2:$H$59766=Z$5)*(Data!$I$2:$I$59766))</f>
        <v>0</v>
      </c>
      <c r="AA50" s="66" cm="1">
        <f t="array" ref="AA50">SUMPRODUCT((Data!$A$2:$A$59766=$A$3)*(Data!$G$2:$G$59766=$Z$4)*(Data!$B$2:$B$59766=$A50)*(Data!$H$2:$H$59766=AA$5)*(Data!$I$2:$I$59766))</f>
        <v>0</v>
      </c>
      <c r="AB50" s="66" cm="1">
        <f t="array" ref="AB50">SUMPRODUCT((Data!$A$2:$A$59766=$A$3)*(Data!$G$2:$G$59766=$Z$4)*(Data!$B$2:$B$59766=$A50)*(Data!$H$2:$H$59766=AB$5)*(Data!$I$2:$I$59766))</f>
        <v>0</v>
      </c>
      <c r="AC50" s="66" cm="1">
        <f t="array" ref="AC50">SUMPRODUCT((Data!$A$2:$A$59766=$A$3)*(Data!$G$2:$G$59766=$Z$4)*(Data!$B$2:$B$59766=$A50)*(Data!$H$2:$H$59766=AC$5)*(Data!$I$2:$I$59766))</f>
        <v>0</v>
      </c>
      <c r="AD50" s="66" cm="1">
        <f t="array" ref="AD50">SUMPRODUCT((Data!$A$2:$A$59766=$A$3)*(Data!$G$2:$G$59766=$Z$4)*(Data!$B$2:$B$59766=$A50)*(Data!$H$2:$H$59766=AD$5)*(Data!$I$2:$I$59766))</f>
        <v>0</v>
      </c>
      <c r="AE50" s="66" cm="1">
        <f t="array" ref="AE50">SUMPRODUCT((Data!$A$2:$A$59766=$A$3)*(Data!$G$2:$G$59766=$Z$4)*(Data!$B$2:$B$59766=$A50)*(Data!$H$2:$H$59766=AE$5)*(Data!$I$2:$I$59766))</f>
        <v>0</v>
      </c>
      <c r="AF50" s="67" t="str">
        <f t="shared" si="11"/>
        <v>-</v>
      </c>
      <c r="AG50" s="68"/>
      <c r="AH50" s="66" cm="1">
        <f t="array" ref="AH50">SUMPRODUCT((Data!$A$2:$A$59766=$A$3)*(Data!$G$2:$G$59766=$AH$4)*(Data!$B$2:$B$59766=$A50)*(Data!$H$2:$H$59766=AH$5)*(Data!$I$2:$I$59766))</f>
        <v>2</v>
      </c>
      <c r="AI50" s="66" cm="1">
        <f t="array" ref="AI50">SUMPRODUCT((Data!$A$2:$A$59766=$A$3)*(Data!$G$2:$G$59766=$AH$4)*(Data!$B$2:$B$59766=$A50)*(Data!$H$2:$H$59766=AI$5)*(Data!$I$2:$I$59766))</f>
        <v>3</v>
      </c>
      <c r="AJ50" s="66" cm="1">
        <f t="array" ref="AJ50">SUMPRODUCT((Data!$A$2:$A$59766=$A$3)*(Data!$G$2:$G$59766=$AH$4)*(Data!$B$2:$B$59766=$A50)*(Data!$H$2:$H$59766=AJ$5)*(Data!$I$2:$I$59766))</f>
        <v>0</v>
      </c>
      <c r="AK50" s="66" cm="1">
        <f t="array" ref="AK50">SUMPRODUCT((Data!$A$2:$A$59766=$A$3)*(Data!$G$2:$G$59766=$AH$4)*(Data!$B$2:$B$59766=$A50)*(Data!$H$2:$H$59766=AK$5)*(Data!$I$2:$I$59766))</f>
        <v>1</v>
      </c>
      <c r="AL50" s="66" cm="1">
        <f t="array" ref="AL50">SUMPRODUCT((Data!$A$2:$A$59766=$A$3)*(Data!$G$2:$G$59766=$AH$4)*(Data!$B$2:$B$59766=$A50)*(Data!$H$2:$H$59766=AL$5)*(Data!$I$2:$I$59766))</f>
        <v>6</v>
      </c>
      <c r="AM50" s="66" cm="1">
        <f t="array" ref="AM50">SUMPRODUCT((Data!$A$2:$A$59766=$A$3)*(Data!$G$2:$G$59766=$AH$4)*(Data!$B$2:$B$59766=$A50)*(Data!$H$2:$H$59766=AM$5)*(Data!$I$2:$I$59766))</f>
        <v>0</v>
      </c>
      <c r="AN50" s="75">
        <f t="shared" si="12"/>
        <v>45.291666666666664</v>
      </c>
      <c r="AO50" s="68"/>
      <c r="AP50" s="66">
        <f t="shared" si="13"/>
        <v>5</v>
      </c>
      <c r="AQ50" s="66">
        <f t="shared" si="13"/>
        <v>23</v>
      </c>
      <c r="AR50" s="66">
        <f t="shared" si="13"/>
        <v>7</v>
      </c>
      <c r="AS50" s="66">
        <f t="shared" si="13"/>
        <v>11</v>
      </c>
      <c r="AT50" s="66">
        <f t="shared" si="13"/>
        <v>18</v>
      </c>
      <c r="AU50" s="66">
        <f t="shared" si="13"/>
        <v>0</v>
      </c>
      <c r="AV50" s="75">
        <f t="shared" si="7"/>
        <v>42.46875</v>
      </c>
      <c r="AW50" s="59"/>
      <c r="AX50" s="59"/>
      <c r="AY50" s="68"/>
      <c r="AZ50" s="68"/>
      <c r="BA50" s="68"/>
      <c r="BB50" s="69"/>
    </row>
    <row r="51" spans="1:54" ht="15" customHeight="1" x14ac:dyDescent="0.25">
      <c r="A51" s="59" t="s">
        <v>36</v>
      </c>
      <c r="B51" s="66" cm="1">
        <f t="array" ref="B51">SUMPRODUCT((Data!$A$2:$A$59766=$A$3)*(Data!$G$2:$G$59766=$B$4)*(Data!$B$2:$B$59766=$A51)*(Data!$H$2:$H$59766=B$5)*(Data!$I$2:$I$59766))</f>
        <v>2</v>
      </c>
      <c r="C51" s="66" cm="1">
        <f t="array" ref="C51">SUMPRODUCT((Data!$A$2:$A$59766=$A$3)*(Data!$G$2:$G$59766=$B$4)*(Data!$B$2:$B$59766=$A51)*(Data!$H$2:$H$59766=C$5)*(Data!$I$2:$I$59766))</f>
        <v>11</v>
      </c>
      <c r="D51" s="66" cm="1">
        <f t="array" ref="D51">SUMPRODUCT((Data!$A$2:$A$59766=$A$3)*(Data!$G$2:$G$59766=$B$4)*(Data!$B$2:$B$59766=$A51)*(Data!$H$2:$H$59766=D$5)*(Data!$I$2:$I$59766))</f>
        <v>12</v>
      </c>
      <c r="E51" s="66" cm="1">
        <f t="array" ref="E51">SUMPRODUCT((Data!$A$2:$A$59766=$A$3)*(Data!$G$2:$G$59766=$B$4)*(Data!$B$2:$B$59766=$A51)*(Data!$H$2:$H$59766=E$5)*(Data!$I$2:$I$59766))</f>
        <v>21</v>
      </c>
      <c r="F51" s="66" cm="1">
        <f t="array" ref="F51">SUMPRODUCT((Data!$A$2:$A$59766=$A$3)*(Data!$G$2:$G$59766=$B$4)*(Data!$B$2:$B$59766=$A51)*(Data!$H$2:$H$59766=F$5)*(Data!$I$2:$I$59766))</f>
        <v>7</v>
      </c>
      <c r="G51" s="66" cm="1">
        <f t="array" ref="G51">SUMPRODUCT((Data!$A$2:$A$59766=$A$3)*(Data!$G$2:$G$59766=$B$4)*(Data!$B$2:$B$59766=$A51)*(Data!$H$2:$H$59766=G$5)*(Data!$I$2:$I$59766))</f>
        <v>0</v>
      </c>
      <c r="H51" s="75">
        <f t="shared" si="8"/>
        <v>44.15094339622641</v>
      </c>
      <c r="I51" s="68"/>
      <c r="J51" s="66" cm="1">
        <f t="array" ref="J51">SUMPRODUCT((Data!$A$2:$A$59766=$A$3)*(Data!$G$2:$G$59766=$J$4)*(Data!$B$2:$B$59766=$A51)*(Data!$H$2:$H$59766=J$5)*(Data!$I$2:$I$59766))</f>
        <v>0</v>
      </c>
      <c r="K51" s="66" cm="1">
        <f t="array" ref="K51">SUMPRODUCT((Data!$A$2:$A$59766=$A$3)*(Data!$G$2:$G$59766=$J$4)*(Data!$B$2:$B$59766=$A51)*(Data!$H$2:$H$59766=K$5)*(Data!$I$2:$I$59766))</f>
        <v>5</v>
      </c>
      <c r="L51" s="66" cm="1">
        <f t="array" ref="L51">SUMPRODUCT((Data!$A$2:$A$59766=$A$3)*(Data!$G$2:$G$59766=$J$4)*(Data!$B$2:$B$59766=$A51)*(Data!$H$2:$H$59766=L$5)*(Data!$I$2:$I$59766))</f>
        <v>0</v>
      </c>
      <c r="M51" s="66" cm="1">
        <f t="array" ref="M51">SUMPRODUCT((Data!$A$2:$A$59766=$A$3)*(Data!$G$2:$G$59766=$J$4)*(Data!$B$2:$B$59766=$A51)*(Data!$H$2:$H$59766=M$5)*(Data!$I$2:$I$59766))</f>
        <v>2</v>
      </c>
      <c r="N51" s="66" cm="1">
        <f t="array" ref="N51">SUMPRODUCT((Data!$A$2:$A$59766=$A$3)*(Data!$G$2:$G$59766=$J$4)*(Data!$B$2:$B$59766=$A51)*(Data!$H$2:$H$59766=N$5)*(Data!$I$2:$I$59766))</f>
        <v>4</v>
      </c>
      <c r="O51" s="66" cm="1">
        <f t="array" ref="O51">SUMPRODUCT((Data!$A$2:$A$59766=$A$3)*(Data!$G$2:$G$59766=$J$4)*(Data!$B$2:$B$59766=$A51)*(Data!$H$2:$H$59766=O$5)*(Data!$I$2:$I$59766))</f>
        <v>0</v>
      </c>
      <c r="P51" s="75">
        <f t="shared" si="9"/>
        <v>44.81818181818182</v>
      </c>
      <c r="Q51" s="68"/>
      <c r="R51" s="66">
        <f t="shared" si="10"/>
        <v>2</v>
      </c>
      <c r="S51" s="66">
        <f t="shared" si="10"/>
        <v>16</v>
      </c>
      <c r="T51" s="66">
        <f t="shared" si="10"/>
        <v>12</v>
      </c>
      <c r="U51" s="66">
        <f t="shared" si="10"/>
        <v>23</v>
      </c>
      <c r="V51" s="66">
        <f t="shared" si="10"/>
        <v>11</v>
      </c>
      <c r="W51" s="66">
        <f t="shared" si="10"/>
        <v>0</v>
      </c>
      <c r="X51" s="75">
        <f t="shared" si="6"/>
        <v>44.265625</v>
      </c>
      <c r="Y51" s="68"/>
      <c r="Z51" s="66" cm="1">
        <f t="array" ref="Z51">SUMPRODUCT((Data!$A$2:$A$59766=$A$3)*(Data!$G$2:$G$59766=$Z$4)*(Data!$B$2:$B$59766=$A51)*(Data!$H$2:$H$59766=Z$5)*(Data!$I$2:$I$59766))</f>
        <v>1</v>
      </c>
      <c r="AA51" s="66" cm="1">
        <f t="array" ref="AA51">SUMPRODUCT((Data!$A$2:$A$59766=$A$3)*(Data!$G$2:$G$59766=$Z$4)*(Data!$B$2:$B$59766=$A51)*(Data!$H$2:$H$59766=AA$5)*(Data!$I$2:$I$59766))</f>
        <v>2</v>
      </c>
      <c r="AB51" s="66" cm="1">
        <f t="array" ref="AB51">SUMPRODUCT((Data!$A$2:$A$59766=$A$3)*(Data!$G$2:$G$59766=$Z$4)*(Data!$B$2:$B$59766=$A51)*(Data!$H$2:$H$59766=AB$5)*(Data!$I$2:$I$59766))</f>
        <v>0</v>
      </c>
      <c r="AC51" s="66" cm="1">
        <f t="array" ref="AC51">SUMPRODUCT((Data!$A$2:$A$59766=$A$3)*(Data!$G$2:$G$59766=$Z$4)*(Data!$B$2:$B$59766=$A51)*(Data!$H$2:$H$59766=AC$5)*(Data!$I$2:$I$59766))</f>
        <v>2</v>
      </c>
      <c r="AD51" s="66" cm="1">
        <f t="array" ref="AD51">SUMPRODUCT((Data!$A$2:$A$59766=$A$3)*(Data!$G$2:$G$59766=$Z$4)*(Data!$B$2:$B$59766=$A51)*(Data!$H$2:$H$59766=AD$5)*(Data!$I$2:$I$59766))</f>
        <v>0</v>
      </c>
      <c r="AE51" s="66" cm="1">
        <f t="array" ref="AE51">SUMPRODUCT((Data!$A$2:$A$59766=$A$3)*(Data!$G$2:$G$59766=$Z$4)*(Data!$B$2:$B$59766=$A51)*(Data!$H$2:$H$59766=AE$5)*(Data!$I$2:$I$59766))</f>
        <v>0</v>
      </c>
      <c r="AF51" s="75">
        <f t="shared" si="11"/>
        <v>36.200000000000003</v>
      </c>
      <c r="AG51" s="68"/>
      <c r="AH51" s="66" cm="1">
        <f t="array" ref="AH51">SUMPRODUCT((Data!$A$2:$A$59766=$A$3)*(Data!$G$2:$G$59766=$AH$4)*(Data!$B$2:$B$59766=$A51)*(Data!$H$2:$H$59766=AH$5)*(Data!$I$2:$I$59766))</f>
        <v>0</v>
      </c>
      <c r="AI51" s="66" cm="1">
        <f t="array" ref="AI51">SUMPRODUCT((Data!$A$2:$A$59766=$A$3)*(Data!$G$2:$G$59766=$AH$4)*(Data!$B$2:$B$59766=$A51)*(Data!$H$2:$H$59766=AI$5)*(Data!$I$2:$I$59766))</f>
        <v>4</v>
      </c>
      <c r="AJ51" s="66" cm="1">
        <f t="array" ref="AJ51">SUMPRODUCT((Data!$A$2:$A$59766=$A$3)*(Data!$G$2:$G$59766=$AH$4)*(Data!$B$2:$B$59766=$A51)*(Data!$H$2:$H$59766=AJ$5)*(Data!$I$2:$I$59766))</f>
        <v>4</v>
      </c>
      <c r="AK51" s="66" cm="1">
        <f t="array" ref="AK51">SUMPRODUCT((Data!$A$2:$A$59766=$A$3)*(Data!$G$2:$G$59766=$AH$4)*(Data!$B$2:$B$59766=$A51)*(Data!$H$2:$H$59766=AK$5)*(Data!$I$2:$I$59766))</f>
        <v>6</v>
      </c>
      <c r="AL51" s="66" cm="1">
        <f t="array" ref="AL51">SUMPRODUCT((Data!$A$2:$A$59766=$A$3)*(Data!$G$2:$G$59766=$AH$4)*(Data!$B$2:$B$59766=$A51)*(Data!$H$2:$H$59766=AL$5)*(Data!$I$2:$I$59766))</f>
        <v>9</v>
      </c>
      <c r="AM51" s="66" cm="1">
        <f t="array" ref="AM51">SUMPRODUCT((Data!$A$2:$A$59766=$A$3)*(Data!$G$2:$G$59766=$AH$4)*(Data!$B$2:$B$59766=$A51)*(Data!$H$2:$H$59766=AM$5)*(Data!$I$2:$I$59766))</f>
        <v>0</v>
      </c>
      <c r="AN51" s="75">
        <f t="shared" si="12"/>
        <v>49.108695652173907</v>
      </c>
      <c r="AO51" s="68"/>
      <c r="AP51" s="66">
        <f t="shared" si="13"/>
        <v>3</v>
      </c>
      <c r="AQ51" s="66">
        <f t="shared" si="13"/>
        <v>22</v>
      </c>
      <c r="AR51" s="66">
        <f t="shared" si="13"/>
        <v>16</v>
      </c>
      <c r="AS51" s="66">
        <f t="shared" si="13"/>
        <v>31</v>
      </c>
      <c r="AT51" s="66">
        <f t="shared" si="13"/>
        <v>20</v>
      </c>
      <c r="AU51" s="66">
        <f t="shared" si="13"/>
        <v>0</v>
      </c>
      <c r="AV51" s="75">
        <f t="shared" si="7"/>
        <v>45.038043478260867</v>
      </c>
      <c r="AW51" s="59"/>
      <c r="AX51" s="59"/>
      <c r="AY51" s="68"/>
      <c r="AZ51" s="68"/>
      <c r="BA51" s="68"/>
      <c r="BB51" s="69"/>
    </row>
    <row r="52" spans="1:54" ht="15" customHeight="1" x14ac:dyDescent="0.25">
      <c r="A52" s="59" t="s">
        <v>37</v>
      </c>
      <c r="B52" s="66" cm="1">
        <f t="array" ref="B52">SUMPRODUCT((Data!$A$2:$A$59766=$A$3)*(Data!$G$2:$G$59766=$B$4)*(Data!$B$2:$B$59766=$A52)*(Data!$H$2:$H$59766=B$5)*(Data!$I$2:$I$59766))</f>
        <v>1</v>
      </c>
      <c r="C52" s="66" cm="1">
        <f t="array" ref="C52">SUMPRODUCT((Data!$A$2:$A$59766=$A$3)*(Data!$G$2:$G$59766=$B$4)*(Data!$B$2:$B$59766=$A52)*(Data!$H$2:$H$59766=C$5)*(Data!$I$2:$I$59766))</f>
        <v>9</v>
      </c>
      <c r="D52" s="66" cm="1">
        <f t="array" ref="D52">SUMPRODUCT((Data!$A$2:$A$59766=$A$3)*(Data!$G$2:$G$59766=$B$4)*(Data!$B$2:$B$59766=$A52)*(Data!$H$2:$H$59766=D$5)*(Data!$I$2:$I$59766))</f>
        <v>7</v>
      </c>
      <c r="E52" s="66" cm="1">
        <f t="array" ref="E52">SUMPRODUCT((Data!$A$2:$A$59766=$A$3)*(Data!$G$2:$G$59766=$B$4)*(Data!$B$2:$B$59766=$A52)*(Data!$H$2:$H$59766=E$5)*(Data!$I$2:$I$59766))</f>
        <v>19</v>
      </c>
      <c r="F52" s="66" cm="1">
        <f t="array" ref="F52">SUMPRODUCT((Data!$A$2:$A$59766=$A$3)*(Data!$G$2:$G$59766=$B$4)*(Data!$B$2:$B$59766=$A52)*(Data!$H$2:$H$59766=F$5)*(Data!$I$2:$I$59766))</f>
        <v>6</v>
      </c>
      <c r="G52" s="66" cm="1">
        <f t="array" ref="G52">SUMPRODUCT((Data!$A$2:$A$59766=$A$3)*(Data!$G$2:$G$59766=$B$4)*(Data!$B$2:$B$59766=$A52)*(Data!$H$2:$H$59766=G$5)*(Data!$I$2:$I$59766))</f>
        <v>0</v>
      </c>
      <c r="H52" s="75">
        <f t="shared" si="8"/>
        <v>45.142857142857139</v>
      </c>
      <c r="I52" s="68"/>
      <c r="J52" s="66" cm="1">
        <f t="array" ref="J52">SUMPRODUCT((Data!$A$2:$A$59766=$A$3)*(Data!$G$2:$G$59766=$J$4)*(Data!$B$2:$B$59766=$A52)*(Data!$H$2:$H$59766=J$5)*(Data!$I$2:$I$59766))</f>
        <v>0</v>
      </c>
      <c r="K52" s="66" cm="1">
        <f t="array" ref="K52">SUMPRODUCT((Data!$A$2:$A$59766=$A$3)*(Data!$G$2:$G$59766=$J$4)*(Data!$B$2:$B$59766=$A52)*(Data!$H$2:$H$59766=K$5)*(Data!$I$2:$I$59766))</f>
        <v>1</v>
      </c>
      <c r="L52" s="66" cm="1">
        <f t="array" ref="L52">SUMPRODUCT((Data!$A$2:$A$59766=$A$3)*(Data!$G$2:$G$59766=$J$4)*(Data!$B$2:$B$59766=$A52)*(Data!$H$2:$H$59766=L$5)*(Data!$I$2:$I$59766))</f>
        <v>0</v>
      </c>
      <c r="M52" s="66" cm="1">
        <f t="array" ref="M52">SUMPRODUCT((Data!$A$2:$A$59766=$A$3)*(Data!$G$2:$G$59766=$J$4)*(Data!$B$2:$B$59766=$A52)*(Data!$H$2:$H$59766=M$5)*(Data!$I$2:$I$59766))</f>
        <v>0</v>
      </c>
      <c r="N52" s="66" cm="1">
        <f t="array" ref="N52">SUMPRODUCT((Data!$A$2:$A$59766=$A$3)*(Data!$G$2:$G$59766=$J$4)*(Data!$B$2:$B$59766=$A52)*(Data!$H$2:$H$59766=N$5)*(Data!$I$2:$I$59766))</f>
        <v>1</v>
      </c>
      <c r="O52" s="66" cm="1">
        <f t="array" ref="O52">SUMPRODUCT((Data!$A$2:$A$59766=$A$3)*(Data!$G$2:$G$59766=$J$4)*(Data!$B$2:$B$59766=$A52)*(Data!$H$2:$H$59766=O$5)*(Data!$I$2:$I$59766))</f>
        <v>0</v>
      </c>
      <c r="P52" s="75">
        <f t="shared" si="9"/>
        <v>45.25</v>
      </c>
      <c r="Q52" s="68"/>
      <c r="R52" s="66">
        <f t="shared" si="10"/>
        <v>1</v>
      </c>
      <c r="S52" s="66">
        <f t="shared" si="10"/>
        <v>10</v>
      </c>
      <c r="T52" s="66">
        <f t="shared" si="10"/>
        <v>7</v>
      </c>
      <c r="U52" s="66">
        <f t="shared" si="10"/>
        <v>19</v>
      </c>
      <c r="V52" s="66">
        <f t="shared" si="10"/>
        <v>7</v>
      </c>
      <c r="W52" s="66">
        <f t="shared" si="10"/>
        <v>0</v>
      </c>
      <c r="X52" s="75">
        <f t="shared" si="6"/>
        <v>45.147727272727273</v>
      </c>
      <c r="Y52" s="68"/>
      <c r="Z52" s="66" cm="1">
        <f t="array" ref="Z52">SUMPRODUCT((Data!$A$2:$A$59766=$A$3)*(Data!$G$2:$G$59766=$Z$4)*(Data!$B$2:$B$59766=$A52)*(Data!$H$2:$H$59766=Z$5)*(Data!$I$2:$I$59766))</f>
        <v>0</v>
      </c>
      <c r="AA52" s="66" cm="1">
        <f t="array" ref="AA52">SUMPRODUCT((Data!$A$2:$A$59766=$A$3)*(Data!$G$2:$G$59766=$Z$4)*(Data!$B$2:$B$59766=$A52)*(Data!$H$2:$H$59766=AA$5)*(Data!$I$2:$I$59766))</f>
        <v>0</v>
      </c>
      <c r="AB52" s="66" cm="1">
        <f t="array" ref="AB52">SUMPRODUCT((Data!$A$2:$A$59766=$A$3)*(Data!$G$2:$G$59766=$Z$4)*(Data!$B$2:$B$59766=$A52)*(Data!$H$2:$H$59766=AB$5)*(Data!$I$2:$I$59766))</f>
        <v>1</v>
      </c>
      <c r="AC52" s="66" cm="1">
        <f t="array" ref="AC52">SUMPRODUCT((Data!$A$2:$A$59766=$A$3)*(Data!$G$2:$G$59766=$Z$4)*(Data!$B$2:$B$59766=$A52)*(Data!$H$2:$H$59766=AC$5)*(Data!$I$2:$I$59766))</f>
        <v>1</v>
      </c>
      <c r="AD52" s="66" cm="1">
        <f t="array" ref="AD52">SUMPRODUCT((Data!$A$2:$A$59766=$A$3)*(Data!$G$2:$G$59766=$Z$4)*(Data!$B$2:$B$59766=$A52)*(Data!$H$2:$H$59766=AD$5)*(Data!$I$2:$I$59766))</f>
        <v>3</v>
      </c>
      <c r="AE52" s="66" cm="1">
        <f t="array" ref="AE52">SUMPRODUCT((Data!$A$2:$A$59766=$A$3)*(Data!$G$2:$G$59766=$Z$4)*(Data!$B$2:$B$59766=$A52)*(Data!$H$2:$H$59766=AE$5)*(Data!$I$2:$I$59766))</f>
        <v>0</v>
      </c>
      <c r="AF52" s="75">
        <f t="shared" si="11"/>
        <v>54.5</v>
      </c>
      <c r="AG52" s="68"/>
      <c r="AH52" s="66" cm="1">
        <f t="array" ref="AH52">SUMPRODUCT((Data!$A$2:$A$59766=$A$3)*(Data!$G$2:$G$59766=$AH$4)*(Data!$B$2:$B$59766=$A52)*(Data!$H$2:$H$59766=AH$5)*(Data!$I$2:$I$59766))</f>
        <v>0</v>
      </c>
      <c r="AI52" s="66" cm="1">
        <f t="array" ref="AI52">SUMPRODUCT((Data!$A$2:$A$59766=$A$3)*(Data!$G$2:$G$59766=$AH$4)*(Data!$B$2:$B$59766=$A52)*(Data!$H$2:$H$59766=AI$5)*(Data!$I$2:$I$59766))</f>
        <v>6</v>
      </c>
      <c r="AJ52" s="66" cm="1">
        <f t="array" ref="AJ52">SUMPRODUCT((Data!$A$2:$A$59766=$A$3)*(Data!$G$2:$G$59766=$AH$4)*(Data!$B$2:$B$59766=$A52)*(Data!$H$2:$H$59766=AJ$5)*(Data!$I$2:$I$59766))</f>
        <v>4</v>
      </c>
      <c r="AK52" s="66" cm="1">
        <f t="array" ref="AK52">SUMPRODUCT((Data!$A$2:$A$59766=$A$3)*(Data!$G$2:$G$59766=$AH$4)*(Data!$B$2:$B$59766=$A52)*(Data!$H$2:$H$59766=AK$5)*(Data!$I$2:$I$59766))</f>
        <v>2</v>
      </c>
      <c r="AL52" s="66" cm="1">
        <f t="array" ref="AL52">SUMPRODUCT((Data!$A$2:$A$59766=$A$3)*(Data!$G$2:$G$59766=$AH$4)*(Data!$B$2:$B$59766=$A52)*(Data!$H$2:$H$59766=AL$5)*(Data!$I$2:$I$59766))</f>
        <v>15</v>
      </c>
      <c r="AM52" s="66" cm="1">
        <f t="array" ref="AM52">SUMPRODUCT((Data!$A$2:$A$59766=$A$3)*(Data!$G$2:$G$59766=$AH$4)*(Data!$B$2:$B$59766=$A52)*(Data!$H$2:$H$59766=AM$5)*(Data!$I$2:$I$59766))</f>
        <v>0</v>
      </c>
      <c r="AN52" s="75">
        <f t="shared" si="12"/>
        <v>50.018518518518519</v>
      </c>
      <c r="AO52" s="68"/>
      <c r="AP52" s="66">
        <f t="shared" si="13"/>
        <v>1</v>
      </c>
      <c r="AQ52" s="66">
        <f t="shared" si="13"/>
        <v>16</v>
      </c>
      <c r="AR52" s="66">
        <f t="shared" si="13"/>
        <v>12</v>
      </c>
      <c r="AS52" s="66">
        <f t="shared" si="13"/>
        <v>22</v>
      </c>
      <c r="AT52" s="66">
        <f t="shared" si="13"/>
        <v>25</v>
      </c>
      <c r="AU52" s="66">
        <f t="shared" si="13"/>
        <v>0</v>
      </c>
      <c r="AV52" s="75">
        <f t="shared" si="7"/>
        <v>47.493421052631575</v>
      </c>
      <c r="AW52" s="59"/>
      <c r="AX52" s="59"/>
      <c r="AY52" s="68"/>
      <c r="AZ52" s="68"/>
      <c r="BA52" s="68"/>
      <c r="BB52" s="69"/>
    </row>
    <row r="53" spans="1:54" ht="15" customHeight="1" x14ac:dyDescent="0.25">
      <c r="A53" s="59" t="s">
        <v>38</v>
      </c>
      <c r="B53" s="66" cm="1">
        <f t="array" ref="B53">SUMPRODUCT((Data!$A$2:$A$59766=$A$3)*(Data!$G$2:$G$59766=$B$4)*(Data!$B$2:$B$59766=$A53)*(Data!$H$2:$H$59766=B$5)*(Data!$I$2:$I$59766))</f>
        <v>0</v>
      </c>
      <c r="C53" s="66" cm="1">
        <f t="array" ref="C53">SUMPRODUCT((Data!$A$2:$A$59766=$A$3)*(Data!$G$2:$G$59766=$B$4)*(Data!$B$2:$B$59766=$A53)*(Data!$H$2:$H$59766=C$5)*(Data!$I$2:$I$59766))</f>
        <v>1</v>
      </c>
      <c r="D53" s="66" cm="1">
        <f t="array" ref="D53">SUMPRODUCT((Data!$A$2:$A$59766=$A$3)*(Data!$G$2:$G$59766=$B$4)*(Data!$B$2:$B$59766=$A53)*(Data!$H$2:$H$59766=D$5)*(Data!$I$2:$I$59766))</f>
        <v>1</v>
      </c>
      <c r="E53" s="66" cm="1">
        <f t="array" ref="E53">SUMPRODUCT((Data!$A$2:$A$59766=$A$3)*(Data!$G$2:$G$59766=$B$4)*(Data!$B$2:$B$59766=$A53)*(Data!$H$2:$H$59766=E$5)*(Data!$I$2:$I$59766))</f>
        <v>13</v>
      </c>
      <c r="F53" s="66" cm="1">
        <f t="array" ref="F53">SUMPRODUCT((Data!$A$2:$A$59766=$A$3)*(Data!$G$2:$G$59766=$B$4)*(Data!$B$2:$B$59766=$A53)*(Data!$H$2:$H$59766=F$5)*(Data!$I$2:$I$59766))</f>
        <v>6</v>
      </c>
      <c r="G53" s="66" cm="1">
        <f t="array" ref="G53">SUMPRODUCT((Data!$A$2:$A$59766=$A$3)*(Data!$G$2:$G$59766=$B$4)*(Data!$B$2:$B$59766=$A53)*(Data!$H$2:$H$59766=G$5)*(Data!$I$2:$I$59766))</f>
        <v>0</v>
      </c>
      <c r="H53" s="75">
        <f t="shared" si="8"/>
        <v>51.904761904761905</v>
      </c>
      <c r="I53" s="68"/>
      <c r="J53" s="66" cm="1">
        <f t="array" ref="J53">SUMPRODUCT((Data!$A$2:$A$59766=$A$3)*(Data!$G$2:$G$59766=$J$4)*(Data!$B$2:$B$59766=$A53)*(Data!$H$2:$H$59766=J$5)*(Data!$I$2:$I$59766))</f>
        <v>0</v>
      </c>
      <c r="K53" s="66" cm="1">
        <f t="array" ref="K53">SUMPRODUCT((Data!$A$2:$A$59766=$A$3)*(Data!$G$2:$G$59766=$J$4)*(Data!$B$2:$B$59766=$A53)*(Data!$H$2:$H$59766=K$5)*(Data!$I$2:$I$59766))</f>
        <v>4</v>
      </c>
      <c r="L53" s="66" cm="1">
        <f t="array" ref="L53">SUMPRODUCT((Data!$A$2:$A$59766=$A$3)*(Data!$G$2:$G$59766=$J$4)*(Data!$B$2:$B$59766=$A53)*(Data!$H$2:$H$59766=L$5)*(Data!$I$2:$I$59766))</f>
        <v>4</v>
      </c>
      <c r="M53" s="66" cm="1">
        <f t="array" ref="M53">SUMPRODUCT((Data!$A$2:$A$59766=$A$3)*(Data!$G$2:$G$59766=$J$4)*(Data!$B$2:$B$59766=$A53)*(Data!$H$2:$H$59766=M$5)*(Data!$I$2:$I$59766))</f>
        <v>2</v>
      </c>
      <c r="N53" s="66" cm="1">
        <f t="array" ref="N53">SUMPRODUCT((Data!$A$2:$A$59766=$A$3)*(Data!$G$2:$G$59766=$J$4)*(Data!$B$2:$B$59766=$A53)*(Data!$H$2:$H$59766=N$5)*(Data!$I$2:$I$59766))</f>
        <v>1</v>
      </c>
      <c r="O53" s="66" cm="1">
        <f t="array" ref="O53">SUMPRODUCT((Data!$A$2:$A$59766=$A$3)*(Data!$G$2:$G$59766=$J$4)*(Data!$B$2:$B$59766=$A53)*(Data!$H$2:$H$59766=O$5)*(Data!$I$2:$I$59766))</f>
        <v>0</v>
      </c>
      <c r="P53" s="75">
        <f t="shared" si="9"/>
        <v>40.31818181818182</v>
      </c>
      <c r="Q53" s="68"/>
      <c r="R53" s="66">
        <f t="shared" si="10"/>
        <v>0</v>
      </c>
      <c r="S53" s="66">
        <f t="shared" si="10"/>
        <v>5</v>
      </c>
      <c r="T53" s="66">
        <f t="shared" si="10"/>
        <v>5</v>
      </c>
      <c r="U53" s="66">
        <f t="shared" si="10"/>
        <v>15</v>
      </c>
      <c r="V53" s="66">
        <f t="shared" si="10"/>
        <v>7</v>
      </c>
      <c r="W53" s="66">
        <f t="shared" si="10"/>
        <v>0</v>
      </c>
      <c r="X53" s="75">
        <f t="shared" si="6"/>
        <v>47.921875</v>
      </c>
      <c r="Y53" s="68"/>
      <c r="Z53" s="66" cm="1">
        <f t="array" ref="Z53">SUMPRODUCT((Data!$A$2:$A$59766=$A$3)*(Data!$G$2:$G$59766=$Z$4)*(Data!$B$2:$B$59766=$A53)*(Data!$H$2:$H$59766=Z$5)*(Data!$I$2:$I$59766))</f>
        <v>0</v>
      </c>
      <c r="AA53" s="66" cm="1">
        <f t="array" ref="AA53">SUMPRODUCT((Data!$A$2:$A$59766=$A$3)*(Data!$G$2:$G$59766=$Z$4)*(Data!$B$2:$B$59766=$A53)*(Data!$H$2:$H$59766=AA$5)*(Data!$I$2:$I$59766))</f>
        <v>2</v>
      </c>
      <c r="AB53" s="66" cm="1">
        <f t="array" ref="AB53">SUMPRODUCT((Data!$A$2:$A$59766=$A$3)*(Data!$G$2:$G$59766=$Z$4)*(Data!$B$2:$B$59766=$A53)*(Data!$H$2:$H$59766=AB$5)*(Data!$I$2:$I$59766))</f>
        <v>0</v>
      </c>
      <c r="AC53" s="66" cm="1">
        <f t="array" ref="AC53">SUMPRODUCT((Data!$A$2:$A$59766=$A$3)*(Data!$G$2:$G$59766=$Z$4)*(Data!$B$2:$B$59766=$A53)*(Data!$H$2:$H$59766=AC$5)*(Data!$I$2:$I$59766))</f>
        <v>1</v>
      </c>
      <c r="AD53" s="66" cm="1">
        <f t="array" ref="AD53">SUMPRODUCT((Data!$A$2:$A$59766=$A$3)*(Data!$G$2:$G$59766=$Z$4)*(Data!$B$2:$B$59766=$A53)*(Data!$H$2:$H$59766=AD$5)*(Data!$I$2:$I$59766))</f>
        <v>1</v>
      </c>
      <c r="AE53" s="66" cm="1">
        <f t="array" ref="AE53">SUMPRODUCT((Data!$A$2:$A$59766=$A$3)*(Data!$G$2:$G$59766=$Z$4)*(Data!$B$2:$B$59766=$A53)*(Data!$H$2:$H$59766=AE$5)*(Data!$I$2:$I$59766))</f>
        <v>0</v>
      </c>
      <c r="AF53" s="75">
        <f t="shared" si="11"/>
        <v>42.75</v>
      </c>
      <c r="AG53" s="68"/>
      <c r="AH53" s="66" cm="1">
        <f t="array" ref="AH53">SUMPRODUCT((Data!$A$2:$A$59766=$A$3)*(Data!$G$2:$G$59766=$AH$4)*(Data!$B$2:$B$59766=$A53)*(Data!$H$2:$H$59766=AH$5)*(Data!$I$2:$I$59766))</f>
        <v>1</v>
      </c>
      <c r="AI53" s="66" cm="1">
        <f t="array" ref="AI53">SUMPRODUCT((Data!$A$2:$A$59766=$A$3)*(Data!$G$2:$G$59766=$AH$4)*(Data!$B$2:$B$59766=$A53)*(Data!$H$2:$H$59766=AI$5)*(Data!$I$2:$I$59766))</f>
        <v>0</v>
      </c>
      <c r="AJ53" s="66" cm="1">
        <f t="array" ref="AJ53">SUMPRODUCT((Data!$A$2:$A$59766=$A$3)*(Data!$G$2:$G$59766=$AH$4)*(Data!$B$2:$B$59766=$A53)*(Data!$H$2:$H$59766=AJ$5)*(Data!$I$2:$I$59766))</f>
        <v>1</v>
      </c>
      <c r="AK53" s="66" cm="1">
        <f t="array" ref="AK53">SUMPRODUCT((Data!$A$2:$A$59766=$A$3)*(Data!$G$2:$G$59766=$AH$4)*(Data!$B$2:$B$59766=$A53)*(Data!$H$2:$H$59766=AK$5)*(Data!$I$2:$I$59766))</f>
        <v>4</v>
      </c>
      <c r="AL53" s="66" cm="1">
        <f t="array" ref="AL53">SUMPRODUCT((Data!$A$2:$A$59766=$A$3)*(Data!$G$2:$G$59766=$AH$4)*(Data!$B$2:$B$59766=$A53)*(Data!$H$2:$H$59766=AL$5)*(Data!$I$2:$I$59766))</f>
        <v>6</v>
      </c>
      <c r="AM53" s="66" cm="1">
        <f t="array" ref="AM53">SUMPRODUCT((Data!$A$2:$A$59766=$A$3)*(Data!$G$2:$G$59766=$AH$4)*(Data!$B$2:$B$59766=$A53)*(Data!$H$2:$H$59766=AM$5)*(Data!$I$2:$I$59766))</f>
        <v>0</v>
      </c>
      <c r="AN53" s="75">
        <f t="shared" si="12"/>
        <v>52.125</v>
      </c>
      <c r="AO53" s="68"/>
      <c r="AP53" s="66">
        <f t="shared" si="13"/>
        <v>1</v>
      </c>
      <c r="AQ53" s="66">
        <f t="shared" si="13"/>
        <v>7</v>
      </c>
      <c r="AR53" s="66">
        <f t="shared" si="13"/>
        <v>6</v>
      </c>
      <c r="AS53" s="66">
        <f t="shared" si="13"/>
        <v>20</v>
      </c>
      <c r="AT53" s="66">
        <f t="shared" si="13"/>
        <v>14</v>
      </c>
      <c r="AU53" s="66">
        <f t="shared" si="13"/>
        <v>0</v>
      </c>
      <c r="AV53" s="75">
        <f t="shared" si="7"/>
        <v>48.541666666666671</v>
      </c>
      <c r="AW53" s="59"/>
      <c r="AX53" s="59"/>
      <c r="AY53" s="70"/>
      <c r="AZ53" s="68"/>
      <c r="BA53" s="68"/>
      <c r="BB53" s="69"/>
    </row>
    <row r="54" spans="1:54" ht="15.75" x14ac:dyDescent="0.25">
      <c r="A54" s="59" t="s">
        <v>39</v>
      </c>
      <c r="B54" s="66" cm="1">
        <f t="array" ref="B54">SUMPRODUCT((Data!$A$2:$A$59766=$A$3)*(Data!$G$2:$G$59766=$B$4)*(Data!$B$2:$B$59766=$A54)*(Data!$H$2:$H$59766=B$5)*(Data!$I$2:$I$59766))</f>
        <v>0</v>
      </c>
      <c r="C54" s="66" cm="1">
        <f t="array" ref="C54">SUMPRODUCT((Data!$A$2:$A$59766=$A$3)*(Data!$G$2:$G$59766=$B$4)*(Data!$B$2:$B$59766=$A54)*(Data!$H$2:$H$59766=C$5)*(Data!$I$2:$I$59766))</f>
        <v>7</v>
      </c>
      <c r="D54" s="66" cm="1">
        <f t="array" ref="D54">SUMPRODUCT((Data!$A$2:$A$59766=$A$3)*(Data!$G$2:$G$59766=$B$4)*(Data!$B$2:$B$59766=$A54)*(Data!$H$2:$H$59766=D$5)*(Data!$I$2:$I$59766))</f>
        <v>18</v>
      </c>
      <c r="E54" s="66" cm="1">
        <f t="array" ref="E54">SUMPRODUCT((Data!$A$2:$A$59766=$A$3)*(Data!$G$2:$G$59766=$B$4)*(Data!$B$2:$B$59766=$A54)*(Data!$H$2:$H$59766=E$5)*(Data!$I$2:$I$59766))</f>
        <v>44</v>
      </c>
      <c r="F54" s="66" cm="1">
        <f t="array" ref="F54">SUMPRODUCT((Data!$A$2:$A$59766=$A$3)*(Data!$G$2:$G$59766=$B$4)*(Data!$B$2:$B$59766=$A54)*(Data!$H$2:$H$59766=F$5)*(Data!$I$2:$I$59766))</f>
        <v>13</v>
      </c>
      <c r="G54" s="66" cm="1">
        <f t="array" ref="G54">SUMPRODUCT((Data!$A$2:$A$59766=$A$3)*(Data!$G$2:$G$59766=$B$4)*(Data!$B$2:$B$59766=$A54)*(Data!$H$2:$H$59766=G$5)*(Data!$I$2:$I$59766))</f>
        <v>0</v>
      </c>
      <c r="H54" s="75">
        <f t="shared" si="8"/>
        <v>48.140243902439025</v>
      </c>
      <c r="I54" s="59"/>
      <c r="J54" s="66" cm="1">
        <f t="array" ref="J54">SUMPRODUCT((Data!$A$2:$A$59766=$A$3)*(Data!$G$2:$G$59766=$J$4)*(Data!$B$2:$B$59766=$A54)*(Data!$H$2:$H$59766=J$5)*(Data!$I$2:$I$59766))</f>
        <v>0</v>
      </c>
      <c r="K54" s="66" cm="1">
        <f t="array" ref="K54">SUMPRODUCT((Data!$A$2:$A$59766=$A$3)*(Data!$G$2:$G$59766=$J$4)*(Data!$B$2:$B$59766=$A54)*(Data!$H$2:$H$59766=K$5)*(Data!$I$2:$I$59766))</f>
        <v>0</v>
      </c>
      <c r="L54" s="66" cm="1">
        <f t="array" ref="L54">SUMPRODUCT((Data!$A$2:$A$59766=$A$3)*(Data!$G$2:$G$59766=$J$4)*(Data!$B$2:$B$59766=$A54)*(Data!$H$2:$H$59766=L$5)*(Data!$I$2:$I$59766))</f>
        <v>0</v>
      </c>
      <c r="M54" s="66" cm="1">
        <f t="array" ref="M54">SUMPRODUCT((Data!$A$2:$A$59766=$A$3)*(Data!$G$2:$G$59766=$J$4)*(Data!$B$2:$B$59766=$A54)*(Data!$H$2:$H$59766=M$5)*(Data!$I$2:$I$59766))</f>
        <v>0</v>
      </c>
      <c r="N54" s="66" cm="1">
        <f t="array" ref="N54">SUMPRODUCT((Data!$A$2:$A$59766=$A$3)*(Data!$G$2:$G$59766=$J$4)*(Data!$B$2:$B$59766=$A54)*(Data!$H$2:$H$59766=N$5)*(Data!$I$2:$I$59766))</f>
        <v>0</v>
      </c>
      <c r="O54" s="66" cm="1">
        <f t="array" ref="O54">SUMPRODUCT((Data!$A$2:$A$59766=$A$3)*(Data!$G$2:$G$59766=$J$4)*(Data!$B$2:$B$59766=$A54)*(Data!$H$2:$H$59766=O$5)*(Data!$I$2:$I$59766))</f>
        <v>0</v>
      </c>
      <c r="P54" s="67" t="str">
        <f t="shared" si="9"/>
        <v>-</v>
      </c>
      <c r="Q54" s="59"/>
      <c r="R54" s="66">
        <f t="shared" ref="R54:W56" si="14">B54+J54</f>
        <v>0</v>
      </c>
      <c r="S54" s="66">
        <f t="shared" si="14"/>
        <v>7</v>
      </c>
      <c r="T54" s="66">
        <f t="shared" si="14"/>
        <v>18</v>
      </c>
      <c r="U54" s="66">
        <f t="shared" si="14"/>
        <v>44</v>
      </c>
      <c r="V54" s="66">
        <f t="shared" si="14"/>
        <v>13</v>
      </c>
      <c r="W54" s="66">
        <f t="shared" si="14"/>
        <v>0</v>
      </c>
      <c r="X54" s="75">
        <f t="shared" ref="X54:X56" si="15">IF(SUM(R54:V54)=0,"-",20*(R54/SUM(R54:V54))+30*(S54/SUM(R54:V54))+40.5*(T54/SUM(R54:V54))+50.5*(U54/SUM(R54:V54))+60.5*(V54/SUM(R54:V54)))</f>
        <v>48.140243902439025</v>
      </c>
      <c r="Y54" s="59"/>
      <c r="Z54" s="66" cm="1">
        <f t="array" ref="Z54">SUMPRODUCT((Data!$A$2:$A$59766=$A$3)*(Data!$G$2:$G$59766=$Z$4)*(Data!$B$2:$B$59766=$A54)*(Data!$H$2:$H$59766=Z$5)*(Data!$I$2:$I$59766))</f>
        <v>0</v>
      </c>
      <c r="AA54" s="66" cm="1">
        <f t="array" ref="AA54">SUMPRODUCT((Data!$A$2:$A$59766=$A$3)*(Data!$G$2:$G$59766=$Z$4)*(Data!$B$2:$B$59766=$A54)*(Data!$H$2:$H$59766=AA$5)*(Data!$I$2:$I$59766))</f>
        <v>2</v>
      </c>
      <c r="AB54" s="66" cm="1">
        <f t="array" ref="AB54">SUMPRODUCT((Data!$A$2:$A$59766=$A$3)*(Data!$G$2:$G$59766=$Z$4)*(Data!$B$2:$B$59766=$A54)*(Data!$H$2:$H$59766=AB$5)*(Data!$I$2:$I$59766))</f>
        <v>1</v>
      </c>
      <c r="AC54" s="66" cm="1">
        <f t="array" ref="AC54">SUMPRODUCT((Data!$A$2:$A$59766=$A$3)*(Data!$G$2:$G$59766=$Z$4)*(Data!$B$2:$B$59766=$A54)*(Data!$H$2:$H$59766=AC$5)*(Data!$I$2:$I$59766))</f>
        <v>1</v>
      </c>
      <c r="AD54" s="66" cm="1">
        <f t="array" ref="AD54">SUMPRODUCT((Data!$A$2:$A$59766=$A$3)*(Data!$G$2:$G$59766=$Z$4)*(Data!$B$2:$B$59766=$A54)*(Data!$H$2:$H$59766=AD$5)*(Data!$I$2:$I$59766))</f>
        <v>1</v>
      </c>
      <c r="AE54" s="66" cm="1">
        <f t="array" ref="AE54">SUMPRODUCT((Data!$A$2:$A$59766=$A$3)*(Data!$G$2:$G$59766=$Z$4)*(Data!$B$2:$B$59766=$A54)*(Data!$H$2:$H$59766=AE$5)*(Data!$I$2:$I$59766))</f>
        <v>0</v>
      </c>
      <c r="AF54" s="75">
        <f t="shared" si="11"/>
        <v>42.300000000000004</v>
      </c>
      <c r="AG54" s="59"/>
      <c r="AH54" s="66" cm="1">
        <f t="array" ref="AH54">SUMPRODUCT((Data!$A$2:$A$59766=$A$3)*(Data!$G$2:$G$59766=$AH$4)*(Data!$B$2:$B$59766=$A54)*(Data!$H$2:$H$59766=AH$5)*(Data!$I$2:$I$59766))</f>
        <v>5</v>
      </c>
      <c r="AI54" s="66" cm="1">
        <f t="array" ref="AI54">SUMPRODUCT((Data!$A$2:$A$59766=$A$3)*(Data!$G$2:$G$59766=$AH$4)*(Data!$B$2:$B$59766=$A54)*(Data!$H$2:$H$59766=AI$5)*(Data!$I$2:$I$59766))</f>
        <v>3</v>
      </c>
      <c r="AJ54" s="66" cm="1">
        <f t="array" ref="AJ54">SUMPRODUCT((Data!$A$2:$A$59766=$A$3)*(Data!$G$2:$G$59766=$AH$4)*(Data!$B$2:$B$59766=$A54)*(Data!$H$2:$H$59766=AJ$5)*(Data!$I$2:$I$59766))</f>
        <v>10</v>
      </c>
      <c r="AK54" s="66" cm="1">
        <f t="array" ref="AK54">SUMPRODUCT((Data!$A$2:$A$59766=$A$3)*(Data!$G$2:$G$59766=$AH$4)*(Data!$B$2:$B$59766=$A54)*(Data!$H$2:$H$59766=AK$5)*(Data!$I$2:$I$59766))</f>
        <v>5</v>
      </c>
      <c r="AL54" s="66" cm="1">
        <f t="array" ref="AL54">SUMPRODUCT((Data!$A$2:$A$59766=$A$3)*(Data!$G$2:$G$59766=$AH$4)*(Data!$B$2:$B$59766=$A54)*(Data!$H$2:$H$59766=AL$5)*(Data!$I$2:$I$59766))</f>
        <v>14</v>
      </c>
      <c r="AM54" s="66" cm="1">
        <f t="array" ref="AM54">SUMPRODUCT((Data!$A$2:$A$59766=$A$3)*(Data!$G$2:$G$59766=$AH$4)*(Data!$B$2:$B$59766=$A54)*(Data!$H$2:$H$59766=AM$5)*(Data!$I$2:$I$59766))</f>
        <v>0</v>
      </c>
      <c r="AN54" s="75">
        <f t="shared" si="12"/>
        <v>45.797297297297298</v>
      </c>
      <c r="AO54" s="59"/>
      <c r="AP54" s="66">
        <f t="shared" ref="AP54:AU56" si="16">AH54+Z54+R54</f>
        <v>5</v>
      </c>
      <c r="AQ54" s="66">
        <f t="shared" si="16"/>
        <v>12</v>
      </c>
      <c r="AR54" s="66">
        <f t="shared" si="16"/>
        <v>29</v>
      </c>
      <c r="AS54" s="66">
        <f t="shared" si="16"/>
        <v>50</v>
      </c>
      <c r="AT54" s="66">
        <f t="shared" si="16"/>
        <v>28</v>
      </c>
      <c r="AU54" s="66">
        <f t="shared" si="16"/>
        <v>0</v>
      </c>
      <c r="AV54" s="75">
        <f t="shared" ref="AV54:AV56" si="17">IF(SUM(AP54:AT54)=0,"-",20*(AP54/SUM(AP54:AT54))+30*(AQ54/SUM(AP54:AT54))+40.5*(AR54/SUM(AP54:AT54))+50.5*(AS54/SUM(AP54:AT54))+60.5*(AT54/SUM(AP54:AT54)))</f>
        <v>47.20564516129032</v>
      </c>
      <c r="AW54" s="59"/>
      <c r="AX54" s="59"/>
      <c r="AY54" s="59"/>
      <c r="AZ54" s="68"/>
      <c r="BA54" s="59"/>
      <c r="BB54" s="59"/>
    </row>
    <row r="55" spans="1:54" ht="15" customHeight="1" x14ac:dyDescent="0.25">
      <c r="A55" s="59" t="s">
        <v>40</v>
      </c>
      <c r="B55" s="66" cm="1">
        <f t="array" ref="B55">SUMPRODUCT((Data!$A$2:$A$59766=$A$3)*(Data!$G$2:$G$59766=$B$4)*(Data!$B$2:$B$59766=$A55)*(Data!$H$2:$H$59766=B$5)*(Data!$I$2:$I$59766))</f>
        <v>0</v>
      </c>
      <c r="C55" s="66" cm="1">
        <f t="array" ref="C55">SUMPRODUCT((Data!$A$2:$A$59766=$A$3)*(Data!$G$2:$G$59766=$B$4)*(Data!$B$2:$B$59766=$A55)*(Data!$H$2:$H$59766=C$5)*(Data!$I$2:$I$59766))</f>
        <v>3</v>
      </c>
      <c r="D55" s="66" cm="1">
        <f t="array" ref="D55">SUMPRODUCT((Data!$A$2:$A$59766=$A$3)*(Data!$G$2:$G$59766=$B$4)*(Data!$B$2:$B$59766=$A55)*(Data!$H$2:$H$59766=D$5)*(Data!$I$2:$I$59766))</f>
        <v>5</v>
      </c>
      <c r="E55" s="66" cm="1">
        <f t="array" ref="E55">SUMPRODUCT((Data!$A$2:$A$59766=$A$3)*(Data!$G$2:$G$59766=$B$4)*(Data!$B$2:$B$59766=$A55)*(Data!$H$2:$H$59766=E$5)*(Data!$I$2:$I$59766))</f>
        <v>11</v>
      </c>
      <c r="F55" s="66" cm="1">
        <f t="array" ref="F55">SUMPRODUCT((Data!$A$2:$A$59766=$A$3)*(Data!$G$2:$G$59766=$B$4)*(Data!$B$2:$B$59766=$A55)*(Data!$H$2:$H$59766=F$5)*(Data!$I$2:$I$59766))</f>
        <v>3</v>
      </c>
      <c r="G55" s="66" cm="1">
        <f t="array" ref="G55">SUMPRODUCT((Data!$A$2:$A$59766=$A$3)*(Data!$G$2:$G$59766=$B$4)*(Data!$B$2:$B$59766=$A55)*(Data!$H$2:$H$59766=G$5)*(Data!$I$2:$I$59766))</f>
        <v>0</v>
      </c>
      <c r="H55" s="75">
        <f t="shared" si="8"/>
        <v>46.795454545454547</v>
      </c>
      <c r="I55" s="71"/>
      <c r="J55" s="66" cm="1">
        <f t="array" ref="J55">SUMPRODUCT((Data!$A$2:$A$59766=$A$3)*(Data!$G$2:$G$59766=$J$4)*(Data!$B$2:$B$59766=$A55)*(Data!$H$2:$H$59766=J$5)*(Data!$I$2:$I$59766))</f>
        <v>4</v>
      </c>
      <c r="K55" s="66" cm="1">
        <f t="array" ref="K55">SUMPRODUCT((Data!$A$2:$A$59766=$A$3)*(Data!$G$2:$G$59766=$J$4)*(Data!$B$2:$B$59766=$A55)*(Data!$H$2:$H$59766=K$5)*(Data!$I$2:$I$59766))</f>
        <v>14</v>
      </c>
      <c r="L55" s="66" cm="1">
        <f t="array" ref="L55">SUMPRODUCT((Data!$A$2:$A$59766=$A$3)*(Data!$G$2:$G$59766=$J$4)*(Data!$B$2:$B$59766=$A55)*(Data!$H$2:$H$59766=L$5)*(Data!$I$2:$I$59766))</f>
        <v>6</v>
      </c>
      <c r="M55" s="66" cm="1">
        <f t="array" ref="M55">SUMPRODUCT((Data!$A$2:$A$59766=$A$3)*(Data!$G$2:$G$59766=$J$4)*(Data!$B$2:$B$59766=$A55)*(Data!$H$2:$H$59766=M$5)*(Data!$I$2:$I$59766))</f>
        <v>6</v>
      </c>
      <c r="N55" s="66" cm="1">
        <f t="array" ref="N55">SUMPRODUCT((Data!$A$2:$A$59766=$A$3)*(Data!$G$2:$G$59766=$J$4)*(Data!$B$2:$B$59766=$A55)*(Data!$H$2:$H$59766=N$5)*(Data!$I$2:$I$59766))</f>
        <v>5</v>
      </c>
      <c r="O55" s="66" cm="1">
        <f t="array" ref="O55">SUMPRODUCT((Data!$A$2:$A$59766=$A$3)*(Data!$G$2:$G$59766=$J$4)*(Data!$B$2:$B$59766=$A55)*(Data!$H$2:$H$59766=O$5)*(Data!$I$2:$I$59766))</f>
        <v>0</v>
      </c>
      <c r="P55" s="75">
        <f t="shared" si="9"/>
        <v>38.528571428571425</v>
      </c>
      <c r="Q55" s="71"/>
      <c r="R55" s="66">
        <f t="shared" si="14"/>
        <v>4</v>
      </c>
      <c r="S55" s="66">
        <f t="shared" si="14"/>
        <v>17</v>
      </c>
      <c r="T55" s="66">
        <f t="shared" si="14"/>
        <v>11</v>
      </c>
      <c r="U55" s="66">
        <f t="shared" si="14"/>
        <v>17</v>
      </c>
      <c r="V55" s="66">
        <f t="shared" si="14"/>
        <v>8</v>
      </c>
      <c r="W55" s="66">
        <f t="shared" si="14"/>
        <v>0</v>
      </c>
      <c r="X55" s="75">
        <f t="shared" si="15"/>
        <v>41.719298245614034</v>
      </c>
      <c r="Y55" s="71"/>
      <c r="Z55" s="66" cm="1">
        <f t="array" ref="Z55">SUMPRODUCT((Data!$A$2:$A$59766=$A$3)*(Data!$G$2:$G$59766=$Z$4)*(Data!$B$2:$B$59766=$A55)*(Data!$H$2:$H$59766=Z$5)*(Data!$I$2:$I$59766))</f>
        <v>0</v>
      </c>
      <c r="AA55" s="66" cm="1">
        <f t="array" ref="AA55">SUMPRODUCT((Data!$A$2:$A$59766=$A$3)*(Data!$G$2:$G$59766=$Z$4)*(Data!$B$2:$B$59766=$A55)*(Data!$H$2:$H$59766=AA$5)*(Data!$I$2:$I$59766))</f>
        <v>0</v>
      </c>
      <c r="AB55" s="66" cm="1">
        <f t="array" ref="AB55">SUMPRODUCT((Data!$A$2:$A$59766=$A$3)*(Data!$G$2:$G$59766=$Z$4)*(Data!$B$2:$B$59766=$A55)*(Data!$H$2:$H$59766=AB$5)*(Data!$I$2:$I$59766))</f>
        <v>0</v>
      </c>
      <c r="AC55" s="66" cm="1">
        <f t="array" ref="AC55">SUMPRODUCT((Data!$A$2:$A$59766=$A$3)*(Data!$G$2:$G$59766=$Z$4)*(Data!$B$2:$B$59766=$A55)*(Data!$H$2:$H$59766=AC$5)*(Data!$I$2:$I$59766))</f>
        <v>0</v>
      </c>
      <c r="AD55" s="66" cm="1">
        <f t="array" ref="AD55">SUMPRODUCT((Data!$A$2:$A$59766=$A$3)*(Data!$G$2:$G$59766=$Z$4)*(Data!$B$2:$B$59766=$A55)*(Data!$H$2:$H$59766=AD$5)*(Data!$I$2:$I$59766))</f>
        <v>0</v>
      </c>
      <c r="AE55" s="66" cm="1">
        <f t="array" ref="AE55">SUMPRODUCT((Data!$A$2:$A$59766=$A$3)*(Data!$G$2:$G$59766=$Z$4)*(Data!$B$2:$B$59766=$A55)*(Data!$H$2:$H$59766=AE$5)*(Data!$I$2:$I$59766))</f>
        <v>0</v>
      </c>
      <c r="AF55" s="67" t="str">
        <f t="shared" si="11"/>
        <v>-</v>
      </c>
      <c r="AG55" s="71"/>
      <c r="AH55" s="66" cm="1">
        <f t="array" ref="AH55">SUMPRODUCT((Data!$A$2:$A$59766=$A$3)*(Data!$G$2:$G$59766=$AH$4)*(Data!$B$2:$B$59766=$A55)*(Data!$H$2:$H$59766=AH$5)*(Data!$I$2:$I$59766))</f>
        <v>0</v>
      </c>
      <c r="AI55" s="66" cm="1">
        <f t="array" ref="AI55">SUMPRODUCT((Data!$A$2:$A$59766=$A$3)*(Data!$G$2:$G$59766=$AH$4)*(Data!$B$2:$B$59766=$A55)*(Data!$H$2:$H$59766=AI$5)*(Data!$I$2:$I$59766))</f>
        <v>2</v>
      </c>
      <c r="AJ55" s="66" cm="1">
        <f t="array" ref="AJ55">SUMPRODUCT((Data!$A$2:$A$59766=$A$3)*(Data!$G$2:$G$59766=$AH$4)*(Data!$B$2:$B$59766=$A55)*(Data!$H$2:$H$59766=AJ$5)*(Data!$I$2:$I$59766))</f>
        <v>0</v>
      </c>
      <c r="AK55" s="66" cm="1">
        <f t="array" ref="AK55">SUMPRODUCT((Data!$A$2:$A$59766=$A$3)*(Data!$G$2:$G$59766=$AH$4)*(Data!$B$2:$B$59766=$A55)*(Data!$H$2:$H$59766=AK$5)*(Data!$I$2:$I$59766))</f>
        <v>1</v>
      </c>
      <c r="AL55" s="66" cm="1">
        <f t="array" ref="AL55">SUMPRODUCT((Data!$A$2:$A$59766=$A$3)*(Data!$G$2:$G$59766=$AH$4)*(Data!$B$2:$B$59766=$A55)*(Data!$H$2:$H$59766=AL$5)*(Data!$I$2:$I$59766))</f>
        <v>7</v>
      </c>
      <c r="AM55" s="66" cm="1">
        <f t="array" ref="AM55">SUMPRODUCT((Data!$A$2:$A$59766=$A$3)*(Data!$G$2:$G$59766=$AH$4)*(Data!$B$2:$B$59766=$A55)*(Data!$H$2:$H$59766=AM$5)*(Data!$I$2:$I$59766))</f>
        <v>0</v>
      </c>
      <c r="AN55" s="75">
        <f t="shared" si="12"/>
        <v>53.399999999999991</v>
      </c>
      <c r="AO55" s="71"/>
      <c r="AP55" s="66">
        <f t="shared" si="16"/>
        <v>4</v>
      </c>
      <c r="AQ55" s="66">
        <f t="shared" si="16"/>
        <v>19</v>
      </c>
      <c r="AR55" s="66">
        <f t="shared" si="16"/>
        <v>11</v>
      </c>
      <c r="AS55" s="66">
        <f t="shared" si="16"/>
        <v>18</v>
      </c>
      <c r="AT55" s="66">
        <f t="shared" si="16"/>
        <v>15</v>
      </c>
      <c r="AU55" s="66">
        <f t="shared" si="16"/>
        <v>0</v>
      </c>
      <c r="AV55" s="75">
        <f t="shared" si="17"/>
        <v>43.462686567164184</v>
      </c>
      <c r="AW55" s="59"/>
      <c r="AX55" s="59"/>
      <c r="AY55" s="59"/>
      <c r="AZ55" s="68"/>
      <c r="BA55" s="59"/>
      <c r="BB55" s="59"/>
    </row>
    <row r="56" spans="1:54" ht="15" customHeight="1" x14ac:dyDescent="0.25">
      <c r="A56" s="59" t="s">
        <v>41</v>
      </c>
      <c r="B56" s="66" cm="1">
        <f t="array" ref="B56">SUMPRODUCT((Data!$A$2:$A$59766=$A$3)*(Data!$G$2:$G$59766=$B$4)*(Data!$B$2:$B$59766=$A56)*(Data!$H$2:$H$59766=B$5)*(Data!$I$2:$I$59766))</f>
        <v>0</v>
      </c>
      <c r="C56" s="66" cm="1">
        <f t="array" ref="C56">SUMPRODUCT((Data!$A$2:$A$59766=$A$3)*(Data!$G$2:$G$59766=$B$4)*(Data!$B$2:$B$59766=$A56)*(Data!$H$2:$H$59766=C$5)*(Data!$I$2:$I$59766))</f>
        <v>5</v>
      </c>
      <c r="D56" s="66" cm="1">
        <f t="array" ref="D56">SUMPRODUCT((Data!$A$2:$A$59766=$A$3)*(Data!$G$2:$G$59766=$B$4)*(Data!$B$2:$B$59766=$A56)*(Data!$H$2:$H$59766=D$5)*(Data!$I$2:$I$59766))</f>
        <v>7</v>
      </c>
      <c r="E56" s="66" cm="1">
        <f t="array" ref="E56">SUMPRODUCT((Data!$A$2:$A$59766=$A$3)*(Data!$G$2:$G$59766=$B$4)*(Data!$B$2:$B$59766=$A56)*(Data!$H$2:$H$59766=E$5)*(Data!$I$2:$I$59766))</f>
        <v>27</v>
      </c>
      <c r="F56" s="66" cm="1">
        <f t="array" ref="F56">SUMPRODUCT((Data!$A$2:$A$59766=$A$3)*(Data!$G$2:$G$59766=$B$4)*(Data!$B$2:$B$59766=$A56)*(Data!$H$2:$H$59766=F$5)*(Data!$I$2:$I$59766))</f>
        <v>11</v>
      </c>
      <c r="G56" s="66" cm="1">
        <f t="array" ref="G56">SUMPRODUCT((Data!$A$2:$A$59766=$A$3)*(Data!$G$2:$G$59766=$B$4)*(Data!$B$2:$B$59766=$A56)*(Data!$H$2:$H$59766=G$5)*(Data!$I$2:$I$59766))</f>
        <v>0</v>
      </c>
      <c r="H56" s="75">
        <f t="shared" si="8"/>
        <v>49.250000000000007</v>
      </c>
      <c r="I56" s="59"/>
      <c r="J56" s="66" cm="1">
        <f t="array" ref="J56">SUMPRODUCT((Data!$A$2:$A$59766=$A$3)*(Data!$G$2:$G$59766=$J$4)*(Data!$B$2:$B$59766=$A56)*(Data!$H$2:$H$59766=J$5)*(Data!$I$2:$I$59766))</f>
        <v>1</v>
      </c>
      <c r="K56" s="66" cm="1">
        <f t="array" ref="K56">SUMPRODUCT((Data!$A$2:$A$59766=$A$3)*(Data!$G$2:$G$59766=$J$4)*(Data!$B$2:$B$59766=$A56)*(Data!$H$2:$H$59766=K$5)*(Data!$I$2:$I$59766))</f>
        <v>3</v>
      </c>
      <c r="L56" s="66" cm="1">
        <f t="array" ref="L56">SUMPRODUCT((Data!$A$2:$A$59766=$A$3)*(Data!$G$2:$G$59766=$J$4)*(Data!$B$2:$B$59766=$A56)*(Data!$H$2:$H$59766=L$5)*(Data!$I$2:$I$59766))</f>
        <v>9</v>
      </c>
      <c r="M56" s="66" cm="1">
        <f t="array" ref="M56">SUMPRODUCT((Data!$A$2:$A$59766=$A$3)*(Data!$G$2:$G$59766=$J$4)*(Data!$B$2:$B$59766=$A56)*(Data!$H$2:$H$59766=M$5)*(Data!$I$2:$I$59766))</f>
        <v>2</v>
      </c>
      <c r="N56" s="66" cm="1">
        <f t="array" ref="N56">SUMPRODUCT((Data!$A$2:$A$59766=$A$3)*(Data!$G$2:$G$59766=$J$4)*(Data!$B$2:$B$59766=$A56)*(Data!$H$2:$H$59766=N$5)*(Data!$I$2:$I$59766))</f>
        <v>2</v>
      </c>
      <c r="O56" s="66" cm="1">
        <f t="array" ref="O56">SUMPRODUCT((Data!$A$2:$A$59766=$A$3)*(Data!$G$2:$G$59766=$J$4)*(Data!$B$2:$B$59766=$A56)*(Data!$H$2:$H$59766=O$5)*(Data!$I$2:$I$59766))</f>
        <v>0</v>
      </c>
      <c r="P56" s="75">
        <f t="shared" si="9"/>
        <v>40.970588235294123</v>
      </c>
      <c r="Q56" s="59"/>
      <c r="R56" s="66">
        <f t="shared" si="14"/>
        <v>1</v>
      </c>
      <c r="S56" s="66">
        <f t="shared" si="14"/>
        <v>8</v>
      </c>
      <c r="T56" s="66">
        <f t="shared" si="14"/>
        <v>16</v>
      </c>
      <c r="U56" s="66">
        <f t="shared" si="14"/>
        <v>29</v>
      </c>
      <c r="V56" s="66">
        <f t="shared" si="14"/>
        <v>13</v>
      </c>
      <c r="W56" s="66">
        <f t="shared" si="14"/>
        <v>0</v>
      </c>
      <c r="X56" s="75">
        <f t="shared" si="15"/>
        <v>47.149253731343279</v>
      </c>
      <c r="Y56" s="59"/>
      <c r="Z56" s="66" cm="1">
        <f t="array" ref="Z56">SUMPRODUCT((Data!$A$2:$A$59766=$A$3)*(Data!$G$2:$G$59766=$Z$4)*(Data!$B$2:$B$59766=$A56)*(Data!$H$2:$H$59766=Z$5)*(Data!$I$2:$I$59766))</f>
        <v>0</v>
      </c>
      <c r="AA56" s="66" cm="1">
        <f t="array" ref="AA56">SUMPRODUCT((Data!$A$2:$A$59766=$A$3)*(Data!$G$2:$G$59766=$Z$4)*(Data!$B$2:$B$59766=$A56)*(Data!$H$2:$H$59766=AA$5)*(Data!$I$2:$I$59766))</f>
        <v>2</v>
      </c>
      <c r="AB56" s="66" cm="1">
        <f t="array" ref="AB56">SUMPRODUCT((Data!$A$2:$A$59766=$A$3)*(Data!$G$2:$G$59766=$Z$4)*(Data!$B$2:$B$59766=$A56)*(Data!$H$2:$H$59766=AB$5)*(Data!$I$2:$I$59766))</f>
        <v>2</v>
      </c>
      <c r="AC56" s="66" cm="1">
        <f t="array" ref="AC56">SUMPRODUCT((Data!$A$2:$A$59766=$A$3)*(Data!$G$2:$G$59766=$Z$4)*(Data!$B$2:$B$59766=$A56)*(Data!$H$2:$H$59766=AC$5)*(Data!$I$2:$I$59766))</f>
        <v>1</v>
      </c>
      <c r="AD56" s="66" cm="1">
        <f t="array" ref="AD56">SUMPRODUCT((Data!$A$2:$A$59766=$A$3)*(Data!$G$2:$G$59766=$Z$4)*(Data!$B$2:$B$59766=$A56)*(Data!$H$2:$H$59766=AD$5)*(Data!$I$2:$I$59766))</f>
        <v>2</v>
      </c>
      <c r="AE56" s="66" cm="1">
        <f t="array" ref="AE56">SUMPRODUCT((Data!$A$2:$A$59766=$A$3)*(Data!$G$2:$G$59766=$Z$4)*(Data!$B$2:$B$59766=$A56)*(Data!$H$2:$H$59766=AE$5)*(Data!$I$2:$I$59766))</f>
        <v>0</v>
      </c>
      <c r="AF56" s="75">
        <f t="shared" si="11"/>
        <v>44.642857142857139</v>
      </c>
      <c r="AG56" s="59"/>
      <c r="AH56" s="66" cm="1">
        <f t="array" ref="AH56">SUMPRODUCT((Data!$A$2:$A$59766=$A$3)*(Data!$G$2:$G$59766=$AH$4)*(Data!$B$2:$B$59766=$A56)*(Data!$H$2:$H$59766=AH$5)*(Data!$I$2:$I$59766))</f>
        <v>2</v>
      </c>
      <c r="AI56" s="66" cm="1">
        <f t="array" ref="AI56">SUMPRODUCT((Data!$A$2:$A$59766=$A$3)*(Data!$G$2:$G$59766=$AH$4)*(Data!$B$2:$B$59766=$A56)*(Data!$H$2:$H$59766=AI$5)*(Data!$I$2:$I$59766))</f>
        <v>6</v>
      </c>
      <c r="AJ56" s="66" cm="1">
        <f t="array" ref="AJ56">SUMPRODUCT((Data!$A$2:$A$59766=$A$3)*(Data!$G$2:$G$59766=$AH$4)*(Data!$B$2:$B$59766=$A56)*(Data!$H$2:$H$59766=AJ$5)*(Data!$I$2:$I$59766))</f>
        <v>8</v>
      </c>
      <c r="AK56" s="66" cm="1">
        <f t="array" ref="AK56">SUMPRODUCT((Data!$A$2:$A$59766=$A$3)*(Data!$G$2:$G$59766=$AH$4)*(Data!$B$2:$B$59766=$A56)*(Data!$H$2:$H$59766=AK$5)*(Data!$I$2:$I$59766))</f>
        <v>10</v>
      </c>
      <c r="AL56" s="66" cm="1">
        <f t="array" ref="AL56">SUMPRODUCT((Data!$A$2:$A$59766=$A$3)*(Data!$G$2:$G$59766=$AH$4)*(Data!$B$2:$B$59766=$A56)*(Data!$H$2:$H$59766=AL$5)*(Data!$I$2:$I$59766))</f>
        <v>19</v>
      </c>
      <c r="AM56" s="66" cm="1">
        <f t="array" ref="AM56">SUMPRODUCT((Data!$A$2:$A$59766=$A$3)*(Data!$G$2:$G$59766=$AH$4)*(Data!$B$2:$B$59766=$A56)*(Data!$H$2:$H$59766=AM$5)*(Data!$I$2:$I$59766))</f>
        <v>0</v>
      </c>
      <c r="AN56" s="75">
        <f t="shared" si="12"/>
        <v>48.855555555555554</v>
      </c>
      <c r="AO56" s="59"/>
      <c r="AP56" s="66">
        <f t="shared" si="16"/>
        <v>3</v>
      </c>
      <c r="AQ56" s="66">
        <f t="shared" si="16"/>
        <v>16</v>
      </c>
      <c r="AR56" s="66">
        <f t="shared" si="16"/>
        <v>26</v>
      </c>
      <c r="AS56" s="66">
        <f t="shared" si="16"/>
        <v>40</v>
      </c>
      <c r="AT56" s="66">
        <f t="shared" si="16"/>
        <v>34</v>
      </c>
      <c r="AU56" s="66">
        <f t="shared" si="16"/>
        <v>0</v>
      </c>
      <c r="AV56" s="75">
        <f t="shared" si="17"/>
        <v>47.647058823529413</v>
      </c>
      <c r="AW56" s="59"/>
      <c r="AX56" s="59"/>
      <c r="AY56" s="59"/>
      <c r="AZ56" s="68"/>
      <c r="BA56" s="59"/>
      <c r="BB56" s="59"/>
    </row>
    <row r="57" spans="1:54" x14ac:dyDescent="0.2">
      <c r="A57" s="72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73"/>
      <c r="AW57" s="59"/>
      <c r="AX57" s="59"/>
      <c r="AY57" s="59"/>
      <c r="AZ57" s="68"/>
      <c r="BA57" s="59"/>
      <c r="BB57" s="59"/>
    </row>
    <row r="58" spans="1:54" x14ac:dyDescent="0.2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68"/>
      <c r="BA58" s="59"/>
      <c r="BB58" s="59"/>
    </row>
    <row r="59" spans="1:54" x14ac:dyDescent="0.2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68"/>
      <c r="BA59" s="59"/>
      <c r="BB59" s="59"/>
    </row>
    <row r="60" spans="1:54" x14ac:dyDescent="0.2">
      <c r="A60" s="59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68"/>
      <c r="BA60" s="59"/>
      <c r="BB60" s="59"/>
    </row>
    <row r="61" spans="1:54" x14ac:dyDescent="0.2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68"/>
      <c r="BA61" s="59"/>
      <c r="BB61" s="59"/>
    </row>
    <row r="62" spans="1:54" x14ac:dyDescent="0.2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68"/>
      <c r="BA62" s="59"/>
      <c r="BB62" s="59"/>
    </row>
    <row r="63" spans="1:54" x14ac:dyDescent="0.2">
      <c r="A63" s="59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68"/>
      <c r="BA63" s="59"/>
      <c r="BB63" s="59"/>
    </row>
    <row r="64" spans="1:54" x14ac:dyDescent="0.2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68"/>
      <c r="BA64" s="59"/>
      <c r="BB64" s="59"/>
    </row>
    <row r="65" spans="1:54" x14ac:dyDescent="0.2">
      <c r="A65" s="59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68"/>
      <c r="BA65" s="59"/>
      <c r="BB65" s="59"/>
    </row>
    <row r="66" spans="1:54" x14ac:dyDescent="0.2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68"/>
      <c r="BA66" s="59"/>
      <c r="BB66" s="59"/>
    </row>
    <row r="67" spans="1:54" x14ac:dyDescent="0.2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68"/>
      <c r="BA67" s="59"/>
      <c r="BB67" s="59"/>
    </row>
    <row r="68" spans="1:54" x14ac:dyDescent="0.2">
      <c r="A68" s="59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68"/>
      <c r="BA68" s="59"/>
      <c r="BB68" s="59"/>
    </row>
    <row r="69" spans="1:54" x14ac:dyDescent="0.2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68"/>
      <c r="BA69" s="59"/>
      <c r="BB69" s="59"/>
    </row>
    <row r="70" spans="1:54" x14ac:dyDescent="0.2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68"/>
      <c r="BA70" s="59"/>
      <c r="BB70" s="59"/>
    </row>
    <row r="71" spans="1:54" x14ac:dyDescent="0.2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68"/>
      <c r="BA71" s="59"/>
      <c r="BB71" s="59"/>
    </row>
    <row r="72" spans="1:54" x14ac:dyDescent="0.2">
      <c r="A72" s="59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68"/>
      <c r="BA72" s="59"/>
      <c r="BB72" s="59"/>
    </row>
    <row r="73" spans="1:54" x14ac:dyDescent="0.2">
      <c r="A73" s="59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68"/>
      <c r="BA73" s="59"/>
      <c r="BB73" s="59"/>
    </row>
    <row r="74" spans="1:54" x14ac:dyDescent="0.2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68"/>
      <c r="BA74" s="59"/>
      <c r="BB74" s="59"/>
    </row>
    <row r="75" spans="1:54" x14ac:dyDescent="0.2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68"/>
      <c r="BA75" s="59"/>
      <c r="BB75" s="59"/>
    </row>
    <row r="76" spans="1:54" x14ac:dyDescent="0.2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68"/>
      <c r="BA76" s="59"/>
      <c r="BB76" s="59"/>
    </row>
    <row r="77" spans="1:54" x14ac:dyDescent="0.2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68"/>
      <c r="BA77" s="59"/>
      <c r="BB77" s="59"/>
    </row>
    <row r="78" spans="1:54" x14ac:dyDescent="0.2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68"/>
      <c r="BA78" s="59"/>
      <c r="BB78" s="59"/>
    </row>
    <row r="79" spans="1:54" x14ac:dyDescent="0.2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68"/>
      <c r="BA79" s="59"/>
      <c r="BB79" s="59"/>
    </row>
    <row r="80" spans="1:54" x14ac:dyDescent="0.2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68"/>
      <c r="BA80" s="59"/>
      <c r="BB80" s="59"/>
    </row>
    <row r="81" spans="1:54" x14ac:dyDescent="0.2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68"/>
      <c r="BA81" s="59"/>
      <c r="BB81" s="59"/>
    </row>
    <row r="82" spans="1:54" x14ac:dyDescent="0.2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68"/>
      <c r="BA82" s="59"/>
      <c r="BB82" s="59"/>
    </row>
    <row r="83" spans="1:54" x14ac:dyDescent="0.2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68"/>
      <c r="BA83" s="59"/>
      <c r="BB83" s="59"/>
    </row>
    <row r="84" spans="1:54" x14ac:dyDescent="0.2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68"/>
      <c r="BA84" s="59"/>
      <c r="BB84" s="59"/>
    </row>
    <row r="85" spans="1:54" x14ac:dyDescent="0.2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</row>
    <row r="86" spans="1:54" x14ac:dyDescent="0.2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</row>
    <row r="87" spans="1:54" x14ac:dyDescent="0.2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</row>
    <row r="88" spans="1:54" x14ac:dyDescent="0.2">
      <c r="A88" s="59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</row>
    <row r="89" spans="1:54" x14ac:dyDescent="0.2">
      <c r="A89" s="59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</row>
    <row r="90" spans="1:54" x14ac:dyDescent="0.2">
      <c r="A90" s="59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</row>
    <row r="91" spans="1:54" x14ac:dyDescent="0.2">
      <c r="A91" s="59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</row>
    <row r="92" spans="1:54" x14ac:dyDescent="0.2">
      <c r="A92" s="59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</row>
    <row r="93" spans="1:54" x14ac:dyDescent="0.2">
      <c r="A93" s="59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</row>
    <row r="94" spans="1:54" x14ac:dyDescent="0.2">
      <c r="A94" s="59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</row>
    <row r="95" spans="1:54" x14ac:dyDescent="0.2">
      <c r="A95" s="59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</row>
    <row r="96" spans="1:54" x14ac:dyDescent="0.2">
      <c r="A96" s="59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</row>
    <row r="97" spans="1:54" x14ac:dyDescent="0.2">
      <c r="A97" s="59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</row>
    <row r="98" spans="1:54" x14ac:dyDescent="0.2">
      <c r="A98" s="59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</row>
    <row r="99" spans="1:54" x14ac:dyDescent="0.2">
      <c r="A99" s="59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</row>
    <row r="100" spans="1:54" x14ac:dyDescent="0.2">
      <c r="A100" s="59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</row>
    <row r="101" spans="1:54" x14ac:dyDescent="0.2">
      <c r="A101" s="59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</row>
    <row r="102" spans="1:54" x14ac:dyDescent="0.2">
      <c r="A102" s="59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</row>
    <row r="103" spans="1:54" x14ac:dyDescent="0.2">
      <c r="A103" s="59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</row>
    <row r="104" spans="1:54" x14ac:dyDescent="0.2">
      <c r="A104" s="59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</row>
    <row r="105" spans="1:54" x14ac:dyDescent="0.2">
      <c r="A105" s="59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</row>
    <row r="106" spans="1:54" x14ac:dyDescent="0.2">
      <c r="A106" s="59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</row>
    <row r="107" spans="1:54" x14ac:dyDescent="0.2">
      <c r="A107" s="59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</row>
    <row r="108" spans="1:54" x14ac:dyDescent="0.2">
      <c r="A108" s="59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</row>
    <row r="109" spans="1:54" x14ac:dyDescent="0.2">
      <c r="A109" s="59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</row>
    <row r="110" spans="1:54" x14ac:dyDescent="0.2">
      <c r="A110" s="59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59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</row>
    <row r="111" spans="1:54" x14ac:dyDescent="0.2">
      <c r="A111" s="59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</row>
    <row r="112" spans="1:54" x14ac:dyDescent="0.2">
      <c r="A112" s="59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</row>
    <row r="113" spans="1:54" x14ac:dyDescent="0.2">
      <c r="A113" s="59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</row>
    <row r="114" spans="1:54" x14ac:dyDescent="0.2">
      <c r="A114" s="59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</row>
    <row r="115" spans="1:54" x14ac:dyDescent="0.2">
      <c r="A115" s="59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</row>
    <row r="116" spans="1:54" x14ac:dyDescent="0.2">
      <c r="A116" s="59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59"/>
      <c r="AF116" s="59"/>
      <c r="AG116" s="59"/>
      <c r="AH116" s="59"/>
      <c r="AI116" s="59"/>
      <c r="AJ116" s="59"/>
      <c r="AK116" s="59"/>
      <c r="AL116" s="59"/>
      <c r="AM116" s="59"/>
      <c r="AN116" s="59"/>
      <c r="AO116" s="59"/>
      <c r="AP116" s="59"/>
      <c r="AQ116" s="59"/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</row>
    <row r="117" spans="1:54" x14ac:dyDescent="0.2">
      <c r="A117" s="59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</row>
    <row r="118" spans="1:54" x14ac:dyDescent="0.2">
      <c r="A118" s="59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</row>
    <row r="119" spans="1:54" x14ac:dyDescent="0.2">
      <c r="A119" s="59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</row>
    <row r="120" spans="1:54" x14ac:dyDescent="0.2">
      <c r="A120" s="59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</row>
    <row r="121" spans="1:54" x14ac:dyDescent="0.2">
      <c r="A121" s="59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</row>
    <row r="122" spans="1:54" x14ac:dyDescent="0.2">
      <c r="A122" s="59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</row>
    <row r="123" spans="1:54" x14ac:dyDescent="0.2">
      <c r="A123" s="59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</row>
    <row r="124" spans="1:54" x14ac:dyDescent="0.2">
      <c r="A124" s="59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68">
        <v>2017</v>
      </c>
      <c r="BA124" s="59"/>
      <c r="BB124" s="59"/>
    </row>
    <row r="125" spans="1:54" x14ac:dyDescent="0.2">
      <c r="A125" s="59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68">
        <v>2016</v>
      </c>
      <c r="BA125" s="59"/>
      <c r="BB125" s="59"/>
    </row>
    <row r="126" spans="1:54" x14ac:dyDescent="0.2">
      <c r="A126" s="59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68">
        <v>2015</v>
      </c>
      <c r="BA126" s="59"/>
      <c r="BB126" s="59"/>
    </row>
    <row r="127" spans="1:54" x14ac:dyDescent="0.2">
      <c r="A127" s="59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59"/>
      <c r="AU127" s="59"/>
      <c r="AV127" s="59"/>
      <c r="AW127" s="59"/>
      <c r="AX127" s="59"/>
      <c r="AY127" s="59"/>
      <c r="AZ127" s="68">
        <v>2014</v>
      </c>
      <c r="BA127" s="59"/>
      <c r="BB127" s="59"/>
    </row>
    <row r="128" spans="1:54" x14ac:dyDescent="0.2">
      <c r="A128" s="59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9"/>
      <c r="AH128" s="59"/>
      <c r="AI128" s="59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68">
        <v>2013</v>
      </c>
      <c r="BA128" s="59"/>
      <c r="BB128" s="59"/>
    </row>
    <row r="129" spans="1:54" x14ac:dyDescent="0.2">
      <c r="A129" s="59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  <c r="AE129" s="59"/>
      <c r="AF129" s="59"/>
      <c r="AG129" s="59"/>
      <c r="AH129" s="59"/>
      <c r="AI129" s="59"/>
      <c r="AJ129" s="59"/>
      <c r="AK129" s="59"/>
      <c r="AL129" s="59"/>
      <c r="AM129" s="59"/>
      <c r="AN129" s="59"/>
      <c r="AO129" s="59"/>
      <c r="AP129" s="59"/>
      <c r="AQ129" s="59"/>
      <c r="AR129" s="59"/>
      <c r="AS129" s="59"/>
      <c r="AT129" s="59"/>
      <c r="AU129" s="59"/>
      <c r="AV129" s="59"/>
      <c r="AW129" s="59"/>
      <c r="AX129" s="59"/>
      <c r="AY129" s="59"/>
      <c r="AZ129" s="68">
        <v>2012</v>
      </c>
      <c r="BA129" s="59"/>
      <c r="BB129" s="59"/>
    </row>
    <row r="130" spans="1:54" x14ac:dyDescent="0.2">
      <c r="A130" s="59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  <c r="AE130" s="59"/>
      <c r="AF130" s="59"/>
      <c r="AG130" s="59"/>
      <c r="AH130" s="59"/>
      <c r="AI130" s="59"/>
      <c r="AJ130" s="59"/>
      <c r="AK130" s="59"/>
      <c r="AL130" s="59"/>
      <c r="AM130" s="59"/>
      <c r="AN130" s="59"/>
      <c r="AO130" s="59"/>
      <c r="AP130" s="59"/>
      <c r="AQ130" s="59"/>
      <c r="AR130" s="59"/>
      <c r="AS130" s="59"/>
      <c r="AT130" s="59"/>
      <c r="AU130" s="59"/>
      <c r="AV130" s="59"/>
      <c r="AW130" s="59"/>
      <c r="AX130" s="59"/>
      <c r="AY130" s="59"/>
      <c r="AZ130" s="68">
        <v>2011</v>
      </c>
      <c r="BA130" s="59"/>
      <c r="BB130" s="59"/>
    </row>
    <row r="131" spans="1:54" x14ac:dyDescent="0.2">
      <c r="A131" s="59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59"/>
      <c r="AC131" s="59"/>
      <c r="AD131" s="59"/>
      <c r="AE131" s="59"/>
      <c r="AF131" s="59"/>
      <c r="AG131" s="59"/>
      <c r="AH131" s="59"/>
      <c r="AI131" s="59"/>
      <c r="AJ131" s="59"/>
      <c r="AK131" s="59"/>
      <c r="AL131" s="59"/>
      <c r="AM131" s="59"/>
      <c r="AN131" s="59"/>
      <c r="AO131" s="59"/>
      <c r="AP131" s="59"/>
      <c r="AQ131" s="59"/>
      <c r="AR131" s="59"/>
      <c r="AS131" s="59"/>
      <c r="AT131" s="59"/>
      <c r="AU131" s="59"/>
      <c r="AV131" s="59"/>
      <c r="AW131" s="59"/>
      <c r="AX131" s="59"/>
      <c r="AY131" s="59"/>
      <c r="AZ131" s="68">
        <v>2010</v>
      </c>
      <c r="BA131" s="59"/>
      <c r="BB131" s="59"/>
    </row>
    <row r="132" spans="1:54" x14ac:dyDescent="0.2">
      <c r="A132" s="59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68">
        <v>2009</v>
      </c>
      <c r="BA132" s="59"/>
      <c r="BB132" s="59"/>
    </row>
    <row r="133" spans="1:54" x14ac:dyDescent="0.2">
      <c r="A133" s="59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68">
        <v>2008</v>
      </c>
      <c r="BA133" s="59"/>
      <c r="BB133" s="59"/>
    </row>
    <row r="134" spans="1:54" x14ac:dyDescent="0.2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68">
        <v>2007</v>
      </c>
      <c r="BA134" s="59"/>
      <c r="BB134" s="59"/>
    </row>
    <row r="135" spans="1:54" x14ac:dyDescent="0.2">
      <c r="A135" s="59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68">
        <v>2006</v>
      </c>
      <c r="BA135" s="59"/>
      <c r="BB135" s="59"/>
    </row>
    <row r="136" spans="1:54" x14ac:dyDescent="0.2">
      <c r="A136" s="59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68">
        <v>2005</v>
      </c>
      <c r="BA136" s="59"/>
      <c r="BB136" s="59"/>
    </row>
    <row r="137" spans="1:54" x14ac:dyDescent="0.2">
      <c r="A137" s="59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68">
        <v>2004</v>
      </c>
      <c r="BA137" s="59"/>
      <c r="BB137" s="59"/>
    </row>
    <row r="138" spans="1:54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68">
        <v>2003</v>
      </c>
      <c r="BA138" s="59"/>
      <c r="BB138" s="59"/>
    </row>
    <row r="139" spans="1:54" x14ac:dyDescent="0.2">
      <c r="A139" s="59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68">
        <v>2002</v>
      </c>
      <c r="BA139" s="59"/>
      <c r="BB139" s="59"/>
    </row>
  </sheetData>
  <pageMargins left="0.7" right="0.7" top="0.75" bottom="0.75" header="0.3" footer="0.3"/>
  <pageSetup paperSize="9" orientation="portrait" r:id="rId1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9AE1C-13C9-4CE6-979C-A24B427BB790}">
  <sheetPr codeName="Sheet5"/>
  <dimension ref="A1:BB166"/>
  <sheetViews>
    <sheetView zoomScaleNormal="100" workbookViewId="0"/>
  </sheetViews>
  <sheetFormatPr defaultColWidth="9.28515625" defaultRowHeight="15" x14ac:dyDescent="0.2"/>
  <cols>
    <col min="1" max="1" width="41.5703125" style="11" customWidth="1"/>
    <col min="2" max="5" width="8.5703125" style="11" customWidth="1"/>
    <col min="6" max="8" width="10.7109375" style="11" customWidth="1"/>
    <col min="9" max="9" width="5.5703125" style="11" bestFit="1" customWidth="1"/>
    <col min="10" max="13" width="8.5703125" style="11" customWidth="1"/>
    <col min="14" max="16" width="10.7109375" style="11" customWidth="1"/>
    <col min="17" max="17" width="5.5703125" style="11" bestFit="1" customWidth="1"/>
    <col min="18" max="21" width="8.5703125" style="11" customWidth="1"/>
    <col min="22" max="24" width="10.7109375" style="11" customWidth="1"/>
    <col min="25" max="25" width="3.5703125" style="11" customWidth="1"/>
    <col min="26" max="29" width="8.5703125" style="11" customWidth="1"/>
    <col min="30" max="32" width="10.7109375" style="11" customWidth="1"/>
    <col min="33" max="33" width="5.5703125" style="11" bestFit="1" customWidth="1"/>
    <col min="34" max="37" width="8.5703125" style="11" customWidth="1"/>
    <col min="38" max="40" width="10.7109375" style="11" customWidth="1"/>
    <col min="41" max="41" width="5.5703125" style="11" bestFit="1" customWidth="1"/>
    <col min="42" max="45" width="8.5703125" style="11" customWidth="1"/>
    <col min="46" max="48" width="10.7109375" style="11" customWidth="1"/>
    <col min="49" max="49" width="21.5703125" style="11" bestFit="1" customWidth="1"/>
    <col min="50" max="50" width="9.28515625" style="11"/>
    <col min="51" max="51" width="9.28515625" style="11" customWidth="1"/>
    <col min="52" max="52" width="4.7109375" style="11" hidden="1" customWidth="1"/>
    <col min="53" max="53" width="10" style="11" customWidth="1"/>
    <col min="54" max="16384" width="9.28515625" style="11"/>
  </cols>
  <sheetData>
    <row r="1" spans="1:54" s="8" customFormat="1" ht="18.75" x14ac:dyDescent="0.25">
      <c r="A1" s="77" t="s">
        <v>203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20"/>
      <c r="AZ1" s="20"/>
      <c r="BA1" s="59"/>
      <c r="BB1" s="59"/>
    </row>
    <row r="2" spans="1:54" s="8" customFormat="1" ht="24.75" customHeight="1" x14ac:dyDescent="0.2">
      <c r="A2" s="38" t="s">
        <v>148</v>
      </c>
      <c r="B2" s="15"/>
      <c r="C2" s="15"/>
      <c r="D2" s="15"/>
      <c r="E2" s="38"/>
      <c r="F2" s="15"/>
      <c r="G2" s="15"/>
      <c r="H2" s="38"/>
      <c r="I2" s="15"/>
      <c r="J2" s="15"/>
      <c r="K2" s="15"/>
      <c r="L2" s="38"/>
      <c r="M2" s="15"/>
      <c r="N2" s="15"/>
      <c r="O2" s="15"/>
      <c r="P2" s="15"/>
      <c r="Q2" s="15"/>
      <c r="R2" s="15"/>
      <c r="S2" s="38"/>
      <c r="T2" s="15"/>
      <c r="U2" s="15"/>
      <c r="V2" s="15"/>
      <c r="W2" s="15"/>
      <c r="X2" s="15"/>
      <c r="Y2" s="38"/>
      <c r="Z2" s="15"/>
      <c r="AA2" s="15"/>
      <c r="AB2" s="15"/>
      <c r="AC2" s="15"/>
      <c r="AD2" s="15"/>
      <c r="AE2" s="15"/>
      <c r="AF2" s="15"/>
      <c r="AG2" s="38"/>
      <c r="AH2" s="15"/>
      <c r="AI2" s="15"/>
      <c r="AJ2" s="15"/>
      <c r="AK2" s="15"/>
      <c r="AL2" s="15"/>
      <c r="AM2" s="15"/>
      <c r="AN2" s="15"/>
      <c r="AO2" s="38"/>
      <c r="AP2" s="15"/>
      <c r="AQ2" s="15"/>
      <c r="AR2" s="15"/>
      <c r="AS2" s="15"/>
      <c r="AT2" s="15"/>
      <c r="AU2" s="15"/>
      <c r="AV2" s="15"/>
      <c r="AW2" s="20"/>
      <c r="AX2" s="20"/>
      <c r="AY2" s="20"/>
      <c r="AZ2" s="20"/>
      <c r="BA2" s="59"/>
      <c r="BB2" s="59"/>
    </row>
    <row r="3" spans="1:54" s="8" customFormat="1" ht="15" customHeight="1" x14ac:dyDescent="0.2">
      <c r="A3" s="39" t="s">
        <v>138</v>
      </c>
      <c r="B3" s="16"/>
      <c r="C3" s="16"/>
      <c r="D3" s="16"/>
      <c r="E3" s="16"/>
      <c r="F3" s="16"/>
      <c r="G3" s="16"/>
      <c r="H3" s="16"/>
      <c r="I3" s="15"/>
      <c r="J3" s="15"/>
      <c r="K3" s="15"/>
      <c r="L3" s="15"/>
      <c r="M3" s="15"/>
      <c r="N3" s="15"/>
      <c r="O3" s="20"/>
      <c r="P3" s="20"/>
      <c r="Q3" s="20"/>
      <c r="R3" s="59"/>
      <c r="S3" s="59"/>
      <c r="T3" s="59"/>
      <c r="U3" s="59"/>
      <c r="V3" s="59"/>
      <c r="W3" s="16"/>
      <c r="X3" s="16"/>
      <c r="Y3" s="16"/>
      <c r="Z3" s="16"/>
      <c r="AA3" s="16"/>
      <c r="AB3" s="16"/>
      <c r="AC3" s="16"/>
      <c r="AD3" s="16"/>
      <c r="AE3" s="16"/>
      <c r="AF3" s="20"/>
      <c r="AG3" s="20"/>
      <c r="AH3" s="20"/>
      <c r="AI3" s="20"/>
      <c r="AJ3" s="20"/>
      <c r="AK3" s="20"/>
      <c r="AL3" s="20"/>
      <c r="AM3" s="20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</row>
    <row r="4" spans="1:54" s="8" customFormat="1" ht="32.1" customHeight="1" thickBot="1" x14ac:dyDescent="0.25">
      <c r="A4" s="20"/>
      <c r="B4" s="78" t="s">
        <v>72</v>
      </c>
      <c r="C4" s="78"/>
      <c r="D4" s="78"/>
      <c r="E4" s="78"/>
      <c r="F4" s="78"/>
      <c r="G4" s="78"/>
      <c r="H4" s="78"/>
      <c r="I4" s="17" t="s">
        <v>71</v>
      </c>
      <c r="J4" s="78" t="s">
        <v>204</v>
      </c>
      <c r="K4" s="78"/>
      <c r="L4" s="78"/>
      <c r="M4" s="78"/>
      <c r="N4" s="78"/>
      <c r="O4" s="78"/>
      <c r="P4" s="78"/>
      <c r="Q4" s="17" t="s">
        <v>71</v>
      </c>
      <c r="R4" s="79" t="s">
        <v>96</v>
      </c>
      <c r="S4" s="79"/>
      <c r="T4" s="79"/>
      <c r="U4" s="79"/>
      <c r="V4" s="79"/>
      <c r="W4" s="79"/>
      <c r="X4" s="79"/>
      <c r="Y4" s="17" t="s">
        <v>71</v>
      </c>
      <c r="Z4" s="78" t="s">
        <v>54</v>
      </c>
      <c r="AA4" s="78"/>
      <c r="AB4" s="78"/>
      <c r="AC4" s="78"/>
      <c r="AD4" s="78"/>
      <c r="AE4" s="78"/>
      <c r="AF4" s="78"/>
      <c r="AG4" s="17" t="s">
        <v>71</v>
      </c>
      <c r="AH4" s="78" t="s">
        <v>55</v>
      </c>
      <c r="AI4" s="78"/>
      <c r="AJ4" s="78"/>
      <c r="AK4" s="78"/>
      <c r="AL4" s="78"/>
      <c r="AM4" s="78"/>
      <c r="AN4" s="78"/>
      <c r="AO4" s="17" t="s">
        <v>71</v>
      </c>
      <c r="AP4" s="79" t="s">
        <v>205</v>
      </c>
      <c r="AQ4" s="79"/>
      <c r="AR4" s="79"/>
      <c r="AS4" s="79"/>
      <c r="AT4" s="79"/>
      <c r="AU4" s="79"/>
      <c r="AV4" s="79"/>
      <c r="AW4" s="20"/>
      <c r="AX4" s="20"/>
      <c r="AY4" s="20"/>
      <c r="AZ4" s="20"/>
      <c r="BA4" s="59"/>
      <c r="BB4" s="59"/>
    </row>
    <row r="5" spans="1:54" s="14" customFormat="1" ht="60" customHeight="1" thickBot="1" x14ac:dyDescent="0.3">
      <c r="A5" s="80" t="s">
        <v>206</v>
      </c>
      <c r="B5" s="80" t="s">
        <v>127</v>
      </c>
      <c r="C5" s="80" t="s">
        <v>128</v>
      </c>
      <c r="D5" s="80" t="s">
        <v>129</v>
      </c>
      <c r="E5" s="80" t="s">
        <v>130</v>
      </c>
      <c r="F5" s="80" t="s">
        <v>126</v>
      </c>
      <c r="G5" s="80" t="s">
        <v>207</v>
      </c>
      <c r="H5" s="80" t="s">
        <v>208</v>
      </c>
      <c r="I5" s="21" t="s">
        <v>71</v>
      </c>
      <c r="J5" s="80" t="s">
        <v>127</v>
      </c>
      <c r="K5" s="80" t="s">
        <v>128</v>
      </c>
      <c r="L5" s="80" t="s">
        <v>129</v>
      </c>
      <c r="M5" s="80" t="s">
        <v>130</v>
      </c>
      <c r="N5" s="80" t="s">
        <v>126</v>
      </c>
      <c r="O5" s="80" t="s">
        <v>207</v>
      </c>
      <c r="P5" s="80" t="s">
        <v>208</v>
      </c>
      <c r="Q5" s="21" t="s">
        <v>71</v>
      </c>
      <c r="R5" s="81" t="s">
        <v>127</v>
      </c>
      <c r="S5" s="81" t="s">
        <v>128</v>
      </c>
      <c r="T5" s="81" t="s">
        <v>129</v>
      </c>
      <c r="U5" s="81" t="s">
        <v>130</v>
      </c>
      <c r="V5" s="81" t="s">
        <v>126</v>
      </c>
      <c r="W5" s="81" t="s">
        <v>209</v>
      </c>
      <c r="X5" s="81" t="s">
        <v>210</v>
      </c>
      <c r="Y5" s="21" t="s">
        <v>71</v>
      </c>
      <c r="Z5" s="80" t="s">
        <v>127</v>
      </c>
      <c r="AA5" s="80" t="s">
        <v>128</v>
      </c>
      <c r="AB5" s="80" t="s">
        <v>129</v>
      </c>
      <c r="AC5" s="80" t="s">
        <v>130</v>
      </c>
      <c r="AD5" s="80" t="s">
        <v>126</v>
      </c>
      <c r="AE5" s="80" t="s">
        <v>207</v>
      </c>
      <c r="AF5" s="80" t="s">
        <v>208</v>
      </c>
      <c r="AG5" s="21" t="s">
        <v>71</v>
      </c>
      <c r="AH5" s="80" t="s">
        <v>127</v>
      </c>
      <c r="AI5" s="80" t="s">
        <v>128</v>
      </c>
      <c r="AJ5" s="80" t="s">
        <v>129</v>
      </c>
      <c r="AK5" s="80" t="s">
        <v>130</v>
      </c>
      <c r="AL5" s="80" t="s">
        <v>126</v>
      </c>
      <c r="AM5" s="80" t="s">
        <v>207</v>
      </c>
      <c r="AN5" s="80" t="s">
        <v>208</v>
      </c>
      <c r="AO5" s="21" t="s">
        <v>71</v>
      </c>
      <c r="AP5" s="81" t="s">
        <v>127</v>
      </c>
      <c r="AQ5" s="81" t="s">
        <v>128</v>
      </c>
      <c r="AR5" s="81" t="s">
        <v>129</v>
      </c>
      <c r="AS5" s="81" t="s">
        <v>130</v>
      </c>
      <c r="AT5" s="81" t="s">
        <v>126</v>
      </c>
      <c r="AU5" s="81" t="s">
        <v>209</v>
      </c>
      <c r="AV5" s="81" t="s">
        <v>210</v>
      </c>
      <c r="AW5" s="82"/>
      <c r="AX5" s="82"/>
      <c r="AY5" s="82"/>
      <c r="AZ5" s="82"/>
      <c r="BA5" s="82"/>
      <c r="BB5" s="82"/>
    </row>
    <row r="6" spans="1:54" s="12" customFormat="1" ht="15" customHeight="1" x14ac:dyDescent="0.25">
      <c r="A6" s="61" t="s">
        <v>62</v>
      </c>
      <c r="B6" s="83">
        <f>ROUND(FIRE1115_working!B6,0)</f>
        <v>20</v>
      </c>
      <c r="C6" s="83">
        <f>ROUND(FIRE1115_working!C6,0)</f>
        <v>176</v>
      </c>
      <c r="D6" s="83">
        <f>ROUND(FIRE1115_working!D6,0)</f>
        <v>223</v>
      </c>
      <c r="E6" s="83">
        <f>ROUND(FIRE1115_working!E6,0)</f>
        <v>774</v>
      </c>
      <c r="F6" s="83">
        <f>ROUND(FIRE1115_working!F6,0)</f>
        <v>315</v>
      </c>
      <c r="G6" s="83">
        <f>ROUND(FIRE1115_working!G6,0)</f>
        <v>0</v>
      </c>
      <c r="H6" s="83">
        <f>IF(SUM(B6:F6)=0,"-",ROUND(FIRE1115_working!H6,0))</f>
        <v>48</v>
      </c>
      <c r="I6" s="22" t="s">
        <v>71</v>
      </c>
      <c r="J6" s="83">
        <f>ROUND(FIRE1115_working!J6,0)</f>
        <v>96</v>
      </c>
      <c r="K6" s="83">
        <f>ROUND(FIRE1115_working!K6,0)</f>
        <v>336</v>
      </c>
      <c r="L6" s="83">
        <f>ROUND(FIRE1115_working!L6,0)</f>
        <v>313</v>
      </c>
      <c r="M6" s="83">
        <f>ROUND(FIRE1115_working!M6,0)</f>
        <v>231</v>
      </c>
      <c r="N6" s="83">
        <f>ROUND(FIRE1115_working!N6,0)</f>
        <v>171</v>
      </c>
      <c r="O6" s="83">
        <f>ROUND(FIRE1115_working!O6,0)</f>
        <v>0</v>
      </c>
      <c r="P6" s="83">
        <f>IF(SUM(J6:N6)=0,"-",ROUND(FIRE1115_working!P6,0))</f>
        <v>41</v>
      </c>
      <c r="Q6" s="22" t="s">
        <v>71</v>
      </c>
      <c r="R6" s="83">
        <f>ROUND(FIRE1115_working!R6,0)</f>
        <v>116</v>
      </c>
      <c r="S6" s="83">
        <f>ROUND(FIRE1115_working!S6,0)</f>
        <v>512</v>
      </c>
      <c r="T6" s="83">
        <f>ROUND(FIRE1115_working!T6,0)</f>
        <v>536</v>
      </c>
      <c r="U6" s="83">
        <f>ROUND(FIRE1115_working!U6,0)</f>
        <v>1005</v>
      </c>
      <c r="V6" s="83">
        <f>ROUND(FIRE1115_working!V6,0)</f>
        <v>486</v>
      </c>
      <c r="W6" s="83">
        <f>ROUND(FIRE1115_working!W6,0)</f>
        <v>0</v>
      </c>
      <c r="X6" s="83">
        <f>IF(SUM(R6:V6)=0,"-",ROUND(FIRE1115_working!X6,0))</f>
        <v>45</v>
      </c>
      <c r="Y6" s="22" t="s">
        <v>71</v>
      </c>
      <c r="Z6" s="83">
        <f>ROUND(FIRE1115_working!Z6,0)</f>
        <v>9</v>
      </c>
      <c r="AA6" s="83">
        <f>ROUND(FIRE1115_working!AA6,0)</f>
        <v>25</v>
      </c>
      <c r="AB6" s="83">
        <f>ROUND(FIRE1115_working!AB6,0)</f>
        <v>25</v>
      </c>
      <c r="AC6" s="83">
        <f>ROUND(FIRE1115_working!AC6,0)</f>
        <v>17</v>
      </c>
      <c r="AD6" s="83">
        <f>ROUND(FIRE1115_working!AD6,0)</f>
        <v>30</v>
      </c>
      <c r="AE6" s="83">
        <f>ROUND(FIRE1115_working!AE6,0)</f>
        <v>0</v>
      </c>
      <c r="AF6" s="83">
        <f>IF(SUM(Z6:AD6)=0,"-",ROUND(FIRE1115_working!AF6,0))</f>
        <v>44</v>
      </c>
      <c r="AG6" s="22" t="s">
        <v>71</v>
      </c>
      <c r="AH6" s="83">
        <f>ROUND(FIRE1115_working!AH6,0)</f>
        <v>74</v>
      </c>
      <c r="AI6" s="83">
        <f>ROUND(FIRE1115_working!AI6,0)</f>
        <v>198</v>
      </c>
      <c r="AJ6" s="83">
        <f>ROUND(FIRE1115_working!AJ6,0)</f>
        <v>182</v>
      </c>
      <c r="AK6" s="83">
        <f>ROUND(FIRE1115_working!AK6,0)</f>
        <v>201</v>
      </c>
      <c r="AL6" s="83">
        <f>ROUND(FIRE1115_working!AL6,0)</f>
        <v>385</v>
      </c>
      <c r="AM6" s="83">
        <f>ROUND(FIRE1115_working!AM6,0)</f>
        <v>1</v>
      </c>
      <c r="AN6" s="83">
        <f>IF(SUM(AH6:AL6)=0,"-",ROUND(FIRE1115_working!AN6,0))</f>
        <v>46</v>
      </c>
      <c r="AO6" s="22" t="s">
        <v>71</v>
      </c>
      <c r="AP6" s="83">
        <f>ROUND(FIRE1115_working!AP6,0)</f>
        <v>199</v>
      </c>
      <c r="AQ6" s="83">
        <f>ROUND(FIRE1115_working!AQ6,0)</f>
        <v>735</v>
      </c>
      <c r="AR6" s="83">
        <f>ROUND(FIRE1115_working!AR6,0)</f>
        <v>743</v>
      </c>
      <c r="AS6" s="83">
        <f>ROUND(FIRE1115_working!AS6,0)</f>
        <v>1223</v>
      </c>
      <c r="AT6" s="83">
        <f>ROUND(FIRE1115_working!AT6,0)</f>
        <v>901</v>
      </c>
      <c r="AU6" s="83">
        <f>ROUND(FIRE1115_working!AU6,0)</f>
        <v>1</v>
      </c>
      <c r="AV6" s="83">
        <f>IF(SUM(AP6:AT6)=0,"-",ROUND(FIRE1115_working!AV6,0))</f>
        <v>45</v>
      </c>
      <c r="AW6" s="84"/>
      <c r="AX6" s="84"/>
      <c r="AY6" s="85"/>
      <c r="AZ6" s="85"/>
      <c r="BA6" s="61"/>
      <c r="BB6" s="61"/>
    </row>
    <row r="7" spans="1:54" s="12" customFormat="1" ht="15" customHeight="1" x14ac:dyDescent="0.25">
      <c r="A7" s="61" t="s">
        <v>68</v>
      </c>
      <c r="B7" s="86">
        <f>ROUND(FIRE1115_working!B7,0)</f>
        <v>14</v>
      </c>
      <c r="C7" s="86">
        <f>ROUND(FIRE1115_working!C7,0)</f>
        <v>108</v>
      </c>
      <c r="D7" s="86">
        <f>ROUND(FIRE1115_working!D7,0)</f>
        <v>128</v>
      </c>
      <c r="E7" s="86">
        <f>ROUND(FIRE1115_working!E7,0)</f>
        <v>464</v>
      </c>
      <c r="F7" s="86">
        <f>ROUND(FIRE1115_working!F7,0)</f>
        <v>210</v>
      </c>
      <c r="G7" s="86">
        <f>ROUND(FIRE1115_working!G7,0)</f>
        <v>0</v>
      </c>
      <c r="H7" s="86">
        <f>IF(SUM(B7:F7)=0,"-",ROUND(FIRE1115_working!H7,0))</f>
        <v>49</v>
      </c>
      <c r="I7" s="18" t="s">
        <v>71</v>
      </c>
      <c r="J7" s="86">
        <f>ROUND(FIRE1115_working!J7,0)</f>
        <v>95</v>
      </c>
      <c r="K7" s="86">
        <f>ROUND(FIRE1115_working!K7,0)</f>
        <v>328</v>
      </c>
      <c r="L7" s="86">
        <f>ROUND(FIRE1115_working!L7,0)</f>
        <v>299</v>
      </c>
      <c r="M7" s="86">
        <f>ROUND(FIRE1115_working!M7,0)</f>
        <v>224</v>
      </c>
      <c r="N7" s="86">
        <f>ROUND(FIRE1115_working!N7,0)</f>
        <v>164</v>
      </c>
      <c r="O7" s="86">
        <f>ROUND(FIRE1115_working!O7,0)</f>
        <v>0</v>
      </c>
      <c r="P7" s="86">
        <f>IF(SUM(J7:N7)=0,"-",ROUND(FIRE1115_working!P7,0))</f>
        <v>41</v>
      </c>
      <c r="Q7" s="18" t="s">
        <v>71</v>
      </c>
      <c r="R7" s="86">
        <f>ROUND(FIRE1115_working!R7,0)</f>
        <v>109</v>
      </c>
      <c r="S7" s="86">
        <f>ROUND(FIRE1115_working!S7,0)</f>
        <v>436</v>
      </c>
      <c r="T7" s="86">
        <f>ROUND(FIRE1115_working!T7,0)</f>
        <v>427</v>
      </c>
      <c r="U7" s="86">
        <f>ROUND(FIRE1115_working!U7,0)</f>
        <v>688</v>
      </c>
      <c r="V7" s="86">
        <f>ROUND(FIRE1115_working!V7,0)</f>
        <v>374</v>
      </c>
      <c r="W7" s="86">
        <f>ROUND(FIRE1115_working!W7,0)</f>
        <v>0</v>
      </c>
      <c r="X7" s="86">
        <f>IF(SUM(R7:V7)=0,"-",ROUND(FIRE1115_working!X7,0))</f>
        <v>44</v>
      </c>
      <c r="Y7" s="18" t="s">
        <v>71</v>
      </c>
      <c r="Z7" s="86">
        <f>ROUND(FIRE1115_working!Z7,0)</f>
        <v>9</v>
      </c>
      <c r="AA7" s="86">
        <f>ROUND(FIRE1115_working!AA7,0)</f>
        <v>16</v>
      </c>
      <c r="AB7" s="86">
        <f>ROUND(FIRE1115_working!AB7,0)</f>
        <v>18</v>
      </c>
      <c r="AC7" s="86">
        <f>ROUND(FIRE1115_working!AC7,0)</f>
        <v>13</v>
      </c>
      <c r="AD7" s="86">
        <f>ROUND(FIRE1115_working!AD7,0)</f>
        <v>19</v>
      </c>
      <c r="AE7" s="86">
        <f>ROUND(FIRE1115_working!AE7,0)</f>
        <v>0</v>
      </c>
      <c r="AF7" s="86">
        <f>IF(SUM(Z7:AD7)=0,"-",ROUND(FIRE1115_working!AF7,0))</f>
        <v>43</v>
      </c>
      <c r="AG7" s="18" t="s">
        <v>71</v>
      </c>
      <c r="AH7" s="86">
        <f>ROUND(FIRE1115_working!AH7,0)</f>
        <v>50</v>
      </c>
      <c r="AI7" s="86">
        <f>ROUND(FIRE1115_working!AI7,0)</f>
        <v>132</v>
      </c>
      <c r="AJ7" s="86">
        <f>ROUND(FIRE1115_working!AJ7,0)</f>
        <v>125</v>
      </c>
      <c r="AK7" s="86">
        <f>ROUND(FIRE1115_working!AK7,0)</f>
        <v>154</v>
      </c>
      <c r="AL7" s="86">
        <f>ROUND(FIRE1115_working!AL7,0)</f>
        <v>265</v>
      </c>
      <c r="AM7" s="86">
        <f>ROUND(FIRE1115_working!AM7,0)</f>
        <v>1</v>
      </c>
      <c r="AN7" s="86">
        <f>IF(SUM(AH7:AL7)=0,"-",ROUND(FIRE1115_working!AN7,0))</f>
        <v>47</v>
      </c>
      <c r="AO7" s="18" t="s">
        <v>71</v>
      </c>
      <c r="AP7" s="86">
        <f>ROUND(FIRE1115_working!AP7,0)</f>
        <v>168</v>
      </c>
      <c r="AQ7" s="86">
        <f>ROUND(FIRE1115_working!AQ7,0)</f>
        <v>584</v>
      </c>
      <c r="AR7" s="86">
        <f>ROUND(FIRE1115_working!AR7,0)</f>
        <v>570</v>
      </c>
      <c r="AS7" s="86">
        <f>ROUND(FIRE1115_working!AS7,0)</f>
        <v>855</v>
      </c>
      <c r="AT7" s="86">
        <f>ROUND(FIRE1115_working!AT7,0)</f>
        <v>658</v>
      </c>
      <c r="AU7" s="86">
        <f>ROUND(FIRE1115_working!AU7,0)</f>
        <v>1</v>
      </c>
      <c r="AV7" s="86">
        <f>IF(SUM(AP7:AT7)=0,"-",ROUND(FIRE1115_working!AV7,0))</f>
        <v>45</v>
      </c>
      <c r="AW7" s="84"/>
      <c r="AX7" s="84"/>
      <c r="AY7" s="85"/>
      <c r="AZ7" s="85"/>
      <c r="BA7" s="61"/>
      <c r="BB7" s="61"/>
    </row>
    <row r="8" spans="1:54" s="12" customFormat="1" ht="15" customHeight="1" x14ac:dyDescent="0.25">
      <c r="A8" s="61" t="s">
        <v>69</v>
      </c>
      <c r="B8" s="86">
        <f>ROUND(FIRE1115_working!B8,0)</f>
        <v>6</v>
      </c>
      <c r="C8" s="86">
        <f>ROUND(FIRE1115_working!C8,0)</f>
        <v>68</v>
      </c>
      <c r="D8" s="86">
        <f>ROUND(FIRE1115_working!D8,0)</f>
        <v>95</v>
      </c>
      <c r="E8" s="86">
        <f>ROUND(FIRE1115_working!E8,0)</f>
        <v>310</v>
      </c>
      <c r="F8" s="86">
        <f>ROUND(FIRE1115_working!F8,0)</f>
        <v>105</v>
      </c>
      <c r="G8" s="86">
        <f>ROUND(FIRE1115_working!G8,0)</f>
        <v>0</v>
      </c>
      <c r="H8" s="86">
        <f>IF(SUM(B8:F8)=0,"-",ROUND(FIRE1115_working!H8,0))</f>
        <v>48</v>
      </c>
      <c r="I8" s="18" t="s">
        <v>71</v>
      </c>
      <c r="J8" s="86">
        <f>ROUND(FIRE1115_working!J8,0)</f>
        <v>1</v>
      </c>
      <c r="K8" s="86">
        <f>ROUND(FIRE1115_working!K8,0)</f>
        <v>8</v>
      </c>
      <c r="L8" s="86">
        <f>ROUND(FIRE1115_working!L8,0)</f>
        <v>14</v>
      </c>
      <c r="M8" s="86">
        <f>ROUND(FIRE1115_working!M8,0)</f>
        <v>7</v>
      </c>
      <c r="N8" s="86">
        <f>ROUND(FIRE1115_working!N8,0)</f>
        <v>7</v>
      </c>
      <c r="O8" s="86">
        <f>ROUND(FIRE1115_working!O8,0)</f>
        <v>0</v>
      </c>
      <c r="P8" s="86">
        <f>IF(SUM(J8:N8)=0,"-",ROUND(FIRE1115_working!P8,0))</f>
        <v>43</v>
      </c>
      <c r="Q8" s="18" t="s">
        <v>71</v>
      </c>
      <c r="R8" s="86">
        <f>ROUND(FIRE1115_working!R8,0)</f>
        <v>7</v>
      </c>
      <c r="S8" s="86">
        <f>ROUND(FIRE1115_working!S8,0)</f>
        <v>76</v>
      </c>
      <c r="T8" s="86">
        <f>ROUND(FIRE1115_working!T8,0)</f>
        <v>109</v>
      </c>
      <c r="U8" s="86">
        <f>ROUND(FIRE1115_working!U8,0)</f>
        <v>317</v>
      </c>
      <c r="V8" s="86">
        <f>ROUND(FIRE1115_working!V8,0)</f>
        <v>112</v>
      </c>
      <c r="W8" s="86">
        <f>ROUND(FIRE1115_working!W8,0)</f>
        <v>0</v>
      </c>
      <c r="X8" s="86">
        <f>IF(SUM(R8:V8)=0,"-",ROUND(FIRE1115_working!X8,0))</f>
        <v>48</v>
      </c>
      <c r="Y8" s="18" t="s">
        <v>71</v>
      </c>
      <c r="Z8" s="86">
        <f>ROUND(FIRE1115_working!Z8,0)</f>
        <v>0</v>
      </c>
      <c r="AA8" s="86">
        <f>ROUND(FIRE1115_working!AA8,0)</f>
        <v>9</v>
      </c>
      <c r="AB8" s="86">
        <f>ROUND(FIRE1115_working!AB8,0)</f>
        <v>7</v>
      </c>
      <c r="AC8" s="86">
        <f>ROUND(FIRE1115_working!AC8,0)</f>
        <v>4</v>
      </c>
      <c r="AD8" s="86">
        <f>ROUND(FIRE1115_working!AD8,0)</f>
        <v>11</v>
      </c>
      <c r="AE8" s="86">
        <f>ROUND(FIRE1115_working!AE8,0)</f>
        <v>0</v>
      </c>
      <c r="AF8" s="86">
        <f>IF(SUM(Z8:AD8)=0,"-",ROUND(FIRE1115_working!AF8,0))</f>
        <v>46</v>
      </c>
      <c r="AG8" s="18" t="s">
        <v>71</v>
      </c>
      <c r="AH8" s="86">
        <f>ROUND(FIRE1115_working!AH8,0)</f>
        <v>24</v>
      </c>
      <c r="AI8" s="86">
        <f>ROUND(FIRE1115_working!AI8,0)</f>
        <v>66</v>
      </c>
      <c r="AJ8" s="86">
        <f>ROUND(FIRE1115_working!AJ8,0)</f>
        <v>57</v>
      </c>
      <c r="AK8" s="86">
        <f>ROUND(FIRE1115_working!AK8,0)</f>
        <v>47</v>
      </c>
      <c r="AL8" s="86">
        <f>ROUND(FIRE1115_working!AL8,0)</f>
        <v>120</v>
      </c>
      <c r="AM8" s="86">
        <f>ROUND(FIRE1115_working!AM8,0)</f>
        <v>0</v>
      </c>
      <c r="AN8" s="86">
        <f>IF(SUM(AH8:AL8)=0,"-",ROUND(FIRE1115_working!AN8,0))</f>
        <v>46</v>
      </c>
      <c r="AO8" s="18" t="s">
        <v>71</v>
      </c>
      <c r="AP8" s="86">
        <f>ROUND(FIRE1115_working!AP8,0)</f>
        <v>31</v>
      </c>
      <c r="AQ8" s="86">
        <f>ROUND(FIRE1115_working!AQ8,0)</f>
        <v>151</v>
      </c>
      <c r="AR8" s="86">
        <f>ROUND(FIRE1115_working!AR8,0)</f>
        <v>173</v>
      </c>
      <c r="AS8" s="86">
        <f>ROUND(FIRE1115_working!AS8,0)</f>
        <v>368</v>
      </c>
      <c r="AT8" s="86">
        <f>ROUND(FIRE1115_working!AT8,0)</f>
        <v>243</v>
      </c>
      <c r="AU8" s="86">
        <f>ROUND(FIRE1115_working!AU8,0)</f>
        <v>0</v>
      </c>
      <c r="AV8" s="86">
        <f>IF(SUM(AP8:AT8)=0,"-",ROUND(FIRE1115_working!AV8,0))</f>
        <v>47</v>
      </c>
      <c r="AW8" s="84"/>
      <c r="AX8" s="84"/>
      <c r="AY8" s="85"/>
      <c r="AZ8" s="85"/>
      <c r="BA8" s="61"/>
      <c r="BB8" s="61"/>
    </row>
    <row r="9" spans="1:54" s="12" customFormat="1" ht="15" customHeight="1" x14ac:dyDescent="0.25">
      <c r="A9" s="61" t="s">
        <v>87</v>
      </c>
      <c r="B9" s="86">
        <f>ROUND(FIRE1115_working!B9,0)</f>
        <v>12</v>
      </c>
      <c r="C9" s="86">
        <f>ROUND(FIRE1115_working!C9,0)</f>
        <v>109</v>
      </c>
      <c r="D9" s="86">
        <f>ROUND(FIRE1115_working!D9,0)</f>
        <v>139</v>
      </c>
      <c r="E9" s="86">
        <f>ROUND(FIRE1115_working!E9,0)</f>
        <v>417</v>
      </c>
      <c r="F9" s="86">
        <f>ROUND(FIRE1115_working!F9,0)</f>
        <v>150</v>
      </c>
      <c r="G9" s="86">
        <f>ROUND(FIRE1115_working!G9,0)</f>
        <v>0</v>
      </c>
      <c r="H9" s="86">
        <f>IF(SUM(B9:F9)=0,"-",ROUND(FIRE1115_working!H9,0))</f>
        <v>47</v>
      </c>
      <c r="I9" s="18" t="s">
        <v>71</v>
      </c>
      <c r="J9" s="86">
        <f>ROUND(FIRE1115_working!J9,0)</f>
        <v>8</v>
      </c>
      <c r="K9" s="86">
        <f>ROUND(FIRE1115_working!K9,0)</f>
        <v>53</v>
      </c>
      <c r="L9" s="86">
        <f>ROUND(FIRE1115_working!L9,0)</f>
        <v>46</v>
      </c>
      <c r="M9" s="86">
        <f>ROUND(FIRE1115_working!M9,0)</f>
        <v>32</v>
      </c>
      <c r="N9" s="86">
        <f>ROUND(FIRE1115_working!N9,0)</f>
        <v>21</v>
      </c>
      <c r="O9" s="86">
        <f>ROUND(FIRE1115_working!O9,0)</f>
        <v>0</v>
      </c>
      <c r="P9" s="86">
        <f>IF(SUM(J9:N9)=0,"-",ROUND(FIRE1115_working!P9,0))</f>
        <v>41</v>
      </c>
      <c r="Q9" s="18" t="s">
        <v>71</v>
      </c>
      <c r="R9" s="86">
        <f>ROUND(FIRE1115_working!R9,0)</f>
        <v>20</v>
      </c>
      <c r="S9" s="86">
        <f>ROUND(FIRE1115_working!S9,0)</f>
        <v>162</v>
      </c>
      <c r="T9" s="86">
        <f>ROUND(FIRE1115_working!T9,0)</f>
        <v>185</v>
      </c>
      <c r="U9" s="86">
        <f>ROUND(FIRE1115_working!U9,0)</f>
        <v>449</v>
      </c>
      <c r="V9" s="86">
        <f>ROUND(FIRE1115_working!V9,0)</f>
        <v>171</v>
      </c>
      <c r="W9" s="86">
        <f>ROUND(FIRE1115_working!W9,0)</f>
        <v>0</v>
      </c>
      <c r="X9" s="86">
        <f>IF(SUM(R9:V9)=0,"-",ROUND(FIRE1115_working!X9,0))</f>
        <v>46</v>
      </c>
      <c r="Y9" s="18" t="s">
        <v>71</v>
      </c>
      <c r="Z9" s="86">
        <f>ROUND(FIRE1115_working!Z9,0)</f>
        <v>2</v>
      </c>
      <c r="AA9" s="86">
        <f>ROUND(FIRE1115_working!AA9,0)</f>
        <v>11</v>
      </c>
      <c r="AB9" s="86">
        <f>ROUND(FIRE1115_working!AB9,0)</f>
        <v>9</v>
      </c>
      <c r="AC9" s="86">
        <f>ROUND(FIRE1115_working!AC9,0)</f>
        <v>7</v>
      </c>
      <c r="AD9" s="86">
        <f>ROUND(FIRE1115_working!AD9,0)</f>
        <v>13</v>
      </c>
      <c r="AE9" s="86">
        <f>ROUND(FIRE1115_working!AE9,0)</f>
        <v>0</v>
      </c>
      <c r="AF9" s="86">
        <f>IF(SUM(Z9:AD9)=0,"-",ROUND(FIRE1115_working!AF9,0))</f>
        <v>45</v>
      </c>
      <c r="AG9" s="18" t="s">
        <v>71</v>
      </c>
      <c r="AH9" s="86">
        <f>ROUND(FIRE1115_working!AH9,0)</f>
        <v>35</v>
      </c>
      <c r="AI9" s="86">
        <f>ROUND(FIRE1115_working!AI9,0)</f>
        <v>100</v>
      </c>
      <c r="AJ9" s="86">
        <f>ROUND(FIRE1115_working!AJ9,0)</f>
        <v>83</v>
      </c>
      <c r="AK9" s="86">
        <f>ROUND(FIRE1115_working!AK9,0)</f>
        <v>77</v>
      </c>
      <c r="AL9" s="86">
        <f>ROUND(FIRE1115_working!AL9,0)</f>
        <v>184</v>
      </c>
      <c r="AM9" s="86">
        <f>ROUND(FIRE1115_working!AM9,0)</f>
        <v>0</v>
      </c>
      <c r="AN9" s="86">
        <f>IF(SUM(AH9:AL9)=0,"-",ROUND(FIRE1115_working!AN9,0))</f>
        <v>46</v>
      </c>
      <c r="AO9" s="18" t="s">
        <v>71</v>
      </c>
      <c r="AP9" s="86">
        <f>ROUND(FIRE1115_working!AP9,0)</f>
        <v>57</v>
      </c>
      <c r="AQ9" s="86">
        <f>ROUND(FIRE1115_working!AQ9,0)</f>
        <v>273</v>
      </c>
      <c r="AR9" s="86">
        <f>ROUND(FIRE1115_working!AR9,0)</f>
        <v>277</v>
      </c>
      <c r="AS9" s="86">
        <f>ROUND(FIRE1115_working!AS9,0)</f>
        <v>533</v>
      </c>
      <c r="AT9" s="86">
        <f>ROUND(FIRE1115_working!AT9,0)</f>
        <v>368</v>
      </c>
      <c r="AU9" s="86">
        <f>ROUND(FIRE1115_working!AU9,0)</f>
        <v>0</v>
      </c>
      <c r="AV9" s="86">
        <f>IF(SUM(AP9:AT9)=0,"-",ROUND(FIRE1115_working!AV9,0))</f>
        <v>46</v>
      </c>
      <c r="AW9" s="84"/>
      <c r="AX9" s="84"/>
      <c r="AY9" s="85"/>
      <c r="AZ9" s="85"/>
      <c r="BA9" s="61"/>
      <c r="BB9" s="61"/>
    </row>
    <row r="10" spans="1:54" s="12" customFormat="1" ht="15" customHeight="1" x14ac:dyDescent="0.25">
      <c r="A10" s="61" t="s">
        <v>94</v>
      </c>
      <c r="B10" s="86">
        <f>ROUND(FIRE1115_working!B10,0)</f>
        <v>6</v>
      </c>
      <c r="C10" s="86">
        <f>ROUND(FIRE1115_working!C10,0)</f>
        <v>43</v>
      </c>
      <c r="D10" s="86">
        <f>ROUND(FIRE1115_working!D10,0)</f>
        <v>66</v>
      </c>
      <c r="E10" s="86">
        <f>ROUND(FIRE1115_working!E10,0)</f>
        <v>255</v>
      </c>
      <c r="F10" s="86">
        <f>ROUND(FIRE1115_working!F10,0)</f>
        <v>122</v>
      </c>
      <c r="G10" s="86">
        <f>ROUND(FIRE1115_working!G10,0)</f>
        <v>0</v>
      </c>
      <c r="H10" s="86">
        <f>IF(SUM(B10:F10)=0,"-",ROUND(FIRE1115_working!H10,0))</f>
        <v>49</v>
      </c>
      <c r="I10" s="18" t="s">
        <v>71</v>
      </c>
      <c r="J10" s="86">
        <f>ROUND(FIRE1115_working!J10,0)</f>
        <v>39</v>
      </c>
      <c r="K10" s="86">
        <f>ROUND(FIRE1115_working!K10,0)</f>
        <v>166</v>
      </c>
      <c r="L10" s="86">
        <f>ROUND(FIRE1115_working!L10,0)</f>
        <v>157</v>
      </c>
      <c r="M10" s="86">
        <f>ROUND(FIRE1115_working!M10,0)</f>
        <v>113</v>
      </c>
      <c r="N10" s="86">
        <f>ROUND(FIRE1115_working!N10,0)</f>
        <v>92</v>
      </c>
      <c r="O10" s="86">
        <f>ROUND(FIRE1115_working!O10,0)</f>
        <v>0</v>
      </c>
      <c r="P10" s="86">
        <f>IF(SUM(J10:N10)=0,"-",ROUND(FIRE1115_working!P10,0))</f>
        <v>41</v>
      </c>
      <c r="Q10" s="18" t="s">
        <v>71</v>
      </c>
      <c r="R10" s="86">
        <f>ROUND(FIRE1115_working!R10,0)</f>
        <v>45</v>
      </c>
      <c r="S10" s="86">
        <f>ROUND(FIRE1115_working!S10,0)</f>
        <v>209</v>
      </c>
      <c r="T10" s="86">
        <f>ROUND(FIRE1115_working!T10,0)</f>
        <v>223</v>
      </c>
      <c r="U10" s="86">
        <f>ROUND(FIRE1115_working!U10,0)</f>
        <v>368</v>
      </c>
      <c r="V10" s="86">
        <f>ROUND(FIRE1115_working!V10,0)</f>
        <v>214</v>
      </c>
      <c r="W10" s="86">
        <f>ROUND(FIRE1115_working!W10,0)</f>
        <v>0</v>
      </c>
      <c r="X10" s="86">
        <f>IF(SUM(R10:V10)=0,"-",ROUND(FIRE1115_working!X10,0))</f>
        <v>45</v>
      </c>
      <c r="Y10" s="18" t="s">
        <v>71</v>
      </c>
      <c r="Z10" s="86">
        <f>ROUND(FIRE1115_working!Z10,0)</f>
        <v>3</v>
      </c>
      <c r="AA10" s="86">
        <f>ROUND(FIRE1115_working!AA10,0)</f>
        <v>11</v>
      </c>
      <c r="AB10" s="86">
        <f>ROUND(FIRE1115_working!AB10,0)</f>
        <v>11</v>
      </c>
      <c r="AC10" s="86">
        <f>ROUND(FIRE1115_working!AC10,0)</f>
        <v>6</v>
      </c>
      <c r="AD10" s="86">
        <f>ROUND(FIRE1115_working!AD10,0)</f>
        <v>11</v>
      </c>
      <c r="AE10" s="86">
        <f>ROUND(FIRE1115_working!AE10,0)</f>
        <v>0</v>
      </c>
      <c r="AF10" s="86">
        <f>IF(SUM(Z10:AD10)=0,"-",ROUND(FIRE1115_working!AF10,0))</f>
        <v>43</v>
      </c>
      <c r="AG10" s="18" t="s">
        <v>71</v>
      </c>
      <c r="AH10" s="86">
        <f>ROUND(FIRE1115_working!AH10,0)</f>
        <v>24</v>
      </c>
      <c r="AI10" s="86">
        <f>ROUND(FIRE1115_working!AI10,0)</f>
        <v>72</v>
      </c>
      <c r="AJ10" s="86">
        <f>ROUND(FIRE1115_working!AJ10,0)</f>
        <v>74</v>
      </c>
      <c r="AK10" s="86">
        <f>ROUND(FIRE1115_working!AK10,0)</f>
        <v>94</v>
      </c>
      <c r="AL10" s="86">
        <f>ROUND(FIRE1115_working!AL10,0)</f>
        <v>158</v>
      </c>
      <c r="AM10" s="86">
        <f>ROUND(FIRE1115_working!AM10,0)</f>
        <v>1</v>
      </c>
      <c r="AN10" s="86">
        <f>IF(SUM(AH10:AL10)=0,"-",ROUND(FIRE1115_working!AN10,0))</f>
        <v>47</v>
      </c>
      <c r="AO10" s="18" t="s">
        <v>71</v>
      </c>
      <c r="AP10" s="86">
        <f>ROUND(FIRE1115_working!AP10,0)</f>
        <v>72</v>
      </c>
      <c r="AQ10" s="86">
        <f>ROUND(FIRE1115_working!AQ10,0)</f>
        <v>292</v>
      </c>
      <c r="AR10" s="86">
        <f>ROUND(FIRE1115_working!AR10,0)</f>
        <v>308</v>
      </c>
      <c r="AS10" s="86">
        <f>ROUND(FIRE1115_working!AS10,0)</f>
        <v>468</v>
      </c>
      <c r="AT10" s="86">
        <f>ROUND(FIRE1115_working!AT10,0)</f>
        <v>383</v>
      </c>
      <c r="AU10" s="86">
        <f>ROUND(FIRE1115_working!AU10,0)</f>
        <v>1</v>
      </c>
      <c r="AV10" s="86">
        <f>IF(SUM(AP10:AT10)=0,"-",ROUND(FIRE1115_working!AV10,0))</f>
        <v>46</v>
      </c>
      <c r="AW10" s="84"/>
      <c r="AX10" s="84"/>
      <c r="AY10" s="85"/>
      <c r="AZ10" s="85"/>
      <c r="BA10" s="61"/>
      <c r="BB10" s="61"/>
    </row>
    <row r="11" spans="1:54" s="12" customFormat="1" ht="15" customHeight="1" x14ac:dyDescent="0.25">
      <c r="A11" s="61" t="s">
        <v>95</v>
      </c>
      <c r="B11" s="86">
        <f>ROUND(FIRE1115_working!B11,0)</f>
        <v>2</v>
      </c>
      <c r="C11" s="86">
        <f>ROUND(FIRE1115_working!C11,0)</f>
        <v>24</v>
      </c>
      <c r="D11" s="86">
        <f>ROUND(FIRE1115_working!D11,0)</f>
        <v>18</v>
      </c>
      <c r="E11" s="86">
        <f>ROUND(FIRE1115_working!E11,0)</f>
        <v>102</v>
      </c>
      <c r="F11" s="86">
        <f>ROUND(FIRE1115_working!F11,0)</f>
        <v>43</v>
      </c>
      <c r="G11" s="86">
        <f>ROUND(FIRE1115_working!G11,0)</f>
        <v>0</v>
      </c>
      <c r="H11" s="86">
        <f>IF(SUM(B11:F11)=0,"-",ROUND(FIRE1115_working!H11,0))</f>
        <v>49</v>
      </c>
      <c r="I11" s="18" t="s">
        <v>71</v>
      </c>
      <c r="J11" s="86">
        <f>ROUND(FIRE1115_working!J11,0)</f>
        <v>49</v>
      </c>
      <c r="K11" s="86">
        <f>ROUND(FIRE1115_working!K11,0)</f>
        <v>117</v>
      </c>
      <c r="L11" s="86">
        <f>ROUND(FIRE1115_working!L11,0)</f>
        <v>110</v>
      </c>
      <c r="M11" s="86">
        <f>ROUND(FIRE1115_working!M11,0)</f>
        <v>86</v>
      </c>
      <c r="N11" s="86">
        <f>ROUND(FIRE1115_working!N11,0)</f>
        <v>58</v>
      </c>
      <c r="O11" s="86">
        <f>ROUND(FIRE1115_working!O11,0)</f>
        <v>0</v>
      </c>
      <c r="P11" s="86">
        <f>IF(SUM(J11:N11)=0,"-",ROUND(FIRE1115_working!P11,0))</f>
        <v>40</v>
      </c>
      <c r="Q11" s="18" t="s">
        <v>71</v>
      </c>
      <c r="R11" s="86">
        <f>ROUND(FIRE1115_working!R11,0)</f>
        <v>51</v>
      </c>
      <c r="S11" s="86">
        <f>ROUND(FIRE1115_working!S11,0)</f>
        <v>141</v>
      </c>
      <c r="T11" s="86">
        <f>ROUND(FIRE1115_working!T11,0)</f>
        <v>128</v>
      </c>
      <c r="U11" s="86">
        <f>ROUND(FIRE1115_working!U11,0)</f>
        <v>188</v>
      </c>
      <c r="V11" s="86">
        <f>ROUND(FIRE1115_working!V11,0)</f>
        <v>101</v>
      </c>
      <c r="W11" s="86">
        <f>ROUND(FIRE1115_working!W11,0)</f>
        <v>0</v>
      </c>
      <c r="X11" s="86">
        <f>IF(SUM(R11:V11)=0,"-",ROUND(FIRE1115_working!X11,0))</f>
        <v>43</v>
      </c>
      <c r="Y11" s="18" t="s">
        <v>71</v>
      </c>
      <c r="Z11" s="86">
        <f>ROUND(FIRE1115_working!Z11,0)</f>
        <v>4</v>
      </c>
      <c r="AA11" s="86">
        <f>ROUND(FIRE1115_working!AA11,0)</f>
        <v>3</v>
      </c>
      <c r="AB11" s="86">
        <f>ROUND(FIRE1115_working!AB11,0)</f>
        <v>5</v>
      </c>
      <c r="AC11" s="86">
        <f>ROUND(FIRE1115_working!AC11,0)</f>
        <v>4</v>
      </c>
      <c r="AD11" s="86">
        <f>ROUND(FIRE1115_working!AD11,0)</f>
        <v>6</v>
      </c>
      <c r="AE11" s="86">
        <f>ROUND(FIRE1115_working!AE11,0)</f>
        <v>0</v>
      </c>
      <c r="AF11" s="86">
        <f>IF(SUM(Z11:AD11)=0,"-",ROUND(FIRE1115_working!AF11,0))</f>
        <v>43</v>
      </c>
      <c r="AG11" s="18" t="s">
        <v>71</v>
      </c>
      <c r="AH11" s="86">
        <f>ROUND(FIRE1115_working!AH11,0)</f>
        <v>15</v>
      </c>
      <c r="AI11" s="86">
        <f>ROUND(FIRE1115_working!AI11,0)</f>
        <v>26</v>
      </c>
      <c r="AJ11" s="86">
        <f>ROUND(FIRE1115_working!AJ11,0)</f>
        <v>25</v>
      </c>
      <c r="AK11" s="86">
        <f>ROUND(FIRE1115_working!AK11,0)</f>
        <v>30</v>
      </c>
      <c r="AL11" s="86">
        <f>ROUND(FIRE1115_working!AL11,0)</f>
        <v>43</v>
      </c>
      <c r="AM11" s="86">
        <f>ROUND(FIRE1115_working!AM11,0)</f>
        <v>0</v>
      </c>
      <c r="AN11" s="86">
        <f>IF(SUM(AH11:AL11)=0,"-",ROUND(FIRE1115_working!AN11,0))</f>
        <v>45</v>
      </c>
      <c r="AO11" s="18" t="s">
        <v>71</v>
      </c>
      <c r="AP11" s="86">
        <f>ROUND(FIRE1115_working!AP11,0)</f>
        <v>70</v>
      </c>
      <c r="AQ11" s="86">
        <f>ROUND(FIRE1115_working!AQ11,0)</f>
        <v>170</v>
      </c>
      <c r="AR11" s="86">
        <f>ROUND(FIRE1115_working!AR11,0)</f>
        <v>158</v>
      </c>
      <c r="AS11" s="86">
        <f>ROUND(FIRE1115_working!AS11,0)</f>
        <v>222</v>
      </c>
      <c r="AT11" s="86">
        <f>ROUND(FIRE1115_working!AT11,0)</f>
        <v>150</v>
      </c>
      <c r="AU11" s="86">
        <f>ROUND(FIRE1115_working!AU11,0)</f>
        <v>0</v>
      </c>
      <c r="AV11" s="86">
        <f>IF(SUM(AP11:AT11)=0,"-",ROUND(FIRE1115_working!AV11,0))</f>
        <v>43</v>
      </c>
      <c r="AW11" s="84"/>
      <c r="AX11" s="84"/>
      <c r="AY11" s="85"/>
      <c r="AZ11" s="85"/>
      <c r="BA11" s="61"/>
      <c r="BB11" s="61"/>
    </row>
    <row r="12" spans="1:54" s="8" customFormat="1" ht="15" customHeight="1" x14ac:dyDescent="0.25">
      <c r="A12" s="59" t="s">
        <v>0</v>
      </c>
      <c r="B12" s="66">
        <f>ROUND(FIRE1115_working!B12,0)</f>
        <v>0</v>
      </c>
      <c r="C12" s="66">
        <f>ROUND(FIRE1115_working!C12,0)</f>
        <v>1</v>
      </c>
      <c r="D12" s="66">
        <f>ROUND(FIRE1115_working!D12,0)</f>
        <v>3</v>
      </c>
      <c r="E12" s="66">
        <f>ROUND(FIRE1115_working!E12,0)</f>
        <v>13</v>
      </c>
      <c r="F12" s="66">
        <f>ROUND(FIRE1115_working!F12,0)</f>
        <v>7</v>
      </c>
      <c r="G12" s="66">
        <f>ROUND(FIRE1115_working!G12,0)</f>
        <v>0</v>
      </c>
      <c r="H12" s="66">
        <f>IF(SUM(B12:F12)=0,"-",ROUND(FIRE1115_working!H12,0))</f>
        <v>51</v>
      </c>
      <c r="I12" s="19" t="s">
        <v>71</v>
      </c>
      <c r="J12" s="66">
        <f>ROUND(FIRE1115_working!J12,0)</f>
        <v>1</v>
      </c>
      <c r="K12" s="66">
        <f>ROUND(FIRE1115_working!K12,0)</f>
        <v>3</v>
      </c>
      <c r="L12" s="66">
        <f>ROUND(FIRE1115_working!L12,0)</f>
        <v>2</v>
      </c>
      <c r="M12" s="66">
        <f>ROUND(FIRE1115_working!M12,0)</f>
        <v>2</v>
      </c>
      <c r="N12" s="66">
        <f>ROUND(FIRE1115_working!N12,0)</f>
        <v>2</v>
      </c>
      <c r="O12" s="66">
        <f>ROUND(FIRE1115_working!O12,0)</f>
        <v>0</v>
      </c>
      <c r="P12" s="66">
        <f>IF(SUM(J12:N12)=0,"-",ROUND(FIRE1115_working!P12,0))</f>
        <v>41</v>
      </c>
      <c r="Q12" s="19" t="s">
        <v>71</v>
      </c>
      <c r="R12" s="86">
        <f>ROUND(FIRE1115_working!R12,0)</f>
        <v>1</v>
      </c>
      <c r="S12" s="86">
        <f>ROUND(FIRE1115_working!S12,0)</f>
        <v>4</v>
      </c>
      <c r="T12" s="86">
        <f>ROUND(FIRE1115_working!T12,0)</f>
        <v>5</v>
      </c>
      <c r="U12" s="86">
        <f>ROUND(FIRE1115_working!U12,0)</f>
        <v>15</v>
      </c>
      <c r="V12" s="86">
        <f>ROUND(FIRE1115_working!V12,0)</f>
        <v>9</v>
      </c>
      <c r="W12" s="86">
        <f>ROUND(FIRE1115_working!W12,0)</f>
        <v>0</v>
      </c>
      <c r="X12" s="86">
        <f>IF(SUM(R12:V12)=0,"-",ROUND(FIRE1115_working!X12,0))</f>
        <v>48</v>
      </c>
      <c r="Y12" s="19" t="s">
        <v>71</v>
      </c>
      <c r="Z12" s="66">
        <f>ROUND(FIRE1115_working!Z12,0)</f>
        <v>0</v>
      </c>
      <c r="AA12" s="66">
        <f>ROUND(FIRE1115_working!AA12,0)</f>
        <v>0</v>
      </c>
      <c r="AB12" s="66">
        <f>ROUND(FIRE1115_working!AB12,0)</f>
        <v>0</v>
      </c>
      <c r="AC12" s="66">
        <f>ROUND(FIRE1115_working!AC12,0)</f>
        <v>0</v>
      </c>
      <c r="AD12" s="66">
        <f>ROUND(FIRE1115_working!AD12,0)</f>
        <v>1</v>
      </c>
      <c r="AE12" s="66">
        <f>ROUND(FIRE1115_working!AE12,0)</f>
        <v>0</v>
      </c>
      <c r="AF12" s="66">
        <f>IF(SUM(Z12:AD12)=0,"-",ROUND(FIRE1115_working!AF12,0))</f>
        <v>61</v>
      </c>
      <c r="AG12" s="19" t="s">
        <v>71</v>
      </c>
      <c r="AH12" s="66">
        <f>ROUND(FIRE1115_working!AH12,0)</f>
        <v>1</v>
      </c>
      <c r="AI12" s="66">
        <f>ROUND(FIRE1115_working!AI12,0)</f>
        <v>5</v>
      </c>
      <c r="AJ12" s="66">
        <f>ROUND(FIRE1115_working!AJ12,0)</f>
        <v>5</v>
      </c>
      <c r="AK12" s="66">
        <f>ROUND(FIRE1115_working!AK12,0)</f>
        <v>3</v>
      </c>
      <c r="AL12" s="66">
        <f>ROUND(FIRE1115_working!AL12,0)</f>
        <v>8</v>
      </c>
      <c r="AM12" s="66">
        <f>ROUND(FIRE1115_working!AM12,0)</f>
        <v>0</v>
      </c>
      <c r="AN12" s="66">
        <f>IF(SUM(AH12:AL12)=0,"-",ROUND(FIRE1115_working!AN12,0))</f>
        <v>46</v>
      </c>
      <c r="AO12" s="19" t="s">
        <v>71</v>
      </c>
      <c r="AP12" s="86">
        <f>ROUND(FIRE1115_working!AP12,0)</f>
        <v>2</v>
      </c>
      <c r="AQ12" s="86">
        <f>ROUND(FIRE1115_working!AQ12,0)</f>
        <v>9</v>
      </c>
      <c r="AR12" s="86">
        <f>ROUND(FIRE1115_working!AR12,0)</f>
        <v>10</v>
      </c>
      <c r="AS12" s="86">
        <f>ROUND(FIRE1115_working!AS12,0)</f>
        <v>18</v>
      </c>
      <c r="AT12" s="86">
        <f>ROUND(FIRE1115_working!AT12,0)</f>
        <v>18</v>
      </c>
      <c r="AU12" s="86">
        <f>ROUND(FIRE1115_working!AU12,0)</f>
        <v>0</v>
      </c>
      <c r="AV12" s="86">
        <f>IF(SUM(AP12:AT12)=0,"-",ROUND(FIRE1115_working!AV12,0))</f>
        <v>48</v>
      </c>
      <c r="AW12" s="20"/>
      <c r="AX12" s="20"/>
      <c r="AY12" s="87"/>
      <c r="AZ12" s="87"/>
      <c r="BA12" s="59"/>
      <c r="BB12" s="59"/>
    </row>
    <row r="13" spans="1:54" s="8" customFormat="1" ht="15" customHeight="1" x14ac:dyDescent="0.25">
      <c r="A13" s="59" t="s">
        <v>1</v>
      </c>
      <c r="B13" s="66">
        <f>ROUND(FIRE1115_working!B13,0)</f>
        <v>2</v>
      </c>
      <c r="C13" s="66">
        <f>ROUND(FIRE1115_working!C13,0)</f>
        <v>3</v>
      </c>
      <c r="D13" s="66">
        <f>ROUND(FIRE1115_working!D13,0)</f>
        <v>12</v>
      </c>
      <c r="E13" s="66">
        <f>ROUND(FIRE1115_working!E13,0)</f>
        <v>8</v>
      </c>
      <c r="F13" s="66">
        <f>ROUND(FIRE1115_working!F13,0)</f>
        <v>6</v>
      </c>
      <c r="G13" s="66">
        <f>ROUND(FIRE1115_working!G13,0)</f>
        <v>0</v>
      </c>
      <c r="H13" s="66">
        <f>IF(SUM(B13:F13)=0,"-",ROUND(FIRE1115_working!H13,0))</f>
        <v>45</v>
      </c>
      <c r="I13" s="19" t="s">
        <v>71</v>
      </c>
      <c r="J13" s="66">
        <f>ROUND(FIRE1115_working!J13,0)</f>
        <v>0</v>
      </c>
      <c r="K13" s="66">
        <f>ROUND(FIRE1115_working!K13,0)</f>
        <v>3</v>
      </c>
      <c r="L13" s="66">
        <f>ROUND(FIRE1115_working!L13,0)</f>
        <v>3</v>
      </c>
      <c r="M13" s="66">
        <f>ROUND(FIRE1115_working!M13,0)</f>
        <v>5</v>
      </c>
      <c r="N13" s="66">
        <f>ROUND(FIRE1115_working!N13,0)</f>
        <v>1</v>
      </c>
      <c r="O13" s="66">
        <f>ROUND(FIRE1115_working!O13,0)</f>
        <v>0</v>
      </c>
      <c r="P13" s="66">
        <f>IF(SUM(J13:N13)=0,"-",ROUND(FIRE1115_working!P13,0))</f>
        <v>44</v>
      </c>
      <c r="Q13" s="19" t="s">
        <v>71</v>
      </c>
      <c r="R13" s="86">
        <f>ROUND(FIRE1115_working!R13,0)</f>
        <v>2</v>
      </c>
      <c r="S13" s="86">
        <f>ROUND(FIRE1115_working!S13,0)</f>
        <v>6</v>
      </c>
      <c r="T13" s="86">
        <f>ROUND(FIRE1115_working!T13,0)</f>
        <v>15</v>
      </c>
      <c r="U13" s="86">
        <f>ROUND(FIRE1115_working!U13,0)</f>
        <v>13</v>
      </c>
      <c r="V13" s="86">
        <f>ROUND(FIRE1115_working!V13,0)</f>
        <v>7</v>
      </c>
      <c r="W13" s="86">
        <f>ROUND(FIRE1115_working!W13,0)</f>
        <v>0</v>
      </c>
      <c r="X13" s="86">
        <f>IF(SUM(R13:V13)=0,"-",ROUND(FIRE1115_working!X13,0))</f>
        <v>44</v>
      </c>
      <c r="Y13" s="19" t="s">
        <v>71</v>
      </c>
      <c r="Z13" s="66">
        <f>ROUND(FIRE1115_working!Z13,0)</f>
        <v>0</v>
      </c>
      <c r="AA13" s="66">
        <f>ROUND(FIRE1115_working!AA13,0)</f>
        <v>3</v>
      </c>
      <c r="AB13" s="66">
        <f>ROUND(FIRE1115_working!AB13,0)</f>
        <v>2</v>
      </c>
      <c r="AC13" s="66">
        <f>ROUND(FIRE1115_working!AC13,0)</f>
        <v>0</v>
      </c>
      <c r="AD13" s="66">
        <f>ROUND(FIRE1115_working!AD13,0)</f>
        <v>1</v>
      </c>
      <c r="AE13" s="66">
        <f>ROUND(FIRE1115_working!AE13,0)</f>
        <v>0</v>
      </c>
      <c r="AF13" s="66">
        <f>IF(SUM(Z13:AD13)=0,"-",ROUND(FIRE1115_working!AF13,0))</f>
        <v>39</v>
      </c>
      <c r="AG13" s="19" t="s">
        <v>71</v>
      </c>
      <c r="AH13" s="66">
        <f>ROUND(FIRE1115_working!AH13,0)</f>
        <v>2</v>
      </c>
      <c r="AI13" s="66">
        <f>ROUND(FIRE1115_working!AI13,0)</f>
        <v>3</v>
      </c>
      <c r="AJ13" s="66">
        <f>ROUND(FIRE1115_working!AJ13,0)</f>
        <v>6</v>
      </c>
      <c r="AK13" s="66">
        <f>ROUND(FIRE1115_working!AK13,0)</f>
        <v>3</v>
      </c>
      <c r="AL13" s="66">
        <f>ROUND(FIRE1115_working!AL13,0)</f>
        <v>12</v>
      </c>
      <c r="AM13" s="66">
        <f>ROUND(FIRE1115_working!AM13,0)</f>
        <v>0</v>
      </c>
      <c r="AN13" s="66">
        <f>IF(SUM(AH13:AL13)=0,"-",ROUND(FIRE1115_working!AN13,0))</f>
        <v>48</v>
      </c>
      <c r="AO13" s="19" t="s">
        <v>71</v>
      </c>
      <c r="AP13" s="86">
        <f>ROUND(FIRE1115_working!AP13,0)</f>
        <v>4</v>
      </c>
      <c r="AQ13" s="86">
        <f>ROUND(FIRE1115_working!AQ13,0)</f>
        <v>12</v>
      </c>
      <c r="AR13" s="86">
        <f>ROUND(FIRE1115_working!AR13,0)</f>
        <v>23</v>
      </c>
      <c r="AS13" s="86">
        <f>ROUND(FIRE1115_working!AS13,0)</f>
        <v>16</v>
      </c>
      <c r="AT13" s="86">
        <f>ROUND(FIRE1115_working!AT13,0)</f>
        <v>20</v>
      </c>
      <c r="AU13" s="86">
        <f>ROUND(FIRE1115_working!AU13,0)</f>
        <v>0</v>
      </c>
      <c r="AV13" s="86">
        <f>IF(SUM(AP13:AT13)=0,"-",ROUND(FIRE1115_working!AV13,0))</f>
        <v>45</v>
      </c>
      <c r="AW13" s="20"/>
      <c r="AX13" s="20"/>
      <c r="AY13" s="87"/>
      <c r="AZ13" s="87"/>
      <c r="BA13" s="59"/>
      <c r="BB13" s="59"/>
    </row>
    <row r="14" spans="1:54" s="8" customFormat="1" ht="15" customHeight="1" x14ac:dyDescent="0.25">
      <c r="A14" s="59" t="s">
        <v>2</v>
      </c>
      <c r="B14" s="66">
        <f>ROUND(FIRE1115_working!B14,0)</f>
        <v>1</v>
      </c>
      <c r="C14" s="66">
        <f>ROUND(FIRE1115_working!C14,0)</f>
        <v>6</v>
      </c>
      <c r="D14" s="66">
        <f>ROUND(FIRE1115_working!D14,0)</f>
        <v>8</v>
      </c>
      <c r="E14" s="66">
        <f>ROUND(FIRE1115_working!E14,0)</f>
        <v>10</v>
      </c>
      <c r="F14" s="66">
        <f>ROUND(FIRE1115_working!F14,0)</f>
        <v>3</v>
      </c>
      <c r="G14" s="66">
        <f>ROUND(FIRE1115_working!G14,0)</f>
        <v>0</v>
      </c>
      <c r="H14" s="66">
        <f>IF(SUM(B14:F14)=0,"-",ROUND(FIRE1115_working!H14,0))</f>
        <v>43</v>
      </c>
      <c r="I14" s="19" t="s">
        <v>71</v>
      </c>
      <c r="J14" s="66">
        <f>ROUND(FIRE1115_working!J14,0)</f>
        <v>0</v>
      </c>
      <c r="K14" s="66">
        <f>ROUND(FIRE1115_working!K14,0)</f>
        <v>3</v>
      </c>
      <c r="L14" s="66">
        <f>ROUND(FIRE1115_working!L14,0)</f>
        <v>0</v>
      </c>
      <c r="M14" s="66">
        <f>ROUND(FIRE1115_working!M14,0)</f>
        <v>2</v>
      </c>
      <c r="N14" s="66">
        <f>ROUND(FIRE1115_working!N14,0)</f>
        <v>0</v>
      </c>
      <c r="O14" s="66">
        <f>ROUND(FIRE1115_working!O14,0)</f>
        <v>0</v>
      </c>
      <c r="P14" s="66">
        <f>IF(SUM(J14:N14)=0,"-",ROUND(FIRE1115_working!P14,0))</f>
        <v>38</v>
      </c>
      <c r="Q14" s="19" t="s">
        <v>71</v>
      </c>
      <c r="R14" s="86">
        <f>ROUND(FIRE1115_working!R14,0)</f>
        <v>1</v>
      </c>
      <c r="S14" s="86">
        <f>ROUND(FIRE1115_working!S14,0)</f>
        <v>9</v>
      </c>
      <c r="T14" s="86">
        <f>ROUND(FIRE1115_working!T14,0)</f>
        <v>8</v>
      </c>
      <c r="U14" s="86">
        <f>ROUND(FIRE1115_working!U14,0)</f>
        <v>12</v>
      </c>
      <c r="V14" s="86">
        <f>ROUND(FIRE1115_working!V14,0)</f>
        <v>3</v>
      </c>
      <c r="W14" s="86">
        <f>ROUND(FIRE1115_working!W14,0)</f>
        <v>0</v>
      </c>
      <c r="X14" s="86">
        <f>IF(SUM(R14:V14)=0,"-",ROUND(FIRE1115_working!X14,0))</f>
        <v>42</v>
      </c>
      <c r="Y14" s="19" t="s">
        <v>71</v>
      </c>
      <c r="Z14" s="66">
        <f>ROUND(FIRE1115_working!Z14,0)</f>
        <v>0</v>
      </c>
      <c r="AA14" s="66">
        <f>ROUND(FIRE1115_working!AA14,0)</f>
        <v>0</v>
      </c>
      <c r="AB14" s="66">
        <f>ROUND(FIRE1115_working!AB14,0)</f>
        <v>0</v>
      </c>
      <c r="AC14" s="66">
        <f>ROUND(FIRE1115_working!AC14,0)</f>
        <v>0</v>
      </c>
      <c r="AD14" s="66">
        <f>ROUND(FIRE1115_working!AD14,0)</f>
        <v>0</v>
      </c>
      <c r="AE14" s="66">
        <f>ROUND(FIRE1115_working!AE14,0)</f>
        <v>0</v>
      </c>
      <c r="AF14" s="66" t="str">
        <f>IF(SUM(Z14:AD14)=0,"-",ROUND(FIRE1115_working!AF14,0))</f>
        <v>-</v>
      </c>
      <c r="AG14" s="19" t="s">
        <v>71</v>
      </c>
      <c r="AH14" s="66">
        <f>ROUND(FIRE1115_working!AH14,0)</f>
        <v>8</v>
      </c>
      <c r="AI14" s="66">
        <f>ROUND(FIRE1115_working!AI14,0)</f>
        <v>7</v>
      </c>
      <c r="AJ14" s="66">
        <f>ROUND(FIRE1115_working!AJ14,0)</f>
        <v>4</v>
      </c>
      <c r="AK14" s="66">
        <f>ROUND(FIRE1115_working!AK14,0)</f>
        <v>3</v>
      </c>
      <c r="AL14" s="66">
        <f>ROUND(FIRE1115_working!AL14,0)</f>
        <v>4</v>
      </c>
      <c r="AM14" s="66">
        <f>ROUND(FIRE1115_working!AM14,0)</f>
        <v>0</v>
      </c>
      <c r="AN14" s="66">
        <f>IF(SUM(AH14:AL14)=0,"-",ROUND(FIRE1115_working!AN14,0))</f>
        <v>36</v>
      </c>
      <c r="AO14" s="19" t="s">
        <v>71</v>
      </c>
      <c r="AP14" s="86">
        <f>ROUND(FIRE1115_working!AP14,0)</f>
        <v>9</v>
      </c>
      <c r="AQ14" s="86">
        <f>ROUND(FIRE1115_working!AQ14,0)</f>
        <v>16</v>
      </c>
      <c r="AR14" s="86">
        <f>ROUND(FIRE1115_working!AR14,0)</f>
        <v>12</v>
      </c>
      <c r="AS14" s="86">
        <f>ROUND(FIRE1115_working!AS14,0)</f>
        <v>15</v>
      </c>
      <c r="AT14" s="86">
        <f>ROUND(FIRE1115_working!AT14,0)</f>
        <v>7</v>
      </c>
      <c r="AU14" s="86">
        <f>ROUND(FIRE1115_working!AU14,0)</f>
        <v>0</v>
      </c>
      <c r="AV14" s="86">
        <f>IF(SUM(AP14:AT14)=0,"-",ROUND(FIRE1115_working!AV14,0))</f>
        <v>39</v>
      </c>
      <c r="AW14" s="20"/>
      <c r="AX14" s="20"/>
      <c r="AY14" s="87"/>
      <c r="AZ14" s="87"/>
      <c r="BA14" s="59"/>
      <c r="BB14" s="59"/>
    </row>
    <row r="15" spans="1:54" s="8" customFormat="1" ht="15" customHeight="1" x14ac:dyDescent="0.25">
      <c r="A15" s="59" t="s">
        <v>3</v>
      </c>
      <c r="B15" s="66">
        <f>ROUND(FIRE1115_working!B15,0)</f>
        <v>2</v>
      </c>
      <c r="C15" s="66">
        <f>ROUND(FIRE1115_working!C15,0)</f>
        <v>0</v>
      </c>
      <c r="D15" s="66">
        <f>ROUND(FIRE1115_working!D15,0)</f>
        <v>4</v>
      </c>
      <c r="E15" s="66">
        <f>ROUND(FIRE1115_working!E15,0)</f>
        <v>3</v>
      </c>
      <c r="F15" s="66">
        <f>ROUND(FIRE1115_working!F15,0)</f>
        <v>2</v>
      </c>
      <c r="G15" s="66">
        <f>ROUND(FIRE1115_working!G15,0)</f>
        <v>0</v>
      </c>
      <c r="H15" s="66">
        <f>IF(SUM(B15:F15)=0,"-",ROUND(FIRE1115_working!H15,0))</f>
        <v>43</v>
      </c>
      <c r="I15" s="19" t="s">
        <v>71</v>
      </c>
      <c r="J15" s="66">
        <f>ROUND(FIRE1115_working!J15,0)</f>
        <v>1</v>
      </c>
      <c r="K15" s="66">
        <f>ROUND(FIRE1115_working!K15,0)</f>
        <v>4</v>
      </c>
      <c r="L15" s="66">
        <f>ROUND(FIRE1115_working!L15,0)</f>
        <v>5</v>
      </c>
      <c r="M15" s="66">
        <f>ROUND(FIRE1115_working!M15,0)</f>
        <v>2</v>
      </c>
      <c r="N15" s="66">
        <f>ROUND(FIRE1115_working!N15,0)</f>
        <v>0</v>
      </c>
      <c r="O15" s="66">
        <f>ROUND(FIRE1115_working!O15,0)</f>
        <v>0</v>
      </c>
      <c r="P15" s="66">
        <f>IF(SUM(J15:N15)=0,"-",ROUND(FIRE1115_working!P15,0))</f>
        <v>37</v>
      </c>
      <c r="Q15" s="19" t="s">
        <v>71</v>
      </c>
      <c r="R15" s="86">
        <f>ROUND(FIRE1115_working!R15,0)</f>
        <v>3</v>
      </c>
      <c r="S15" s="86">
        <f>ROUND(FIRE1115_working!S15,0)</f>
        <v>4</v>
      </c>
      <c r="T15" s="86">
        <f>ROUND(FIRE1115_working!T15,0)</f>
        <v>9</v>
      </c>
      <c r="U15" s="86">
        <f>ROUND(FIRE1115_working!U15,0)</f>
        <v>5</v>
      </c>
      <c r="V15" s="86">
        <f>ROUND(FIRE1115_working!V15,0)</f>
        <v>2</v>
      </c>
      <c r="W15" s="86">
        <f>ROUND(FIRE1115_working!W15,0)</f>
        <v>0</v>
      </c>
      <c r="X15" s="86">
        <f>IF(SUM(R15:V15)=0,"-",ROUND(FIRE1115_working!X15,0))</f>
        <v>40</v>
      </c>
      <c r="Y15" s="19" t="s">
        <v>71</v>
      </c>
      <c r="Z15" s="66">
        <f>ROUND(FIRE1115_working!Z15,0)</f>
        <v>0</v>
      </c>
      <c r="AA15" s="66">
        <f>ROUND(FIRE1115_working!AA15,0)</f>
        <v>0</v>
      </c>
      <c r="AB15" s="66">
        <f>ROUND(FIRE1115_working!AB15,0)</f>
        <v>0</v>
      </c>
      <c r="AC15" s="66">
        <f>ROUND(FIRE1115_working!AC15,0)</f>
        <v>0</v>
      </c>
      <c r="AD15" s="66">
        <f>ROUND(FIRE1115_working!AD15,0)</f>
        <v>0</v>
      </c>
      <c r="AE15" s="66">
        <f>ROUND(FIRE1115_working!AE15,0)</f>
        <v>0</v>
      </c>
      <c r="AF15" s="66" t="str">
        <f>IF(SUM(Z15:AD15)=0,"-",ROUND(FIRE1115_working!AF15,0))</f>
        <v>-</v>
      </c>
      <c r="AG15" s="19" t="s">
        <v>71</v>
      </c>
      <c r="AH15" s="66">
        <f>ROUND(FIRE1115_working!AH15,0)</f>
        <v>1</v>
      </c>
      <c r="AI15" s="66">
        <f>ROUND(FIRE1115_working!AI15,0)</f>
        <v>1</v>
      </c>
      <c r="AJ15" s="66">
        <f>ROUND(FIRE1115_working!AJ15,0)</f>
        <v>2</v>
      </c>
      <c r="AK15" s="66">
        <f>ROUND(FIRE1115_working!AK15,0)</f>
        <v>1</v>
      </c>
      <c r="AL15" s="66">
        <f>ROUND(FIRE1115_working!AL15,0)</f>
        <v>4</v>
      </c>
      <c r="AM15" s="66">
        <f>ROUND(FIRE1115_working!AM15,0)</f>
        <v>0</v>
      </c>
      <c r="AN15" s="66">
        <f>IF(SUM(AH15:AL15)=0,"-",ROUND(FIRE1115_working!AN15,0))</f>
        <v>47</v>
      </c>
      <c r="AO15" s="19" t="s">
        <v>71</v>
      </c>
      <c r="AP15" s="86">
        <f>ROUND(FIRE1115_working!AP15,0)</f>
        <v>4</v>
      </c>
      <c r="AQ15" s="86">
        <f>ROUND(FIRE1115_working!AQ15,0)</f>
        <v>5</v>
      </c>
      <c r="AR15" s="86">
        <f>ROUND(FIRE1115_working!AR15,0)</f>
        <v>11</v>
      </c>
      <c r="AS15" s="86">
        <f>ROUND(FIRE1115_working!AS15,0)</f>
        <v>6</v>
      </c>
      <c r="AT15" s="86">
        <f>ROUND(FIRE1115_working!AT15,0)</f>
        <v>6</v>
      </c>
      <c r="AU15" s="86">
        <f>ROUND(FIRE1115_working!AU15,0)</f>
        <v>0</v>
      </c>
      <c r="AV15" s="86">
        <f>IF(SUM(AP15:AT15)=0,"-",ROUND(FIRE1115_working!AV15,0))</f>
        <v>42</v>
      </c>
      <c r="AW15" s="20"/>
      <c r="AX15" s="20"/>
      <c r="AY15" s="87"/>
      <c r="AZ15" s="87"/>
      <c r="BA15" s="59"/>
      <c r="BB15" s="59"/>
    </row>
    <row r="16" spans="1:54" s="8" customFormat="1" ht="15" customHeight="1" x14ac:dyDescent="0.25">
      <c r="A16" s="59" t="s">
        <v>4</v>
      </c>
      <c r="B16" s="66">
        <f>ROUND(FIRE1115_working!B16,0)</f>
        <v>0</v>
      </c>
      <c r="C16" s="66">
        <f>ROUND(FIRE1115_working!C16,0)</f>
        <v>2</v>
      </c>
      <c r="D16" s="66">
        <f>ROUND(FIRE1115_working!D16,0)</f>
        <v>3</v>
      </c>
      <c r="E16" s="66">
        <f>ROUND(FIRE1115_working!E16,0)</f>
        <v>4</v>
      </c>
      <c r="F16" s="66">
        <f>ROUND(FIRE1115_working!F16,0)</f>
        <v>1</v>
      </c>
      <c r="G16" s="66">
        <f>ROUND(FIRE1115_working!G16,0)</f>
        <v>0</v>
      </c>
      <c r="H16" s="66">
        <f>IF(SUM(B16:F16)=0,"-",ROUND(FIRE1115_working!H16,0))</f>
        <v>44</v>
      </c>
      <c r="I16" s="19" t="s">
        <v>71</v>
      </c>
      <c r="J16" s="66">
        <f>ROUND(FIRE1115_working!J16,0)</f>
        <v>4</v>
      </c>
      <c r="K16" s="66">
        <f>ROUND(FIRE1115_working!K16,0)</f>
        <v>7</v>
      </c>
      <c r="L16" s="66">
        <f>ROUND(FIRE1115_working!L16,0)</f>
        <v>11</v>
      </c>
      <c r="M16" s="66">
        <f>ROUND(FIRE1115_working!M16,0)</f>
        <v>1</v>
      </c>
      <c r="N16" s="66">
        <f>ROUND(FIRE1115_working!N16,0)</f>
        <v>4</v>
      </c>
      <c r="O16" s="66">
        <f>ROUND(FIRE1115_working!O16,0)</f>
        <v>0</v>
      </c>
      <c r="P16" s="66">
        <f>IF(SUM(J16:N16)=0,"-",ROUND(FIRE1115_working!P16,0))</f>
        <v>38</v>
      </c>
      <c r="Q16" s="19" t="s">
        <v>71</v>
      </c>
      <c r="R16" s="86">
        <f>ROUND(FIRE1115_working!R16,0)</f>
        <v>4</v>
      </c>
      <c r="S16" s="86">
        <f>ROUND(FIRE1115_working!S16,0)</f>
        <v>9</v>
      </c>
      <c r="T16" s="86">
        <f>ROUND(FIRE1115_working!T16,0)</f>
        <v>14</v>
      </c>
      <c r="U16" s="86">
        <f>ROUND(FIRE1115_working!U16,0)</f>
        <v>5</v>
      </c>
      <c r="V16" s="86">
        <f>ROUND(FIRE1115_working!V16,0)</f>
        <v>5</v>
      </c>
      <c r="W16" s="86">
        <f>ROUND(FIRE1115_working!W16,0)</f>
        <v>0</v>
      </c>
      <c r="X16" s="86">
        <f>IF(SUM(R16:V16)=0,"-",ROUND(FIRE1115_working!X16,0))</f>
        <v>40</v>
      </c>
      <c r="Y16" s="19" t="s">
        <v>71</v>
      </c>
      <c r="Z16" s="66">
        <f>ROUND(FIRE1115_working!Z16,0)</f>
        <v>0</v>
      </c>
      <c r="AA16" s="66">
        <f>ROUND(FIRE1115_working!AA16,0)</f>
        <v>2</v>
      </c>
      <c r="AB16" s="66">
        <f>ROUND(FIRE1115_working!AB16,0)</f>
        <v>2</v>
      </c>
      <c r="AC16" s="66">
        <f>ROUND(FIRE1115_working!AC16,0)</f>
        <v>1</v>
      </c>
      <c r="AD16" s="66">
        <f>ROUND(FIRE1115_working!AD16,0)</f>
        <v>0</v>
      </c>
      <c r="AE16" s="66">
        <f>ROUND(FIRE1115_working!AE16,0)</f>
        <v>0</v>
      </c>
      <c r="AF16" s="66">
        <f>IF(SUM(Z16:AD16)=0,"-",ROUND(FIRE1115_working!AF16,0))</f>
        <v>38</v>
      </c>
      <c r="AG16" s="19" t="s">
        <v>71</v>
      </c>
      <c r="AH16" s="66">
        <f>ROUND(FIRE1115_working!AH16,0)</f>
        <v>1</v>
      </c>
      <c r="AI16" s="66">
        <f>ROUND(FIRE1115_working!AI16,0)</f>
        <v>2</v>
      </c>
      <c r="AJ16" s="66">
        <f>ROUND(FIRE1115_working!AJ16,0)</f>
        <v>2</v>
      </c>
      <c r="AK16" s="66">
        <f>ROUND(FIRE1115_working!AK16,0)</f>
        <v>4</v>
      </c>
      <c r="AL16" s="66">
        <f>ROUND(FIRE1115_working!AL16,0)</f>
        <v>5</v>
      </c>
      <c r="AM16" s="66">
        <f>ROUND(FIRE1115_working!AM16,0)</f>
        <v>0</v>
      </c>
      <c r="AN16" s="66">
        <f>IF(SUM(AH16:AL16)=0,"-",ROUND(FIRE1115_working!AN16,0))</f>
        <v>48</v>
      </c>
      <c r="AO16" s="19" t="s">
        <v>71</v>
      </c>
      <c r="AP16" s="86">
        <f>ROUND(FIRE1115_working!AP16,0)</f>
        <v>5</v>
      </c>
      <c r="AQ16" s="86">
        <f>ROUND(FIRE1115_working!AQ16,0)</f>
        <v>13</v>
      </c>
      <c r="AR16" s="86">
        <f>ROUND(FIRE1115_working!AR16,0)</f>
        <v>18</v>
      </c>
      <c r="AS16" s="86">
        <f>ROUND(FIRE1115_working!AS16,0)</f>
        <v>10</v>
      </c>
      <c r="AT16" s="86">
        <f>ROUND(FIRE1115_working!AT16,0)</f>
        <v>10</v>
      </c>
      <c r="AU16" s="86">
        <f>ROUND(FIRE1115_working!AU16,0)</f>
        <v>0</v>
      </c>
      <c r="AV16" s="86">
        <f>IF(SUM(AP16:AT16)=0,"-",ROUND(FIRE1115_working!AV16,0))</f>
        <v>42</v>
      </c>
      <c r="AW16" s="20"/>
      <c r="AX16" s="20"/>
      <c r="AY16" s="87"/>
      <c r="AZ16" s="87"/>
      <c r="BA16" s="59"/>
      <c r="BB16" s="59"/>
    </row>
    <row r="17" spans="1:54" s="8" customFormat="1" ht="15" customHeight="1" x14ac:dyDescent="0.25">
      <c r="A17" s="59" t="s">
        <v>5</v>
      </c>
      <c r="B17" s="66">
        <f>ROUND(FIRE1115_working!B17,0)</f>
        <v>0</v>
      </c>
      <c r="C17" s="66">
        <f>ROUND(FIRE1115_working!C17,0)</f>
        <v>5</v>
      </c>
      <c r="D17" s="66">
        <f>ROUND(FIRE1115_working!D17,0)</f>
        <v>6</v>
      </c>
      <c r="E17" s="66">
        <f>ROUND(FIRE1115_working!E17,0)</f>
        <v>22</v>
      </c>
      <c r="F17" s="66">
        <f>ROUND(FIRE1115_working!F17,0)</f>
        <v>2</v>
      </c>
      <c r="G17" s="66">
        <f>ROUND(FIRE1115_working!G17,0)</f>
        <v>0</v>
      </c>
      <c r="H17" s="66">
        <f>IF(SUM(B17:F17)=0,"-",ROUND(FIRE1115_working!H17,0))</f>
        <v>46</v>
      </c>
      <c r="I17" s="19" t="s">
        <v>71</v>
      </c>
      <c r="J17" s="66">
        <f>ROUND(FIRE1115_working!J17,0)</f>
        <v>5</v>
      </c>
      <c r="K17" s="66">
        <f>ROUND(FIRE1115_working!K17,0)</f>
        <v>15</v>
      </c>
      <c r="L17" s="66">
        <f>ROUND(FIRE1115_working!L17,0)</f>
        <v>20</v>
      </c>
      <c r="M17" s="66">
        <f>ROUND(FIRE1115_working!M17,0)</f>
        <v>13</v>
      </c>
      <c r="N17" s="66">
        <f>ROUND(FIRE1115_working!N17,0)</f>
        <v>11</v>
      </c>
      <c r="O17" s="66">
        <f>ROUND(FIRE1115_working!O17,0)</f>
        <v>0</v>
      </c>
      <c r="P17" s="66">
        <f>IF(SUM(J17:N17)=0,"-",ROUND(FIRE1115_working!P17,0))</f>
        <v>42</v>
      </c>
      <c r="Q17" s="19" t="s">
        <v>71</v>
      </c>
      <c r="R17" s="86">
        <f>ROUND(FIRE1115_working!R17,0)</f>
        <v>5</v>
      </c>
      <c r="S17" s="86">
        <f>ROUND(FIRE1115_working!S17,0)</f>
        <v>20</v>
      </c>
      <c r="T17" s="86">
        <f>ROUND(FIRE1115_working!T17,0)</f>
        <v>26</v>
      </c>
      <c r="U17" s="86">
        <f>ROUND(FIRE1115_working!U17,0)</f>
        <v>35</v>
      </c>
      <c r="V17" s="86">
        <f>ROUND(FIRE1115_working!V17,0)</f>
        <v>13</v>
      </c>
      <c r="W17" s="86">
        <f>ROUND(FIRE1115_working!W17,0)</f>
        <v>0</v>
      </c>
      <c r="X17" s="86">
        <f>IF(SUM(R17:V17)=0,"-",ROUND(FIRE1115_working!X17,0))</f>
        <v>44</v>
      </c>
      <c r="Y17" s="19" t="s">
        <v>71</v>
      </c>
      <c r="Z17" s="66">
        <f>ROUND(FIRE1115_working!Z17,0)</f>
        <v>0</v>
      </c>
      <c r="AA17" s="66">
        <f>ROUND(FIRE1115_working!AA17,0)</f>
        <v>0</v>
      </c>
      <c r="AB17" s="66">
        <f>ROUND(FIRE1115_working!AB17,0)</f>
        <v>0</v>
      </c>
      <c r="AC17" s="66">
        <f>ROUND(FIRE1115_working!AC17,0)</f>
        <v>0</v>
      </c>
      <c r="AD17" s="66">
        <f>ROUND(FIRE1115_working!AD17,0)</f>
        <v>0</v>
      </c>
      <c r="AE17" s="66">
        <f>ROUND(FIRE1115_working!AE17,0)</f>
        <v>0</v>
      </c>
      <c r="AF17" s="66" t="str">
        <f>IF(SUM(Z17:AD17)=0,"-",ROUND(FIRE1115_working!AF17,0))</f>
        <v>-</v>
      </c>
      <c r="AG17" s="19" t="s">
        <v>71</v>
      </c>
      <c r="AH17" s="66">
        <f>ROUND(FIRE1115_working!AH17,0)</f>
        <v>2</v>
      </c>
      <c r="AI17" s="66">
        <f>ROUND(FIRE1115_working!AI17,0)</f>
        <v>3</v>
      </c>
      <c r="AJ17" s="66">
        <f>ROUND(FIRE1115_working!AJ17,0)</f>
        <v>5</v>
      </c>
      <c r="AK17" s="66">
        <f>ROUND(FIRE1115_working!AK17,0)</f>
        <v>4</v>
      </c>
      <c r="AL17" s="66">
        <f>ROUND(FIRE1115_working!AL17,0)</f>
        <v>8</v>
      </c>
      <c r="AM17" s="66">
        <f>ROUND(FIRE1115_working!AM17,0)</f>
        <v>0</v>
      </c>
      <c r="AN17" s="66">
        <f>IF(SUM(AH17:AL17)=0,"-",ROUND(FIRE1115_working!AN17,0))</f>
        <v>46</v>
      </c>
      <c r="AO17" s="19" t="s">
        <v>71</v>
      </c>
      <c r="AP17" s="86">
        <f>ROUND(FIRE1115_working!AP17,0)</f>
        <v>7</v>
      </c>
      <c r="AQ17" s="86">
        <f>ROUND(FIRE1115_working!AQ17,0)</f>
        <v>23</v>
      </c>
      <c r="AR17" s="86">
        <f>ROUND(FIRE1115_working!AR17,0)</f>
        <v>31</v>
      </c>
      <c r="AS17" s="86">
        <f>ROUND(FIRE1115_working!AS17,0)</f>
        <v>39</v>
      </c>
      <c r="AT17" s="86">
        <f>ROUND(FIRE1115_working!AT17,0)</f>
        <v>21</v>
      </c>
      <c r="AU17" s="86">
        <f>ROUND(FIRE1115_working!AU17,0)</f>
        <v>0</v>
      </c>
      <c r="AV17" s="86">
        <f>IF(SUM(AP17:AT17)=0,"-",ROUND(FIRE1115_working!AV17,0))</f>
        <v>44</v>
      </c>
      <c r="AW17" s="20"/>
      <c r="AX17" s="20"/>
      <c r="AY17" s="87"/>
      <c r="AZ17" s="87"/>
      <c r="BA17" s="59"/>
      <c r="BB17" s="59"/>
    </row>
    <row r="18" spans="1:54" s="8" customFormat="1" ht="15" customHeight="1" x14ac:dyDescent="0.25">
      <c r="A18" s="59" t="s">
        <v>6</v>
      </c>
      <c r="B18" s="66">
        <f>ROUND(FIRE1115_working!B18,0)</f>
        <v>0</v>
      </c>
      <c r="C18" s="66">
        <f>ROUND(FIRE1115_working!C18,0)</f>
        <v>1</v>
      </c>
      <c r="D18" s="66">
        <f>ROUND(FIRE1115_working!D18,0)</f>
        <v>2</v>
      </c>
      <c r="E18" s="66">
        <f>ROUND(FIRE1115_working!E18,0)</f>
        <v>13</v>
      </c>
      <c r="F18" s="66">
        <f>ROUND(FIRE1115_working!F18,0)</f>
        <v>8</v>
      </c>
      <c r="G18" s="66">
        <f>ROUND(FIRE1115_working!G18,0)</f>
        <v>0</v>
      </c>
      <c r="H18" s="66">
        <f>IF(SUM(B18:F18)=0,"-",ROUND(FIRE1115_working!H18,0))</f>
        <v>52</v>
      </c>
      <c r="I18" s="19" t="s">
        <v>71</v>
      </c>
      <c r="J18" s="66">
        <f>ROUND(FIRE1115_working!J18,0)</f>
        <v>0</v>
      </c>
      <c r="K18" s="66">
        <f>ROUND(FIRE1115_working!K18,0)</f>
        <v>3</v>
      </c>
      <c r="L18" s="66">
        <f>ROUND(FIRE1115_working!L18,0)</f>
        <v>5</v>
      </c>
      <c r="M18" s="66">
        <f>ROUND(FIRE1115_working!M18,0)</f>
        <v>3</v>
      </c>
      <c r="N18" s="66">
        <f>ROUND(FIRE1115_working!N18,0)</f>
        <v>1</v>
      </c>
      <c r="O18" s="66">
        <f>ROUND(FIRE1115_working!O18,0)</f>
        <v>0</v>
      </c>
      <c r="P18" s="66">
        <f>IF(SUM(J18:N18)=0,"-",ROUND(FIRE1115_working!P18,0))</f>
        <v>42</v>
      </c>
      <c r="Q18" s="19" t="s">
        <v>71</v>
      </c>
      <c r="R18" s="86">
        <f>ROUND(FIRE1115_working!R18,0)</f>
        <v>0</v>
      </c>
      <c r="S18" s="86">
        <f>ROUND(FIRE1115_working!S18,0)</f>
        <v>4</v>
      </c>
      <c r="T18" s="86">
        <f>ROUND(FIRE1115_working!T18,0)</f>
        <v>7</v>
      </c>
      <c r="U18" s="86">
        <f>ROUND(FIRE1115_working!U18,0)</f>
        <v>16</v>
      </c>
      <c r="V18" s="86">
        <f>ROUND(FIRE1115_working!V18,0)</f>
        <v>9</v>
      </c>
      <c r="W18" s="86">
        <f>ROUND(FIRE1115_working!W18,0)</f>
        <v>0</v>
      </c>
      <c r="X18" s="86">
        <f>IF(SUM(R18:V18)=0,"-",ROUND(FIRE1115_working!X18,0))</f>
        <v>49</v>
      </c>
      <c r="Y18" s="19" t="s">
        <v>71</v>
      </c>
      <c r="Z18" s="66">
        <f>ROUND(FIRE1115_working!Z18,0)</f>
        <v>1</v>
      </c>
      <c r="AA18" s="66">
        <f>ROUND(FIRE1115_working!AA18,0)</f>
        <v>0</v>
      </c>
      <c r="AB18" s="66">
        <f>ROUND(FIRE1115_working!AB18,0)</f>
        <v>1</v>
      </c>
      <c r="AC18" s="66">
        <f>ROUND(FIRE1115_working!AC18,0)</f>
        <v>1</v>
      </c>
      <c r="AD18" s="66">
        <f>ROUND(FIRE1115_working!AD18,0)</f>
        <v>0</v>
      </c>
      <c r="AE18" s="66">
        <f>ROUND(FIRE1115_working!AE18,0)</f>
        <v>0</v>
      </c>
      <c r="AF18" s="66">
        <f>IF(SUM(Z18:AD18)=0,"-",ROUND(FIRE1115_working!AF18,0))</f>
        <v>37</v>
      </c>
      <c r="AG18" s="19" t="s">
        <v>71</v>
      </c>
      <c r="AH18" s="66">
        <f>ROUND(FIRE1115_working!AH18,0)</f>
        <v>0</v>
      </c>
      <c r="AI18" s="66">
        <f>ROUND(FIRE1115_working!AI18,0)</f>
        <v>5</v>
      </c>
      <c r="AJ18" s="66">
        <f>ROUND(FIRE1115_working!AJ18,0)</f>
        <v>3</v>
      </c>
      <c r="AK18" s="66">
        <f>ROUND(FIRE1115_working!AK18,0)</f>
        <v>2</v>
      </c>
      <c r="AL18" s="66">
        <f>ROUND(FIRE1115_working!AL18,0)</f>
        <v>6</v>
      </c>
      <c r="AM18" s="66">
        <f>ROUND(FIRE1115_working!AM18,0)</f>
        <v>0</v>
      </c>
      <c r="AN18" s="66">
        <f>IF(SUM(AH18:AL18)=0,"-",ROUND(FIRE1115_working!AN18,0))</f>
        <v>46</v>
      </c>
      <c r="AO18" s="19" t="s">
        <v>71</v>
      </c>
      <c r="AP18" s="86">
        <f>ROUND(FIRE1115_working!AP18,0)</f>
        <v>1</v>
      </c>
      <c r="AQ18" s="86">
        <f>ROUND(FIRE1115_working!AQ18,0)</f>
        <v>9</v>
      </c>
      <c r="AR18" s="86">
        <f>ROUND(FIRE1115_working!AR18,0)</f>
        <v>11</v>
      </c>
      <c r="AS18" s="86">
        <f>ROUND(FIRE1115_working!AS18,0)</f>
        <v>19</v>
      </c>
      <c r="AT18" s="86">
        <f>ROUND(FIRE1115_working!AT18,0)</f>
        <v>15</v>
      </c>
      <c r="AU18" s="86">
        <f>ROUND(FIRE1115_working!AU18,0)</f>
        <v>0</v>
      </c>
      <c r="AV18" s="86">
        <f>IF(SUM(AP18:AT18)=0,"-",ROUND(FIRE1115_working!AV18,0))</f>
        <v>47</v>
      </c>
      <c r="AW18" s="20"/>
      <c r="AX18" s="20"/>
      <c r="AY18" s="87"/>
      <c r="AZ18" s="87"/>
      <c r="BA18" s="59"/>
      <c r="BB18" s="59"/>
    </row>
    <row r="19" spans="1:54" s="8" customFormat="1" ht="15" customHeight="1" x14ac:dyDescent="0.25">
      <c r="A19" s="59" t="s">
        <v>7</v>
      </c>
      <c r="B19" s="66">
        <f>ROUND(FIRE1115_working!B19,0)</f>
        <v>0</v>
      </c>
      <c r="C19" s="66">
        <f>ROUND(FIRE1115_working!C19,0)</f>
        <v>2</v>
      </c>
      <c r="D19" s="66">
        <f>ROUND(FIRE1115_working!D19,0)</f>
        <v>1</v>
      </c>
      <c r="E19" s="66">
        <f>ROUND(FIRE1115_working!E19,0)</f>
        <v>6</v>
      </c>
      <c r="F19" s="66">
        <f>ROUND(FIRE1115_working!F19,0)</f>
        <v>0</v>
      </c>
      <c r="G19" s="66">
        <f>ROUND(FIRE1115_working!G19,0)</f>
        <v>0</v>
      </c>
      <c r="H19" s="66">
        <f>IF(SUM(B19:F19)=0,"-",ROUND(FIRE1115_working!H19,0))</f>
        <v>45</v>
      </c>
      <c r="I19" s="19" t="s">
        <v>71</v>
      </c>
      <c r="J19" s="66">
        <f>ROUND(FIRE1115_working!J19,0)</f>
        <v>2</v>
      </c>
      <c r="K19" s="66">
        <f>ROUND(FIRE1115_working!K19,0)</f>
        <v>8</v>
      </c>
      <c r="L19" s="66">
        <f>ROUND(FIRE1115_working!L19,0)</f>
        <v>5</v>
      </c>
      <c r="M19" s="66">
        <f>ROUND(FIRE1115_working!M19,0)</f>
        <v>8</v>
      </c>
      <c r="N19" s="66">
        <f>ROUND(FIRE1115_working!N19,0)</f>
        <v>4</v>
      </c>
      <c r="O19" s="66">
        <f>ROUND(FIRE1115_working!O19,0)</f>
        <v>0</v>
      </c>
      <c r="P19" s="66">
        <f>IF(SUM(J19:N19)=0,"-",ROUND(FIRE1115_working!P19,0))</f>
        <v>42</v>
      </c>
      <c r="Q19" s="19" t="s">
        <v>71</v>
      </c>
      <c r="R19" s="86">
        <f>ROUND(FIRE1115_working!R19,0)</f>
        <v>2</v>
      </c>
      <c r="S19" s="86">
        <f>ROUND(FIRE1115_working!S19,0)</f>
        <v>10</v>
      </c>
      <c r="T19" s="86">
        <f>ROUND(FIRE1115_working!T19,0)</f>
        <v>6</v>
      </c>
      <c r="U19" s="86">
        <f>ROUND(FIRE1115_working!U19,0)</f>
        <v>14</v>
      </c>
      <c r="V19" s="86">
        <f>ROUND(FIRE1115_working!V19,0)</f>
        <v>4</v>
      </c>
      <c r="W19" s="86">
        <f>ROUND(FIRE1115_working!W19,0)</f>
        <v>0</v>
      </c>
      <c r="X19" s="86">
        <f>IF(SUM(R19:V19)=0,"-",ROUND(FIRE1115_working!X19,0))</f>
        <v>43</v>
      </c>
      <c r="Y19" s="19" t="s">
        <v>71</v>
      </c>
      <c r="Z19" s="66">
        <f>ROUND(FIRE1115_working!Z19,0)</f>
        <v>0</v>
      </c>
      <c r="AA19" s="66">
        <f>ROUND(FIRE1115_working!AA19,0)</f>
        <v>0</v>
      </c>
      <c r="AB19" s="66">
        <f>ROUND(FIRE1115_working!AB19,0)</f>
        <v>0</v>
      </c>
      <c r="AC19" s="66">
        <f>ROUND(FIRE1115_working!AC19,0)</f>
        <v>0</v>
      </c>
      <c r="AD19" s="66">
        <f>ROUND(FIRE1115_working!AD19,0)</f>
        <v>0</v>
      </c>
      <c r="AE19" s="66">
        <f>ROUND(FIRE1115_working!AE19,0)</f>
        <v>0</v>
      </c>
      <c r="AF19" s="66" t="str">
        <f>IF(SUM(Z19:AD19)=0,"-",ROUND(FIRE1115_working!AF19,0))</f>
        <v>-</v>
      </c>
      <c r="AG19" s="19" t="s">
        <v>71</v>
      </c>
      <c r="AH19" s="66">
        <f>ROUND(FIRE1115_working!AH19,0)</f>
        <v>0</v>
      </c>
      <c r="AI19" s="66">
        <f>ROUND(FIRE1115_working!AI19,0)</f>
        <v>1</v>
      </c>
      <c r="AJ19" s="66">
        <f>ROUND(FIRE1115_working!AJ19,0)</f>
        <v>2</v>
      </c>
      <c r="AK19" s="66">
        <f>ROUND(FIRE1115_working!AK19,0)</f>
        <v>3</v>
      </c>
      <c r="AL19" s="66">
        <f>ROUND(FIRE1115_working!AL19,0)</f>
        <v>0</v>
      </c>
      <c r="AM19" s="66">
        <f>ROUND(FIRE1115_working!AM19,0)</f>
        <v>0</v>
      </c>
      <c r="AN19" s="66">
        <f>IF(SUM(AH19:AL19)=0,"-",ROUND(FIRE1115_working!AN19,0))</f>
        <v>44</v>
      </c>
      <c r="AO19" s="19" t="s">
        <v>71</v>
      </c>
      <c r="AP19" s="86">
        <f>ROUND(FIRE1115_working!AP19,0)</f>
        <v>2</v>
      </c>
      <c r="AQ19" s="86">
        <f>ROUND(FIRE1115_working!AQ19,0)</f>
        <v>11</v>
      </c>
      <c r="AR19" s="86">
        <f>ROUND(FIRE1115_working!AR19,0)</f>
        <v>8</v>
      </c>
      <c r="AS19" s="86">
        <f>ROUND(FIRE1115_working!AS19,0)</f>
        <v>17</v>
      </c>
      <c r="AT19" s="86">
        <f>ROUND(FIRE1115_working!AT19,0)</f>
        <v>4</v>
      </c>
      <c r="AU19" s="86">
        <f>ROUND(FIRE1115_working!AU19,0)</f>
        <v>0</v>
      </c>
      <c r="AV19" s="86">
        <f>IF(SUM(AP19:AT19)=0,"-",ROUND(FIRE1115_working!AV19,0))</f>
        <v>43</v>
      </c>
      <c r="AW19" s="20"/>
      <c r="AX19" s="20"/>
      <c r="AY19" s="87"/>
      <c r="AZ19" s="87"/>
      <c r="BA19" s="59"/>
      <c r="BB19" s="59"/>
    </row>
    <row r="20" spans="1:54" s="8" customFormat="1" ht="15" customHeight="1" x14ac:dyDescent="0.25">
      <c r="A20" s="59" t="s">
        <v>8</v>
      </c>
      <c r="B20" s="66">
        <f>ROUND(FIRE1115_working!B20,0)</f>
        <v>0</v>
      </c>
      <c r="C20" s="66">
        <f>ROUND(FIRE1115_working!C20,0)</f>
        <v>2</v>
      </c>
      <c r="D20" s="66">
        <f>ROUND(FIRE1115_working!D20,0)</f>
        <v>3</v>
      </c>
      <c r="E20" s="66">
        <f>ROUND(FIRE1115_working!E20,0)</f>
        <v>8</v>
      </c>
      <c r="F20" s="66">
        <f>ROUND(FIRE1115_working!F20,0)</f>
        <v>2</v>
      </c>
      <c r="G20" s="66">
        <f>ROUND(FIRE1115_working!G20,0)</f>
        <v>0</v>
      </c>
      <c r="H20" s="66">
        <f>IF(SUM(B20:F20)=0,"-",ROUND(FIRE1115_working!H20,0))</f>
        <v>47</v>
      </c>
      <c r="I20" s="19" t="s">
        <v>71</v>
      </c>
      <c r="J20" s="66">
        <f>ROUND(FIRE1115_working!J20,0)</f>
        <v>0</v>
      </c>
      <c r="K20" s="66">
        <f>ROUND(FIRE1115_working!K20,0)</f>
        <v>5</v>
      </c>
      <c r="L20" s="66">
        <f>ROUND(FIRE1115_working!L20,0)</f>
        <v>6</v>
      </c>
      <c r="M20" s="66">
        <f>ROUND(FIRE1115_working!M20,0)</f>
        <v>8</v>
      </c>
      <c r="N20" s="66">
        <f>ROUND(FIRE1115_working!N20,0)</f>
        <v>7</v>
      </c>
      <c r="O20" s="66">
        <f>ROUND(FIRE1115_working!O20,0)</f>
        <v>0</v>
      </c>
      <c r="P20" s="66">
        <f>IF(SUM(J20:N20)=0,"-",ROUND(FIRE1115_working!P20,0))</f>
        <v>47</v>
      </c>
      <c r="Q20" s="19" t="s">
        <v>71</v>
      </c>
      <c r="R20" s="86">
        <f>ROUND(FIRE1115_working!R20,0)</f>
        <v>0</v>
      </c>
      <c r="S20" s="86">
        <f>ROUND(FIRE1115_working!S20,0)</f>
        <v>7</v>
      </c>
      <c r="T20" s="86">
        <f>ROUND(FIRE1115_working!T20,0)</f>
        <v>9</v>
      </c>
      <c r="U20" s="86">
        <f>ROUND(FIRE1115_working!U20,0)</f>
        <v>16</v>
      </c>
      <c r="V20" s="86">
        <f>ROUND(FIRE1115_working!V20,0)</f>
        <v>9</v>
      </c>
      <c r="W20" s="86">
        <f>ROUND(FIRE1115_working!W20,0)</f>
        <v>0</v>
      </c>
      <c r="X20" s="86">
        <f>IF(SUM(R20:V20)=0,"-",ROUND(FIRE1115_working!X20,0))</f>
        <v>47</v>
      </c>
      <c r="Y20" s="19" t="s">
        <v>71</v>
      </c>
      <c r="Z20" s="66">
        <f>ROUND(FIRE1115_working!Z20,0)</f>
        <v>0</v>
      </c>
      <c r="AA20" s="66">
        <f>ROUND(FIRE1115_working!AA20,0)</f>
        <v>0</v>
      </c>
      <c r="AB20" s="66">
        <f>ROUND(FIRE1115_working!AB20,0)</f>
        <v>0</v>
      </c>
      <c r="AC20" s="66">
        <f>ROUND(FIRE1115_working!AC20,0)</f>
        <v>0</v>
      </c>
      <c r="AD20" s="66">
        <f>ROUND(FIRE1115_working!AD20,0)</f>
        <v>0</v>
      </c>
      <c r="AE20" s="66">
        <f>ROUND(FIRE1115_working!AE20,0)</f>
        <v>0</v>
      </c>
      <c r="AF20" s="66" t="str">
        <f>IF(SUM(Z20:AD20)=0,"-",ROUND(FIRE1115_working!AF20,0))</f>
        <v>-</v>
      </c>
      <c r="AG20" s="19" t="s">
        <v>71</v>
      </c>
      <c r="AH20" s="66">
        <f>ROUND(FIRE1115_working!AH20,0)</f>
        <v>3</v>
      </c>
      <c r="AI20" s="66">
        <f>ROUND(FIRE1115_working!AI20,0)</f>
        <v>2</v>
      </c>
      <c r="AJ20" s="66">
        <f>ROUND(FIRE1115_working!AJ20,0)</f>
        <v>2</v>
      </c>
      <c r="AK20" s="66">
        <f>ROUND(FIRE1115_working!AK20,0)</f>
        <v>1</v>
      </c>
      <c r="AL20" s="66">
        <f>ROUND(FIRE1115_working!AL20,0)</f>
        <v>3</v>
      </c>
      <c r="AM20" s="66">
        <f>ROUND(FIRE1115_working!AM20,0)</f>
        <v>0</v>
      </c>
      <c r="AN20" s="66">
        <f>IF(SUM(AH20:AL20)=0,"-",ROUND(FIRE1115_working!AN20,0))</f>
        <v>39</v>
      </c>
      <c r="AO20" s="19" t="s">
        <v>71</v>
      </c>
      <c r="AP20" s="86">
        <f>ROUND(FIRE1115_working!AP20,0)</f>
        <v>3</v>
      </c>
      <c r="AQ20" s="86">
        <f>ROUND(FIRE1115_working!AQ20,0)</f>
        <v>9</v>
      </c>
      <c r="AR20" s="86">
        <f>ROUND(FIRE1115_working!AR20,0)</f>
        <v>11</v>
      </c>
      <c r="AS20" s="86">
        <f>ROUND(FIRE1115_working!AS20,0)</f>
        <v>17</v>
      </c>
      <c r="AT20" s="86">
        <f>ROUND(FIRE1115_working!AT20,0)</f>
        <v>12</v>
      </c>
      <c r="AU20" s="86">
        <f>ROUND(FIRE1115_working!AU20,0)</f>
        <v>0</v>
      </c>
      <c r="AV20" s="86">
        <f>IF(SUM(AP20:AT20)=0,"-",ROUND(FIRE1115_working!AV20,0))</f>
        <v>45</v>
      </c>
      <c r="AW20" s="20"/>
      <c r="AX20" s="20"/>
      <c r="AY20" s="87"/>
      <c r="AZ20" s="87"/>
      <c r="BA20" s="59"/>
      <c r="BB20" s="59"/>
    </row>
    <row r="21" spans="1:54" s="8" customFormat="1" ht="15" customHeight="1" x14ac:dyDescent="0.25">
      <c r="A21" s="68" t="s">
        <v>9</v>
      </c>
      <c r="B21" s="66">
        <f>ROUND(FIRE1115_working!B21,0)</f>
        <v>0</v>
      </c>
      <c r="C21" s="66">
        <f>ROUND(FIRE1115_working!C21,0)</f>
        <v>3</v>
      </c>
      <c r="D21" s="66">
        <f>ROUND(FIRE1115_working!D21,0)</f>
        <v>3</v>
      </c>
      <c r="E21" s="66">
        <f>ROUND(FIRE1115_working!E21,0)</f>
        <v>9</v>
      </c>
      <c r="F21" s="66">
        <f>ROUND(FIRE1115_working!F21,0)</f>
        <v>4</v>
      </c>
      <c r="G21" s="66">
        <f>ROUND(FIRE1115_working!G21,0)</f>
        <v>0</v>
      </c>
      <c r="H21" s="66">
        <f>IF(SUM(B21:F21)=0,"-",ROUND(FIRE1115_working!H21,0))</f>
        <v>48</v>
      </c>
      <c r="I21" s="19" t="s">
        <v>71</v>
      </c>
      <c r="J21" s="66">
        <f>ROUND(FIRE1115_working!J21,0)</f>
        <v>5</v>
      </c>
      <c r="K21" s="66">
        <f>ROUND(FIRE1115_working!K21,0)</f>
        <v>14</v>
      </c>
      <c r="L21" s="66">
        <f>ROUND(FIRE1115_working!L21,0)</f>
        <v>12</v>
      </c>
      <c r="M21" s="66">
        <f>ROUND(FIRE1115_working!M21,0)</f>
        <v>7</v>
      </c>
      <c r="N21" s="66">
        <f>ROUND(FIRE1115_working!N21,0)</f>
        <v>5</v>
      </c>
      <c r="O21" s="66">
        <f>ROUND(FIRE1115_working!O21,0)</f>
        <v>0</v>
      </c>
      <c r="P21" s="66">
        <f>IF(SUM(J21:N21)=0,"-",ROUND(FIRE1115_working!P21,0))</f>
        <v>39</v>
      </c>
      <c r="Q21" s="19" t="s">
        <v>71</v>
      </c>
      <c r="R21" s="86">
        <f>ROUND(FIRE1115_working!R21,0)</f>
        <v>5</v>
      </c>
      <c r="S21" s="86">
        <f>ROUND(FIRE1115_working!S21,0)</f>
        <v>17</v>
      </c>
      <c r="T21" s="86">
        <f>ROUND(FIRE1115_working!T21,0)</f>
        <v>15</v>
      </c>
      <c r="U21" s="86">
        <f>ROUND(FIRE1115_working!U21,0)</f>
        <v>16</v>
      </c>
      <c r="V21" s="86">
        <f>ROUND(FIRE1115_working!V21,0)</f>
        <v>9</v>
      </c>
      <c r="W21" s="86">
        <f>ROUND(FIRE1115_working!W21,0)</f>
        <v>0</v>
      </c>
      <c r="X21" s="86">
        <f>IF(SUM(R21:V21)=0,"-",ROUND(FIRE1115_working!X21,0))</f>
        <v>41</v>
      </c>
      <c r="Y21" s="19" t="s">
        <v>71</v>
      </c>
      <c r="Z21" s="66">
        <f>ROUND(FIRE1115_working!Z21,0)</f>
        <v>0</v>
      </c>
      <c r="AA21" s="66">
        <f>ROUND(FIRE1115_working!AA21,0)</f>
        <v>1</v>
      </c>
      <c r="AB21" s="66">
        <f>ROUND(FIRE1115_working!AB21,0)</f>
        <v>0</v>
      </c>
      <c r="AC21" s="66">
        <f>ROUND(FIRE1115_working!AC21,0)</f>
        <v>0</v>
      </c>
      <c r="AD21" s="66">
        <f>ROUND(FIRE1115_working!AD21,0)</f>
        <v>2</v>
      </c>
      <c r="AE21" s="66">
        <f>ROUND(FIRE1115_working!AE21,0)</f>
        <v>0</v>
      </c>
      <c r="AF21" s="66">
        <f>IF(SUM(Z21:AD21)=0,"-",ROUND(FIRE1115_working!AF21,0))</f>
        <v>50</v>
      </c>
      <c r="AG21" s="19" t="s">
        <v>71</v>
      </c>
      <c r="AH21" s="66">
        <f>ROUND(FIRE1115_working!AH21,0)</f>
        <v>0</v>
      </c>
      <c r="AI21" s="66">
        <f>ROUND(FIRE1115_working!AI21,0)</f>
        <v>6</v>
      </c>
      <c r="AJ21" s="66">
        <f>ROUND(FIRE1115_working!AJ21,0)</f>
        <v>3</v>
      </c>
      <c r="AK21" s="66">
        <f>ROUND(FIRE1115_working!AK21,0)</f>
        <v>5</v>
      </c>
      <c r="AL21" s="66">
        <f>ROUND(FIRE1115_working!AL21,0)</f>
        <v>6</v>
      </c>
      <c r="AM21" s="66">
        <f>ROUND(FIRE1115_working!AM21,0)</f>
        <v>0</v>
      </c>
      <c r="AN21" s="66">
        <f>IF(SUM(AH21:AL21)=0,"-",ROUND(FIRE1115_working!AN21,0))</f>
        <v>46</v>
      </c>
      <c r="AO21" s="19" t="s">
        <v>71</v>
      </c>
      <c r="AP21" s="86">
        <f>ROUND(FIRE1115_working!AP21,0)</f>
        <v>5</v>
      </c>
      <c r="AQ21" s="86">
        <f>ROUND(FIRE1115_working!AQ21,0)</f>
        <v>24</v>
      </c>
      <c r="AR21" s="86">
        <f>ROUND(FIRE1115_working!AR21,0)</f>
        <v>18</v>
      </c>
      <c r="AS21" s="86">
        <f>ROUND(FIRE1115_working!AS21,0)</f>
        <v>21</v>
      </c>
      <c r="AT21" s="86">
        <f>ROUND(FIRE1115_working!AT21,0)</f>
        <v>17</v>
      </c>
      <c r="AU21" s="86">
        <f>ROUND(FIRE1115_working!AU21,0)</f>
        <v>0</v>
      </c>
      <c r="AV21" s="86">
        <f>IF(SUM(AP21:AT21)=0,"-",ROUND(FIRE1115_working!AV21,0))</f>
        <v>43</v>
      </c>
      <c r="AW21" s="20"/>
      <c r="AX21" s="20"/>
      <c r="AY21" s="87"/>
      <c r="AZ21" s="87"/>
      <c r="BA21" s="59"/>
      <c r="BB21" s="59"/>
    </row>
    <row r="22" spans="1:54" s="8" customFormat="1" ht="15" customHeight="1" x14ac:dyDescent="0.25">
      <c r="A22" s="68" t="s">
        <v>10</v>
      </c>
      <c r="B22" s="66">
        <f>ROUND(FIRE1115_working!B22,0)</f>
        <v>2</v>
      </c>
      <c r="C22" s="66">
        <f>ROUND(FIRE1115_working!C22,0)</f>
        <v>1</v>
      </c>
      <c r="D22" s="66">
        <f>ROUND(FIRE1115_working!D22,0)</f>
        <v>0</v>
      </c>
      <c r="E22" s="66">
        <f>ROUND(FIRE1115_working!E22,0)</f>
        <v>36</v>
      </c>
      <c r="F22" s="66">
        <f>ROUND(FIRE1115_working!F22,0)</f>
        <v>9</v>
      </c>
      <c r="G22" s="66">
        <f>ROUND(FIRE1115_working!G22,0)</f>
        <v>0</v>
      </c>
      <c r="H22" s="66">
        <f>IF(SUM(B22:F22)=0,"-",ROUND(FIRE1115_working!H22,0))</f>
        <v>51</v>
      </c>
      <c r="I22" s="19" t="s">
        <v>71</v>
      </c>
      <c r="J22" s="66">
        <f>ROUND(FIRE1115_working!J22,0)</f>
        <v>6</v>
      </c>
      <c r="K22" s="66">
        <f>ROUND(FIRE1115_working!K22,0)</f>
        <v>21</v>
      </c>
      <c r="L22" s="66">
        <f>ROUND(FIRE1115_working!L22,0)</f>
        <v>18</v>
      </c>
      <c r="M22" s="66">
        <f>ROUND(FIRE1115_working!M22,0)</f>
        <v>16</v>
      </c>
      <c r="N22" s="66">
        <f>ROUND(FIRE1115_working!N22,0)</f>
        <v>8</v>
      </c>
      <c r="O22" s="66">
        <f>ROUND(FIRE1115_working!O22,0)</f>
        <v>0</v>
      </c>
      <c r="P22" s="66">
        <f>IF(SUM(J22:N22)=0,"-",ROUND(FIRE1115_working!P22,0))</f>
        <v>40</v>
      </c>
      <c r="Q22" s="19" t="s">
        <v>71</v>
      </c>
      <c r="R22" s="86">
        <f>ROUND(FIRE1115_working!R22,0)</f>
        <v>8</v>
      </c>
      <c r="S22" s="86">
        <f>ROUND(FIRE1115_working!S22,0)</f>
        <v>22</v>
      </c>
      <c r="T22" s="86">
        <f>ROUND(FIRE1115_working!T22,0)</f>
        <v>18</v>
      </c>
      <c r="U22" s="86">
        <f>ROUND(FIRE1115_working!U22,0)</f>
        <v>52</v>
      </c>
      <c r="V22" s="86">
        <f>ROUND(FIRE1115_working!V22,0)</f>
        <v>17</v>
      </c>
      <c r="W22" s="86">
        <f>ROUND(FIRE1115_working!W22,0)</f>
        <v>0</v>
      </c>
      <c r="X22" s="86">
        <f>IF(SUM(R22:V22)=0,"-",ROUND(FIRE1115_working!X22,0))</f>
        <v>44</v>
      </c>
      <c r="Y22" s="19" t="s">
        <v>71</v>
      </c>
      <c r="Z22" s="66">
        <f>ROUND(FIRE1115_working!Z22,0)</f>
        <v>0</v>
      </c>
      <c r="AA22" s="66">
        <f>ROUND(FIRE1115_working!AA22,0)</f>
        <v>0</v>
      </c>
      <c r="AB22" s="66">
        <f>ROUND(FIRE1115_working!AB22,0)</f>
        <v>1</v>
      </c>
      <c r="AC22" s="66">
        <f>ROUND(FIRE1115_working!AC22,0)</f>
        <v>0</v>
      </c>
      <c r="AD22" s="66">
        <f>ROUND(FIRE1115_working!AD22,0)</f>
        <v>1</v>
      </c>
      <c r="AE22" s="66">
        <f>ROUND(FIRE1115_working!AE22,0)</f>
        <v>0</v>
      </c>
      <c r="AF22" s="66">
        <f>IF(SUM(Z22:AD22)=0,"-",ROUND(FIRE1115_working!AF22,0))</f>
        <v>51</v>
      </c>
      <c r="AG22" s="19" t="s">
        <v>71</v>
      </c>
      <c r="AH22" s="66">
        <f>ROUND(FIRE1115_working!AH22,0)</f>
        <v>4</v>
      </c>
      <c r="AI22" s="66">
        <f>ROUND(FIRE1115_working!AI22,0)</f>
        <v>5</v>
      </c>
      <c r="AJ22" s="66">
        <f>ROUND(FIRE1115_working!AJ22,0)</f>
        <v>7</v>
      </c>
      <c r="AK22" s="66">
        <f>ROUND(FIRE1115_working!AK22,0)</f>
        <v>4</v>
      </c>
      <c r="AL22" s="66">
        <f>ROUND(FIRE1115_working!AL22,0)</f>
        <v>11</v>
      </c>
      <c r="AM22" s="66">
        <f>ROUND(FIRE1115_working!AM22,0)</f>
        <v>0</v>
      </c>
      <c r="AN22" s="66">
        <f>IF(SUM(AH22:AL22)=0,"-",ROUND(FIRE1115_working!AN22,0))</f>
        <v>45</v>
      </c>
      <c r="AO22" s="19" t="s">
        <v>71</v>
      </c>
      <c r="AP22" s="86">
        <f>ROUND(FIRE1115_working!AP22,0)</f>
        <v>12</v>
      </c>
      <c r="AQ22" s="86">
        <f>ROUND(FIRE1115_working!AQ22,0)</f>
        <v>27</v>
      </c>
      <c r="AR22" s="86">
        <f>ROUND(FIRE1115_working!AR22,0)</f>
        <v>26</v>
      </c>
      <c r="AS22" s="86">
        <f>ROUND(FIRE1115_working!AS22,0)</f>
        <v>56</v>
      </c>
      <c r="AT22" s="86">
        <f>ROUND(FIRE1115_working!AT22,0)</f>
        <v>29</v>
      </c>
      <c r="AU22" s="86">
        <f>ROUND(FIRE1115_working!AU22,0)</f>
        <v>0</v>
      </c>
      <c r="AV22" s="86">
        <f>IF(SUM(AP22:AT22)=0,"-",ROUND(FIRE1115_working!AV22,0))</f>
        <v>45</v>
      </c>
      <c r="AW22" s="20"/>
      <c r="AX22" s="20"/>
      <c r="AY22" s="87"/>
      <c r="AZ22" s="87"/>
      <c r="BA22" s="59"/>
      <c r="BB22" s="59"/>
    </row>
    <row r="23" spans="1:54" s="8" customFormat="1" ht="15" customHeight="1" x14ac:dyDescent="0.25">
      <c r="A23" s="59" t="s">
        <v>42</v>
      </c>
      <c r="B23" s="66">
        <f>ROUND(FIRE1115_working!B23,0)</f>
        <v>0</v>
      </c>
      <c r="C23" s="66">
        <f>ROUND(FIRE1115_working!C23,0)</f>
        <v>2</v>
      </c>
      <c r="D23" s="66">
        <f>ROUND(FIRE1115_working!D23,0)</f>
        <v>1</v>
      </c>
      <c r="E23" s="66">
        <f>ROUND(FIRE1115_working!E23,0)</f>
        <v>21</v>
      </c>
      <c r="F23" s="66">
        <f>ROUND(FIRE1115_working!F23,0)</f>
        <v>5</v>
      </c>
      <c r="G23" s="66">
        <f>ROUND(FIRE1115_working!G23,0)</f>
        <v>0</v>
      </c>
      <c r="H23" s="66">
        <f>IF(SUM(B23:F23)=0,"-",ROUND(FIRE1115_working!H23,0))</f>
        <v>50</v>
      </c>
      <c r="I23" s="19" t="s">
        <v>71</v>
      </c>
      <c r="J23" s="66">
        <f>ROUND(FIRE1115_working!J23,0)</f>
        <v>5</v>
      </c>
      <c r="K23" s="66">
        <f>ROUND(FIRE1115_working!K23,0)</f>
        <v>16</v>
      </c>
      <c r="L23" s="66">
        <f>ROUND(FIRE1115_working!L23,0)</f>
        <v>28</v>
      </c>
      <c r="M23" s="66">
        <f>ROUND(FIRE1115_working!M23,0)</f>
        <v>11</v>
      </c>
      <c r="N23" s="66">
        <f>ROUND(FIRE1115_working!N23,0)</f>
        <v>13</v>
      </c>
      <c r="O23" s="66">
        <f>ROUND(FIRE1115_working!O23,0)</f>
        <v>0</v>
      </c>
      <c r="P23" s="66">
        <f>IF(SUM(J23:N23)=0,"-",ROUND(FIRE1115_working!P23,0))</f>
        <v>42</v>
      </c>
      <c r="Q23" s="19" t="s">
        <v>71</v>
      </c>
      <c r="R23" s="86">
        <f>ROUND(FIRE1115_working!R23,0)</f>
        <v>5</v>
      </c>
      <c r="S23" s="86">
        <f>ROUND(FIRE1115_working!S23,0)</f>
        <v>18</v>
      </c>
      <c r="T23" s="86">
        <f>ROUND(FIRE1115_working!T23,0)</f>
        <v>29</v>
      </c>
      <c r="U23" s="86">
        <f>ROUND(FIRE1115_working!U23,0)</f>
        <v>32</v>
      </c>
      <c r="V23" s="86">
        <f>ROUND(FIRE1115_working!V23,0)</f>
        <v>18</v>
      </c>
      <c r="W23" s="86">
        <f>ROUND(FIRE1115_working!W23,0)</f>
        <v>0</v>
      </c>
      <c r="X23" s="86">
        <f>IF(SUM(R23:V23)=0,"-",ROUND(FIRE1115_working!X23,0))</f>
        <v>44</v>
      </c>
      <c r="Y23" s="19" t="s">
        <v>71</v>
      </c>
      <c r="Z23" s="66">
        <f>ROUND(FIRE1115_working!Z23,0)</f>
        <v>1</v>
      </c>
      <c r="AA23" s="66">
        <f>ROUND(FIRE1115_working!AA23,0)</f>
        <v>0</v>
      </c>
      <c r="AB23" s="66">
        <f>ROUND(FIRE1115_working!AB23,0)</f>
        <v>2</v>
      </c>
      <c r="AC23" s="66">
        <f>ROUND(FIRE1115_working!AC23,0)</f>
        <v>0</v>
      </c>
      <c r="AD23" s="66">
        <f>ROUND(FIRE1115_working!AD23,0)</f>
        <v>0</v>
      </c>
      <c r="AE23" s="66">
        <f>ROUND(FIRE1115_working!AE23,0)</f>
        <v>0</v>
      </c>
      <c r="AF23" s="66">
        <f>IF(SUM(Z23:AD23)=0,"-",ROUND(FIRE1115_working!AF23,0))</f>
        <v>34</v>
      </c>
      <c r="AG23" s="19" t="s">
        <v>71</v>
      </c>
      <c r="AH23" s="66">
        <f>ROUND(FIRE1115_working!AH23,0)</f>
        <v>4</v>
      </c>
      <c r="AI23" s="66">
        <f>ROUND(FIRE1115_working!AI23,0)</f>
        <v>10</v>
      </c>
      <c r="AJ23" s="66">
        <f>ROUND(FIRE1115_working!AJ23,0)</f>
        <v>5</v>
      </c>
      <c r="AK23" s="66">
        <f>ROUND(FIRE1115_working!AK23,0)</f>
        <v>6</v>
      </c>
      <c r="AL23" s="66">
        <f>ROUND(FIRE1115_working!AL23,0)</f>
        <v>13</v>
      </c>
      <c r="AM23" s="66">
        <f>ROUND(FIRE1115_working!AM23,0)</f>
        <v>0</v>
      </c>
      <c r="AN23" s="66">
        <f>IF(SUM(AH23:AL23)=0,"-",ROUND(FIRE1115_working!AN23,0))</f>
        <v>44</v>
      </c>
      <c r="AO23" s="19" t="s">
        <v>71</v>
      </c>
      <c r="AP23" s="86">
        <f>ROUND(FIRE1115_working!AP23,0)</f>
        <v>10</v>
      </c>
      <c r="AQ23" s="86">
        <f>ROUND(FIRE1115_working!AQ23,0)</f>
        <v>28</v>
      </c>
      <c r="AR23" s="86">
        <f>ROUND(FIRE1115_working!AR23,0)</f>
        <v>36</v>
      </c>
      <c r="AS23" s="86">
        <f>ROUND(FIRE1115_working!AS23,0)</f>
        <v>38</v>
      </c>
      <c r="AT23" s="86">
        <f>ROUND(FIRE1115_working!AT23,0)</f>
        <v>31</v>
      </c>
      <c r="AU23" s="86">
        <f>ROUND(FIRE1115_working!AU23,0)</f>
        <v>0</v>
      </c>
      <c r="AV23" s="86">
        <f>IF(SUM(AP23:AT23)=0,"-",ROUND(FIRE1115_working!AV23,0))</f>
        <v>44</v>
      </c>
      <c r="AW23" s="20"/>
      <c r="AX23" s="20"/>
      <c r="AY23" s="87"/>
      <c r="AZ23" s="87"/>
      <c r="BA23" s="59"/>
      <c r="BB23" s="59"/>
    </row>
    <row r="24" spans="1:54" s="8" customFormat="1" ht="15" customHeight="1" x14ac:dyDescent="0.25">
      <c r="A24" s="59" t="s">
        <v>11</v>
      </c>
      <c r="B24" s="66">
        <f>ROUND(FIRE1115_working!B24,0)</f>
        <v>0</v>
      </c>
      <c r="C24" s="66">
        <f>ROUND(FIRE1115_working!C24,0)</f>
        <v>3</v>
      </c>
      <c r="D24" s="66">
        <f>ROUND(FIRE1115_working!D24,0)</f>
        <v>1</v>
      </c>
      <c r="E24" s="66">
        <f>ROUND(FIRE1115_working!E24,0)</f>
        <v>10</v>
      </c>
      <c r="F24" s="66">
        <f>ROUND(FIRE1115_working!F24,0)</f>
        <v>2</v>
      </c>
      <c r="G24" s="66">
        <f>ROUND(FIRE1115_working!G24,0)</f>
        <v>0</v>
      </c>
      <c r="H24" s="66">
        <f>IF(SUM(B24:F24)=0,"-",ROUND(FIRE1115_working!H24,0))</f>
        <v>47</v>
      </c>
      <c r="I24" s="19" t="s">
        <v>71</v>
      </c>
      <c r="J24" s="66">
        <f>ROUND(FIRE1115_working!J24,0)</f>
        <v>5</v>
      </c>
      <c r="K24" s="66">
        <f>ROUND(FIRE1115_working!K24,0)</f>
        <v>7</v>
      </c>
      <c r="L24" s="66">
        <f>ROUND(FIRE1115_working!L24,0)</f>
        <v>3</v>
      </c>
      <c r="M24" s="66">
        <f>ROUND(FIRE1115_working!M24,0)</f>
        <v>2</v>
      </c>
      <c r="N24" s="66">
        <f>ROUND(FIRE1115_working!N24,0)</f>
        <v>0</v>
      </c>
      <c r="O24" s="66">
        <f>ROUND(FIRE1115_working!O24,0)</f>
        <v>0</v>
      </c>
      <c r="P24" s="66">
        <f>IF(SUM(J24:N24)=0,"-",ROUND(FIRE1115_working!P24,0))</f>
        <v>31</v>
      </c>
      <c r="Q24" s="19" t="s">
        <v>71</v>
      </c>
      <c r="R24" s="86">
        <f>ROUND(FIRE1115_working!R24,0)</f>
        <v>5</v>
      </c>
      <c r="S24" s="86">
        <f>ROUND(FIRE1115_working!S24,0)</f>
        <v>10</v>
      </c>
      <c r="T24" s="86">
        <f>ROUND(FIRE1115_working!T24,0)</f>
        <v>4</v>
      </c>
      <c r="U24" s="86">
        <f>ROUND(FIRE1115_working!U24,0)</f>
        <v>12</v>
      </c>
      <c r="V24" s="86">
        <f>ROUND(FIRE1115_working!V24,0)</f>
        <v>2</v>
      </c>
      <c r="W24" s="86">
        <f>ROUND(FIRE1115_working!W24,0)</f>
        <v>0</v>
      </c>
      <c r="X24" s="86">
        <f>IF(SUM(R24:V24)=0,"-",ROUND(FIRE1115_working!X24,0))</f>
        <v>39</v>
      </c>
      <c r="Y24" s="19" t="s">
        <v>71</v>
      </c>
      <c r="Z24" s="66">
        <f>ROUND(FIRE1115_working!Z24,0)</f>
        <v>0</v>
      </c>
      <c r="AA24" s="66">
        <f>ROUND(FIRE1115_working!AA24,0)</f>
        <v>0</v>
      </c>
      <c r="AB24" s="66">
        <f>ROUND(FIRE1115_working!AB24,0)</f>
        <v>0</v>
      </c>
      <c r="AC24" s="66">
        <f>ROUND(FIRE1115_working!AC24,0)</f>
        <v>1</v>
      </c>
      <c r="AD24" s="66">
        <f>ROUND(FIRE1115_working!AD24,0)</f>
        <v>1</v>
      </c>
      <c r="AE24" s="66">
        <f>ROUND(FIRE1115_working!AE24,0)</f>
        <v>0</v>
      </c>
      <c r="AF24" s="66">
        <f>IF(SUM(Z24:AD24)=0,"-",ROUND(FIRE1115_working!AF24,0))</f>
        <v>56</v>
      </c>
      <c r="AG24" s="19" t="s">
        <v>71</v>
      </c>
      <c r="AH24" s="66">
        <f>ROUND(FIRE1115_working!AH24,0)</f>
        <v>1</v>
      </c>
      <c r="AI24" s="66">
        <f>ROUND(FIRE1115_working!AI24,0)</f>
        <v>3</v>
      </c>
      <c r="AJ24" s="66">
        <f>ROUND(FIRE1115_working!AJ24,0)</f>
        <v>1</v>
      </c>
      <c r="AK24" s="66">
        <f>ROUND(FIRE1115_working!AK24,0)</f>
        <v>3</v>
      </c>
      <c r="AL24" s="66">
        <f>ROUND(FIRE1115_working!AL24,0)</f>
        <v>1</v>
      </c>
      <c r="AM24" s="66">
        <f>ROUND(FIRE1115_working!AM24,0)</f>
        <v>0</v>
      </c>
      <c r="AN24" s="66">
        <f>IF(SUM(AH24:AL24)=0,"-",ROUND(FIRE1115_working!AN24,0))</f>
        <v>40</v>
      </c>
      <c r="AO24" s="19" t="s">
        <v>71</v>
      </c>
      <c r="AP24" s="86">
        <f>ROUND(FIRE1115_working!AP24,0)</f>
        <v>6</v>
      </c>
      <c r="AQ24" s="86">
        <f>ROUND(FIRE1115_working!AQ24,0)</f>
        <v>13</v>
      </c>
      <c r="AR24" s="86">
        <f>ROUND(FIRE1115_working!AR24,0)</f>
        <v>5</v>
      </c>
      <c r="AS24" s="86">
        <f>ROUND(FIRE1115_working!AS24,0)</f>
        <v>16</v>
      </c>
      <c r="AT24" s="86">
        <f>ROUND(FIRE1115_working!AT24,0)</f>
        <v>4</v>
      </c>
      <c r="AU24" s="86">
        <f>ROUND(FIRE1115_working!AU24,0)</f>
        <v>0</v>
      </c>
      <c r="AV24" s="86">
        <f>IF(SUM(AP24:AT24)=0,"-",ROUND(FIRE1115_working!AV24,0))</f>
        <v>40</v>
      </c>
      <c r="AW24" s="20"/>
      <c r="AX24" s="20"/>
      <c r="AY24" s="87"/>
      <c r="AZ24" s="87"/>
      <c r="BA24" s="59"/>
      <c r="BB24" s="59"/>
    </row>
    <row r="25" spans="1:54" s="8" customFormat="1" ht="15" customHeight="1" x14ac:dyDescent="0.25">
      <c r="A25" s="59" t="s">
        <v>12</v>
      </c>
      <c r="B25" s="66">
        <f>ROUND(FIRE1115_working!B25,0)</f>
        <v>0</v>
      </c>
      <c r="C25" s="66">
        <f>ROUND(FIRE1115_working!C25,0)</f>
        <v>3</v>
      </c>
      <c r="D25" s="66">
        <f>ROUND(FIRE1115_working!D25,0)</f>
        <v>2</v>
      </c>
      <c r="E25" s="66">
        <f>ROUND(FIRE1115_working!E25,0)</f>
        <v>16</v>
      </c>
      <c r="F25" s="66">
        <f>ROUND(FIRE1115_working!F25,0)</f>
        <v>11</v>
      </c>
      <c r="G25" s="66">
        <f>ROUND(FIRE1115_working!G25,0)</f>
        <v>0</v>
      </c>
      <c r="H25" s="66">
        <f>IF(SUM(B25:F25)=0,"-",ROUND(FIRE1115_working!H25,0))</f>
        <v>51</v>
      </c>
      <c r="I25" s="19" t="s">
        <v>71</v>
      </c>
      <c r="J25" s="66">
        <f>ROUND(FIRE1115_working!J25,0)</f>
        <v>2</v>
      </c>
      <c r="K25" s="66">
        <f>ROUND(FIRE1115_working!K25,0)</f>
        <v>7</v>
      </c>
      <c r="L25" s="66">
        <f>ROUND(FIRE1115_working!L25,0)</f>
        <v>2</v>
      </c>
      <c r="M25" s="66">
        <f>ROUND(FIRE1115_working!M25,0)</f>
        <v>5</v>
      </c>
      <c r="N25" s="66">
        <f>ROUND(FIRE1115_working!N25,0)</f>
        <v>2</v>
      </c>
      <c r="O25" s="66">
        <f>ROUND(FIRE1115_working!O25,0)</f>
        <v>0</v>
      </c>
      <c r="P25" s="66">
        <f>IF(SUM(J25:N25)=0,"-",ROUND(FIRE1115_working!P25,0))</f>
        <v>39</v>
      </c>
      <c r="Q25" s="19" t="s">
        <v>71</v>
      </c>
      <c r="R25" s="86">
        <f>ROUND(FIRE1115_working!R25,0)</f>
        <v>2</v>
      </c>
      <c r="S25" s="86">
        <f>ROUND(FIRE1115_working!S25,0)</f>
        <v>10</v>
      </c>
      <c r="T25" s="86">
        <f>ROUND(FIRE1115_working!T25,0)</f>
        <v>4</v>
      </c>
      <c r="U25" s="86">
        <f>ROUND(FIRE1115_working!U25,0)</f>
        <v>21</v>
      </c>
      <c r="V25" s="86">
        <f>ROUND(FIRE1115_working!V25,0)</f>
        <v>13</v>
      </c>
      <c r="W25" s="86">
        <f>ROUND(FIRE1115_working!W25,0)</f>
        <v>0</v>
      </c>
      <c r="X25" s="86">
        <f>IF(SUM(R25:V25)=0,"-",ROUND(FIRE1115_working!X25,0))</f>
        <v>47</v>
      </c>
      <c r="Y25" s="19" t="s">
        <v>71</v>
      </c>
      <c r="Z25" s="66">
        <f>ROUND(FIRE1115_working!Z25,0)</f>
        <v>0</v>
      </c>
      <c r="AA25" s="66">
        <f>ROUND(FIRE1115_working!AA25,0)</f>
        <v>0</v>
      </c>
      <c r="AB25" s="66">
        <f>ROUND(FIRE1115_working!AB25,0)</f>
        <v>1</v>
      </c>
      <c r="AC25" s="66">
        <f>ROUND(FIRE1115_working!AC25,0)</f>
        <v>1</v>
      </c>
      <c r="AD25" s="66">
        <f>ROUND(FIRE1115_working!AD25,0)</f>
        <v>1</v>
      </c>
      <c r="AE25" s="66">
        <f>ROUND(FIRE1115_working!AE25,0)</f>
        <v>0</v>
      </c>
      <c r="AF25" s="66">
        <f>IF(SUM(Z25:AD25)=0,"-",ROUND(FIRE1115_working!AF25,0))</f>
        <v>51</v>
      </c>
      <c r="AG25" s="19" t="s">
        <v>71</v>
      </c>
      <c r="AH25" s="66">
        <f>ROUND(FIRE1115_working!AH25,0)</f>
        <v>0</v>
      </c>
      <c r="AI25" s="66">
        <f>ROUND(FIRE1115_working!AI25,0)</f>
        <v>6</v>
      </c>
      <c r="AJ25" s="66">
        <f>ROUND(FIRE1115_working!AJ25,0)</f>
        <v>2</v>
      </c>
      <c r="AK25" s="66">
        <f>ROUND(FIRE1115_working!AK25,0)</f>
        <v>11</v>
      </c>
      <c r="AL25" s="66">
        <f>ROUND(FIRE1115_working!AL25,0)</f>
        <v>6</v>
      </c>
      <c r="AM25" s="66">
        <f>ROUND(FIRE1115_working!AM25,0)</f>
        <v>0</v>
      </c>
      <c r="AN25" s="66">
        <f>IF(SUM(AH25:AL25)=0,"-",ROUND(FIRE1115_working!AN25,0))</f>
        <v>47</v>
      </c>
      <c r="AO25" s="19" t="s">
        <v>71</v>
      </c>
      <c r="AP25" s="86">
        <f>ROUND(FIRE1115_working!AP25,0)</f>
        <v>2</v>
      </c>
      <c r="AQ25" s="86">
        <f>ROUND(FIRE1115_working!AQ25,0)</f>
        <v>16</v>
      </c>
      <c r="AR25" s="86">
        <f>ROUND(FIRE1115_working!AR25,0)</f>
        <v>7</v>
      </c>
      <c r="AS25" s="86">
        <f>ROUND(FIRE1115_working!AS25,0)</f>
        <v>33</v>
      </c>
      <c r="AT25" s="86">
        <f>ROUND(FIRE1115_working!AT25,0)</f>
        <v>20</v>
      </c>
      <c r="AU25" s="86">
        <f>ROUND(FIRE1115_working!AU25,0)</f>
        <v>0</v>
      </c>
      <c r="AV25" s="86">
        <f>IF(SUM(AP25:AT25)=0,"-",ROUND(FIRE1115_working!AV25,0))</f>
        <v>47</v>
      </c>
      <c r="AW25" s="20"/>
      <c r="AX25" s="20"/>
      <c r="AY25" s="87"/>
      <c r="AZ25" s="87"/>
      <c r="BA25" s="59"/>
      <c r="BB25" s="59"/>
    </row>
    <row r="26" spans="1:54" s="8" customFormat="1" ht="15" customHeight="1" x14ac:dyDescent="0.25">
      <c r="A26" s="59" t="s">
        <v>13</v>
      </c>
      <c r="B26" s="66">
        <f>ROUND(FIRE1115_working!B26,0)</f>
        <v>0</v>
      </c>
      <c r="C26" s="66">
        <f>ROUND(FIRE1115_working!C26,0)</f>
        <v>5</v>
      </c>
      <c r="D26" s="66">
        <f>ROUND(FIRE1115_working!D26,0)</f>
        <v>7</v>
      </c>
      <c r="E26" s="66">
        <f>ROUND(FIRE1115_working!E26,0)</f>
        <v>25</v>
      </c>
      <c r="F26" s="66">
        <f>ROUND(FIRE1115_working!F26,0)</f>
        <v>7</v>
      </c>
      <c r="G26" s="66">
        <f>ROUND(FIRE1115_working!G26,0)</f>
        <v>0</v>
      </c>
      <c r="H26" s="66">
        <f>IF(SUM(B26:F26)=0,"-",ROUND(FIRE1115_working!H26,0))</f>
        <v>48</v>
      </c>
      <c r="I26" s="19" t="s">
        <v>71</v>
      </c>
      <c r="J26" s="66">
        <f>ROUND(FIRE1115_working!J26,0)</f>
        <v>3</v>
      </c>
      <c r="K26" s="66">
        <f>ROUND(FIRE1115_working!K26,0)</f>
        <v>12</v>
      </c>
      <c r="L26" s="66">
        <f>ROUND(FIRE1115_working!L26,0)</f>
        <v>7</v>
      </c>
      <c r="M26" s="66">
        <f>ROUND(FIRE1115_working!M26,0)</f>
        <v>8</v>
      </c>
      <c r="N26" s="66">
        <f>ROUND(FIRE1115_working!N26,0)</f>
        <v>10</v>
      </c>
      <c r="O26" s="66">
        <f>ROUND(FIRE1115_working!O26,0)</f>
        <v>0</v>
      </c>
      <c r="P26" s="66">
        <f>IF(SUM(J26:N26)=0,"-",ROUND(FIRE1115_working!P26,0))</f>
        <v>43</v>
      </c>
      <c r="Q26" s="19" t="s">
        <v>71</v>
      </c>
      <c r="R26" s="86">
        <f>ROUND(FIRE1115_working!R26,0)</f>
        <v>3</v>
      </c>
      <c r="S26" s="86">
        <f>ROUND(FIRE1115_working!S26,0)</f>
        <v>17</v>
      </c>
      <c r="T26" s="86">
        <f>ROUND(FIRE1115_working!T26,0)</f>
        <v>14</v>
      </c>
      <c r="U26" s="86">
        <f>ROUND(FIRE1115_working!U26,0)</f>
        <v>33</v>
      </c>
      <c r="V26" s="86">
        <f>ROUND(FIRE1115_working!V26,0)</f>
        <v>17</v>
      </c>
      <c r="W26" s="86">
        <f>ROUND(FIRE1115_working!W26,0)</f>
        <v>0</v>
      </c>
      <c r="X26" s="86">
        <f>IF(SUM(R26:V26)=0,"-",ROUND(FIRE1115_working!X26,0))</f>
        <v>46</v>
      </c>
      <c r="Y26" s="19" t="s">
        <v>71</v>
      </c>
      <c r="Z26" s="66">
        <f>ROUND(FIRE1115_working!Z26,0)</f>
        <v>0</v>
      </c>
      <c r="AA26" s="66">
        <f>ROUND(FIRE1115_working!AA26,0)</f>
        <v>4</v>
      </c>
      <c r="AB26" s="66">
        <f>ROUND(FIRE1115_working!AB26,0)</f>
        <v>1</v>
      </c>
      <c r="AC26" s="66">
        <f>ROUND(FIRE1115_working!AC26,0)</f>
        <v>1</v>
      </c>
      <c r="AD26" s="66">
        <f>ROUND(FIRE1115_working!AD26,0)</f>
        <v>1</v>
      </c>
      <c r="AE26" s="66">
        <f>ROUND(FIRE1115_working!AE26,0)</f>
        <v>0</v>
      </c>
      <c r="AF26" s="66">
        <f>IF(SUM(Z26:AD26)=0,"-",ROUND(FIRE1115_working!AF26,0))</f>
        <v>39</v>
      </c>
      <c r="AG26" s="19" t="s">
        <v>71</v>
      </c>
      <c r="AH26" s="66">
        <f>ROUND(FIRE1115_working!AH26,0)</f>
        <v>3</v>
      </c>
      <c r="AI26" s="66">
        <f>ROUND(FIRE1115_working!AI26,0)</f>
        <v>11</v>
      </c>
      <c r="AJ26" s="66">
        <f>ROUND(FIRE1115_working!AJ26,0)</f>
        <v>12</v>
      </c>
      <c r="AK26" s="66">
        <f>ROUND(FIRE1115_working!AK26,0)</f>
        <v>14</v>
      </c>
      <c r="AL26" s="66">
        <f>ROUND(FIRE1115_working!AL26,0)</f>
        <v>9</v>
      </c>
      <c r="AM26" s="66">
        <f>ROUND(FIRE1115_working!AM26,0)</f>
        <v>0</v>
      </c>
      <c r="AN26" s="66">
        <f>IF(SUM(AH26:AL26)=0,"-",ROUND(FIRE1115_working!AN26,0))</f>
        <v>43</v>
      </c>
      <c r="AO26" s="19" t="s">
        <v>71</v>
      </c>
      <c r="AP26" s="86">
        <f>ROUND(FIRE1115_working!AP26,0)</f>
        <v>6</v>
      </c>
      <c r="AQ26" s="86">
        <f>ROUND(FIRE1115_working!AQ26,0)</f>
        <v>32</v>
      </c>
      <c r="AR26" s="86">
        <f>ROUND(FIRE1115_working!AR26,0)</f>
        <v>27</v>
      </c>
      <c r="AS26" s="86">
        <f>ROUND(FIRE1115_working!AS26,0)</f>
        <v>48</v>
      </c>
      <c r="AT26" s="86">
        <f>ROUND(FIRE1115_working!AT26,0)</f>
        <v>27</v>
      </c>
      <c r="AU26" s="86">
        <f>ROUND(FIRE1115_working!AU26,0)</f>
        <v>0</v>
      </c>
      <c r="AV26" s="86">
        <f>IF(SUM(AP26:AT26)=0,"-",ROUND(FIRE1115_working!AV26,0))</f>
        <v>45</v>
      </c>
      <c r="AW26" s="20"/>
      <c r="AX26" s="20"/>
      <c r="AY26" s="87"/>
      <c r="AZ26" s="87"/>
      <c r="BA26" s="59"/>
      <c r="BB26" s="59"/>
    </row>
    <row r="27" spans="1:54" s="8" customFormat="1" ht="15" customHeight="1" x14ac:dyDescent="0.25">
      <c r="A27" s="59" t="s">
        <v>14</v>
      </c>
      <c r="B27" s="66">
        <f>ROUND(FIRE1115_working!B27,0)</f>
        <v>0</v>
      </c>
      <c r="C27" s="66">
        <f>ROUND(FIRE1115_working!C27,0)</f>
        <v>1</v>
      </c>
      <c r="D27" s="66">
        <f>ROUND(FIRE1115_working!D27,0)</f>
        <v>4</v>
      </c>
      <c r="E27" s="66">
        <f>ROUND(FIRE1115_working!E27,0)</f>
        <v>13</v>
      </c>
      <c r="F27" s="66">
        <f>ROUND(FIRE1115_working!F27,0)</f>
        <v>0</v>
      </c>
      <c r="G27" s="66">
        <f>ROUND(FIRE1115_working!G27,0)</f>
        <v>0</v>
      </c>
      <c r="H27" s="66">
        <f>IF(SUM(B27:F27)=0,"-",ROUND(FIRE1115_working!H27,0))</f>
        <v>47</v>
      </c>
      <c r="I27" s="19" t="s">
        <v>71</v>
      </c>
      <c r="J27" s="66">
        <f>ROUND(FIRE1115_working!J27,0)</f>
        <v>0</v>
      </c>
      <c r="K27" s="66">
        <f>ROUND(FIRE1115_working!K27,0)</f>
        <v>12</v>
      </c>
      <c r="L27" s="66">
        <f>ROUND(FIRE1115_working!L27,0)</f>
        <v>10</v>
      </c>
      <c r="M27" s="66">
        <f>ROUND(FIRE1115_working!M27,0)</f>
        <v>12</v>
      </c>
      <c r="N27" s="66">
        <f>ROUND(FIRE1115_working!N27,0)</f>
        <v>7</v>
      </c>
      <c r="O27" s="66">
        <f>ROUND(FIRE1115_working!O27,0)</f>
        <v>0</v>
      </c>
      <c r="P27" s="66">
        <f>IF(SUM(J27:N27)=0,"-",ROUND(FIRE1115_working!P27,0))</f>
        <v>44</v>
      </c>
      <c r="Q27" s="19" t="s">
        <v>71</v>
      </c>
      <c r="R27" s="86">
        <f>ROUND(FIRE1115_working!R27,0)</f>
        <v>0</v>
      </c>
      <c r="S27" s="86">
        <f>ROUND(FIRE1115_working!S27,0)</f>
        <v>13</v>
      </c>
      <c r="T27" s="86">
        <f>ROUND(FIRE1115_working!T27,0)</f>
        <v>14</v>
      </c>
      <c r="U27" s="86">
        <f>ROUND(FIRE1115_working!U27,0)</f>
        <v>25</v>
      </c>
      <c r="V27" s="86">
        <f>ROUND(FIRE1115_working!V27,0)</f>
        <v>7</v>
      </c>
      <c r="W27" s="86">
        <f>ROUND(FIRE1115_working!W27,0)</f>
        <v>0</v>
      </c>
      <c r="X27" s="86">
        <f>IF(SUM(R27:V27)=0,"-",ROUND(FIRE1115_working!X27,0))</f>
        <v>45</v>
      </c>
      <c r="Y27" s="19" t="s">
        <v>71</v>
      </c>
      <c r="Z27" s="66">
        <f>ROUND(FIRE1115_working!Z27,0)</f>
        <v>0</v>
      </c>
      <c r="AA27" s="66">
        <f>ROUND(FIRE1115_working!AA27,0)</f>
        <v>0</v>
      </c>
      <c r="AB27" s="66">
        <f>ROUND(FIRE1115_working!AB27,0)</f>
        <v>0</v>
      </c>
      <c r="AC27" s="66">
        <f>ROUND(FIRE1115_working!AC27,0)</f>
        <v>0</v>
      </c>
      <c r="AD27" s="66">
        <f>ROUND(FIRE1115_working!AD27,0)</f>
        <v>0</v>
      </c>
      <c r="AE27" s="66">
        <f>ROUND(FIRE1115_working!AE27,0)</f>
        <v>0</v>
      </c>
      <c r="AF27" s="66" t="str">
        <f>IF(SUM(Z27:AD27)=0,"-",ROUND(FIRE1115_working!AF27,0))</f>
        <v>-</v>
      </c>
      <c r="AG27" s="19" t="s">
        <v>71</v>
      </c>
      <c r="AH27" s="66">
        <f>ROUND(FIRE1115_working!AH27,0)</f>
        <v>0</v>
      </c>
      <c r="AI27" s="66">
        <f>ROUND(FIRE1115_working!AI27,0)</f>
        <v>1</v>
      </c>
      <c r="AJ27" s="66">
        <f>ROUND(FIRE1115_working!AJ27,0)</f>
        <v>2</v>
      </c>
      <c r="AK27" s="66">
        <f>ROUND(FIRE1115_working!AK27,0)</f>
        <v>1</v>
      </c>
      <c r="AL27" s="66">
        <f>ROUND(FIRE1115_working!AL27,0)</f>
        <v>7</v>
      </c>
      <c r="AM27" s="66">
        <f>ROUND(FIRE1115_working!AM27,0)</f>
        <v>0</v>
      </c>
      <c r="AN27" s="66">
        <f>IF(SUM(AH27:AL27)=0,"-",ROUND(FIRE1115_working!AN27,0))</f>
        <v>53</v>
      </c>
      <c r="AO27" s="19" t="s">
        <v>71</v>
      </c>
      <c r="AP27" s="86">
        <f>ROUND(FIRE1115_working!AP27,0)</f>
        <v>0</v>
      </c>
      <c r="AQ27" s="86">
        <f>ROUND(FIRE1115_working!AQ27,0)</f>
        <v>14</v>
      </c>
      <c r="AR27" s="86">
        <f>ROUND(FIRE1115_working!AR27,0)</f>
        <v>16</v>
      </c>
      <c r="AS27" s="86">
        <f>ROUND(FIRE1115_working!AS27,0)</f>
        <v>26</v>
      </c>
      <c r="AT27" s="86">
        <f>ROUND(FIRE1115_working!AT27,0)</f>
        <v>14</v>
      </c>
      <c r="AU27" s="86">
        <f>ROUND(FIRE1115_working!AU27,0)</f>
        <v>0</v>
      </c>
      <c r="AV27" s="86">
        <f>IF(SUM(AP27:AT27)=0,"-",ROUND(FIRE1115_working!AV27,0))</f>
        <v>46</v>
      </c>
      <c r="AW27" s="20"/>
      <c r="AX27" s="20"/>
      <c r="AY27" s="87"/>
      <c r="AZ27" s="87"/>
      <c r="BA27" s="59"/>
      <c r="BB27" s="59"/>
    </row>
    <row r="28" spans="1:54" s="8" customFormat="1" ht="15" customHeight="1" x14ac:dyDescent="0.25">
      <c r="A28" s="59" t="s">
        <v>15</v>
      </c>
      <c r="B28" s="66">
        <f>ROUND(FIRE1115_working!B28,0)</f>
        <v>3</v>
      </c>
      <c r="C28" s="66">
        <f>ROUND(FIRE1115_working!C28,0)</f>
        <v>28</v>
      </c>
      <c r="D28" s="66">
        <f>ROUND(FIRE1115_working!D28,0)</f>
        <v>35</v>
      </c>
      <c r="E28" s="66">
        <f>ROUND(FIRE1115_working!E28,0)</f>
        <v>126</v>
      </c>
      <c r="F28" s="66">
        <f>ROUND(FIRE1115_working!F28,0)</f>
        <v>32</v>
      </c>
      <c r="G28" s="66">
        <f>ROUND(FIRE1115_working!G28,0)</f>
        <v>0</v>
      </c>
      <c r="H28" s="66">
        <f>IF(SUM(B28:F28)=0,"-",ROUND(FIRE1115_working!H28,0))</f>
        <v>47</v>
      </c>
      <c r="I28" s="19" t="s">
        <v>71</v>
      </c>
      <c r="J28" s="66">
        <f>ROUND(FIRE1115_working!J28,0)</f>
        <v>0</v>
      </c>
      <c r="K28" s="66">
        <f>ROUND(FIRE1115_working!K28,0)</f>
        <v>0</v>
      </c>
      <c r="L28" s="66">
        <f>ROUND(FIRE1115_working!L28,0)</f>
        <v>0</v>
      </c>
      <c r="M28" s="66">
        <f>ROUND(FIRE1115_working!M28,0)</f>
        <v>0</v>
      </c>
      <c r="N28" s="66">
        <f>ROUND(FIRE1115_working!N28,0)</f>
        <v>0</v>
      </c>
      <c r="O28" s="66">
        <f>ROUND(FIRE1115_working!O28,0)</f>
        <v>0</v>
      </c>
      <c r="P28" s="66" t="str">
        <f>IF(SUM(J28:N28)=0,"-",ROUND(FIRE1115_working!P28,0))</f>
        <v>-</v>
      </c>
      <c r="Q28" s="19" t="s">
        <v>71</v>
      </c>
      <c r="R28" s="86">
        <f>ROUND(FIRE1115_working!R28,0)</f>
        <v>3</v>
      </c>
      <c r="S28" s="86">
        <f>ROUND(FIRE1115_working!S28,0)</f>
        <v>28</v>
      </c>
      <c r="T28" s="86">
        <f>ROUND(FIRE1115_working!T28,0)</f>
        <v>35</v>
      </c>
      <c r="U28" s="86">
        <f>ROUND(FIRE1115_working!U28,0)</f>
        <v>126</v>
      </c>
      <c r="V28" s="86">
        <f>ROUND(FIRE1115_working!V28,0)</f>
        <v>32</v>
      </c>
      <c r="W28" s="86">
        <f>ROUND(FIRE1115_working!W28,0)</f>
        <v>0</v>
      </c>
      <c r="X28" s="86">
        <f>IF(SUM(R28:V28)=0,"-",ROUND(FIRE1115_working!X28,0))</f>
        <v>47</v>
      </c>
      <c r="Y28" s="19" t="s">
        <v>71</v>
      </c>
      <c r="Z28" s="66">
        <f>ROUND(FIRE1115_working!Z28,0)</f>
        <v>0</v>
      </c>
      <c r="AA28" s="66">
        <f>ROUND(FIRE1115_working!AA28,0)</f>
        <v>4</v>
      </c>
      <c r="AB28" s="66">
        <f>ROUND(FIRE1115_working!AB28,0)</f>
        <v>3</v>
      </c>
      <c r="AC28" s="66">
        <f>ROUND(FIRE1115_working!AC28,0)</f>
        <v>1</v>
      </c>
      <c r="AD28" s="66">
        <f>ROUND(FIRE1115_working!AD28,0)</f>
        <v>3</v>
      </c>
      <c r="AE28" s="66">
        <f>ROUND(FIRE1115_working!AE28,0)</f>
        <v>0</v>
      </c>
      <c r="AF28" s="66">
        <f>IF(SUM(Z28:AD28)=0,"-",ROUND(FIRE1115_working!AF28,0))</f>
        <v>43</v>
      </c>
      <c r="AG28" s="19" t="s">
        <v>71</v>
      </c>
      <c r="AH28" s="66">
        <f>ROUND(FIRE1115_working!AH28,0)</f>
        <v>8</v>
      </c>
      <c r="AI28" s="66">
        <f>ROUND(FIRE1115_working!AI28,0)</f>
        <v>25</v>
      </c>
      <c r="AJ28" s="66">
        <f>ROUND(FIRE1115_working!AJ28,0)</f>
        <v>24</v>
      </c>
      <c r="AK28" s="66">
        <f>ROUND(FIRE1115_working!AK28,0)</f>
        <v>13</v>
      </c>
      <c r="AL28" s="66">
        <f>ROUND(FIRE1115_working!AL28,0)</f>
        <v>42</v>
      </c>
      <c r="AM28" s="66">
        <f>ROUND(FIRE1115_working!AM28,0)</f>
        <v>0</v>
      </c>
      <c r="AN28" s="66">
        <f>IF(SUM(AH28:AL28)=0,"-",ROUND(FIRE1115_working!AN28,0))</f>
        <v>45</v>
      </c>
      <c r="AO28" s="19" t="s">
        <v>71</v>
      </c>
      <c r="AP28" s="86">
        <f>ROUND(FIRE1115_working!AP28,0)</f>
        <v>11</v>
      </c>
      <c r="AQ28" s="86">
        <f>ROUND(FIRE1115_working!AQ28,0)</f>
        <v>57</v>
      </c>
      <c r="AR28" s="86">
        <f>ROUND(FIRE1115_working!AR28,0)</f>
        <v>62</v>
      </c>
      <c r="AS28" s="86">
        <f>ROUND(FIRE1115_working!AS28,0)</f>
        <v>140</v>
      </c>
      <c r="AT28" s="86">
        <f>ROUND(FIRE1115_working!AT28,0)</f>
        <v>77</v>
      </c>
      <c r="AU28" s="86">
        <f>ROUND(FIRE1115_working!AU28,0)</f>
        <v>0</v>
      </c>
      <c r="AV28" s="86">
        <f>IF(SUM(AP28:AT28)=0,"-",ROUND(FIRE1115_working!AV28,0))</f>
        <v>47</v>
      </c>
      <c r="AW28" s="20"/>
      <c r="AX28" s="20"/>
      <c r="AY28" s="87"/>
      <c r="AZ28" s="87"/>
      <c r="BA28" s="59"/>
      <c r="BB28" s="59"/>
    </row>
    <row r="29" spans="1:54" s="8" customFormat="1" ht="15" customHeight="1" x14ac:dyDescent="0.25">
      <c r="A29" s="59" t="s">
        <v>16</v>
      </c>
      <c r="B29" s="66">
        <f>ROUND(FIRE1115_working!B29,0)</f>
        <v>0</v>
      </c>
      <c r="C29" s="66">
        <f>ROUND(FIRE1115_working!C29,0)</f>
        <v>15</v>
      </c>
      <c r="D29" s="66">
        <f>ROUND(FIRE1115_working!D29,0)</f>
        <v>18</v>
      </c>
      <c r="E29" s="66">
        <f>ROUND(FIRE1115_working!E29,0)</f>
        <v>37</v>
      </c>
      <c r="F29" s="66">
        <f>ROUND(FIRE1115_working!F29,0)</f>
        <v>11</v>
      </c>
      <c r="G29" s="66">
        <f>ROUND(FIRE1115_working!G29,0)</f>
        <v>0</v>
      </c>
      <c r="H29" s="66">
        <f>IF(SUM(B29:F29)=0,"-",ROUND(FIRE1115_working!H29,0))</f>
        <v>46</v>
      </c>
      <c r="I29" s="19" t="s">
        <v>71</v>
      </c>
      <c r="J29" s="66">
        <f>ROUND(FIRE1115_working!J29,0)</f>
        <v>0</v>
      </c>
      <c r="K29" s="66">
        <f>ROUND(FIRE1115_working!K29,0)</f>
        <v>0</v>
      </c>
      <c r="L29" s="66">
        <f>ROUND(FIRE1115_working!L29,0)</f>
        <v>0</v>
      </c>
      <c r="M29" s="66">
        <f>ROUND(FIRE1115_working!M29,0)</f>
        <v>0</v>
      </c>
      <c r="N29" s="66">
        <f>ROUND(FIRE1115_working!N29,0)</f>
        <v>0</v>
      </c>
      <c r="O29" s="66">
        <f>ROUND(FIRE1115_working!O29,0)</f>
        <v>0</v>
      </c>
      <c r="P29" s="66" t="str">
        <f>IF(SUM(J29:N29)=0,"-",ROUND(FIRE1115_working!P29,0))</f>
        <v>-</v>
      </c>
      <c r="Q29" s="19" t="s">
        <v>71</v>
      </c>
      <c r="R29" s="86">
        <f>ROUND(FIRE1115_working!R29,0)</f>
        <v>0</v>
      </c>
      <c r="S29" s="86">
        <f>ROUND(FIRE1115_working!S29,0)</f>
        <v>15</v>
      </c>
      <c r="T29" s="86">
        <f>ROUND(FIRE1115_working!T29,0)</f>
        <v>18</v>
      </c>
      <c r="U29" s="86">
        <f>ROUND(FIRE1115_working!U29,0)</f>
        <v>37</v>
      </c>
      <c r="V29" s="86">
        <f>ROUND(FIRE1115_working!V29,0)</f>
        <v>11</v>
      </c>
      <c r="W29" s="86">
        <f>ROUND(FIRE1115_working!W29,0)</f>
        <v>0</v>
      </c>
      <c r="X29" s="86">
        <f>IF(SUM(R29:V29)=0,"-",ROUND(FIRE1115_working!X29,0))</f>
        <v>46</v>
      </c>
      <c r="Y29" s="19" t="s">
        <v>71</v>
      </c>
      <c r="Z29" s="66">
        <f>ROUND(FIRE1115_working!Z29,0)</f>
        <v>0</v>
      </c>
      <c r="AA29" s="66">
        <f>ROUND(FIRE1115_working!AA29,0)</f>
        <v>0</v>
      </c>
      <c r="AB29" s="66">
        <f>ROUND(FIRE1115_working!AB29,0)</f>
        <v>0</v>
      </c>
      <c r="AC29" s="66">
        <f>ROUND(FIRE1115_working!AC29,0)</f>
        <v>0</v>
      </c>
      <c r="AD29" s="66">
        <f>ROUND(FIRE1115_working!AD29,0)</f>
        <v>0</v>
      </c>
      <c r="AE29" s="66">
        <f>ROUND(FIRE1115_working!AE29,0)</f>
        <v>0</v>
      </c>
      <c r="AF29" s="66" t="str">
        <f>IF(SUM(Z29:AD29)=0,"-",ROUND(FIRE1115_working!AF29,0))</f>
        <v>-</v>
      </c>
      <c r="AG29" s="19" t="s">
        <v>71</v>
      </c>
      <c r="AH29" s="66">
        <f>ROUND(FIRE1115_working!AH29,0)</f>
        <v>2</v>
      </c>
      <c r="AI29" s="66">
        <f>ROUND(FIRE1115_working!AI29,0)</f>
        <v>13</v>
      </c>
      <c r="AJ29" s="66">
        <f>ROUND(FIRE1115_working!AJ29,0)</f>
        <v>4</v>
      </c>
      <c r="AK29" s="66">
        <f>ROUND(FIRE1115_working!AK29,0)</f>
        <v>2</v>
      </c>
      <c r="AL29" s="66">
        <f>ROUND(FIRE1115_working!AL29,0)</f>
        <v>9</v>
      </c>
      <c r="AM29" s="66">
        <f>ROUND(FIRE1115_working!AM29,0)</f>
        <v>0</v>
      </c>
      <c r="AN29" s="66">
        <f>IF(SUM(AH29:AL29)=0,"-",ROUND(FIRE1115_working!AN29,0))</f>
        <v>41</v>
      </c>
      <c r="AO29" s="19" t="s">
        <v>71</v>
      </c>
      <c r="AP29" s="86">
        <f>ROUND(FIRE1115_working!AP29,0)</f>
        <v>2</v>
      </c>
      <c r="AQ29" s="86">
        <f>ROUND(FIRE1115_working!AQ29,0)</f>
        <v>28</v>
      </c>
      <c r="AR29" s="86">
        <f>ROUND(FIRE1115_working!AR29,0)</f>
        <v>22</v>
      </c>
      <c r="AS29" s="86">
        <f>ROUND(FIRE1115_working!AS29,0)</f>
        <v>39</v>
      </c>
      <c r="AT29" s="86">
        <f>ROUND(FIRE1115_working!AT29,0)</f>
        <v>20</v>
      </c>
      <c r="AU29" s="86">
        <f>ROUND(FIRE1115_working!AU29,0)</f>
        <v>0</v>
      </c>
      <c r="AV29" s="86">
        <f>IF(SUM(AP29:AT29)=0,"-",ROUND(FIRE1115_working!AV29,0))</f>
        <v>45</v>
      </c>
      <c r="AW29" s="20"/>
      <c r="AX29" s="20"/>
      <c r="AY29" s="87"/>
      <c r="AZ29" s="87"/>
      <c r="BA29" s="59"/>
      <c r="BB29" s="59"/>
    </row>
    <row r="30" spans="1:54" s="8" customFormat="1" ht="15" customHeight="1" x14ac:dyDescent="0.25">
      <c r="A30" s="59" t="s">
        <v>63</v>
      </c>
      <c r="B30" s="66">
        <f>ROUND(FIRE1115_working!B30,0)</f>
        <v>0</v>
      </c>
      <c r="C30" s="66">
        <f>ROUND(FIRE1115_working!C30,0)</f>
        <v>2</v>
      </c>
      <c r="D30" s="66">
        <f>ROUND(FIRE1115_working!D30,0)</f>
        <v>4</v>
      </c>
      <c r="E30" s="66">
        <f>ROUND(FIRE1115_working!E30,0)</f>
        <v>26</v>
      </c>
      <c r="F30" s="66">
        <f>ROUND(FIRE1115_working!F30,0)</f>
        <v>18</v>
      </c>
      <c r="G30" s="66">
        <f>ROUND(FIRE1115_working!G30,0)</f>
        <v>0</v>
      </c>
      <c r="H30" s="66">
        <f>IF(SUM(B30:F30)=0,"-",ROUND(FIRE1115_working!H30,0))</f>
        <v>52</v>
      </c>
      <c r="I30" s="19" t="s">
        <v>71</v>
      </c>
      <c r="J30" s="66">
        <f>ROUND(FIRE1115_working!J30,0)</f>
        <v>3</v>
      </c>
      <c r="K30" s="66">
        <f>ROUND(FIRE1115_working!K30,0)</f>
        <v>10</v>
      </c>
      <c r="L30" s="66">
        <f>ROUND(FIRE1115_working!L30,0)</f>
        <v>13</v>
      </c>
      <c r="M30" s="66">
        <f>ROUND(FIRE1115_working!M30,0)</f>
        <v>11</v>
      </c>
      <c r="N30" s="66">
        <f>ROUND(FIRE1115_working!N30,0)</f>
        <v>9</v>
      </c>
      <c r="O30" s="66">
        <f>ROUND(FIRE1115_working!O30,0)</f>
        <v>0</v>
      </c>
      <c r="P30" s="66">
        <f>IF(SUM(J30:N30)=0,"-",ROUND(FIRE1115_working!P30,0))</f>
        <v>43</v>
      </c>
      <c r="Q30" s="19" t="s">
        <v>71</v>
      </c>
      <c r="R30" s="86">
        <f>ROUND(FIRE1115_working!R30,0)</f>
        <v>3</v>
      </c>
      <c r="S30" s="86">
        <f>ROUND(FIRE1115_working!S30,0)</f>
        <v>12</v>
      </c>
      <c r="T30" s="86">
        <f>ROUND(FIRE1115_working!T30,0)</f>
        <v>17</v>
      </c>
      <c r="U30" s="86">
        <f>ROUND(FIRE1115_working!U30,0)</f>
        <v>37</v>
      </c>
      <c r="V30" s="86">
        <f>ROUND(FIRE1115_working!V30,0)</f>
        <v>27</v>
      </c>
      <c r="W30" s="86">
        <f>ROUND(FIRE1115_working!W30,0)</f>
        <v>0</v>
      </c>
      <c r="X30" s="86">
        <f>IF(SUM(R30:V30)=0,"-",ROUND(FIRE1115_working!X30,0))</f>
        <v>48</v>
      </c>
      <c r="Y30" s="19" t="s">
        <v>71</v>
      </c>
      <c r="Z30" s="66">
        <f>ROUND(FIRE1115_working!Z30,0)</f>
        <v>1</v>
      </c>
      <c r="AA30" s="66">
        <f>ROUND(FIRE1115_working!AA30,0)</f>
        <v>0</v>
      </c>
      <c r="AB30" s="66">
        <f>ROUND(FIRE1115_working!AB30,0)</f>
        <v>0</v>
      </c>
      <c r="AC30" s="66">
        <f>ROUND(FIRE1115_working!AC30,0)</f>
        <v>3</v>
      </c>
      <c r="AD30" s="66">
        <f>ROUND(FIRE1115_working!AD30,0)</f>
        <v>1</v>
      </c>
      <c r="AE30" s="66">
        <f>ROUND(FIRE1115_working!AE30,0)</f>
        <v>0</v>
      </c>
      <c r="AF30" s="66">
        <f>IF(SUM(Z30:AD30)=0,"-",ROUND(FIRE1115_working!AF30,0))</f>
        <v>46</v>
      </c>
      <c r="AG30" s="19" t="s">
        <v>71</v>
      </c>
      <c r="AH30" s="66">
        <f>ROUND(FIRE1115_working!AH30,0)</f>
        <v>4</v>
      </c>
      <c r="AI30" s="66">
        <f>ROUND(FIRE1115_working!AI30,0)</f>
        <v>8</v>
      </c>
      <c r="AJ30" s="66">
        <f>ROUND(FIRE1115_working!AJ30,0)</f>
        <v>12</v>
      </c>
      <c r="AK30" s="66">
        <f>ROUND(FIRE1115_working!AK30,0)</f>
        <v>8</v>
      </c>
      <c r="AL30" s="66">
        <f>ROUND(FIRE1115_working!AL30,0)</f>
        <v>16</v>
      </c>
      <c r="AM30" s="66">
        <f>ROUND(FIRE1115_working!AM30,0)</f>
        <v>0</v>
      </c>
      <c r="AN30" s="66">
        <f>IF(SUM(AH30:AL30)=0,"-",ROUND(FIRE1115_working!AN30,0))</f>
        <v>45</v>
      </c>
      <c r="AO30" s="19" t="s">
        <v>71</v>
      </c>
      <c r="AP30" s="86">
        <f>ROUND(FIRE1115_working!AP30,0)</f>
        <v>8</v>
      </c>
      <c r="AQ30" s="86">
        <f>ROUND(FIRE1115_working!AQ30,0)</f>
        <v>20</v>
      </c>
      <c r="AR30" s="86">
        <f>ROUND(FIRE1115_working!AR30,0)</f>
        <v>29</v>
      </c>
      <c r="AS30" s="86">
        <f>ROUND(FIRE1115_working!AS30,0)</f>
        <v>48</v>
      </c>
      <c r="AT30" s="86">
        <f>ROUND(FIRE1115_working!AT30,0)</f>
        <v>44</v>
      </c>
      <c r="AU30" s="86">
        <f>ROUND(FIRE1115_working!AU30,0)</f>
        <v>0</v>
      </c>
      <c r="AV30" s="86">
        <f>IF(SUM(AP30:AT30)=0,"-",ROUND(FIRE1115_working!AV30,0))</f>
        <v>47</v>
      </c>
      <c r="AW30" s="20"/>
      <c r="AX30" s="20"/>
      <c r="AY30" s="87"/>
      <c r="AZ30" s="87"/>
      <c r="BA30" s="59"/>
      <c r="BB30" s="59"/>
    </row>
    <row r="31" spans="1:54" s="8" customFormat="1" ht="15" customHeight="1" x14ac:dyDescent="0.25">
      <c r="A31" s="59" t="s">
        <v>17</v>
      </c>
      <c r="B31" s="66">
        <f>ROUND(FIRE1115_working!B31,0)</f>
        <v>0</v>
      </c>
      <c r="C31" s="66">
        <f>ROUND(FIRE1115_working!C31,0)</f>
        <v>4</v>
      </c>
      <c r="D31" s="66">
        <f>ROUND(FIRE1115_working!D31,0)</f>
        <v>2</v>
      </c>
      <c r="E31" s="66">
        <f>ROUND(FIRE1115_working!E31,0)</f>
        <v>12</v>
      </c>
      <c r="F31" s="66">
        <f>ROUND(FIRE1115_working!F31,0)</f>
        <v>1</v>
      </c>
      <c r="G31" s="66">
        <f>ROUND(FIRE1115_working!G31,0)</f>
        <v>0</v>
      </c>
      <c r="H31" s="66">
        <f>IF(SUM(B31:F31)=0,"-",ROUND(FIRE1115_working!H31,0))</f>
        <v>46</v>
      </c>
      <c r="I31" s="19" t="s">
        <v>71</v>
      </c>
      <c r="J31" s="66">
        <f>ROUND(FIRE1115_working!J31,0)</f>
        <v>4</v>
      </c>
      <c r="K31" s="66">
        <f>ROUND(FIRE1115_working!K31,0)</f>
        <v>18</v>
      </c>
      <c r="L31" s="66">
        <f>ROUND(FIRE1115_working!L31,0)</f>
        <v>12</v>
      </c>
      <c r="M31" s="66">
        <f>ROUND(FIRE1115_working!M31,0)</f>
        <v>6</v>
      </c>
      <c r="N31" s="66">
        <f>ROUND(FIRE1115_working!N31,0)</f>
        <v>7</v>
      </c>
      <c r="O31" s="66">
        <f>ROUND(FIRE1115_working!O31,0)</f>
        <v>0</v>
      </c>
      <c r="P31" s="66">
        <f>IF(SUM(J31:N31)=0,"-",ROUND(FIRE1115_working!P31,0))</f>
        <v>39</v>
      </c>
      <c r="Q31" s="19" t="s">
        <v>71</v>
      </c>
      <c r="R31" s="86">
        <f>ROUND(FIRE1115_working!R31,0)</f>
        <v>4</v>
      </c>
      <c r="S31" s="86">
        <f>ROUND(FIRE1115_working!S31,0)</f>
        <v>22</v>
      </c>
      <c r="T31" s="86">
        <f>ROUND(FIRE1115_working!T31,0)</f>
        <v>14</v>
      </c>
      <c r="U31" s="86">
        <f>ROUND(FIRE1115_working!U31,0)</f>
        <v>18</v>
      </c>
      <c r="V31" s="86">
        <f>ROUND(FIRE1115_working!V31,0)</f>
        <v>8</v>
      </c>
      <c r="W31" s="86">
        <f>ROUND(FIRE1115_working!W31,0)</f>
        <v>0</v>
      </c>
      <c r="X31" s="86">
        <f>IF(SUM(R31:V31)=0,"-",ROUND(FIRE1115_working!X31,0))</f>
        <v>41</v>
      </c>
      <c r="Y31" s="19" t="s">
        <v>71</v>
      </c>
      <c r="Z31" s="66">
        <f>ROUND(FIRE1115_working!Z31,0)</f>
        <v>0</v>
      </c>
      <c r="AA31" s="66">
        <f>ROUND(FIRE1115_working!AA31,0)</f>
        <v>0</v>
      </c>
      <c r="AB31" s="66">
        <f>ROUND(FIRE1115_working!AB31,0)</f>
        <v>1</v>
      </c>
      <c r="AC31" s="66">
        <f>ROUND(FIRE1115_working!AC31,0)</f>
        <v>0</v>
      </c>
      <c r="AD31" s="66">
        <f>ROUND(FIRE1115_working!AD31,0)</f>
        <v>1</v>
      </c>
      <c r="AE31" s="66">
        <f>ROUND(FIRE1115_working!AE31,0)</f>
        <v>0</v>
      </c>
      <c r="AF31" s="66">
        <f>IF(SUM(Z31:AD31)=0,"-",ROUND(FIRE1115_working!AF31,0))</f>
        <v>51</v>
      </c>
      <c r="AG31" s="19" t="s">
        <v>71</v>
      </c>
      <c r="AH31" s="66">
        <f>ROUND(FIRE1115_working!AH31,0)</f>
        <v>2</v>
      </c>
      <c r="AI31" s="66">
        <f>ROUND(FIRE1115_working!AI31,0)</f>
        <v>0</v>
      </c>
      <c r="AJ31" s="66">
        <f>ROUND(FIRE1115_working!AJ31,0)</f>
        <v>3</v>
      </c>
      <c r="AK31" s="66">
        <f>ROUND(FIRE1115_working!AK31,0)</f>
        <v>3</v>
      </c>
      <c r="AL31" s="66">
        <f>ROUND(FIRE1115_working!AL31,0)</f>
        <v>10</v>
      </c>
      <c r="AM31" s="66">
        <f>ROUND(FIRE1115_working!AM31,0)</f>
        <v>0</v>
      </c>
      <c r="AN31" s="66">
        <f>IF(SUM(AH31:AL31)=0,"-",ROUND(FIRE1115_working!AN31,0))</f>
        <v>51</v>
      </c>
      <c r="AO31" s="19" t="s">
        <v>71</v>
      </c>
      <c r="AP31" s="86">
        <f>ROUND(FIRE1115_working!AP31,0)</f>
        <v>6</v>
      </c>
      <c r="AQ31" s="86">
        <f>ROUND(FIRE1115_working!AQ31,0)</f>
        <v>22</v>
      </c>
      <c r="AR31" s="86">
        <f>ROUND(FIRE1115_working!AR31,0)</f>
        <v>18</v>
      </c>
      <c r="AS31" s="86">
        <f>ROUND(FIRE1115_working!AS31,0)</f>
        <v>21</v>
      </c>
      <c r="AT31" s="86">
        <f>ROUND(FIRE1115_working!AT31,0)</f>
        <v>19</v>
      </c>
      <c r="AU31" s="86">
        <f>ROUND(FIRE1115_working!AU31,0)</f>
        <v>0</v>
      </c>
      <c r="AV31" s="86">
        <f>IF(SUM(AP31:AT31)=0,"-",ROUND(FIRE1115_working!AV31,0))</f>
        <v>43</v>
      </c>
      <c r="AW31" s="59"/>
      <c r="AX31" s="59"/>
      <c r="AY31" s="68"/>
      <c r="AZ31" s="68"/>
      <c r="BA31" s="59"/>
      <c r="BB31" s="59"/>
    </row>
    <row r="32" spans="1:54" s="8" customFormat="1" ht="15" customHeight="1" x14ac:dyDescent="0.25">
      <c r="A32" s="59" t="s">
        <v>18</v>
      </c>
      <c r="B32" s="66">
        <f>ROUND(FIRE1115_working!B32,0)</f>
        <v>2</v>
      </c>
      <c r="C32" s="66">
        <f>ROUND(FIRE1115_working!C32,0)</f>
        <v>15</v>
      </c>
      <c r="D32" s="66">
        <f>ROUND(FIRE1115_working!D32,0)</f>
        <v>8</v>
      </c>
      <c r="E32" s="66">
        <f>ROUND(FIRE1115_working!E32,0)</f>
        <v>9</v>
      </c>
      <c r="F32" s="66">
        <f>ROUND(FIRE1115_working!F32,0)</f>
        <v>10</v>
      </c>
      <c r="G32" s="66">
        <f>ROUND(FIRE1115_working!G32,0)</f>
        <v>0</v>
      </c>
      <c r="H32" s="66">
        <f>IF(SUM(B32:F32)=0,"-",ROUND(FIRE1115_working!H32,0))</f>
        <v>43</v>
      </c>
      <c r="I32" s="19" t="s">
        <v>71</v>
      </c>
      <c r="J32" s="66">
        <f>ROUND(FIRE1115_working!J32,0)</f>
        <v>2</v>
      </c>
      <c r="K32" s="66">
        <f>ROUND(FIRE1115_working!K32,0)</f>
        <v>9</v>
      </c>
      <c r="L32" s="66">
        <f>ROUND(FIRE1115_working!L32,0)</f>
        <v>7</v>
      </c>
      <c r="M32" s="66">
        <f>ROUND(FIRE1115_working!M32,0)</f>
        <v>7</v>
      </c>
      <c r="N32" s="66">
        <f>ROUND(FIRE1115_working!N32,0)</f>
        <v>1</v>
      </c>
      <c r="O32" s="66">
        <f>ROUND(FIRE1115_working!O32,0)</f>
        <v>0</v>
      </c>
      <c r="P32" s="66">
        <f>IF(SUM(J32:N32)=0,"-",ROUND(FIRE1115_working!P32,0))</f>
        <v>39</v>
      </c>
      <c r="Q32" s="19" t="s">
        <v>71</v>
      </c>
      <c r="R32" s="86">
        <f>ROUND(FIRE1115_working!R32,0)</f>
        <v>4</v>
      </c>
      <c r="S32" s="86">
        <f>ROUND(FIRE1115_working!S32,0)</f>
        <v>24</v>
      </c>
      <c r="T32" s="86">
        <f>ROUND(FIRE1115_working!T32,0)</f>
        <v>15</v>
      </c>
      <c r="U32" s="86">
        <f>ROUND(FIRE1115_working!U32,0)</f>
        <v>16</v>
      </c>
      <c r="V32" s="86">
        <f>ROUND(FIRE1115_working!V32,0)</f>
        <v>11</v>
      </c>
      <c r="W32" s="86">
        <f>ROUND(FIRE1115_working!W32,0)</f>
        <v>0</v>
      </c>
      <c r="X32" s="86">
        <f>IF(SUM(R32:V32)=0,"-",ROUND(FIRE1115_working!X32,0))</f>
        <v>41</v>
      </c>
      <c r="Y32" s="19" t="s">
        <v>71</v>
      </c>
      <c r="Z32" s="66">
        <f>ROUND(FIRE1115_working!Z32,0)</f>
        <v>0</v>
      </c>
      <c r="AA32" s="66">
        <f>ROUND(FIRE1115_working!AA32,0)</f>
        <v>0</v>
      </c>
      <c r="AB32" s="66">
        <f>ROUND(FIRE1115_working!AB32,0)</f>
        <v>1</v>
      </c>
      <c r="AC32" s="66">
        <f>ROUND(FIRE1115_working!AC32,0)</f>
        <v>0</v>
      </c>
      <c r="AD32" s="66">
        <f>ROUND(FIRE1115_working!AD32,0)</f>
        <v>1</v>
      </c>
      <c r="AE32" s="66">
        <f>ROUND(FIRE1115_working!AE32,0)</f>
        <v>0</v>
      </c>
      <c r="AF32" s="66">
        <f>IF(SUM(Z32:AD32)=0,"-",ROUND(FIRE1115_working!AF32,0))</f>
        <v>51</v>
      </c>
      <c r="AG32" s="19" t="s">
        <v>71</v>
      </c>
      <c r="AH32" s="66">
        <f>ROUND(FIRE1115_working!AH32,0)</f>
        <v>0</v>
      </c>
      <c r="AI32" s="66">
        <f>ROUND(FIRE1115_working!AI32,0)</f>
        <v>2</v>
      </c>
      <c r="AJ32" s="66">
        <f>ROUND(FIRE1115_working!AJ32,0)</f>
        <v>3</v>
      </c>
      <c r="AK32" s="66">
        <f>ROUND(FIRE1115_working!AK32,0)</f>
        <v>7</v>
      </c>
      <c r="AL32" s="66">
        <f>ROUND(FIRE1115_working!AL32,0)</f>
        <v>14</v>
      </c>
      <c r="AM32" s="66">
        <f>ROUND(FIRE1115_working!AM32,0)</f>
        <v>0</v>
      </c>
      <c r="AN32" s="66">
        <f>IF(SUM(AH32:AL32)=0,"-",ROUND(FIRE1115_working!AN32,0))</f>
        <v>53</v>
      </c>
      <c r="AO32" s="19" t="s">
        <v>71</v>
      </c>
      <c r="AP32" s="86">
        <f>ROUND(FIRE1115_working!AP32,0)</f>
        <v>4</v>
      </c>
      <c r="AQ32" s="86">
        <f>ROUND(FIRE1115_working!AQ32,0)</f>
        <v>26</v>
      </c>
      <c r="AR32" s="86">
        <f>ROUND(FIRE1115_working!AR32,0)</f>
        <v>19</v>
      </c>
      <c r="AS32" s="86">
        <f>ROUND(FIRE1115_working!AS32,0)</f>
        <v>23</v>
      </c>
      <c r="AT32" s="86">
        <f>ROUND(FIRE1115_working!AT32,0)</f>
        <v>26</v>
      </c>
      <c r="AU32" s="86">
        <f>ROUND(FIRE1115_working!AU32,0)</f>
        <v>0</v>
      </c>
      <c r="AV32" s="86">
        <f>IF(SUM(AP32:AT32)=0,"-",ROUND(FIRE1115_working!AV32,0))</f>
        <v>45</v>
      </c>
      <c r="AW32" s="20"/>
      <c r="AX32" s="20"/>
      <c r="AY32" s="87"/>
      <c r="AZ32" s="87"/>
      <c r="BA32" s="59"/>
      <c r="BB32" s="59"/>
    </row>
    <row r="33" spans="1:54" s="8" customFormat="1" ht="15" customHeight="1" x14ac:dyDescent="0.25">
      <c r="A33" s="59" t="s">
        <v>19</v>
      </c>
      <c r="B33" s="66">
        <f>ROUND(FIRE1115_working!B33,0)</f>
        <v>1</v>
      </c>
      <c r="C33" s="66">
        <f>ROUND(FIRE1115_working!C33,0)</f>
        <v>2</v>
      </c>
      <c r="D33" s="66">
        <f>ROUND(FIRE1115_working!D33,0)</f>
        <v>6</v>
      </c>
      <c r="E33" s="66">
        <f>ROUND(FIRE1115_working!E33,0)</f>
        <v>23</v>
      </c>
      <c r="F33" s="66">
        <f>ROUND(FIRE1115_working!F33,0)</f>
        <v>10</v>
      </c>
      <c r="G33" s="66">
        <f>ROUND(FIRE1115_working!G33,0)</f>
        <v>0</v>
      </c>
      <c r="H33" s="66">
        <f>IF(SUM(B33:F33)=0,"-",ROUND(FIRE1115_working!H33,0))</f>
        <v>50</v>
      </c>
      <c r="I33" s="19" t="s">
        <v>71</v>
      </c>
      <c r="J33" s="66">
        <f>ROUND(FIRE1115_working!J33,0)</f>
        <v>2</v>
      </c>
      <c r="K33" s="66">
        <f>ROUND(FIRE1115_working!K33,0)</f>
        <v>6</v>
      </c>
      <c r="L33" s="66">
        <f>ROUND(FIRE1115_working!L33,0)</f>
        <v>6</v>
      </c>
      <c r="M33" s="66">
        <f>ROUND(FIRE1115_working!M33,0)</f>
        <v>7</v>
      </c>
      <c r="N33" s="66">
        <f>ROUND(FIRE1115_working!N33,0)</f>
        <v>6</v>
      </c>
      <c r="O33" s="66">
        <f>ROUND(FIRE1115_working!O33,0)</f>
        <v>0</v>
      </c>
      <c r="P33" s="66">
        <f>IF(SUM(J33:N33)=0,"-",ROUND(FIRE1115_working!P33,0))</f>
        <v>44</v>
      </c>
      <c r="Q33" s="19" t="s">
        <v>71</v>
      </c>
      <c r="R33" s="86">
        <f>ROUND(FIRE1115_working!R33,0)</f>
        <v>3</v>
      </c>
      <c r="S33" s="86">
        <f>ROUND(FIRE1115_working!S33,0)</f>
        <v>8</v>
      </c>
      <c r="T33" s="86">
        <f>ROUND(FIRE1115_working!T33,0)</f>
        <v>12</v>
      </c>
      <c r="U33" s="86">
        <f>ROUND(FIRE1115_working!U33,0)</f>
        <v>30</v>
      </c>
      <c r="V33" s="86">
        <f>ROUND(FIRE1115_working!V33,0)</f>
        <v>16</v>
      </c>
      <c r="W33" s="86">
        <f>ROUND(FIRE1115_working!W33,0)</f>
        <v>0</v>
      </c>
      <c r="X33" s="86">
        <f>IF(SUM(R33:V33)=0,"-",ROUND(FIRE1115_working!X33,0))</f>
        <v>47</v>
      </c>
      <c r="Y33" s="19" t="s">
        <v>71</v>
      </c>
      <c r="Z33" s="66">
        <f>ROUND(FIRE1115_working!Z33,0)</f>
        <v>0</v>
      </c>
      <c r="AA33" s="66">
        <f>ROUND(FIRE1115_working!AA33,0)</f>
        <v>0</v>
      </c>
      <c r="AB33" s="66">
        <f>ROUND(FIRE1115_working!AB33,0)</f>
        <v>1</v>
      </c>
      <c r="AC33" s="66">
        <f>ROUND(FIRE1115_working!AC33,0)</f>
        <v>0</v>
      </c>
      <c r="AD33" s="66">
        <f>ROUND(FIRE1115_working!AD33,0)</f>
        <v>2</v>
      </c>
      <c r="AE33" s="66">
        <f>ROUND(FIRE1115_working!AE33,0)</f>
        <v>0</v>
      </c>
      <c r="AF33" s="66">
        <f>IF(SUM(Z33:AD33)=0,"-",ROUND(FIRE1115_working!AF33,0))</f>
        <v>54</v>
      </c>
      <c r="AG33" s="19" t="s">
        <v>71</v>
      </c>
      <c r="AH33" s="66">
        <f>ROUND(FIRE1115_working!AH33,0)</f>
        <v>2</v>
      </c>
      <c r="AI33" s="66">
        <f>ROUND(FIRE1115_working!AI33,0)</f>
        <v>6</v>
      </c>
      <c r="AJ33" s="66">
        <f>ROUND(FIRE1115_working!AJ33,0)</f>
        <v>3</v>
      </c>
      <c r="AK33" s="66">
        <f>ROUND(FIRE1115_working!AK33,0)</f>
        <v>7</v>
      </c>
      <c r="AL33" s="66">
        <f>ROUND(FIRE1115_working!AL33,0)</f>
        <v>10</v>
      </c>
      <c r="AM33" s="66">
        <f>ROUND(FIRE1115_working!AM33,0)</f>
        <v>0</v>
      </c>
      <c r="AN33" s="66">
        <f>IF(SUM(AH33:AL33)=0,"-",ROUND(FIRE1115_working!AN33,0))</f>
        <v>46</v>
      </c>
      <c r="AO33" s="19" t="s">
        <v>71</v>
      </c>
      <c r="AP33" s="86">
        <f>ROUND(FIRE1115_working!AP33,0)</f>
        <v>5</v>
      </c>
      <c r="AQ33" s="86">
        <f>ROUND(FIRE1115_working!AQ33,0)</f>
        <v>14</v>
      </c>
      <c r="AR33" s="86">
        <f>ROUND(FIRE1115_working!AR33,0)</f>
        <v>16</v>
      </c>
      <c r="AS33" s="86">
        <f>ROUND(FIRE1115_working!AS33,0)</f>
        <v>37</v>
      </c>
      <c r="AT33" s="86">
        <f>ROUND(FIRE1115_working!AT33,0)</f>
        <v>28</v>
      </c>
      <c r="AU33" s="86">
        <f>ROUND(FIRE1115_working!AU33,0)</f>
        <v>0</v>
      </c>
      <c r="AV33" s="86">
        <f>IF(SUM(AP33:AT33)=0,"-",ROUND(FIRE1115_working!AV33,0))</f>
        <v>47</v>
      </c>
      <c r="AW33" s="20"/>
      <c r="AX33" s="20"/>
      <c r="AY33" s="87"/>
      <c r="AZ33" s="87"/>
      <c r="BA33" s="59"/>
      <c r="BB33" s="59"/>
    </row>
    <row r="34" spans="1:54" s="8" customFormat="1" ht="15" customHeight="1" x14ac:dyDescent="0.25">
      <c r="A34" s="59" t="s">
        <v>20</v>
      </c>
      <c r="B34" s="66">
        <f>ROUND(FIRE1115_working!B34,0)</f>
        <v>0</v>
      </c>
      <c r="C34" s="66">
        <f>ROUND(FIRE1115_working!C34,0)</f>
        <v>0</v>
      </c>
      <c r="D34" s="66">
        <f>ROUND(FIRE1115_working!D34,0)</f>
        <v>0</v>
      </c>
      <c r="E34" s="66">
        <f>ROUND(FIRE1115_working!E34,0)</f>
        <v>0</v>
      </c>
      <c r="F34" s="66">
        <f>ROUND(FIRE1115_working!F34,0)</f>
        <v>1</v>
      </c>
      <c r="G34" s="66">
        <f>ROUND(FIRE1115_working!G34,0)</f>
        <v>0</v>
      </c>
      <c r="H34" s="66">
        <f>IF(SUM(B34:F34)=0,"-",ROUND(FIRE1115_working!H34,0))</f>
        <v>61</v>
      </c>
      <c r="I34" s="19" t="s">
        <v>71</v>
      </c>
      <c r="J34" s="66">
        <f>ROUND(FIRE1115_working!J34,0)</f>
        <v>0</v>
      </c>
      <c r="K34" s="66">
        <f>ROUND(FIRE1115_working!K34,0)</f>
        <v>1</v>
      </c>
      <c r="L34" s="66">
        <f>ROUND(FIRE1115_working!L34,0)</f>
        <v>0</v>
      </c>
      <c r="M34" s="66">
        <f>ROUND(FIRE1115_working!M34,0)</f>
        <v>0</v>
      </c>
      <c r="N34" s="66">
        <f>ROUND(FIRE1115_working!N34,0)</f>
        <v>1</v>
      </c>
      <c r="O34" s="66">
        <f>ROUND(FIRE1115_working!O34,0)</f>
        <v>0</v>
      </c>
      <c r="P34" s="66">
        <f>IF(SUM(J34:N34)=0,"-",ROUND(FIRE1115_working!P34,0))</f>
        <v>45</v>
      </c>
      <c r="Q34" s="19" t="s">
        <v>71</v>
      </c>
      <c r="R34" s="86">
        <f>ROUND(FIRE1115_working!R34,0)</f>
        <v>0</v>
      </c>
      <c r="S34" s="86">
        <f>ROUND(FIRE1115_working!S34,0)</f>
        <v>1</v>
      </c>
      <c r="T34" s="86">
        <f>ROUND(FIRE1115_working!T34,0)</f>
        <v>0</v>
      </c>
      <c r="U34" s="86">
        <f>ROUND(FIRE1115_working!U34,0)</f>
        <v>0</v>
      </c>
      <c r="V34" s="86">
        <f>ROUND(FIRE1115_working!V34,0)</f>
        <v>2</v>
      </c>
      <c r="W34" s="86">
        <f>ROUND(FIRE1115_working!W34,0)</f>
        <v>0</v>
      </c>
      <c r="X34" s="86">
        <f>IF(SUM(R34:V34)=0,"-",ROUND(FIRE1115_working!X34,0))</f>
        <v>50</v>
      </c>
      <c r="Y34" s="19" t="s">
        <v>71</v>
      </c>
      <c r="Z34" s="66">
        <f>ROUND(FIRE1115_working!Z34,0)</f>
        <v>0</v>
      </c>
      <c r="AA34" s="66">
        <f>ROUND(FIRE1115_working!AA34,0)</f>
        <v>0</v>
      </c>
      <c r="AB34" s="66">
        <f>ROUND(FIRE1115_working!AB34,0)</f>
        <v>0</v>
      </c>
      <c r="AC34" s="66">
        <f>ROUND(FIRE1115_working!AC34,0)</f>
        <v>0</v>
      </c>
      <c r="AD34" s="66">
        <f>ROUND(FIRE1115_working!AD34,0)</f>
        <v>0</v>
      </c>
      <c r="AE34" s="66">
        <f>ROUND(FIRE1115_working!AE34,0)</f>
        <v>0</v>
      </c>
      <c r="AF34" s="66" t="str">
        <f>IF(SUM(Z34:AD34)=0,"-",ROUND(FIRE1115_working!AF34,0))</f>
        <v>-</v>
      </c>
      <c r="AG34" s="19" t="s">
        <v>71</v>
      </c>
      <c r="AH34" s="66">
        <f>ROUND(FIRE1115_working!AH34,0)</f>
        <v>0</v>
      </c>
      <c r="AI34" s="66">
        <f>ROUND(FIRE1115_working!AI34,0)</f>
        <v>0</v>
      </c>
      <c r="AJ34" s="66">
        <f>ROUND(FIRE1115_working!AJ34,0)</f>
        <v>0</v>
      </c>
      <c r="AK34" s="66">
        <f>ROUND(FIRE1115_working!AK34,0)</f>
        <v>0</v>
      </c>
      <c r="AL34" s="66">
        <f>ROUND(FIRE1115_working!AL34,0)</f>
        <v>0</v>
      </c>
      <c r="AM34" s="66">
        <f>ROUND(FIRE1115_working!AM34,0)</f>
        <v>0</v>
      </c>
      <c r="AN34" s="66" t="str">
        <f>IF(SUM(AH34:AL34)=0,"-",ROUND(FIRE1115_working!AN34,0))</f>
        <v>-</v>
      </c>
      <c r="AO34" s="19" t="s">
        <v>71</v>
      </c>
      <c r="AP34" s="86">
        <f>ROUND(FIRE1115_working!AP34,0)</f>
        <v>0</v>
      </c>
      <c r="AQ34" s="86">
        <f>ROUND(FIRE1115_working!AQ34,0)</f>
        <v>1</v>
      </c>
      <c r="AR34" s="86">
        <f>ROUND(FIRE1115_working!AR34,0)</f>
        <v>0</v>
      </c>
      <c r="AS34" s="86">
        <f>ROUND(FIRE1115_working!AS34,0)</f>
        <v>0</v>
      </c>
      <c r="AT34" s="86">
        <f>ROUND(FIRE1115_working!AT34,0)</f>
        <v>2</v>
      </c>
      <c r="AU34" s="86">
        <f>ROUND(FIRE1115_working!AU34,0)</f>
        <v>0</v>
      </c>
      <c r="AV34" s="86">
        <f>IF(SUM(AP34:AT34)=0,"-",ROUND(FIRE1115_working!AV34,0))</f>
        <v>50</v>
      </c>
      <c r="AW34" s="20"/>
      <c r="AX34" s="20"/>
      <c r="AY34" s="87"/>
      <c r="AZ34" s="87"/>
      <c r="BA34" s="59"/>
      <c r="BB34" s="59"/>
    </row>
    <row r="35" spans="1:54" s="8" customFormat="1" ht="15" customHeight="1" x14ac:dyDescent="0.25">
      <c r="A35" s="59" t="s">
        <v>21</v>
      </c>
      <c r="B35" s="66">
        <f>ROUND(FIRE1115_working!B35,0)</f>
        <v>0</v>
      </c>
      <c r="C35" s="66">
        <f>ROUND(FIRE1115_working!C35,0)</f>
        <v>5</v>
      </c>
      <c r="D35" s="66">
        <f>ROUND(FIRE1115_working!D35,0)</f>
        <v>4</v>
      </c>
      <c r="E35" s="66">
        <f>ROUND(FIRE1115_working!E35,0)</f>
        <v>28</v>
      </c>
      <c r="F35" s="66">
        <f>ROUND(FIRE1115_working!F35,0)</f>
        <v>26</v>
      </c>
      <c r="G35" s="66">
        <f>ROUND(FIRE1115_working!G35,0)</f>
        <v>0</v>
      </c>
      <c r="H35" s="66">
        <f>IF(SUM(B35:F35)=0,"-",ROUND(FIRE1115_working!H35,0))</f>
        <v>52</v>
      </c>
      <c r="I35" s="19" t="s">
        <v>71</v>
      </c>
      <c r="J35" s="66">
        <f>ROUND(FIRE1115_working!J35,0)</f>
        <v>1</v>
      </c>
      <c r="K35" s="66">
        <f>ROUND(FIRE1115_working!K35,0)</f>
        <v>13</v>
      </c>
      <c r="L35" s="66">
        <f>ROUND(FIRE1115_working!L35,0)</f>
        <v>10</v>
      </c>
      <c r="M35" s="66">
        <f>ROUND(FIRE1115_working!M35,0)</f>
        <v>6</v>
      </c>
      <c r="N35" s="66">
        <f>ROUND(FIRE1115_working!N35,0)</f>
        <v>3</v>
      </c>
      <c r="O35" s="66">
        <f>ROUND(FIRE1115_working!O35,0)</f>
        <v>0</v>
      </c>
      <c r="P35" s="66">
        <f>IF(SUM(J35:N35)=0,"-",ROUND(FIRE1115_working!P35,0))</f>
        <v>39</v>
      </c>
      <c r="Q35" s="19" t="s">
        <v>71</v>
      </c>
      <c r="R35" s="86">
        <f>ROUND(FIRE1115_working!R35,0)</f>
        <v>1</v>
      </c>
      <c r="S35" s="86">
        <f>ROUND(FIRE1115_working!S35,0)</f>
        <v>18</v>
      </c>
      <c r="T35" s="86">
        <f>ROUND(FIRE1115_working!T35,0)</f>
        <v>14</v>
      </c>
      <c r="U35" s="86">
        <f>ROUND(FIRE1115_working!U35,0)</f>
        <v>34</v>
      </c>
      <c r="V35" s="86">
        <f>ROUND(FIRE1115_working!V35,0)</f>
        <v>29</v>
      </c>
      <c r="W35" s="86">
        <f>ROUND(FIRE1115_working!W35,0)</f>
        <v>0</v>
      </c>
      <c r="X35" s="86">
        <f>IF(SUM(R35:V35)=0,"-",ROUND(FIRE1115_working!X35,0))</f>
        <v>48</v>
      </c>
      <c r="Y35" s="19" t="s">
        <v>71</v>
      </c>
      <c r="Z35" s="66">
        <f>ROUND(FIRE1115_working!Z35,0)</f>
        <v>0</v>
      </c>
      <c r="AA35" s="66">
        <f>ROUND(FIRE1115_working!AA35,0)</f>
        <v>1</v>
      </c>
      <c r="AB35" s="66">
        <f>ROUND(FIRE1115_working!AB35,0)</f>
        <v>3</v>
      </c>
      <c r="AC35" s="66">
        <f>ROUND(FIRE1115_working!AC35,0)</f>
        <v>0</v>
      </c>
      <c r="AD35" s="66">
        <f>ROUND(FIRE1115_working!AD35,0)</f>
        <v>0</v>
      </c>
      <c r="AE35" s="66">
        <f>ROUND(FIRE1115_working!AE35,0)</f>
        <v>0</v>
      </c>
      <c r="AF35" s="66">
        <f>IF(SUM(Z35:AD35)=0,"-",ROUND(FIRE1115_working!AF35,0))</f>
        <v>38</v>
      </c>
      <c r="AG35" s="19" t="s">
        <v>71</v>
      </c>
      <c r="AH35" s="66">
        <f>ROUND(FIRE1115_working!AH35,0)</f>
        <v>1</v>
      </c>
      <c r="AI35" s="66">
        <f>ROUND(FIRE1115_working!AI35,0)</f>
        <v>5</v>
      </c>
      <c r="AJ35" s="66">
        <f>ROUND(FIRE1115_working!AJ35,0)</f>
        <v>15</v>
      </c>
      <c r="AK35" s="66">
        <f>ROUND(FIRE1115_working!AK35,0)</f>
        <v>18</v>
      </c>
      <c r="AL35" s="66">
        <f>ROUND(FIRE1115_working!AL35,0)</f>
        <v>28</v>
      </c>
      <c r="AM35" s="66">
        <f>ROUND(FIRE1115_working!AM35,0)</f>
        <v>0</v>
      </c>
      <c r="AN35" s="66">
        <f>IF(SUM(AH35:AL35)=0,"-",ROUND(FIRE1115_working!AN35,0))</f>
        <v>50</v>
      </c>
      <c r="AO35" s="19" t="s">
        <v>71</v>
      </c>
      <c r="AP35" s="86">
        <f>ROUND(FIRE1115_working!AP35,0)</f>
        <v>2</v>
      </c>
      <c r="AQ35" s="86">
        <f>ROUND(FIRE1115_working!AQ35,0)</f>
        <v>24</v>
      </c>
      <c r="AR35" s="86">
        <f>ROUND(FIRE1115_working!AR35,0)</f>
        <v>32</v>
      </c>
      <c r="AS35" s="86">
        <f>ROUND(FIRE1115_working!AS35,0)</f>
        <v>52</v>
      </c>
      <c r="AT35" s="86">
        <f>ROUND(FIRE1115_working!AT35,0)</f>
        <v>57</v>
      </c>
      <c r="AU35" s="86">
        <f>ROUND(FIRE1115_working!AU35,0)</f>
        <v>0</v>
      </c>
      <c r="AV35" s="86">
        <f>IF(SUM(AP35:AT35)=0,"-",ROUND(FIRE1115_working!AV35,0))</f>
        <v>49</v>
      </c>
      <c r="AW35" s="20"/>
      <c r="AX35" s="20"/>
      <c r="AY35" s="87"/>
      <c r="AZ35" s="87"/>
      <c r="BA35" s="59"/>
      <c r="BB35" s="59"/>
    </row>
    <row r="36" spans="1:54" s="8" customFormat="1" ht="15" customHeight="1" x14ac:dyDescent="0.25">
      <c r="A36" s="59" t="s">
        <v>22</v>
      </c>
      <c r="B36" s="66">
        <f>ROUND(FIRE1115_working!B36,0)</f>
        <v>1</v>
      </c>
      <c r="C36" s="66">
        <f>ROUND(FIRE1115_working!C36,0)</f>
        <v>7</v>
      </c>
      <c r="D36" s="66">
        <f>ROUND(FIRE1115_working!D36,0)</f>
        <v>7</v>
      </c>
      <c r="E36" s="66">
        <f>ROUND(FIRE1115_working!E36,0)</f>
        <v>31</v>
      </c>
      <c r="F36" s="66">
        <f>ROUND(FIRE1115_working!F36,0)</f>
        <v>4</v>
      </c>
      <c r="G36" s="66">
        <f>ROUND(FIRE1115_working!G36,0)</f>
        <v>0</v>
      </c>
      <c r="H36" s="66">
        <f>IF(SUM(B36:F36)=0,"-",ROUND(FIRE1115_working!H36,0))</f>
        <v>46</v>
      </c>
      <c r="I36" s="19" t="s">
        <v>71</v>
      </c>
      <c r="J36" s="66">
        <f>ROUND(FIRE1115_working!J36,0)</f>
        <v>3</v>
      </c>
      <c r="K36" s="66">
        <f>ROUND(FIRE1115_working!K36,0)</f>
        <v>18</v>
      </c>
      <c r="L36" s="66">
        <f>ROUND(FIRE1115_working!L36,0)</f>
        <v>13</v>
      </c>
      <c r="M36" s="66">
        <f>ROUND(FIRE1115_working!M36,0)</f>
        <v>7</v>
      </c>
      <c r="N36" s="66">
        <f>ROUND(FIRE1115_working!N36,0)</f>
        <v>3</v>
      </c>
      <c r="O36" s="66">
        <f>ROUND(FIRE1115_working!O36,0)</f>
        <v>0</v>
      </c>
      <c r="P36" s="66">
        <f>IF(SUM(J36:N36)=0,"-",ROUND(FIRE1115_working!P36,0))</f>
        <v>38</v>
      </c>
      <c r="Q36" s="19" t="s">
        <v>71</v>
      </c>
      <c r="R36" s="86">
        <f>ROUND(FIRE1115_working!R36,0)</f>
        <v>4</v>
      </c>
      <c r="S36" s="86">
        <f>ROUND(FIRE1115_working!S36,0)</f>
        <v>25</v>
      </c>
      <c r="T36" s="86">
        <f>ROUND(FIRE1115_working!T36,0)</f>
        <v>20</v>
      </c>
      <c r="U36" s="86">
        <f>ROUND(FIRE1115_working!U36,0)</f>
        <v>38</v>
      </c>
      <c r="V36" s="86">
        <f>ROUND(FIRE1115_working!V36,0)</f>
        <v>7</v>
      </c>
      <c r="W36" s="86">
        <f>ROUND(FIRE1115_working!W36,0)</f>
        <v>0</v>
      </c>
      <c r="X36" s="86">
        <f>IF(SUM(R36:V36)=0,"-",ROUND(FIRE1115_working!X36,0))</f>
        <v>42</v>
      </c>
      <c r="Y36" s="19" t="s">
        <v>71</v>
      </c>
      <c r="Z36" s="66">
        <f>ROUND(FIRE1115_working!Z36,0)</f>
        <v>0</v>
      </c>
      <c r="AA36" s="66">
        <f>ROUND(FIRE1115_working!AA36,0)</f>
        <v>0</v>
      </c>
      <c r="AB36" s="66">
        <f>ROUND(FIRE1115_working!AB36,0)</f>
        <v>0</v>
      </c>
      <c r="AC36" s="66">
        <f>ROUND(FIRE1115_working!AC36,0)</f>
        <v>0</v>
      </c>
      <c r="AD36" s="66">
        <f>ROUND(FIRE1115_working!AD36,0)</f>
        <v>0</v>
      </c>
      <c r="AE36" s="66">
        <f>ROUND(FIRE1115_working!AE36,0)</f>
        <v>0</v>
      </c>
      <c r="AF36" s="66" t="str">
        <f>IF(SUM(Z36:AD36)=0,"-",ROUND(FIRE1115_working!AF36,0))</f>
        <v>-</v>
      </c>
      <c r="AG36" s="19" t="s">
        <v>71</v>
      </c>
      <c r="AH36" s="66">
        <f>ROUND(FIRE1115_working!AH36,0)</f>
        <v>1</v>
      </c>
      <c r="AI36" s="66">
        <f>ROUND(FIRE1115_working!AI36,0)</f>
        <v>7</v>
      </c>
      <c r="AJ36" s="66">
        <f>ROUND(FIRE1115_working!AJ36,0)</f>
        <v>4</v>
      </c>
      <c r="AK36" s="66">
        <f>ROUND(FIRE1115_working!AK36,0)</f>
        <v>6</v>
      </c>
      <c r="AL36" s="66">
        <f>ROUND(FIRE1115_working!AL36,0)</f>
        <v>12</v>
      </c>
      <c r="AM36" s="66">
        <f>ROUND(FIRE1115_working!AM36,0)</f>
        <v>0</v>
      </c>
      <c r="AN36" s="66">
        <f>IF(SUM(AH36:AL36)=0,"-",ROUND(FIRE1115_working!AN36,0))</f>
        <v>47</v>
      </c>
      <c r="AO36" s="19" t="s">
        <v>71</v>
      </c>
      <c r="AP36" s="86">
        <f>ROUND(FIRE1115_working!AP36,0)</f>
        <v>5</v>
      </c>
      <c r="AQ36" s="86">
        <f>ROUND(FIRE1115_working!AQ36,0)</f>
        <v>32</v>
      </c>
      <c r="AR36" s="86">
        <f>ROUND(FIRE1115_working!AR36,0)</f>
        <v>24</v>
      </c>
      <c r="AS36" s="86">
        <f>ROUND(FIRE1115_working!AS36,0)</f>
        <v>44</v>
      </c>
      <c r="AT36" s="86">
        <f>ROUND(FIRE1115_working!AT36,0)</f>
        <v>19</v>
      </c>
      <c r="AU36" s="86">
        <f>ROUND(FIRE1115_working!AU36,0)</f>
        <v>0</v>
      </c>
      <c r="AV36" s="86">
        <f>IF(SUM(AP36:AT36)=0,"-",ROUND(FIRE1115_working!AV36,0))</f>
        <v>44</v>
      </c>
      <c r="AW36" s="20"/>
      <c r="AX36" s="20"/>
      <c r="AY36" s="87"/>
      <c r="AZ36" s="87"/>
      <c r="BA36" s="59"/>
      <c r="BB36" s="59"/>
    </row>
    <row r="37" spans="1:54" s="8" customFormat="1" ht="15" customHeight="1" x14ac:dyDescent="0.25">
      <c r="A37" s="59" t="s">
        <v>23</v>
      </c>
      <c r="B37" s="66">
        <f>ROUND(FIRE1115_working!B37,0)</f>
        <v>1</v>
      </c>
      <c r="C37" s="66">
        <f>ROUND(FIRE1115_working!C37,0)</f>
        <v>1</v>
      </c>
      <c r="D37" s="66">
        <f>ROUND(FIRE1115_working!D37,0)</f>
        <v>2</v>
      </c>
      <c r="E37" s="66">
        <f>ROUND(FIRE1115_working!E37,0)</f>
        <v>10</v>
      </c>
      <c r="F37" s="66">
        <f>ROUND(FIRE1115_working!F37,0)</f>
        <v>8</v>
      </c>
      <c r="G37" s="66">
        <f>ROUND(FIRE1115_working!G37,0)</f>
        <v>0</v>
      </c>
      <c r="H37" s="66">
        <f>IF(SUM(B37:F37)=0,"-",ROUND(FIRE1115_working!H37,0))</f>
        <v>51</v>
      </c>
      <c r="I37" s="19" t="s">
        <v>71</v>
      </c>
      <c r="J37" s="66">
        <f>ROUND(FIRE1115_working!J37,0)</f>
        <v>1</v>
      </c>
      <c r="K37" s="66">
        <f>ROUND(FIRE1115_working!K37,0)</f>
        <v>2</v>
      </c>
      <c r="L37" s="66">
        <f>ROUND(FIRE1115_working!L37,0)</f>
        <v>6</v>
      </c>
      <c r="M37" s="66">
        <f>ROUND(FIRE1115_working!M37,0)</f>
        <v>2</v>
      </c>
      <c r="N37" s="66">
        <f>ROUND(FIRE1115_working!N37,0)</f>
        <v>0</v>
      </c>
      <c r="O37" s="66">
        <f>ROUND(FIRE1115_working!O37,0)</f>
        <v>0</v>
      </c>
      <c r="P37" s="66">
        <f>IF(SUM(J37:N37)=0,"-",ROUND(FIRE1115_working!P37,0))</f>
        <v>39</v>
      </c>
      <c r="Q37" s="19" t="s">
        <v>71</v>
      </c>
      <c r="R37" s="86">
        <f>ROUND(FIRE1115_working!R37,0)</f>
        <v>2</v>
      </c>
      <c r="S37" s="86">
        <f>ROUND(FIRE1115_working!S37,0)</f>
        <v>3</v>
      </c>
      <c r="T37" s="86">
        <f>ROUND(FIRE1115_working!T37,0)</f>
        <v>8</v>
      </c>
      <c r="U37" s="86">
        <f>ROUND(FIRE1115_working!U37,0)</f>
        <v>12</v>
      </c>
      <c r="V37" s="86">
        <f>ROUND(FIRE1115_working!V37,0)</f>
        <v>8</v>
      </c>
      <c r="W37" s="86">
        <f>ROUND(FIRE1115_working!W37,0)</f>
        <v>0</v>
      </c>
      <c r="X37" s="86">
        <f>IF(SUM(R37:V37)=0,"-",ROUND(FIRE1115_working!X37,0))</f>
        <v>47</v>
      </c>
      <c r="Y37" s="19" t="s">
        <v>71</v>
      </c>
      <c r="Z37" s="66">
        <f>ROUND(FIRE1115_working!Z37,0)</f>
        <v>0</v>
      </c>
      <c r="AA37" s="66">
        <f>ROUND(FIRE1115_working!AA37,0)</f>
        <v>0</v>
      </c>
      <c r="AB37" s="66">
        <f>ROUND(FIRE1115_working!AB37,0)</f>
        <v>0</v>
      </c>
      <c r="AC37" s="66">
        <f>ROUND(FIRE1115_working!AC37,0)</f>
        <v>0</v>
      </c>
      <c r="AD37" s="66">
        <f>ROUND(FIRE1115_working!AD37,0)</f>
        <v>1</v>
      </c>
      <c r="AE37" s="66">
        <f>ROUND(FIRE1115_working!AE37,0)</f>
        <v>0</v>
      </c>
      <c r="AF37" s="66">
        <f>IF(SUM(Z37:AD37)=0,"-",ROUND(FIRE1115_working!AF37,0))</f>
        <v>61</v>
      </c>
      <c r="AG37" s="19" t="s">
        <v>71</v>
      </c>
      <c r="AH37" s="66">
        <f>ROUND(FIRE1115_working!AH37,0)</f>
        <v>2</v>
      </c>
      <c r="AI37" s="66">
        <f>ROUND(FIRE1115_working!AI37,0)</f>
        <v>5</v>
      </c>
      <c r="AJ37" s="66">
        <f>ROUND(FIRE1115_working!AJ37,0)</f>
        <v>1</v>
      </c>
      <c r="AK37" s="66">
        <f>ROUND(FIRE1115_working!AK37,0)</f>
        <v>1</v>
      </c>
      <c r="AL37" s="66">
        <f>ROUND(FIRE1115_working!AL37,0)</f>
        <v>5</v>
      </c>
      <c r="AM37" s="66">
        <f>ROUND(FIRE1115_working!AM37,0)</f>
        <v>1</v>
      </c>
      <c r="AN37" s="66">
        <f>IF(SUM(AH37:AL37)=0,"-",ROUND(FIRE1115_working!AN37,0))</f>
        <v>42</v>
      </c>
      <c r="AO37" s="19" t="s">
        <v>71</v>
      </c>
      <c r="AP37" s="86">
        <f>ROUND(FIRE1115_working!AP37,0)</f>
        <v>4</v>
      </c>
      <c r="AQ37" s="86">
        <f>ROUND(FIRE1115_working!AQ37,0)</f>
        <v>8</v>
      </c>
      <c r="AR37" s="86">
        <f>ROUND(FIRE1115_working!AR37,0)</f>
        <v>9</v>
      </c>
      <c r="AS37" s="86">
        <f>ROUND(FIRE1115_working!AS37,0)</f>
        <v>13</v>
      </c>
      <c r="AT37" s="86">
        <f>ROUND(FIRE1115_working!AT37,0)</f>
        <v>14</v>
      </c>
      <c r="AU37" s="86">
        <f>ROUND(FIRE1115_working!AU37,0)</f>
        <v>1</v>
      </c>
      <c r="AV37" s="86">
        <f>IF(SUM(AP37:AT37)=0,"-",ROUND(FIRE1115_working!AV37,0))</f>
        <v>46</v>
      </c>
      <c r="AW37" s="20"/>
      <c r="AX37" s="20"/>
      <c r="AY37" s="87"/>
      <c r="AZ37" s="87"/>
      <c r="BA37" s="59"/>
      <c r="BB37" s="59"/>
    </row>
    <row r="38" spans="1:54" s="8" customFormat="1" ht="15" customHeight="1" x14ac:dyDescent="0.25">
      <c r="A38" s="59" t="s">
        <v>24</v>
      </c>
      <c r="B38" s="66">
        <f>ROUND(FIRE1115_working!B38,0)</f>
        <v>0</v>
      </c>
      <c r="C38" s="66">
        <f>ROUND(FIRE1115_working!C38,0)</f>
        <v>0</v>
      </c>
      <c r="D38" s="66">
        <f>ROUND(FIRE1115_working!D38,0)</f>
        <v>0</v>
      </c>
      <c r="E38" s="66">
        <f>ROUND(FIRE1115_working!E38,0)</f>
        <v>2</v>
      </c>
      <c r="F38" s="66">
        <f>ROUND(FIRE1115_working!F38,0)</f>
        <v>3</v>
      </c>
      <c r="G38" s="66">
        <f>ROUND(FIRE1115_working!G38,0)</f>
        <v>0</v>
      </c>
      <c r="H38" s="66">
        <f>IF(SUM(B38:F38)=0,"-",ROUND(FIRE1115_working!H38,0))</f>
        <v>57</v>
      </c>
      <c r="I38" s="19" t="s">
        <v>71</v>
      </c>
      <c r="J38" s="66">
        <f>ROUND(FIRE1115_working!J38,0)</f>
        <v>8</v>
      </c>
      <c r="K38" s="66">
        <f>ROUND(FIRE1115_working!K38,0)</f>
        <v>6</v>
      </c>
      <c r="L38" s="66">
        <f>ROUND(FIRE1115_working!L38,0)</f>
        <v>10</v>
      </c>
      <c r="M38" s="66">
        <f>ROUND(FIRE1115_working!M38,0)</f>
        <v>12</v>
      </c>
      <c r="N38" s="66">
        <f>ROUND(FIRE1115_working!N38,0)</f>
        <v>13</v>
      </c>
      <c r="O38" s="66">
        <f>ROUND(FIRE1115_working!O38,0)</f>
        <v>0</v>
      </c>
      <c r="P38" s="66">
        <f>IF(SUM(J38:N38)=0,"-",ROUND(FIRE1115_working!P38,0))</f>
        <v>44</v>
      </c>
      <c r="Q38" s="19" t="s">
        <v>71</v>
      </c>
      <c r="R38" s="86">
        <f>ROUND(FIRE1115_working!R38,0)</f>
        <v>8</v>
      </c>
      <c r="S38" s="86">
        <f>ROUND(FIRE1115_working!S38,0)</f>
        <v>6</v>
      </c>
      <c r="T38" s="86">
        <f>ROUND(FIRE1115_working!T38,0)</f>
        <v>10</v>
      </c>
      <c r="U38" s="86">
        <f>ROUND(FIRE1115_working!U38,0)</f>
        <v>14</v>
      </c>
      <c r="V38" s="86">
        <f>ROUND(FIRE1115_working!V38,0)</f>
        <v>16</v>
      </c>
      <c r="W38" s="86">
        <f>ROUND(FIRE1115_working!W38,0)</f>
        <v>0</v>
      </c>
      <c r="X38" s="86">
        <f>IF(SUM(R38:V38)=0,"-",ROUND(FIRE1115_working!X38,0))</f>
        <v>45</v>
      </c>
      <c r="Y38" s="19" t="s">
        <v>71</v>
      </c>
      <c r="Z38" s="66">
        <f>ROUND(FIRE1115_working!Z38,0)</f>
        <v>3</v>
      </c>
      <c r="AA38" s="66">
        <f>ROUND(FIRE1115_working!AA38,0)</f>
        <v>1</v>
      </c>
      <c r="AB38" s="66">
        <f>ROUND(FIRE1115_working!AB38,0)</f>
        <v>1</v>
      </c>
      <c r="AC38" s="66">
        <f>ROUND(FIRE1115_working!AC38,0)</f>
        <v>0</v>
      </c>
      <c r="AD38" s="66">
        <f>ROUND(FIRE1115_working!AD38,0)</f>
        <v>1</v>
      </c>
      <c r="AE38" s="66">
        <f>ROUND(FIRE1115_working!AE38,0)</f>
        <v>0</v>
      </c>
      <c r="AF38" s="66">
        <f>IF(SUM(Z38:AD38)=0,"-",ROUND(FIRE1115_working!AF38,0))</f>
        <v>32</v>
      </c>
      <c r="AG38" s="19" t="s">
        <v>71</v>
      </c>
      <c r="AH38" s="66">
        <f>ROUND(FIRE1115_working!AH38,0)</f>
        <v>0</v>
      </c>
      <c r="AI38" s="66">
        <f>ROUND(FIRE1115_working!AI38,0)</f>
        <v>1</v>
      </c>
      <c r="AJ38" s="66">
        <f>ROUND(FIRE1115_working!AJ38,0)</f>
        <v>2</v>
      </c>
      <c r="AK38" s="66">
        <f>ROUND(FIRE1115_working!AK38,0)</f>
        <v>1</v>
      </c>
      <c r="AL38" s="66">
        <f>ROUND(FIRE1115_working!AL38,0)</f>
        <v>3</v>
      </c>
      <c r="AM38" s="66">
        <f>ROUND(FIRE1115_working!AM38,0)</f>
        <v>0</v>
      </c>
      <c r="AN38" s="66">
        <f>IF(SUM(AH38:AL38)=0,"-",ROUND(FIRE1115_working!AN38,0))</f>
        <v>49</v>
      </c>
      <c r="AO38" s="19" t="s">
        <v>71</v>
      </c>
      <c r="AP38" s="86">
        <f>ROUND(FIRE1115_working!AP38,0)</f>
        <v>11</v>
      </c>
      <c r="AQ38" s="86">
        <f>ROUND(FIRE1115_working!AQ38,0)</f>
        <v>8</v>
      </c>
      <c r="AR38" s="86">
        <f>ROUND(FIRE1115_working!AR38,0)</f>
        <v>13</v>
      </c>
      <c r="AS38" s="86">
        <f>ROUND(FIRE1115_working!AS38,0)</f>
        <v>15</v>
      </c>
      <c r="AT38" s="86">
        <f>ROUND(FIRE1115_working!AT38,0)</f>
        <v>20</v>
      </c>
      <c r="AU38" s="86">
        <f>ROUND(FIRE1115_working!AU38,0)</f>
        <v>0</v>
      </c>
      <c r="AV38" s="86">
        <f>IF(SUM(AP38:AT38)=0,"-",ROUND(FIRE1115_working!AV38,0))</f>
        <v>44</v>
      </c>
      <c r="AW38" s="20"/>
      <c r="AX38" s="20"/>
      <c r="AY38" s="87"/>
      <c r="AZ38" s="87"/>
      <c r="BA38" s="59"/>
      <c r="BB38" s="59"/>
    </row>
    <row r="39" spans="1:54" s="8" customFormat="1" ht="15" customHeight="1" x14ac:dyDescent="0.25">
      <c r="A39" s="59" t="s">
        <v>25</v>
      </c>
      <c r="B39" s="66">
        <f>ROUND(FIRE1115_working!B39,0)</f>
        <v>2</v>
      </c>
      <c r="C39" s="66">
        <f>ROUND(FIRE1115_working!C39,0)</f>
        <v>2</v>
      </c>
      <c r="D39" s="66">
        <f>ROUND(FIRE1115_working!D39,0)</f>
        <v>4</v>
      </c>
      <c r="E39" s="66">
        <f>ROUND(FIRE1115_working!E39,0)</f>
        <v>31</v>
      </c>
      <c r="F39" s="66">
        <f>ROUND(FIRE1115_working!F39,0)</f>
        <v>13</v>
      </c>
      <c r="G39" s="66">
        <f>ROUND(FIRE1115_working!G39,0)</f>
        <v>0</v>
      </c>
      <c r="H39" s="66">
        <f>IF(SUM(B39:F39)=0,"-",ROUND(FIRE1115_working!H39,0))</f>
        <v>50</v>
      </c>
      <c r="I39" s="19" t="s">
        <v>71</v>
      </c>
      <c r="J39" s="66">
        <f>ROUND(FIRE1115_working!J39,0)</f>
        <v>0</v>
      </c>
      <c r="K39" s="66">
        <f>ROUND(FIRE1115_working!K39,0)</f>
        <v>0</v>
      </c>
      <c r="L39" s="66">
        <f>ROUND(FIRE1115_working!L39,0)</f>
        <v>1</v>
      </c>
      <c r="M39" s="66">
        <f>ROUND(FIRE1115_working!M39,0)</f>
        <v>5</v>
      </c>
      <c r="N39" s="66">
        <f>ROUND(FIRE1115_working!N39,0)</f>
        <v>4</v>
      </c>
      <c r="O39" s="66">
        <f>ROUND(FIRE1115_working!O39,0)</f>
        <v>0</v>
      </c>
      <c r="P39" s="66">
        <f>IF(SUM(J39:N39)=0,"-",ROUND(FIRE1115_working!P39,0))</f>
        <v>54</v>
      </c>
      <c r="Q39" s="19" t="s">
        <v>71</v>
      </c>
      <c r="R39" s="86">
        <f>ROUND(FIRE1115_working!R39,0)</f>
        <v>2</v>
      </c>
      <c r="S39" s="86">
        <f>ROUND(FIRE1115_working!S39,0)</f>
        <v>2</v>
      </c>
      <c r="T39" s="86">
        <f>ROUND(FIRE1115_working!T39,0)</f>
        <v>5</v>
      </c>
      <c r="U39" s="86">
        <f>ROUND(FIRE1115_working!U39,0)</f>
        <v>36</v>
      </c>
      <c r="V39" s="86">
        <f>ROUND(FIRE1115_working!V39,0)</f>
        <v>17</v>
      </c>
      <c r="W39" s="86">
        <f>ROUND(FIRE1115_working!W39,0)</f>
        <v>0</v>
      </c>
      <c r="X39" s="86">
        <f>IF(SUM(R39:V39)=0,"-",ROUND(FIRE1115_working!X39,0))</f>
        <v>51</v>
      </c>
      <c r="Y39" s="19" t="s">
        <v>71</v>
      </c>
      <c r="Z39" s="66">
        <f>ROUND(FIRE1115_working!Z39,0)</f>
        <v>0</v>
      </c>
      <c r="AA39" s="66">
        <f>ROUND(FIRE1115_working!AA39,0)</f>
        <v>0</v>
      </c>
      <c r="AB39" s="66">
        <f>ROUND(FIRE1115_working!AB39,0)</f>
        <v>0</v>
      </c>
      <c r="AC39" s="66">
        <f>ROUND(FIRE1115_working!AC39,0)</f>
        <v>0</v>
      </c>
      <c r="AD39" s="66">
        <f>ROUND(FIRE1115_working!AD39,0)</f>
        <v>1</v>
      </c>
      <c r="AE39" s="66">
        <f>ROUND(FIRE1115_working!AE39,0)</f>
        <v>0</v>
      </c>
      <c r="AF39" s="66">
        <f>IF(SUM(Z39:AD39)=0,"-",ROUND(FIRE1115_working!AF39,0))</f>
        <v>61</v>
      </c>
      <c r="AG39" s="19" t="s">
        <v>71</v>
      </c>
      <c r="AH39" s="66">
        <f>ROUND(FIRE1115_working!AH39,0)</f>
        <v>4</v>
      </c>
      <c r="AI39" s="66">
        <f>ROUND(FIRE1115_working!AI39,0)</f>
        <v>6</v>
      </c>
      <c r="AJ39" s="66">
        <f>ROUND(FIRE1115_working!AJ39,0)</f>
        <v>3</v>
      </c>
      <c r="AK39" s="66">
        <f>ROUND(FIRE1115_working!AK39,0)</f>
        <v>10</v>
      </c>
      <c r="AL39" s="66">
        <f>ROUND(FIRE1115_working!AL39,0)</f>
        <v>15</v>
      </c>
      <c r="AM39" s="66">
        <f>ROUND(FIRE1115_working!AM39,0)</f>
        <v>0</v>
      </c>
      <c r="AN39" s="66">
        <f>IF(SUM(AH39:AL39)=0,"-",ROUND(FIRE1115_working!AN39,0))</f>
        <v>47</v>
      </c>
      <c r="AO39" s="19" t="s">
        <v>71</v>
      </c>
      <c r="AP39" s="86">
        <f>ROUND(FIRE1115_working!AP39,0)</f>
        <v>6</v>
      </c>
      <c r="AQ39" s="86">
        <f>ROUND(FIRE1115_working!AQ39,0)</f>
        <v>8</v>
      </c>
      <c r="AR39" s="86">
        <f>ROUND(FIRE1115_working!AR39,0)</f>
        <v>8</v>
      </c>
      <c r="AS39" s="86">
        <f>ROUND(FIRE1115_working!AS39,0)</f>
        <v>46</v>
      </c>
      <c r="AT39" s="86">
        <f>ROUND(FIRE1115_working!AT39,0)</f>
        <v>33</v>
      </c>
      <c r="AU39" s="86">
        <f>ROUND(FIRE1115_working!AU39,0)</f>
        <v>0</v>
      </c>
      <c r="AV39" s="86">
        <f>IF(SUM(AP39:AT39)=0,"-",ROUND(FIRE1115_working!AV39,0))</f>
        <v>50</v>
      </c>
      <c r="AW39" s="20"/>
      <c r="AX39" s="20"/>
      <c r="AY39" s="87"/>
      <c r="AZ39" s="87"/>
      <c r="BA39" s="59"/>
      <c r="BB39" s="59"/>
    </row>
    <row r="40" spans="1:54" s="8" customFormat="1" ht="15" customHeight="1" x14ac:dyDescent="0.25">
      <c r="A40" s="59" t="s">
        <v>26</v>
      </c>
      <c r="B40" s="66">
        <f>ROUND(FIRE1115_working!B40,0)</f>
        <v>0</v>
      </c>
      <c r="C40" s="66">
        <f>ROUND(FIRE1115_working!C40,0)</f>
        <v>1</v>
      </c>
      <c r="D40" s="66">
        <f>ROUND(FIRE1115_working!D40,0)</f>
        <v>0</v>
      </c>
      <c r="E40" s="66">
        <f>ROUND(FIRE1115_working!E40,0)</f>
        <v>9</v>
      </c>
      <c r="F40" s="66">
        <f>ROUND(FIRE1115_working!F40,0)</f>
        <v>3</v>
      </c>
      <c r="G40" s="66">
        <f>ROUND(FIRE1115_working!G40,0)</f>
        <v>0</v>
      </c>
      <c r="H40" s="66">
        <f>IF(SUM(B40:F40)=0,"-",ROUND(FIRE1115_working!H40,0))</f>
        <v>51</v>
      </c>
      <c r="I40" s="19" t="s">
        <v>71</v>
      </c>
      <c r="J40" s="66">
        <f>ROUND(FIRE1115_working!J40,0)</f>
        <v>4</v>
      </c>
      <c r="K40" s="66">
        <f>ROUND(FIRE1115_working!K40,0)</f>
        <v>5</v>
      </c>
      <c r="L40" s="66">
        <f>ROUND(FIRE1115_working!L40,0)</f>
        <v>16</v>
      </c>
      <c r="M40" s="66">
        <f>ROUND(FIRE1115_working!M40,0)</f>
        <v>7</v>
      </c>
      <c r="N40" s="66">
        <f>ROUND(FIRE1115_working!N40,0)</f>
        <v>5</v>
      </c>
      <c r="O40" s="66">
        <f>ROUND(FIRE1115_working!O40,0)</f>
        <v>0</v>
      </c>
      <c r="P40" s="66">
        <f>IF(SUM(J40:N40)=0,"-",ROUND(FIRE1115_working!P40,0))</f>
        <v>41</v>
      </c>
      <c r="Q40" s="19" t="s">
        <v>71</v>
      </c>
      <c r="R40" s="86">
        <f>ROUND(FIRE1115_working!R40,0)</f>
        <v>4</v>
      </c>
      <c r="S40" s="86">
        <f>ROUND(FIRE1115_working!S40,0)</f>
        <v>6</v>
      </c>
      <c r="T40" s="86">
        <f>ROUND(FIRE1115_working!T40,0)</f>
        <v>16</v>
      </c>
      <c r="U40" s="86">
        <f>ROUND(FIRE1115_working!U40,0)</f>
        <v>16</v>
      </c>
      <c r="V40" s="86">
        <f>ROUND(FIRE1115_working!V40,0)</f>
        <v>8</v>
      </c>
      <c r="W40" s="86">
        <f>ROUND(FIRE1115_working!W40,0)</f>
        <v>0</v>
      </c>
      <c r="X40" s="86">
        <f>IF(SUM(R40:V40)=0,"-",ROUND(FIRE1115_working!X40,0))</f>
        <v>44</v>
      </c>
      <c r="Y40" s="19" t="s">
        <v>71</v>
      </c>
      <c r="Z40" s="66">
        <f>ROUND(FIRE1115_working!Z40,0)</f>
        <v>0</v>
      </c>
      <c r="AA40" s="66">
        <f>ROUND(FIRE1115_working!AA40,0)</f>
        <v>0</v>
      </c>
      <c r="AB40" s="66">
        <f>ROUND(FIRE1115_working!AB40,0)</f>
        <v>0</v>
      </c>
      <c r="AC40" s="66">
        <f>ROUND(FIRE1115_working!AC40,0)</f>
        <v>1</v>
      </c>
      <c r="AD40" s="66">
        <f>ROUND(FIRE1115_working!AD40,0)</f>
        <v>2</v>
      </c>
      <c r="AE40" s="66">
        <f>ROUND(FIRE1115_working!AE40,0)</f>
        <v>0</v>
      </c>
      <c r="AF40" s="66">
        <f>IF(SUM(Z40:AD40)=0,"-",ROUND(FIRE1115_working!AF40,0))</f>
        <v>57</v>
      </c>
      <c r="AG40" s="19" t="s">
        <v>71</v>
      </c>
      <c r="AH40" s="66">
        <f>ROUND(FIRE1115_working!AH40,0)</f>
        <v>2</v>
      </c>
      <c r="AI40" s="66">
        <f>ROUND(FIRE1115_working!AI40,0)</f>
        <v>1</v>
      </c>
      <c r="AJ40" s="66">
        <f>ROUND(FIRE1115_working!AJ40,0)</f>
        <v>2</v>
      </c>
      <c r="AK40" s="66">
        <f>ROUND(FIRE1115_working!AK40,0)</f>
        <v>6</v>
      </c>
      <c r="AL40" s="66">
        <f>ROUND(FIRE1115_working!AL40,0)</f>
        <v>5</v>
      </c>
      <c r="AM40" s="66">
        <f>ROUND(FIRE1115_working!AM40,0)</f>
        <v>0</v>
      </c>
      <c r="AN40" s="66">
        <f>IF(SUM(AH40:AL40)=0,"-",ROUND(FIRE1115_working!AN40,0))</f>
        <v>47</v>
      </c>
      <c r="AO40" s="19" t="s">
        <v>71</v>
      </c>
      <c r="AP40" s="86">
        <f>ROUND(FIRE1115_working!AP40,0)</f>
        <v>6</v>
      </c>
      <c r="AQ40" s="86">
        <f>ROUND(FIRE1115_working!AQ40,0)</f>
        <v>7</v>
      </c>
      <c r="AR40" s="86">
        <f>ROUND(FIRE1115_working!AR40,0)</f>
        <v>18</v>
      </c>
      <c r="AS40" s="86">
        <f>ROUND(FIRE1115_working!AS40,0)</f>
        <v>23</v>
      </c>
      <c r="AT40" s="86">
        <f>ROUND(FIRE1115_working!AT40,0)</f>
        <v>15</v>
      </c>
      <c r="AU40" s="86">
        <f>ROUND(FIRE1115_working!AU40,0)</f>
        <v>0</v>
      </c>
      <c r="AV40" s="86">
        <f>IF(SUM(AP40:AT40)=0,"-",ROUND(FIRE1115_working!AV40,0))</f>
        <v>45</v>
      </c>
      <c r="AW40" s="20"/>
      <c r="AX40" s="20"/>
      <c r="AY40" s="87"/>
      <c r="AZ40" s="87"/>
      <c r="BA40" s="59"/>
      <c r="BB40" s="59"/>
    </row>
    <row r="41" spans="1:54" s="8" customFormat="1" ht="15" customHeight="1" x14ac:dyDescent="0.25">
      <c r="A41" s="59" t="s">
        <v>43</v>
      </c>
      <c r="B41" s="66">
        <f>ROUND(FIRE1115_working!B41,0)</f>
        <v>0</v>
      </c>
      <c r="C41" s="66">
        <f>ROUND(FIRE1115_working!C41,0)</f>
        <v>0</v>
      </c>
      <c r="D41" s="66">
        <f>ROUND(FIRE1115_working!D41,0)</f>
        <v>0</v>
      </c>
      <c r="E41" s="66">
        <f>ROUND(FIRE1115_working!E41,0)</f>
        <v>0</v>
      </c>
      <c r="F41" s="66">
        <f>ROUND(FIRE1115_working!F41,0)</f>
        <v>0</v>
      </c>
      <c r="G41" s="66">
        <f>ROUND(FIRE1115_working!G41,0)</f>
        <v>0</v>
      </c>
      <c r="H41" s="66" t="str">
        <f>IF(SUM(B41:F41)=0,"-",ROUND(FIRE1115_working!H41,0))</f>
        <v>-</v>
      </c>
      <c r="I41" s="19" t="s">
        <v>71</v>
      </c>
      <c r="J41" s="66">
        <f>ROUND(FIRE1115_working!J41,0)</f>
        <v>0</v>
      </c>
      <c r="K41" s="66">
        <f>ROUND(FIRE1115_working!K41,0)</f>
        <v>0</v>
      </c>
      <c r="L41" s="66">
        <f>ROUND(FIRE1115_working!L41,0)</f>
        <v>0</v>
      </c>
      <c r="M41" s="66">
        <f>ROUND(FIRE1115_working!M41,0)</f>
        <v>0</v>
      </c>
      <c r="N41" s="66">
        <f>ROUND(FIRE1115_working!N41,0)</f>
        <v>0</v>
      </c>
      <c r="O41" s="66">
        <f>ROUND(FIRE1115_working!O41,0)</f>
        <v>0</v>
      </c>
      <c r="P41" s="66" t="str">
        <f>IF(SUM(J41:N41)=0,"-",ROUND(FIRE1115_working!P41,0))</f>
        <v>-</v>
      </c>
      <c r="Q41" s="19" t="s">
        <v>71</v>
      </c>
      <c r="R41" s="86">
        <f>ROUND(FIRE1115_working!R41,0)</f>
        <v>0</v>
      </c>
      <c r="S41" s="86">
        <f>ROUND(FIRE1115_working!S41,0)</f>
        <v>0</v>
      </c>
      <c r="T41" s="86">
        <f>ROUND(FIRE1115_working!T41,0)</f>
        <v>0</v>
      </c>
      <c r="U41" s="86">
        <f>ROUND(FIRE1115_working!U41,0)</f>
        <v>0</v>
      </c>
      <c r="V41" s="86">
        <f>ROUND(FIRE1115_working!V41,0)</f>
        <v>0</v>
      </c>
      <c r="W41" s="86">
        <f>ROUND(FIRE1115_working!W41,0)</f>
        <v>0</v>
      </c>
      <c r="X41" s="86" t="str">
        <f>IF(SUM(R41:V41)=0,"-",ROUND(FIRE1115_working!X41,0))</f>
        <v>-</v>
      </c>
      <c r="Y41" s="19" t="s">
        <v>71</v>
      </c>
      <c r="Z41" s="66">
        <f>ROUND(FIRE1115_working!Z41,0)</f>
        <v>0</v>
      </c>
      <c r="AA41" s="66">
        <f>ROUND(FIRE1115_working!AA41,0)</f>
        <v>0</v>
      </c>
      <c r="AB41" s="66">
        <f>ROUND(FIRE1115_working!AB41,0)</f>
        <v>0</v>
      </c>
      <c r="AC41" s="66">
        <f>ROUND(FIRE1115_working!AC41,0)</f>
        <v>0</v>
      </c>
      <c r="AD41" s="66">
        <f>ROUND(FIRE1115_working!AD41,0)</f>
        <v>0</v>
      </c>
      <c r="AE41" s="66">
        <f>ROUND(FIRE1115_working!AE41,0)</f>
        <v>0</v>
      </c>
      <c r="AF41" s="66" t="str">
        <f>IF(SUM(Z41:AD41)=0,"-",ROUND(FIRE1115_working!AF41,0))</f>
        <v>-</v>
      </c>
      <c r="AG41" s="19" t="s">
        <v>71</v>
      </c>
      <c r="AH41" s="66">
        <f>ROUND(FIRE1115_working!AH41,0)</f>
        <v>0</v>
      </c>
      <c r="AI41" s="66">
        <f>ROUND(FIRE1115_working!AI41,0)</f>
        <v>0</v>
      </c>
      <c r="AJ41" s="66">
        <f>ROUND(FIRE1115_working!AJ41,0)</f>
        <v>0</v>
      </c>
      <c r="AK41" s="66">
        <f>ROUND(FIRE1115_working!AK41,0)</f>
        <v>0</v>
      </c>
      <c r="AL41" s="66">
        <f>ROUND(FIRE1115_working!AL41,0)</f>
        <v>0</v>
      </c>
      <c r="AM41" s="66">
        <f>ROUND(FIRE1115_working!AM41,0)</f>
        <v>0</v>
      </c>
      <c r="AN41" s="66" t="str">
        <f>IF(SUM(AH41:AL41)=0,"-",ROUND(FIRE1115_working!AN41,0))</f>
        <v>-</v>
      </c>
      <c r="AO41" s="19" t="s">
        <v>71</v>
      </c>
      <c r="AP41" s="86">
        <f>ROUND(FIRE1115_working!AP41,0)</f>
        <v>0</v>
      </c>
      <c r="AQ41" s="86">
        <f>ROUND(FIRE1115_working!AQ41,0)</f>
        <v>0</v>
      </c>
      <c r="AR41" s="86">
        <f>ROUND(FIRE1115_working!AR41,0)</f>
        <v>0</v>
      </c>
      <c r="AS41" s="86">
        <f>ROUND(FIRE1115_working!AS41,0)</f>
        <v>0</v>
      </c>
      <c r="AT41" s="86">
        <f>ROUND(FIRE1115_working!AT41,0)</f>
        <v>0</v>
      </c>
      <c r="AU41" s="86">
        <f>ROUND(FIRE1115_working!AU41,0)</f>
        <v>0</v>
      </c>
      <c r="AV41" s="86" t="str">
        <f>IF(SUM(AP41:AT41)=0,"-",ROUND(FIRE1115_working!AV41,0))</f>
        <v>-</v>
      </c>
      <c r="AW41" s="20"/>
      <c r="AX41" s="20"/>
      <c r="AY41" s="87"/>
      <c r="AZ41" s="87"/>
      <c r="BA41" s="59"/>
      <c r="BB41" s="59"/>
    </row>
    <row r="42" spans="1:54" s="8" customFormat="1" ht="15" customHeight="1" x14ac:dyDescent="0.25">
      <c r="A42" s="59" t="s">
        <v>27</v>
      </c>
      <c r="B42" s="66">
        <f>ROUND(FIRE1115_working!B42,0)</f>
        <v>0</v>
      </c>
      <c r="C42" s="66">
        <f>ROUND(FIRE1115_working!C42,0)</f>
        <v>6</v>
      </c>
      <c r="D42" s="66">
        <f>ROUND(FIRE1115_working!D42,0)</f>
        <v>1</v>
      </c>
      <c r="E42" s="66">
        <f>ROUND(FIRE1115_working!E42,0)</f>
        <v>12</v>
      </c>
      <c r="F42" s="66">
        <f>ROUND(FIRE1115_working!F42,0)</f>
        <v>7</v>
      </c>
      <c r="G42" s="66">
        <f>ROUND(FIRE1115_working!G42,0)</f>
        <v>0</v>
      </c>
      <c r="H42" s="66">
        <f>IF(SUM(B42:F42)=0,"-",ROUND(FIRE1115_working!H42,0))</f>
        <v>48</v>
      </c>
      <c r="I42" s="19" t="s">
        <v>71</v>
      </c>
      <c r="J42" s="66">
        <f>ROUND(FIRE1115_working!J42,0)</f>
        <v>5</v>
      </c>
      <c r="K42" s="66">
        <f>ROUND(FIRE1115_working!K42,0)</f>
        <v>14</v>
      </c>
      <c r="L42" s="66">
        <f>ROUND(FIRE1115_working!L42,0)</f>
        <v>11</v>
      </c>
      <c r="M42" s="66">
        <f>ROUND(FIRE1115_working!M42,0)</f>
        <v>6</v>
      </c>
      <c r="N42" s="66">
        <f>ROUND(FIRE1115_working!N42,0)</f>
        <v>3</v>
      </c>
      <c r="O42" s="66">
        <f>ROUND(FIRE1115_working!O42,0)</f>
        <v>0</v>
      </c>
      <c r="P42" s="66">
        <f>IF(SUM(J42:N42)=0,"-",ROUND(FIRE1115_working!P42,0))</f>
        <v>37</v>
      </c>
      <c r="Q42" s="19" t="s">
        <v>71</v>
      </c>
      <c r="R42" s="86">
        <f>ROUND(FIRE1115_working!R42,0)</f>
        <v>5</v>
      </c>
      <c r="S42" s="86">
        <f>ROUND(FIRE1115_working!S42,0)</f>
        <v>20</v>
      </c>
      <c r="T42" s="86">
        <f>ROUND(FIRE1115_working!T42,0)</f>
        <v>12</v>
      </c>
      <c r="U42" s="86">
        <f>ROUND(FIRE1115_working!U42,0)</f>
        <v>18</v>
      </c>
      <c r="V42" s="86">
        <f>ROUND(FIRE1115_working!V42,0)</f>
        <v>10</v>
      </c>
      <c r="W42" s="86">
        <f>ROUND(FIRE1115_working!W42,0)</f>
        <v>0</v>
      </c>
      <c r="X42" s="86">
        <f>IF(SUM(R42:V42)=0,"-",ROUND(FIRE1115_working!X42,0))</f>
        <v>42</v>
      </c>
      <c r="Y42" s="19" t="s">
        <v>71</v>
      </c>
      <c r="Z42" s="66">
        <f>ROUND(FIRE1115_working!Z42,0)</f>
        <v>1</v>
      </c>
      <c r="AA42" s="66">
        <f>ROUND(FIRE1115_working!AA42,0)</f>
        <v>0</v>
      </c>
      <c r="AB42" s="66">
        <f>ROUND(FIRE1115_working!AB42,0)</f>
        <v>0</v>
      </c>
      <c r="AC42" s="66">
        <f>ROUND(FIRE1115_working!AC42,0)</f>
        <v>1</v>
      </c>
      <c r="AD42" s="66">
        <f>ROUND(FIRE1115_working!AD42,0)</f>
        <v>1</v>
      </c>
      <c r="AE42" s="66">
        <f>ROUND(FIRE1115_working!AE42,0)</f>
        <v>0</v>
      </c>
      <c r="AF42" s="66">
        <f>IF(SUM(Z42:AD42)=0,"-",ROUND(FIRE1115_working!AF42,0))</f>
        <v>44</v>
      </c>
      <c r="AG42" s="19" t="s">
        <v>71</v>
      </c>
      <c r="AH42" s="66">
        <f>ROUND(FIRE1115_working!AH42,0)</f>
        <v>0</v>
      </c>
      <c r="AI42" s="66">
        <f>ROUND(FIRE1115_working!AI42,0)</f>
        <v>2</v>
      </c>
      <c r="AJ42" s="66">
        <f>ROUND(FIRE1115_working!AJ42,0)</f>
        <v>4</v>
      </c>
      <c r="AK42" s="66">
        <f>ROUND(FIRE1115_working!AK42,0)</f>
        <v>4</v>
      </c>
      <c r="AL42" s="66">
        <f>ROUND(FIRE1115_working!AL42,0)</f>
        <v>1</v>
      </c>
      <c r="AM42" s="66">
        <f>ROUND(FIRE1115_working!AM42,0)</f>
        <v>0</v>
      </c>
      <c r="AN42" s="66">
        <f>IF(SUM(AH42:AL42)=0,"-",ROUND(FIRE1115_working!AN42,0))</f>
        <v>44</v>
      </c>
      <c r="AO42" s="19" t="s">
        <v>71</v>
      </c>
      <c r="AP42" s="86">
        <f>ROUND(FIRE1115_working!AP42,0)</f>
        <v>6</v>
      </c>
      <c r="AQ42" s="86">
        <f>ROUND(FIRE1115_working!AQ42,0)</f>
        <v>22</v>
      </c>
      <c r="AR42" s="86">
        <f>ROUND(FIRE1115_working!AR42,0)</f>
        <v>16</v>
      </c>
      <c r="AS42" s="86">
        <f>ROUND(FIRE1115_working!AS42,0)</f>
        <v>23</v>
      </c>
      <c r="AT42" s="86">
        <f>ROUND(FIRE1115_working!AT42,0)</f>
        <v>12</v>
      </c>
      <c r="AU42" s="86">
        <f>ROUND(FIRE1115_working!AU42,0)</f>
        <v>0</v>
      </c>
      <c r="AV42" s="86">
        <f>IF(SUM(AP42:AT42)=0,"-",ROUND(FIRE1115_working!AV42,0))</f>
        <v>42</v>
      </c>
      <c r="AW42" s="20"/>
      <c r="AX42" s="20"/>
      <c r="AY42" s="87"/>
      <c r="AZ42" s="87"/>
      <c r="BA42" s="59"/>
      <c r="BB42" s="59"/>
    </row>
    <row r="43" spans="1:54" s="8" customFormat="1" ht="15" customHeight="1" x14ac:dyDescent="0.25">
      <c r="A43" s="59" t="s">
        <v>28</v>
      </c>
      <c r="B43" s="66">
        <f>ROUND(FIRE1115_working!B43,0)</f>
        <v>0</v>
      </c>
      <c r="C43" s="66">
        <f>ROUND(FIRE1115_working!C43,0)</f>
        <v>1</v>
      </c>
      <c r="D43" s="66">
        <f>ROUND(FIRE1115_working!D43,0)</f>
        <v>2</v>
      </c>
      <c r="E43" s="66">
        <f>ROUND(FIRE1115_working!E43,0)</f>
        <v>10</v>
      </c>
      <c r="F43" s="66">
        <f>ROUND(FIRE1115_working!F43,0)</f>
        <v>5</v>
      </c>
      <c r="G43" s="66">
        <f>ROUND(FIRE1115_working!G43,0)</f>
        <v>0</v>
      </c>
      <c r="H43" s="66">
        <f>IF(SUM(B43:F43)=0,"-",ROUND(FIRE1115_working!H43,0))</f>
        <v>51</v>
      </c>
      <c r="I43" s="19" t="s">
        <v>71</v>
      </c>
      <c r="J43" s="66">
        <f>ROUND(FIRE1115_working!J43,0)</f>
        <v>1</v>
      </c>
      <c r="K43" s="66">
        <f>ROUND(FIRE1115_working!K43,0)</f>
        <v>5</v>
      </c>
      <c r="L43" s="66">
        <f>ROUND(FIRE1115_working!L43,0)</f>
        <v>4</v>
      </c>
      <c r="M43" s="66">
        <f>ROUND(FIRE1115_working!M43,0)</f>
        <v>5</v>
      </c>
      <c r="N43" s="66">
        <f>ROUND(FIRE1115_working!N43,0)</f>
        <v>5</v>
      </c>
      <c r="O43" s="66">
        <f>ROUND(FIRE1115_working!O43,0)</f>
        <v>0</v>
      </c>
      <c r="P43" s="66">
        <f>IF(SUM(J43:N43)=0,"-",ROUND(FIRE1115_working!P43,0))</f>
        <v>44</v>
      </c>
      <c r="Q43" s="19" t="s">
        <v>71</v>
      </c>
      <c r="R43" s="86">
        <f>ROUND(FIRE1115_working!R43,0)</f>
        <v>1</v>
      </c>
      <c r="S43" s="86">
        <f>ROUND(FIRE1115_working!S43,0)</f>
        <v>6</v>
      </c>
      <c r="T43" s="86">
        <f>ROUND(FIRE1115_working!T43,0)</f>
        <v>6</v>
      </c>
      <c r="U43" s="86">
        <f>ROUND(FIRE1115_working!U43,0)</f>
        <v>15</v>
      </c>
      <c r="V43" s="86">
        <f>ROUND(FIRE1115_working!V43,0)</f>
        <v>10</v>
      </c>
      <c r="W43" s="86">
        <f>ROUND(FIRE1115_working!W43,0)</f>
        <v>0</v>
      </c>
      <c r="X43" s="86">
        <f>IF(SUM(R43:V43)=0,"-",ROUND(FIRE1115_working!X43,0))</f>
        <v>48</v>
      </c>
      <c r="Y43" s="19" t="s">
        <v>71</v>
      </c>
      <c r="Z43" s="66">
        <f>ROUND(FIRE1115_working!Z43,0)</f>
        <v>1</v>
      </c>
      <c r="AA43" s="66">
        <f>ROUND(FIRE1115_working!AA43,0)</f>
        <v>0</v>
      </c>
      <c r="AB43" s="66">
        <f>ROUND(FIRE1115_working!AB43,0)</f>
        <v>0</v>
      </c>
      <c r="AC43" s="66">
        <f>ROUND(FIRE1115_working!AC43,0)</f>
        <v>0</v>
      </c>
      <c r="AD43" s="66">
        <f>ROUND(FIRE1115_working!AD43,0)</f>
        <v>0</v>
      </c>
      <c r="AE43" s="66">
        <f>ROUND(FIRE1115_working!AE43,0)</f>
        <v>0</v>
      </c>
      <c r="AF43" s="66">
        <f>IF(SUM(Z43:AD43)=0,"-",ROUND(FIRE1115_working!AF43,0))</f>
        <v>20</v>
      </c>
      <c r="AG43" s="19" t="s">
        <v>71</v>
      </c>
      <c r="AH43" s="66">
        <f>ROUND(FIRE1115_working!AH43,0)</f>
        <v>0</v>
      </c>
      <c r="AI43" s="66">
        <f>ROUND(FIRE1115_working!AI43,0)</f>
        <v>0</v>
      </c>
      <c r="AJ43" s="66">
        <f>ROUND(FIRE1115_working!AJ43,0)</f>
        <v>1</v>
      </c>
      <c r="AK43" s="66">
        <f>ROUND(FIRE1115_working!AK43,0)</f>
        <v>0</v>
      </c>
      <c r="AL43" s="66">
        <f>ROUND(FIRE1115_working!AL43,0)</f>
        <v>4</v>
      </c>
      <c r="AM43" s="66">
        <f>ROUND(FIRE1115_working!AM43,0)</f>
        <v>0</v>
      </c>
      <c r="AN43" s="66">
        <f>IF(SUM(AH43:AL43)=0,"-",ROUND(FIRE1115_working!AN43,0))</f>
        <v>57</v>
      </c>
      <c r="AO43" s="19" t="s">
        <v>71</v>
      </c>
      <c r="AP43" s="86">
        <f>ROUND(FIRE1115_working!AP43,0)</f>
        <v>2</v>
      </c>
      <c r="AQ43" s="86">
        <f>ROUND(FIRE1115_working!AQ43,0)</f>
        <v>6</v>
      </c>
      <c r="AR43" s="86">
        <f>ROUND(FIRE1115_working!AR43,0)</f>
        <v>7</v>
      </c>
      <c r="AS43" s="86">
        <f>ROUND(FIRE1115_working!AS43,0)</f>
        <v>15</v>
      </c>
      <c r="AT43" s="86">
        <f>ROUND(FIRE1115_working!AT43,0)</f>
        <v>14</v>
      </c>
      <c r="AU43" s="86">
        <f>ROUND(FIRE1115_working!AU43,0)</f>
        <v>0</v>
      </c>
      <c r="AV43" s="86">
        <f>IF(SUM(AP43:AT43)=0,"-",ROUND(FIRE1115_working!AV43,0))</f>
        <v>48</v>
      </c>
      <c r="AW43" s="20"/>
      <c r="AX43" s="20"/>
      <c r="AY43" s="87"/>
      <c r="AZ43" s="87"/>
      <c r="BA43" s="59"/>
      <c r="BB43" s="59"/>
    </row>
    <row r="44" spans="1:54" s="8" customFormat="1" ht="15" customHeight="1" x14ac:dyDescent="0.25">
      <c r="A44" s="59" t="s">
        <v>29</v>
      </c>
      <c r="B44" s="66">
        <f>ROUND(FIRE1115_working!B44,0)</f>
        <v>0</v>
      </c>
      <c r="C44" s="66">
        <f>ROUND(FIRE1115_working!C44,0)</f>
        <v>4</v>
      </c>
      <c r="D44" s="66">
        <f>ROUND(FIRE1115_working!D44,0)</f>
        <v>1</v>
      </c>
      <c r="E44" s="66">
        <f>ROUND(FIRE1115_working!E44,0)</f>
        <v>3</v>
      </c>
      <c r="F44" s="66">
        <f>ROUND(FIRE1115_working!F44,0)</f>
        <v>1</v>
      </c>
      <c r="G44" s="66">
        <f>ROUND(FIRE1115_working!G44,0)</f>
        <v>0</v>
      </c>
      <c r="H44" s="66">
        <f>IF(SUM(B44:F44)=0,"-",ROUND(FIRE1115_working!H44,0))</f>
        <v>41</v>
      </c>
      <c r="I44" s="19" t="s">
        <v>71</v>
      </c>
      <c r="J44" s="66">
        <f>ROUND(FIRE1115_working!J44,0)</f>
        <v>1</v>
      </c>
      <c r="K44" s="66">
        <f>ROUND(FIRE1115_working!K44,0)</f>
        <v>3</v>
      </c>
      <c r="L44" s="66">
        <f>ROUND(FIRE1115_working!L44,0)</f>
        <v>4</v>
      </c>
      <c r="M44" s="66">
        <f>ROUND(FIRE1115_working!M44,0)</f>
        <v>3</v>
      </c>
      <c r="N44" s="66">
        <f>ROUND(FIRE1115_working!N44,0)</f>
        <v>1</v>
      </c>
      <c r="O44" s="66">
        <f>ROUND(FIRE1115_working!O44,0)</f>
        <v>0</v>
      </c>
      <c r="P44" s="66">
        <f>IF(SUM(J44:N44)=0,"-",ROUND(FIRE1115_working!P44,0))</f>
        <v>40</v>
      </c>
      <c r="Q44" s="19" t="s">
        <v>71</v>
      </c>
      <c r="R44" s="86">
        <f>ROUND(FIRE1115_working!R44,0)</f>
        <v>1</v>
      </c>
      <c r="S44" s="86">
        <f>ROUND(FIRE1115_working!S44,0)</f>
        <v>7</v>
      </c>
      <c r="T44" s="86">
        <f>ROUND(FIRE1115_working!T44,0)</f>
        <v>5</v>
      </c>
      <c r="U44" s="86">
        <f>ROUND(FIRE1115_working!U44,0)</f>
        <v>6</v>
      </c>
      <c r="V44" s="86">
        <f>ROUND(FIRE1115_working!V44,0)</f>
        <v>2</v>
      </c>
      <c r="W44" s="86">
        <f>ROUND(FIRE1115_working!W44,0)</f>
        <v>0</v>
      </c>
      <c r="X44" s="86">
        <f>IF(SUM(R44:V44)=0,"-",ROUND(FIRE1115_working!X44,0))</f>
        <v>41</v>
      </c>
      <c r="Y44" s="19" t="s">
        <v>71</v>
      </c>
      <c r="Z44" s="66">
        <f>ROUND(FIRE1115_working!Z44,0)</f>
        <v>0</v>
      </c>
      <c r="AA44" s="66">
        <f>ROUND(FIRE1115_working!AA44,0)</f>
        <v>0</v>
      </c>
      <c r="AB44" s="66">
        <f>ROUND(FIRE1115_working!AB44,0)</f>
        <v>0</v>
      </c>
      <c r="AC44" s="66">
        <f>ROUND(FIRE1115_working!AC44,0)</f>
        <v>0</v>
      </c>
      <c r="AD44" s="66">
        <f>ROUND(FIRE1115_working!AD44,0)</f>
        <v>0</v>
      </c>
      <c r="AE44" s="66">
        <f>ROUND(FIRE1115_working!AE44,0)</f>
        <v>0</v>
      </c>
      <c r="AF44" s="66" t="str">
        <f>IF(SUM(Z44:AD44)=0,"-",ROUND(FIRE1115_working!AF44,0))</f>
        <v>-</v>
      </c>
      <c r="AG44" s="19" t="s">
        <v>71</v>
      </c>
      <c r="AH44" s="66">
        <f>ROUND(FIRE1115_working!AH44,0)</f>
        <v>0</v>
      </c>
      <c r="AI44" s="66">
        <f>ROUND(FIRE1115_working!AI44,0)</f>
        <v>2</v>
      </c>
      <c r="AJ44" s="66">
        <f>ROUND(FIRE1115_working!AJ44,0)</f>
        <v>0</v>
      </c>
      <c r="AK44" s="66">
        <f>ROUND(FIRE1115_working!AK44,0)</f>
        <v>1</v>
      </c>
      <c r="AL44" s="66">
        <f>ROUND(FIRE1115_working!AL44,0)</f>
        <v>2</v>
      </c>
      <c r="AM44" s="66">
        <f>ROUND(FIRE1115_working!AM44,0)</f>
        <v>0</v>
      </c>
      <c r="AN44" s="66">
        <f>IF(SUM(AH44:AL44)=0,"-",ROUND(FIRE1115_working!AN44,0))</f>
        <v>46</v>
      </c>
      <c r="AO44" s="19" t="s">
        <v>71</v>
      </c>
      <c r="AP44" s="86">
        <f>ROUND(FIRE1115_working!AP44,0)</f>
        <v>1</v>
      </c>
      <c r="AQ44" s="86">
        <f>ROUND(FIRE1115_working!AQ44,0)</f>
        <v>9</v>
      </c>
      <c r="AR44" s="86">
        <f>ROUND(FIRE1115_working!AR44,0)</f>
        <v>5</v>
      </c>
      <c r="AS44" s="86">
        <f>ROUND(FIRE1115_working!AS44,0)</f>
        <v>7</v>
      </c>
      <c r="AT44" s="86">
        <f>ROUND(FIRE1115_working!AT44,0)</f>
        <v>4</v>
      </c>
      <c r="AU44" s="86">
        <f>ROUND(FIRE1115_working!AU44,0)</f>
        <v>0</v>
      </c>
      <c r="AV44" s="86">
        <f>IF(SUM(AP44:AT44)=0,"-",ROUND(FIRE1115_working!AV44,0))</f>
        <v>42</v>
      </c>
      <c r="AW44" s="20"/>
      <c r="AX44" s="20"/>
      <c r="AY44" s="87"/>
      <c r="AZ44" s="87"/>
      <c r="BA44" s="59"/>
      <c r="BB44" s="59"/>
    </row>
    <row r="45" spans="1:54" s="8" customFormat="1" ht="15" customHeight="1" x14ac:dyDescent="0.25">
      <c r="A45" s="59" t="s">
        <v>30</v>
      </c>
      <c r="B45" s="66">
        <f>ROUND(FIRE1115_working!B45,0)</f>
        <v>0</v>
      </c>
      <c r="C45" s="66">
        <f>ROUND(FIRE1115_working!C45,0)</f>
        <v>0</v>
      </c>
      <c r="D45" s="66">
        <f>ROUND(FIRE1115_working!D45,0)</f>
        <v>4</v>
      </c>
      <c r="E45" s="66">
        <f>ROUND(FIRE1115_working!E45,0)</f>
        <v>10</v>
      </c>
      <c r="F45" s="66">
        <f>ROUND(FIRE1115_working!F45,0)</f>
        <v>6</v>
      </c>
      <c r="G45" s="66">
        <f>ROUND(FIRE1115_working!G45,0)</f>
        <v>0</v>
      </c>
      <c r="H45" s="66">
        <f>IF(SUM(B45:F45)=0,"-",ROUND(FIRE1115_working!H45,0))</f>
        <v>52</v>
      </c>
      <c r="I45" s="19" t="s">
        <v>71</v>
      </c>
      <c r="J45" s="66">
        <f>ROUND(FIRE1115_working!J45,0)</f>
        <v>1</v>
      </c>
      <c r="K45" s="66">
        <f>ROUND(FIRE1115_working!K45,0)</f>
        <v>4</v>
      </c>
      <c r="L45" s="66">
        <f>ROUND(FIRE1115_working!L45,0)</f>
        <v>5</v>
      </c>
      <c r="M45" s="66">
        <f>ROUND(FIRE1115_working!M45,0)</f>
        <v>2</v>
      </c>
      <c r="N45" s="66">
        <f>ROUND(FIRE1115_working!N45,0)</f>
        <v>3</v>
      </c>
      <c r="O45" s="66">
        <f>ROUND(FIRE1115_working!O45,0)</f>
        <v>0</v>
      </c>
      <c r="P45" s="66">
        <f>IF(SUM(J45:N45)=0,"-",ROUND(FIRE1115_working!P45,0))</f>
        <v>42</v>
      </c>
      <c r="Q45" s="19" t="s">
        <v>71</v>
      </c>
      <c r="R45" s="86">
        <f>ROUND(FIRE1115_working!R45,0)</f>
        <v>1</v>
      </c>
      <c r="S45" s="86">
        <f>ROUND(FIRE1115_working!S45,0)</f>
        <v>4</v>
      </c>
      <c r="T45" s="86">
        <f>ROUND(FIRE1115_working!T45,0)</f>
        <v>9</v>
      </c>
      <c r="U45" s="86">
        <f>ROUND(FIRE1115_working!U45,0)</f>
        <v>12</v>
      </c>
      <c r="V45" s="86">
        <f>ROUND(FIRE1115_working!V45,0)</f>
        <v>9</v>
      </c>
      <c r="W45" s="86">
        <f>ROUND(FIRE1115_working!W45,0)</f>
        <v>0</v>
      </c>
      <c r="X45" s="86">
        <f>IF(SUM(R45:V45)=0,"-",ROUND(FIRE1115_working!X45,0))</f>
        <v>47</v>
      </c>
      <c r="Y45" s="19" t="s">
        <v>71</v>
      </c>
      <c r="Z45" s="66">
        <f>ROUND(FIRE1115_working!Z45,0)</f>
        <v>0</v>
      </c>
      <c r="AA45" s="66">
        <f>ROUND(FIRE1115_working!AA45,0)</f>
        <v>0</v>
      </c>
      <c r="AB45" s="66">
        <f>ROUND(FIRE1115_working!AB45,0)</f>
        <v>0</v>
      </c>
      <c r="AC45" s="66">
        <f>ROUND(FIRE1115_working!AC45,0)</f>
        <v>0</v>
      </c>
      <c r="AD45" s="66">
        <f>ROUND(FIRE1115_working!AD45,0)</f>
        <v>0</v>
      </c>
      <c r="AE45" s="66">
        <f>ROUND(FIRE1115_working!AE45,0)</f>
        <v>0</v>
      </c>
      <c r="AF45" s="66" t="str">
        <f>IF(SUM(Z45:AD45)=0,"-",ROUND(FIRE1115_working!AF45,0))</f>
        <v>-</v>
      </c>
      <c r="AG45" s="19" t="s">
        <v>71</v>
      </c>
      <c r="AH45" s="66">
        <f>ROUND(FIRE1115_working!AH45,0)</f>
        <v>1</v>
      </c>
      <c r="AI45" s="66">
        <f>ROUND(FIRE1115_working!AI45,0)</f>
        <v>4</v>
      </c>
      <c r="AJ45" s="66">
        <f>ROUND(FIRE1115_working!AJ45,0)</f>
        <v>3</v>
      </c>
      <c r="AK45" s="66">
        <f>ROUND(FIRE1115_working!AK45,0)</f>
        <v>3</v>
      </c>
      <c r="AL45" s="66">
        <f>ROUND(FIRE1115_working!AL45,0)</f>
        <v>11</v>
      </c>
      <c r="AM45" s="66">
        <f>ROUND(FIRE1115_working!AM45,0)</f>
        <v>0</v>
      </c>
      <c r="AN45" s="66">
        <f>IF(SUM(AH45:AL45)=0,"-",ROUND(FIRE1115_working!AN45,0))</f>
        <v>49</v>
      </c>
      <c r="AO45" s="19" t="s">
        <v>71</v>
      </c>
      <c r="AP45" s="86">
        <f>ROUND(FIRE1115_working!AP45,0)</f>
        <v>2</v>
      </c>
      <c r="AQ45" s="86">
        <f>ROUND(FIRE1115_working!AQ45,0)</f>
        <v>8</v>
      </c>
      <c r="AR45" s="86">
        <f>ROUND(FIRE1115_working!AR45,0)</f>
        <v>12</v>
      </c>
      <c r="AS45" s="86">
        <f>ROUND(FIRE1115_working!AS45,0)</f>
        <v>15</v>
      </c>
      <c r="AT45" s="86">
        <f>ROUND(FIRE1115_working!AT45,0)</f>
        <v>20</v>
      </c>
      <c r="AU45" s="86">
        <f>ROUND(FIRE1115_working!AU45,0)</f>
        <v>0</v>
      </c>
      <c r="AV45" s="86">
        <f>IF(SUM(AP45:AT45)=0,"-",ROUND(FIRE1115_working!AV45,0))</f>
        <v>48</v>
      </c>
      <c r="AW45" s="20"/>
      <c r="AX45" s="20"/>
      <c r="AY45" s="87"/>
      <c r="AZ45" s="87"/>
      <c r="BA45" s="59"/>
      <c r="BB45" s="59"/>
    </row>
    <row r="46" spans="1:54" s="8" customFormat="1" ht="15" customHeight="1" x14ac:dyDescent="0.25">
      <c r="A46" s="59" t="s">
        <v>31</v>
      </c>
      <c r="B46" s="66">
        <f>ROUND(FIRE1115_working!B46,0)</f>
        <v>0</v>
      </c>
      <c r="C46" s="66">
        <f>ROUND(FIRE1115_working!C46,0)</f>
        <v>1</v>
      </c>
      <c r="D46" s="66">
        <f>ROUND(FIRE1115_working!D46,0)</f>
        <v>4</v>
      </c>
      <c r="E46" s="66">
        <f>ROUND(FIRE1115_working!E46,0)</f>
        <v>4</v>
      </c>
      <c r="F46" s="66">
        <f>ROUND(FIRE1115_working!F46,0)</f>
        <v>1</v>
      </c>
      <c r="G46" s="66">
        <f>ROUND(FIRE1115_working!G46,0)</f>
        <v>0</v>
      </c>
      <c r="H46" s="66">
        <f>IF(SUM(B46:F46)=0,"-",ROUND(FIRE1115_working!H46,0))</f>
        <v>45</v>
      </c>
      <c r="I46" s="19" t="s">
        <v>71</v>
      </c>
      <c r="J46" s="66">
        <f>ROUND(FIRE1115_working!J46,0)</f>
        <v>9</v>
      </c>
      <c r="K46" s="66">
        <f>ROUND(FIRE1115_working!K46,0)</f>
        <v>17</v>
      </c>
      <c r="L46" s="66">
        <f>ROUND(FIRE1115_working!L46,0)</f>
        <v>17</v>
      </c>
      <c r="M46" s="66">
        <f>ROUND(FIRE1115_working!M46,0)</f>
        <v>13</v>
      </c>
      <c r="N46" s="66">
        <f>ROUND(FIRE1115_working!N46,0)</f>
        <v>3</v>
      </c>
      <c r="O46" s="66">
        <f>ROUND(FIRE1115_working!O46,0)</f>
        <v>0</v>
      </c>
      <c r="P46" s="66">
        <f>IF(SUM(J46:N46)=0,"-",ROUND(FIRE1115_working!P46,0))</f>
        <v>38</v>
      </c>
      <c r="Q46" s="19" t="s">
        <v>71</v>
      </c>
      <c r="R46" s="86">
        <f>ROUND(FIRE1115_working!R46,0)</f>
        <v>9</v>
      </c>
      <c r="S46" s="86">
        <f>ROUND(FIRE1115_working!S46,0)</f>
        <v>18</v>
      </c>
      <c r="T46" s="86">
        <f>ROUND(FIRE1115_working!T46,0)</f>
        <v>21</v>
      </c>
      <c r="U46" s="86">
        <f>ROUND(FIRE1115_working!U46,0)</f>
        <v>17</v>
      </c>
      <c r="V46" s="86">
        <f>ROUND(FIRE1115_working!V46,0)</f>
        <v>4</v>
      </c>
      <c r="W46" s="86">
        <f>ROUND(FIRE1115_working!W46,0)</f>
        <v>0</v>
      </c>
      <c r="X46" s="86">
        <f>IF(SUM(R46:V46)=0,"-",ROUND(FIRE1115_working!X46,0))</f>
        <v>39</v>
      </c>
      <c r="Y46" s="19" t="s">
        <v>71</v>
      </c>
      <c r="Z46" s="66">
        <f>ROUND(FIRE1115_working!Z46,0)</f>
        <v>0</v>
      </c>
      <c r="AA46" s="66">
        <f>ROUND(FIRE1115_working!AA46,0)</f>
        <v>0</v>
      </c>
      <c r="AB46" s="66">
        <f>ROUND(FIRE1115_working!AB46,0)</f>
        <v>0</v>
      </c>
      <c r="AC46" s="66">
        <f>ROUND(FIRE1115_working!AC46,0)</f>
        <v>0</v>
      </c>
      <c r="AD46" s="66">
        <f>ROUND(FIRE1115_working!AD46,0)</f>
        <v>0</v>
      </c>
      <c r="AE46" s="66">
        <f>ROUND(FIRE1115_working!AE46,0)</f>
        <v>0</v>
      </c>
      <c r="AF46" s="66" t="str">
        <f>IF(SUM(Z46:AD46)=0,"-",ROUND(FIRE1115_working!AF46,0))</f>
        <v>-</v>
      </c>
      <c r="AG46" s="19" t="s">
        <v>71</v>
      </c>
      <c r="AH46" s="66">
        <f>ROUND(FIRE1115_working!AH46,0)</f>
        <v>0</v>
      </c>
      <c r="AI46" s="66">
        <f>ROUND(FIRE1115_working!AI46,0)</f>
        <v>2</v>
      </c>
      <c r="AJ46" s="66">
        <f>ROUND(FIRE1115_working!AJ46,0)</f>
        <v>1</v>
      </c>
      <c r="AK46" s="66">
        <f>ROUND(FIRE1115_working!AK46,0)</f>
        <v>0</v>
      </c>
      <c r="AL46" s="66">
        <f>ROUND(FIRE1115_working!AL46,0)</f>
        <v>1</v>
      </c>
      <c r="AM46" s="66">
        <f>ROUND(FIRE1115_working!AM46,0)</f>
        <v>0</v>
      </c>
      <c r="AN46" s="66">
        <f>IF(SUM(AH46:AL46)=0,"-",ROUND(FIRE1115_working!AN46,0))</f>
        <v>40</v>
      </c>
      <c r="AO46" s="19" t="s">
        <v>71</v>
      </c>
      <c r="AP46" s="86">
        <f>ROUND(FIRE1115_working!AP46,0)</f>
        <v>9</v>
      </c>
      <c r="AQ46" s="86">
        <f>ROUND(FIRE1115_working!AQ46,0)</f>
        <v>20</v>
      </c>
      <c r="AR46" s="86">
        <f>ROUND(FIRE1115_working!AR46,0)</f>
        <v>22</v>
      </c>
      <c r="AS46" s="86">
        <f>ROUND(FIRE1115_working!AS46,0)</f>
        <v>17</v>
      </c>
      <c r="AT46" s="86">
        <f>ROUND(FIRE1115_working!AT46,0)</f>
        <v>5</v>
      </c>
      <c r="AU46" s="86">
        <f>ROUND(FIRE1115_working!AU46,0)</f>
        <v>0</v>
      </c>
      <c r="AV46" s="86">
        <f>IF(SUM(AP46:AT46)=0,"-",ROUND(FIRE1115_working!AV46,0))</f>
        <v>39</v>
      </c>
      <c r="AW46" s="20"/>
      <c r="AX46" s="20"/>
      <c r="AY46" s="87"/>
      <c r="AZ46" s="87"/>
      <c r="BA46" s="59"/>
      <c r="BB46" s="59"/>
    </row>
    <row r="47" spans="1:54" s="8" customFormat="1" ht="15" customHeight="1" x14ac:dyDescent="0.25">
      <c r="A47" s="59" t="s">
        <v>32</v>
      </c>
      <c r="B47" s="66">
        <f>ROUND(FIRE1115_working!B47,0)</f>
        <v>0</v>
      </c>
      <c r="C47" s="66">
        <f>ROUND(FIRE1115_working!C47,0)</f>
        <v>0</v>
      </c>
      <c r="D47" s="66">
        <f>ROUND(FIRE1115_working!D47,0)</f>
        <v>1</v>
      </c>
      <c r="E47" s="66">
        <f>ROUND(FIRE1115_working!E47,0)</f>
        <v>4</v>
      </c>
      <c r="F47" s="66">
        <f>ROUND(FIRE1115_working!F47,0)</f>
        <v>4</v>
      </c>
      <c r="G47" s="66">
        <f>ROUND(FIRE1115_working!G47,0)</f>
        <v>0</v>
      </c>
      <c r="H47" s="66">
        <f>IF(SUM(B47:F47)=0,"-",ROUND(FIRE1115_working!H47,0))</f>
        <v>54</v>
      </c>
      <c r="I47" s="19" t="s">
        <v>71</v>
      </c>
      <c r="J47" s="66">
        <f>ROUND(FIRE1115_working!J47,0)</f>
        <v>2</v>
      </c>
      <c r="K47" s="66">
        <f>ROUND(FIRE1115_working!K47,0)</f>
        <v>5</v>
      </c>
      <c r="L47" s="66">
        <f>ROUND(FIRE1115_working!L47,0)</f>
        <v>5</v>
      </c>
      <c r="M47" s="66">
        <f>ROUND(FIRE1115_working!M47,0)</f>
        <v>4</v>
      </c>
      <c r="N47" s="66">
        <f>ROUND(FIRE1115_working!N47,0)</f>
        <v>6</v>
      </c>
      <c r="O47" s="66">
        <f>ROUND(FIRE1115_working!O47,0)</f>
        <v>0</v>
      </c>
      <c r="P47" s="66">
        <f>IF(SUM(J47:N47)=0,"-",ROUND(FIRE1115_working!P47,0))</f>
        <v>44</v>
      </c>
      <c r="Q47" s="19" t="s">
        <v>71</v>
      </c>
      <c r="R47" s="86">
        <f>ROUND(FIRE1115_working!R47,0)</f>
        <v>2</v>
      </c>
      <c r="S47" s="86">
        <f>ROUND(FIRE1115_working!S47,0)</f>
        <v>5</v>
      </c>
      <c r="T47" s="86">
        <f>ROUND(FIRE1115_working!T47,0)</f>
        <v>6</v>
      </c>
      <c r="U47" s="86">
        <f>ROUND(FIRE1115_working!U47,0)</f>
        <v>8</v>
      </c>
      <c r="V47" s="86">
        <f>ROUND(FIRE1115_working!V47,0)</f>
        <v>10</v>
      </c>
      <c r="W47" s="86">
        <f>ROUND(FIRE1115_working!W47,0)</f>
        <v>0</v>
      </c>
      <c r="X47" s="86">
        <f>IF(SUM(R47:V47)=0,"-",ROUND(FIRE1115_working!X47,0))</f>
        <v>47</v>
      </c>
      <c r="Y47" s="19" t="s">
        <v>71</v>
      </c>
      <c r="Z47" s="66">
        <f>ROUND(FIRE1115_working!Z47,0)</f>
        <v>0</v>
      </c>
      <c r="AA47" s="66">
        <f>ROUND(FIRE1115_working!AA47,0)</f>
        <v>0</v>
      </c>
      <c r="AB47" s="66">
        <f>ROUND(FIRE1115_working!AB47,0)</f>
        <v>1</v>
      </c>
      <c r="AC47" s="66">
        <f>ROUND(FIRE1115_working!AC47,0)</f>
        <v>0</v>
      </c>
      <c r="AD47" s="66">
        <f>ROUND(FIRE1115_working!AD47,0)</f>
        <v>0</v>
      </c>
      <c r="AE47" s="66">
        <f>ROUND(FIRE1115_working!AE47,0)</f>
        <v>0</v>
      </c>
      <c r="AF47" s="66">
        <f>IF(SUM(Z47:AD47)=0,"-",ROUND(FIRE1115_working!AF47,0))</f>
        <v>41</v>
      </c>
      <c r="AG47" s="19" t="s">
        <v>71</v>
      </c>
      <c r="AH47" s="66">
        <f>ROUND(FIRE1115_working!AH47,0)</f>
        <v>2</v>
      </c>
      <c r="AI47" s="66">
        <f>ROUND(FIRE1115_working!AI47,0)</f>
        <v>2</v>
      </c>
      <c r="AJ47" s="66">
        <f>ROUND(FIRE1115_working!AJ47,0)</f>
        <v>2</v>
      </c>
      <c r="AK47" s="66">
        <f>ROUND(FIRE1115_working!AK47,0)</f>
        <v>2</v>
      </c>
      <c r="AL47" s="66">
        <f>ROUND(FIRE1115_working!AL47,0)</f>
        <v>5</v>
      </c>
      <c r="AM47" s="66">
        <f>ROUND(FIRE1115_working!AM47,0)</f>
        <v>0</v>
      </c>
      <c r="AN47" s="66">
        <f>IF(SUM(AH47:AL47)=0,"-",ROUND(FIRE1115_working!AN47,0))</f>
        <v>45</v>
      </c>
      <c r="AO47" s="19" t="s">
        <v>71</v>
      </c>
      <c r="AP47" s="86">
        <f>ROUND(FIRE1115_working!AP47,0)</f>
        <v>4</v>
      </c>
      <c r="AQ47" s="86">
        <f>ROUND(FIRE1115_working!AQ47,0)</f>
        <v>7</v>
      </c>
      <c r="AR47" s="86">
        <f>ROUND(FIRE1115_working!AR47,0)</f>
        <v>9</v>
      </c>
      <c r="AS47" s="86">
        <f>ROUND(FIRE1115_working!AS47,0)</f>
        <v>10</v>
      </c>
      <c r="AT47" s="86">
        <f>ROUND(FIRE1115_working!AT47,0)</f>
        <v>15</v>
      </c>
      <c r="AU47" s="86">
        <f>ROUND(FIRE1115_working!AU47,0)</f>
        <v>0</v>
      </c>
      <c r="AV47" s="86">
        <f>IF(SUM(AP47:AT47)=0,"-",ROUND(FIRE1115_working!AV47,0))</f>
        <v>46</v>
      </c>
      <c r="AW47" s="20"/>
      <c r="AX47" s="20"/>
      <c r="AY47" s="87"/>
      <c r="AZ47" s="87"/>
      <c r="BA47" s="59"/>
      <c r="BB47" s="59"/>
    </row>
    <row r="48" spans="1:54" s="8" customFormat="1" ht="15" customHeight="1" x14ac:dyDescent="0.25">
      <c r="A48" s="59" t="s">
        <v>33</v>
      </c>
      <c r="B48" s="66">
        <f>ROUND(FIRE1115_working!B48,0)</f>
        <v>0</v>
      </c>
      <c r="C48" s="66">
        <f>ROUND(FIRE1115_working!C48,0)</f>
        <v>2</v>
      </c>
      <c r="D48" s="66">
        <f>ROUND(FIRE1115_working!D48,0)</f>
        <v>6</v>
      </c>
      <c r="E48" s="66">
        <f>ROUND(FIRE1115_working!E48,0)</f>
        <v>26</v>
      </c>
      <c r="F48" s="66">
        <f>ROUND(FIRE1115_working!F48,0)</f>
        <v>19</v>
      </c>
      <c r="G48" s="66">
        <f>ROUND(FIRE1115_working!G48,0)</f>
        <v>0</v>
      </c>
      <c r="H48" s="66">
        <f>IF(SUM(B48:F48)=0,"-",ROUND(FIRE1115_working!H48,0))</f>
        <v>52</v>
      </c>
      <c r="I48" s="19" t="s">
        <v>71</v>
      </c>
      <c r="J48" s="66">
        <f>ROUND(FIRE1115_working!J48,0)</f>
        <v>0</v>
      </c>
      <c r="K48" s="66">
        <f>ROUND(FIRE1115_working!K48,0)</f>
        <v>4</v>
      </c>
      <c r="L48" s="66">
        <f>ROUND(FIRE1115_working!L48,0)</f>
        <v>4</v>
      </c>
      <c r="M48" s="66">
        <f>ROUND(FIRE1115_working!M48,0)</f>
        <v>0</v>
      </c>
      <c r="N48" s="66">
        <f>ROUND(FIRE1115_working!N48,0)</f>
        <v>0</v>
      </c>
      <c r="O48" s="66">
        <f>ROUND(FIRE1115_working!O48,0)</f>
        <v>0</v>
      </c>
      <c r="P48" s="66">
        <f>IF(SUM(J48:N48)=0,"-",ROUND(FIRE1115_working!P48,0))</f>
        <v>35</v>
      </c>
      <c r="Q48" s="19" t="s">
        <v>71</v>
      </c>
      <c r="R48" s="86">
        <f>ROUND(FIRE1115_working!R48,0)</f>
        <v>0</v>
      </c>
      <c r="S48" s="86">
        <f>ROUND(FIRE1115_working!S48,0)</f>
        <v>6</v>
      </c>
      <c r="T48" s="86">
        <f>ROUND(FIRE1115_working!T48,0)</f>
        <v>10</v>
      </c>
      <c r="U48" s="86">
        <f>ROUND(FIRE1115_working!U48,0)</f>
        <v>26</v>
      </c>
      <c r="V48" s="86">
        <f>ROUND(FIRE1115_working!V48,0)</f>
        <v>19</v>
      </c>
      <c r="W48" s="86">
        <f>ROUND(FIRE1115_working!W48,0)</f>
        <v>0</v>
      </c>
      <c r="X48" s="86">
        <f>IF(SUM(R48:V48)=0,"-",ROUND(FIRE1115_working!X48,0))</f>
        <v>50</v>
      </c>
      <c r="Y48" s="19" t="s">
        <v>71</v>
      </c>
      <c r="Z48" s="66">
        <f>ROUND(FIRE1115_working!Z48,0)</f>
        <v>0</v>
      </c>
      <c r="AA48" s="66">
        <f>ROUND(FIRE1115_working!AA48,0)</f>
        <v>1</v>
      </c>
      <c r="AB48" s="66">
        <f>ROUND(FIRE1115_working!AB48,0)</f>
        <v>0</v>
      </c>
      <c r="AC48" s="66">
        <f>ROUND(FIRE1115_working!AC48,0)</f>
        <v>0</v>
      </c>
      <c r="AD48" s="66">
        <f>ROUND(FIRE1115_working!AD48,0)</f>
        <v>1</v>
      </c>
      <c r="AE48" s="66">
        <f>ROUND(FIRE1115_working!AE48,0)</f>
        <v>0</v>
      </c>
      <c r="AF48" s="66">
        <f>IF(SUM(Z48:AD48)=0,"-",ROUND(FIRE1115_working!AF48,0))</f>
        <v>45</v>
      </c>
      <c r="AG48" s="19" t="s">
        <v>71</v>
      </c>
      <c r="AH48" s="66">
        <f>ROUND(FIRE1115_working!AH48,0)</f>
        <v>3</v>
      </c>
      <c r="AI48" s="66">
        <f>ROUND(FIRE1115_working!AI48,0)</f>
        <v>7</v>
      </c>
      <c r="AJ48" s="66">
        <f>ROUND(FIRE1115_working!AJ48,0)</f>
        <v>4</v>
      </c>
      <c r="AK48" s="66">
        <f>ROUND(FIRE1115_working!AK48,0)</f>
        <v>5</v>
      </c>
      <c r="AL48" s="66">
        <f>ROUND(FIRE1115_working!AL48,0)</f>
        <v>6</v>
      </c>
      <c r="AM48" s="66">
        <f>ROUND(FIRE1115_working!AM48,0)</f>
        <v>0</v>
      </c>
      <c r="AN48" s="66">
        <f>IF(SUM(AH48:AL48)=0,"-",ROUND(FIRE1115_working!AN48,0))</f>
        <v>42</v>
      </c>
      <c r="AO48" s="19" t="s">
        <v>71</v>
      </c>
      <c r="AP48" s="86">
        <f>ROUND(FIRE1115_working!AP48,0)</f>
        <v>3</v>
      </c>
      <c r="AQ48" s="86">
        <f>ROUND(FIRE1115_working!AQ48,0)</f>
        <v>14</v>
      </c>
      <c r="AR48" s="86">
        <f>ROUND(FIRE1115_working!AR48,0)</f>
        <v>14</v>
      </c>
      <c r="AS48" s="86">
        <f>ROUND(FIRE1115_working!AS48,0)</f>
        <v>31</v>
      </c>
      <c r="AT48" s="86">
        <f>ROUND(FIRE1115_working!AT48,0)</f>
        <v>26</v>
      </c>
      <c r="AU48" s="86">
        <f>ROUND(FIRE1115_working!AU48,0)</f>
        <v>0</v>
      </c>
      <c r="AV48" s="86">
        <f>IF(SUM(AP48:AT48)=0,"-",ROUND(FIRE1115_working!AV48,0))</f>
        <v>48</v>
      </c>
      <c r="AW48" s="59"/>
      <c r="AX48" s="88"/>
      <c r="AY48" s="59"/>
      <c r="AZ48" s="87"/>
      <c r="BA48" s="87"/>
      <c r="BB48" s="69"/>
    </row>
    <row r="49" spans="1:54" s="8" customFormat="1" ht="15" customHeight="1" x14ac:dyDescent="0.25">
      <c r="A49" s="59" t="s">
        <v>34</v>
      </c>
      <c r="B49" s="66">
        <f>ROUND(FIRE1115_working!B49,0)</f>
        <v>0</v>
      </c>
      <c r="C49" s="66">
        <f>ROUND(FIRE1115_working!C49,0)</f>
        <v>2</v>
      </c>
      <c r="D49" s="66">
        <f>ROUND(FIRE1115_working!D49,0)</f>
        <v>1</v>
      </c>
      <c r="E49" s="66">
        <f>ROUND(FIRE1115_working!E49,0)</f>
        <v>5</v>
      </c>
      <c r="F49" s="66">
        <f>ROUND(FIRE1115_working!F49,0)</f>
        <v>8</v>
      </c>
      <c r="G49" s="66">
        <f>ROUND(FIRE1115_working!G49,0)</f>
        <v>0</v>
      </c>
      <c r="H49" s="66">
        <f>IF(SUM(B49:F49)=0,"-",ROUND(FIRE1115_working!H49,0))</f>
        <v>52</v>
      </c>
      <c r="I49" s="19" t="s">
        <v>71</v>
      </c>
      <c r="J49" s="66">
        <f>ROUND(FIRE1115_working!J49,0)</f>
        <v>2</v>
      </c>
      <c r="K49" s="66">
        <f>ROUND(FIRE1115_working!K49,0)</f>
        <v>11</v>
      </c>
      <c r="L49" s="66">
        <f>ROUND(FIRE1115_working!L49,0)</f>
        <v>9</v>
      </c>
      <c r="M49" s="66">
        <f>ROUND(FIRE1115_working!M49,0)</f>
        <v>5</v>
      </c>
      <c r="N49" s="66">
        <f>ROUND(FIRE1115_working!N49,0)</f>
        <v>7</v>
      </c>
      <c r="O49" s="66">
        <f>ROUND(FIRE1115_working!O49,0)</f>
        <v>0</v>
      </c>
      <c r="P49" s="66">
        <f>IF(SUM(J49:N49)=0,"-",ROUND(FIRE1115_working!P49,0))</f>
        <v>41</v>
      </c>
      <c r="Q49" s="19" t="s">
        <v>71</v>
      </c>
      <c r="R49" s="86">
        <f>ROUND(FIRE1115_working!R49,0)</f>
        <v>2</v>
      </c>
      <c r="S49" s="86">
        <f>ROUND(FIRE1115_working!S49,0)</f>
        <v>13</v>
      </c>
      <c r="T49" s="86">
        <f>ROUND(FIRE1115_working!T49,0)</f>
        <v>10</v>
      </c>
      <c r="U49" s="86">
        <f>ROUND(FIRE1115_working!U49,0)</f>
        <v>10</v>
      </c>
      <c r="V49" s="86">
        <f>ROUND(FIRE1115_working!V49,0)</f>
        <v>15</v>
      </c>
      <c r="W49" s="86">
        <f>ROUND(FIRE1115_working!W49,0)</f>
        <v>0</v>
      </c>
      <c r="X49" s="86">
        <f>IF(SUM(R49:V49)=0,"-",ROUND(FIRE1115_working!X49,0))</f>
        <v>45</v>
      </c>
      <c r="Y49" s="19" t="s">
        <v>71</v>
      </c>
      <c r="Z49" s="66">
        <f>ROUND(FIRE1115_working!Z49,0)</f>
        <v>0</v>
      </c>
      <c r="AA49" s="66">
        <f>ROUND(FIRE1115_working!AA49,0)</f>
        <v>0</v>
      </c>
      <c r="AB49" s="66">
        <f>ROUND(FIRE1115_working!AB49,0)</f>
        <v>0</v>
      </c>
      <c r="AC49" s="66">
        <f>ROUND(FIRE1115_working!AC49,0)</f>
        <v>0</v>
      </c>
      <c r="AD49" s="66">
        <f>ROUND(FIRE1115_working!AD49,0)</f>
        <v>0</v>
      </c>
      <c r="AE49" s="66">
        <f>ROUND(FIRE1115_working!AE49,0)</f>
        <v>0</v>
      </c>
      <c r="AF49" s="66" t="str">
        <f>IF(SUM(Z49:AD49)=0,"-",ROUND(FIRE1115_working!AF49,0))</f>
        <v>-</v>
      </c>
      <c r="AG49" s="19" t="s">
        <v>71</v>
      </c>
      <c r="AH49" s="66">
        <f>ROUND(FIRE1115_working!AH49,0)</f>
        <v>0</v>
      </c>
      <c r="AI49" s="66">
        <f>ROUND(FIRE1115_working!AI49,0)</f>
        <v>5</v>
      </c>
      <c r="AJ49" s="66">
        <f>ROUND(FIRE1115_working!AJ49,0)</f>
        <v>1</v>
      </c>
      <c r="AK49" s="66">
        <f>ROUND(FIRE1115_working!AK49,0)</f>
        <v>7</v>
      </c>
      <c r="AL49" s="66">
        <f>ROUND(FIRE1115_working!AL49,0)</f>
        <v>7</v>
      </c>
      <c r="AM49" s="66">
        <f>ROUND(FIRE1115_working!AM49,0)</f>
        <v>0</v>
      </c>
      <c r="AN49" s="66">
        <f>IF(SUM(AH49:AL49)=0,"-",ROUND(FIRE1115_working!AN49,0))</f>
        <v>48</v>
      </c>
      <c r="AO49" s="19" t="s">
        <v>71</v>
      </c>
      <c r="AP49" s="86">
        <f>ROUND(FIRE1115_working!AP49,0)</f>
        <v>2</v>
      </c>
      <c r="AQ49" s="86">
        <f>ROUND(FIRE1115_working!AQ49,0)</f>
        <v>18</v>
      </c>
      <c r="AR49" s="86">
        <f>ROUND(FIRE1115_working!AR49,0)</f>
        <v>11</v>
      </c>
      <c r="AS49" s="86">
        <f>ROUND(FIRE1115_working!AS49,0)</f>
        <v>17</v>
      </c>
      <c r="AT49" s="86">
        <f>ROUND(FIRE1115_working!AT49,0)</f>
        <v>22</v>
      </c>
      <c r="AU49" s="86">
        <f>ROUND(FIRE1115_working!AU49,0)</f>
        <v>0</v>
      </c>
      <c r="AV49" s="86">
        <f>IF(SUM(AP49:AT49)=0,"-",ROUND(FIRE1115_working!AV49,0))</f>
        <v>46</v>
      </c>
      <c r="AW49" s="20"/>
      <c r="AX49" s="87"/>
      <c r="AY49" s="59"/>
      <c r="AZ49" s="87"/>
      <c r="BA49" s="87"/>
      <c r="BB49" s="69"/>
    </row>
    <row r="50" spans="1:54" s="8" customFormat="1" ht="15" customHeight="1" x14ac:dyDescent="0.25">
      <c r="A50" s="59" t="s">
        <v>35</v>
      </c>
      <c r="B50" s="66">
        <f>ROUND(FIRE1115_working!B50,0)</f>
        <v>0</v>
      </c>
      <c r="C50" s="66">
        <f>ROUND(FIRE1115_working!C50,0)</f>
        <v>2</v>
      </c>
      <c r="D50" s="66">
        <f>ROUND(FIRE1115_working!D50,0)</f>
        <v>3</v>
      </c>
      <c r="E50" s="66">
        <f>ROUND(FIRE1115_working!E50,0)</f>
        <v>4</v>
      </c>
      <c r="F50" s="66">
        <f>ROUND(FIRE1115_working!F50,0)</f>
        <v>9</v>
      </c>
      <c r="G50" s="66">
        <f>ROUND(FIRE1115_working!G50,0)</f>
        <v>0</v>
      </c>
      <c r="H50" s="66">
        <f>IF(SUM(B50:F50)=0,"-",ROUND(FIRE1115_working!H50,0))</f>
        <v>52</v>
      </c>
      <c r="I50" s="19" t="s">
        <v>71</v>
      </c>
      <c r="J50" s="66">
        <f>ROUND(FIRE1115_working!J50,0)</f>
        <v>3</v>
      </c>
      <c r="K50" s="66">
        <f>ROUND(FIRE1115_working!K50,0)</f>
        <v>18</v>
      </c>
      <c r="L50" s="66">
        <f>ROUND(FIRE1115_working!L50,0)</f>
        <v>4</v>
      </c>
      <c r="M50" s="66">
        <f>ROUND(FIRE1115_working!M50,0)</f>
        <v>6</v>
      </c>
      <c r="N50" s="66">
        <f>ROUND(FIRE1115_working!N50,0)</f>
        <v>3</v>
      </c>
      <c r="O50" s="66">
        <f>ROUND(FIRE1115_working!O50,0)</f>
        <v>0</v>
      </c>
      <c r="P50" s="66">
        <f>IF(SUM(J50:N50)=0,"-",ROUND(FIRE1115_working!P50,0))</f>
        <v>37</v>
      </c>
      <c r="Q50" s="19" t="s">
        <v>71</v>
      </c>
      <c r="R50" s="86">
        <f>ROUND(FIRE1115_working!R50,0)</f>
        <v>3</v>
      </c>
      <c r="S50" s="86">
        <f>ROUND(FIRE1115_working!S50,0)</f>
        <v>20</v>
      </c>
      <c r="T50" s="86">
        <f>ROUND(FIRE1115_working!T50,0)</f>
        <v>7</v>
      </c>
      <c r="U50" s="86">
        <f>ROUND(FIRE1115_working!U50,0)</f>
        <v>10</v>
      </c>
      <c r="V50" s="86">
        <f>ROUND(FIRE1115_working!V50,0)</f>
        <v>12</v>
      </c>
      <c r="W50" s="86">
        <f>ROUND(FIRE1115_working!W50,0)</f>
        <v>0</v>
      </c>
      <c r="X50" s="86">
        <f>IF(SUM(R50:V50)=0,"-",ROUND(FIRE1115_working!X50,0))</f>
        <v>42</v>
      </c>
      <c r="Y50" s="19" t="s">
        <v>71</v>
      </c>
      <c r="Z50" s="66">
        <f>ROUND(FIRE1115_working!Z50,0)</f>
        <v>0</v>
      </c>
      <c r="AA50" s="66">
        <f>ROUND(FIRE1115_working!AA50,0)</f>
        <v>0</v>
      </c>
      <c r="AB50" s="66">
        <f>ROUND(FIRE1115_working!AB50,0)</f>
        <v>0</v>
      </c>
      <c r="AC50" s="66">
        <f>ROUND(FIRE1115_working!AC50,0)</f>
        <v>0</v>
      </c>
      <c r="AD50" s="66">
        <f>ROUND(FIRE1115_working!AD50,0)</f>
        <v>0</v>
      </c>
      <c r="AE50" s="66">
        <f>ROUND(FIRE1115_working!AE50,0)</f>
        <v>0</v>
      </c>
      <c r="AF50" s="66" t="str">
        <f>IF(SUM(Z50:AD50)=0,"-",ROUND(FIRE1115_working!AF50,0))</f>
        <v>-</v>
      </c>
      <c r="AG50" s="19" t="s">
        <v>71</v>
      </c>
      <c r="AH50" s="66">
        <f>ROUND(FIRE1115_working!AH50,0)</f>
        <v>2</v>
      </c>
      <c r="AI50" s="66">
        <f>ROUND(FIRE1115_working!AI50,0)</f>
        <v>3</v>
      </c>
      <c r="AJ50" s="66">
        <f>ROUND(FIRE1115_working!AJ50,0)</f>
        <v>0</v>
      </c>
      <c r="AK50" s="66">
        <f>ROUND(FIRE1115_working!AK50,0)</f>
        <v>1</v>
      </c>
      <c r="AL50" s="66">
        <f>ROUND(FIRE1115_working!AL50,0)</f>
        <v>6</v>
      </c>
      <c r="AM50" s="66">
        <f>ROUND(FIRE1115_working!AM50,0)</f>
        <v>0</v>
      </c>
      <c r="AN50" s="66">
        <f>IF(SUM(AH50:AL50)=0,"-",ROUND(FIRE1115_working!AN50,0))</f>
        <v>45</v>
      </c>
      <c r="AO50" s="19" t="s">
        <v>71</v>
      </c>
      <c r="AP50" s="86">
        <f>ROUND(FIRE1115_working!AP50,0)</f>
        <v>5</v>
      </c>
      <c r="AQ50" s="86">
        <f>ROUND(FIRE1115_working!AQ50,0)</f>
        <v>23</v>
      </c>
      <c r="AR50" s="86">
        <f>ROUND(FIRE1115_working!AR50,0)</f>
        <v>7</v>
      </c>
      <c r="AS50" s="86">
        <f>ROUND(FIRE1115_working!AS50,0)</f>
        <v>11</v>
      </c>
      <c r="AT50" s="86">
        <f>ROUND(FIRE1115_working!AT50,0)</f>
        <v>18</v>
      </c>
      <c r="AU50" s="86">
        <f>ROUND(FIRE1115_working!AU50,0)</f>
        <v>0</v>
      </c>
      <c r="AV50" s="86">
        <f>IF(SUM(AP50:AT50)=0,"-",ROUND(FIRE1115_working!AV50,0))</f>
        <v>42</v>
      </c>
      <c r="AW50" s="20"/>
      <c r="AX50" s="87"/>
      <c r="AY50" s="87"/>
      <c r="AZ50" s="87"/>
      <c r="BA50" s="87"/>
      <c r="BB50" s="69"/>
    </row>
    <row r="51" spans="1:54" s="8" customFormat="1" ht="15" customHeight="1" x14ac:dyDescent="0.25">
      <c r="A51" s="59" t="s">
        <v>36</v>
      </c>
      <c r="B51" s="66">
        <f>ROUND(FIRE1115_working!B51,0)</f>
        <v>2</v>
      </c>
      <c r="C51" s="66">
        <f>ROUND(FIRE1115_working!C51,0)</f>
        <v>11</v>
      </c>
      <c r="D51" s="66">
        <f>ROUND(FIRE1115_working!D51,0)</f>
        <v>12</v>
      </c>
      <c r="E51" s="66">
        <f>ROUND(FIRE1115_working!E51,0)</f>
        <v>21</v>
      </c>
      <c r="F51" s="66">
        <f>ROUND(FIRE1115_working!F51,0)</f>
        <v>7</v>
      </c>
      <c r="G51" s="66">
        <f>ROUND(FIRE1115_working!G51,0)</f>
        <v>0</v>
      </c>
      <c r="H51" s="66">
        <f>IF(SUM(B51:F51)=0,"-",ROUND(FIRE1115_working!H51,0))</f>
        <v>44</v>
      </c>
      <c r="I51" s="19" t="s">
        <v>71</v>
      </c>
      <c r="J51" s="66">
        <f>ROUND(FIRE1115_working!J51,0)</f>
        <v>0</v>
      </c>
      <c r="K51" s="66">
        <f>ROUND(FIRE1115_working!K51,0)</f>
        <v>5</v>
      </c>
      <c r="L51" s="66">
        <f>ROUND(FIRE1115_working!L51,0)</f>
        <v>0</v>
      </c>
      <c r="M51" s="66">
        <f>ROUND(FIRE1115_working!M51,0)</f>
        <v>2</v>
      </c>
      <c r="N51" s="66">
        <f>ROUND(FIRE1115_working!N51,0)</f>
        <v>4</v>
      </c>
      <c r="O51" s="66">
        <f>ROUND(FIRE1115_working!O51,0)</f>
        <v>0</v>
      </c>
      <c r="P51" s="66">
        <f>IF(SUM(J51:N51)=0,"-",ROUND(FIRE1115_working!P51,0))</f>
        <v>45</v>
      </c>
      <c r="Q51" s="19" t="s">
        <v>71</v>
      </c>
      <c r="R51" s="86">
        <f>ROUND(FIRE1115_working!R51,0)</f>
        <v>2</v>
      </c>
      <c r="S51" s="86">
        <f>ROUND(FIRE1115_working!S51,0)</f>
        <v>16</v>
      </c>
      <c r="T51" s="86">
        <f>ROUND(FIRE1115_working!T51,0)</f>
        <v>12</v>
      </c>
      <c r="U51" s="86">
        <f>ROUND(FIRE1115_working!U51,0)</f>
        <v>23</v>
      </c>
      <c r="V51" s="86">
        <f>ROUND(FIRE1115_working!V51,0)</f>
        <v>11</v>
      </c>
      <c r="W51" s="86">
        <f>ROUND(FIRE1115_working!W51,0)</f>
        <v>0</v>
      </c>
      <c r="X51" s="86">
        <f>IF(SUM(R51:V51)=0,"-",ROUND(FIRE1115_working!X51,0))</f>
        <v>44</v>
      </c>
      <c r="Y51" s="19" t="s">
        <v>71</v>
      </c>
      <c r="Z51" s="66">
        <f>ROUND(FIRE1115_working!Z51,0)</f>
        <v>1</v>
      </c>
      <c r="AA51" s="66">
        <f>ROUND(FIRE1115_working!AA51,0)</f>
        <v>2</v>
      </c>
      <c r="AB51" s="66">
        <f>ROUND(FIRE1115_working!AB51,0)</f>
        <v>0</v>
      </c>
      <c r="AC51" s="66">
        <f>ROUND(FIRE1115_working!AC51,0)</f>
        <v>2</v>
      </c>
      <c r="AD51" s="66">
        <f>ROUND(FIRE1115_working!AD51,0)</f>
        <v>0</v>
      </c>
      <c r="AE51" s="66">
        <f>ROUND(FIRE1115_working!AE51,0)</f>
        <v>0</v>
      </c>
      <c r="AF51" s="66">
        <f>IF(SUM(Z51:AD51)=0,"-",ROUND(FIRE1115_working!AF51,0))</f>
        <v>36</v>
      </c>
      <c r="AG51" s="19" t="s">
        <v>71</v>
      </c>
      <c r="AH51" s="66">
        <f>ROUND(FIRE1115_working!AH51,0)</f>
        <v>0</v>
      </c>
      <c r="AI51" s="66">
        <f>ROUND(FIRE1115_working!AI51,0)</f>
        <v>4</v>
      </c>
      <c r="AJ51" s="66">
        <f>ROUND(FIRE1115_working!AJ51,0)</f>
        <v>4</v>
      </c>
      <c r="AK51" s="66">
        <f>ROUND(FIRE1115_working!AK51,0)</f>
        <v>6</v>
      </c>
      <c r="AL51" s="66">
        <f>ROUND(FIRE1115_working!AL51,0)</f>
        <v>9</v>
      </c>
      <c r="AM51" s="66">
        <f>ROUND(FIRE1115_working!AM51,0)</f>
        <v>0</v>
      </c>
      <c r="AN51" s="66">
        <f>IF(SUM(AH51:AL51)=0,"-",ROUND(FIRE1115_working!AN51,0))</f>
        <v>49</v>
      </c>
      <c r="AO51" s="19" t="s">
        <v>71</v>
      </c>
      <c r="AP51" s="86">
        <f>ROUND(FIRE1115_working!AP51,0)</f>
        <v>3</v>
      </c>
      <c r="AQ51" s="86">
        <f>ROUND(FIRE1115_working!AQ51,0)</f>
        <v>22</v>
      </c>
      <c r="AR51" s="86">
        <f>ROUND(FIRE1115_working!AR51,0)</f>
        <v>16</v>
      </c>
      <c r="AS51" s="86">
        <f>ROUND(FIRE1115_working!AS51,0)</f>
        <v>31</v>
      </c>
      <c r="AT51" s="86">
        <f>ROUND(FIRE1115_working!AT51,0)</f>
        <v>20</v>
      </c>
      <c r="AU51" s="86">
        <f>ROUND(FIRE1115_working!AU51,0)</f>
        <v>0</v>
      </c>
      <c r="AV51" s="86">
        <f>IF(SUM(AP51:AT51)=0,"-",ROUND(FIRE1115_working!AV51,0))</f>
        <v>45</v>
      </c>
      <c r="AW51" s="20"/>
      <c r="AX51" s="87"/>
      <c r="AY51" s="87"/>
      <c r="AZ51" s="87"/>
      <c r="BA51" s="87"/>
      <c r="BB51" s="69"/>
    </row>
    <row r="52" spans="1:54" s="8" customFormat="1" ht="15" customHeight="1" x14ac:dyDescent="0.25">
      <c r="A52" s="59" t="s">
        <v>37</v>
      </c>
      <c r="B52" s="66">
        <f>ROUND(FIRE1115_working!B52,0)</f>
        <v>1</v>
      </c>
      <c r="C52" s="66">
        <f>ROUND(FIRE1115_working!C52,0)</f>
        <v>9</v>
      </c>
      <c r="D52" s="66">
        <f>ROUND(FIRE1115_working!D52,0)</f>
        <v>7</v>
      </c>
      <c r="E52" s="66">
        <f>ROUND(FIRE1115_working!E52,0)</f>
        <v>19</v>
      </c>
      <c r="F52" s="66">
        <f>ROUND(FIRE1115_working!F52,0)</f>
        <v>6</v>
      </c>
      <c r="G52" s="66">
        <f>ROUND(FIRE1115_working!G52,0)</f>
        <v>0</v>
      </c>
      <c r="H52" s="66">
        <f>IF(SUM(B52:F52)=0,"-",ROUND(FIRE1115_working!H52,0))</f>
        <v>45</v>
      </c>
      <c r="I52" s="19" t="s">
        <v>71</v>
      </c>
      <c r="J52" s="66">
        <f>ROUND(FIRE1115_working!J52,0)</f>
        <v>0</v>
      </c>
      <c r="K52" s="66">
        <f>ROUND(FIRE1115_working!K52,0)</f>
        <v>1</v>
      </c>
      <c r="L52" s="66">
        <f>ROUND(FIRE1115_working!L52,0)</f>
        <v>0</v>
      </c>
      <c r="M52" s="66">
        <f>ROUND(FIRE1115_working!M52,0)</f>
        <v>0</v>
      </c>
      <c r="N52" s="66">
        <f>ROUND(FIRE1115_working!N52,0)</f>
        <v>1</v>
      </c>
      <c r="O52" s="66">
        <f>ROUND(FIRE1115_working!O52,0)</f>
        <v>0</v>
      </c>
      <c r="P52" s="66">
        <f>IF(SUM(J52:N52)=0,"-",ROUND(FIRE1115_working!P52,0))</f>
        <v>45</v>
      </c>
      <c r="Q52" s="19" t="s">
        <v>71</v>
      </c>
      <c r="R52" s="86">
        <f>ROUND(FIRE1115_working!R52,0)</f>
        <v>1</v>
      </c>
      <c r="S52" s="86">
        <f>ROUND(FIRE1115_working!S52,0)</f>
        <v>10</v>
      </c>
      <c r="T52" s="86">
        <f>ROUND(FIRE1115_working!T52,0)</f>
        <v>7</v>
      </c>
      <c r="U52" s="86">
        <f>ROUND(FIRE1115_working!U52,0)</f>
        <v>19</v>
      </c>
      <c r="V52" s="86">
        <f>ROUND(FIRE1115_working!V52,0)</f>
        <v>7</v>
      </c>
      <c r="W52" s="86">
        <f>ROUND(FIRE1115_working!W52,0)</f>
        <v>0</v>
      </c>
      <c r="X52" s="86">
        <f>IF(SUM(R52:V52)=0,"-",ROUND(FIRE1115_working!X52,0))</f>
        <v>45</v>
      </c>
      <c r="Y52" s="19" t="s">
        <v>71</v>
      </c>
      <c r="Z52" s="66">
        <f>ROUND(FIRE1115_working!Z52,0)</f>
        <v>0</v>
      </c>
      <c r="AA52" s="66">
        <f>ROUND(FIRE1115_working!AA52,0)</f>
        <v>0</v>
      </c>
      <c r="AB52" s="66">
        <f>ROUND(FIRE1115_working!AB52,0)</f>
        <v>1</v>
      </c>
      <c r="AC52" s="66">
        <f>ROUND(FIRE1115_working!AC52,0)</f>
        <v>1</v>
      </c>
      <c r="AD52" s="66">
        <f>ROUND(FIRE1115_working!AD52,0)</f>
        <v>3</v>
      </c>
      <c r="AE52" s="66">
        <f>ROUND(FIRE1115_working!AE52,0)</f>
        <v>0</v>
      </c>
      <c r="AF52" s="66">
        <f>IF(SUM(Z52:AD52)=0,"-",ROUND(FIRE1115_working!AF52,0))</f>
        <v>55</v>
      </c>
      <c r="AG52" s="19" t="s">
        <v>71</v>
      </c>
      <c r="AH52" s="66">
        <f>ROUND(FIRE1115_working!AH52,0)</f>
        <v>0</v>
      </c>
      <c r="AI52" s="66">
        <f>ROUND(FIRE1115_working!AI52,0)</f>
        <v>6</v>
      </c>
      <c r="AJ52" s="66">
        <f>ROUND(FIRE1115_working!AJ52,0)</f>
        <v>4</v>
      </c>
      <c r="AK52" s="66">
        <f>ROUND(FIRE1115_working!AK52,0)</f>
        <v>2</v>
      </c>
      <c r="AL52" s="66">
        <f>ROUND(FIRE1115_working!AL52,0)</f>
        <v>15</v>
      </c>
      <c r="AM52" s="66">
        <f>ROUND(FIRE1115_working!AM52,0)</f>
        <v>0</v>
      </c>
      <c r="AN52" s="66">
        <f>IF(SUM(AH52:AL52)=0,"-",ROUND(FIRE1115_working!AN52,0))</f>
        <v>50</v>
      </c>
      <c r="AO52" s="19" t="s">
        <v>71</v>
      </c>
      <c r="AP52" s="86">
        <f>ROUND(FIRE1115_working!AP52,0)</f>
        <v>1</v>
      </c>
      <c r="AQ52" s="86">
        <f>ROUND(FIRE1115_working!AQ52,0)</f>
        <v>16</v>
      </c>
      <c r="AR52" s="86">
        <f>ROUND(FIRE1115_working!AR52,0)</f>
        <v>12</v>
      </c>
      <c r="AS52" s="86">
        <f>ROUND(FIRE1115_working!AS52,0)</f>
        <v>22</v>
      </c>
      <c r="AT52" s="86">
        <f>ROUND(FIRE1115_working!AT52,0)</f>
        <v>25</v>
      </c>
      <c r="AU52" s="86">
        <f>ROUND(FIRE1115_working!AU52,0)</f>
        <v>0</v>
      </c>
      <c r="AV52" s="86">
        <f>IF(SUM(AP52:AT52)=0,"-",ROUND(FIRE1115_working!AV52,0))</f>
        <v>47</v>
      </c>
      <c r="AW52" s="20"/>
      <c r="AX52" s="87"/>
      <c r="AY52" s="87"/>
      <c r="AZ52" s="87"/>
      <c r="BA52" s="87"/>
      <c r="BB52" s="69"/>
    </row>
    <row r="53" spans="1:54" s="8" customFormat="1" ht="15" customHeight="1" x14ac:dyDescent="0.25">
      <c r="A53" s="59" t="s">
        <v>38</v>
      </c>
      <c r="B53" s="66">
        <f>ROUND(FIRE1115_working!B53,0)</f>
        <v>0</v>
      </c>
      <c r="C53" s="66">
        <f>ROUND(FIRE1115_working!C53,0)</f>
        <v>1</v>
      </c>
      <c r="D53" s="66">
        <f>ROUND(FIRE1115_working!D53,0)</f>
        <v>1</v>
      </c>
      <c r="E53" s="66">
        <f>ROUND(FIRE1115_working!E53,0)</f>
        <v>13</v>
      </c>
      <c r="F53" s="66">
        <f>ROUND(FIRE1115_working!F53,0)</f>
        <v>6</v>
      </c>
      <c r="G53" s="66">
        <f>ROUND(FIRE1115_working!G53,0)</f>
        <v>0</v>
      </c>
      <c r="H53" s="66">
        <f>IF(SUM(B53:F53)=0,"-",ROUND(FIRE1115_working!H53,0))</f>
        <v>52</v>
      </c>
      <c r="I53" s="19" t="s">
        <v>71</v>
      </c>
      <c r="J53" s="66">
        <f>ROUND(FIRE1115_working!J53,0)</f>
        <v>0</v>
      </c>
      <c r="K53" s="66">
        <f>ROUND(FIRE1115_working!K53,0)</f>
        <v>4</v>
      </c>
      <c r="L53" s="66">
        <f>ROUND(FIRE1115_working!L53,0)</f>
        <v>4</v>
      </c>
      <c r="M53" s="66">
        <f>ROUND(FIRE1115_working!M53,0)</f>
        <v>2</v>
      </c>
      <c r="N53" s="66">
        <f>ROUND(FIRE1115_working!N53,0)</f>
        <v>1</v>
      </c>
      <c r="O53" s="66">
        <f>ROUND(FIRE1115_working!O53,0)</f>
        <v>0</v>
      </c>
      <c r="P53" s="66">
        <f>IF(SUM(J53:N53)=0,"-",ROUND(FIRE1115_working!P53,0))</f>
        <v>40</v>
      </c>
      <c r="Q53" s="19" t="s">
        <v>71</v>
      </c>
      <c r="R53" s="86">
        <f>ROUND(FIRE1115_working!R53,0)</f>
        <v>0</v>
      </c>
      <c r="S53" s="86">
        <f>ROUND(FIRE1115_working!S53,0)</f>
        <v>5</v>
      </c>
      <c r="T53" s="86">
        <f>ROUND(FIRE1115_working!T53,0)</f>
        <v>5</v>
      </c>
      <c r="U53" s="86">
        <f>ROUND(FIRE1115_working!U53,0)</f>
        <v>15</v>
      </c>
      <c r="V53" s="86">
        <f>ROUND(FIRE1115_working!V53,0)</f>
        <v>7</v>
      </c>
      <c r="W53" s="86">
        <f>ROUND(FIRE1115_working!W53,0)</f>
        <v>0</v>
      </c>
      <c r="X53" s="86">
        <f>IF(SUM(R53:V53)=0,"-",ROUND(FIRE1115_working!X53,0))</f>
        <v>48</v>
      </c>
      <c r="Y53" s="19" t="s">
        <v>71</v>
      </c>
      <c r="Z53" s="66">
        <f>ROUND(FIRE1115_working!Z53,0)</f>
        <v>0</v>
      </c>
      <c r="AA53" s="66">
        <f>ROUND(FIRE1115_working!AA53,0)</f>
        <v>2</v>
      </c>
      <c r="AB53" s="66">
        <f>ROUND(FIRE1115_working!AB53,0)</f>
        <v>0</v>
      </c>
      <c r="AC53" s="66">
        <f>ROUND(FIRE1115_working!AC53,0)</f>
        <v>1</v>
      </c>
      <c r="AD53" s="66">
        <f>ROUND(FIRE1115_working!AD53,0)</f>
        <v>1</v>
      </c>
      <c r="AE53" s="66">
        <f>ROUND(FIRE1115_working!AE53,0)</f>
        <v>0</v>
      </c>
      <c r="AF53" s="66">
        <f>IF(SUM(Z53:AD53)=0,"-",ROUND(FIRE1115_working!AF53,0))</f>
        <v>43</v>
      </c>
      <c r="AG53" s="19" t="s">
        <v>71</v>
      </c>
      <c r="AH53" s="66">
        <f>ROUND(FIRE1115_working!AH53,0)</f>
        <v>1</v>
      </c>
      <c r="AI53" s="66">
        <f>ROUND(FIRE1115_working!AI53,0)</f>
        <v>0</v>
      </c>
      <c r="AJ53" s="66">
        <f>ROUND(FIRE1115_working!AJ53,0)</f>
        <v>1</v>
      </c>
      <c r="AK53" s="66">
        <f>ROUND(FIRE1115_working!AK53,0)</f>
        <v>4</v>
      </c>
      <c r="AL53" s="66">
        <f>ROUND(FIRE1115_working!AL53,0)</f>
        <v>6</v>
      </c>
      <c r="AM53" s="66">
        <f>ROUND(FIRE1115_working!AM53,0)</f>
        <v>0</v>
      </c>
      <c r="AN53" s="66">
        <f>IF(SUM(AH53:AL53)=0,"-",ROUND(FIRE1115_working!AN53,0))</f>
        <v>52</v>
      </c>
      <c r="AO53" s="19" t="s">
        <v>71</v>
      </c>
      <c r="AP53" s="86">
        <f>ROUND(FIRE1115_working!AP53,0)</f>
        <v>1</v>
      </c>
      <c r="AQ53" s="86">
        <f>ROUND(FIRE1115_working!AQ53,0)</f>
        <v>7</v>
      </c>
      <c r="AR53" s="86">
        <f>ROUND(FIRE1115_working!AR53,0)</f>
        <v>6</v>
      </c>
      <c r="AS53" s="86">
        <f>ROUND(FIRE1115_working!AS53,0)</f>
        <v>20</v>
      </c>
      <c r="AT53" s="86">
        <f>ROUND(FIRE1115_working!AT53,0)</f>
        <v>14</v>
      </c>
      <c r="AU53" s="86">
        <f>ROUND(FIRE1115_working!AU53,0)</f>
        <v>0</v>
      </c>
      <c r="AV53" s="86">
        <f>IF(SUM(AP53:AT53)=0,"-",ROUND(FIRE1115_working!AV53,0))</f>
        <v>49</v>
      </c>
      <c r="AW53" s="20"/>
      <c r="AX53" s="87"/>
      <c r="AY53" s="87"/>
      <c r="AZ53" s="87"/>
      <c r="BA53" s="87"/>
      <c r="BB53" s="69"/>
    </row>
    <row r="54" spans="1:54" s="8" customFormat="1" ht="15" customHeight="1" x14ac:dyDescent="0.25">
      <c r="A54" s="59" t="s">
        <v>39</v>
      </c>
      <c r="B54" s="66">
        <f>ROUND(FIRE1115_working!B54,0)</f>
        <v>0</v>
      </c>
      <c r="C54" s="66">
        <f>ROUND(FIRE1115_working!C54,0)</f>
        <v>7</v>
      </c>
      <c r="D54" s="66">
        <f>ROUND(FIRE1115_working!D54,0)</f>
        <v>18</v>
      </c>
      <c r="E54" s="66">
        <f>ROUND(FIRE1115_working!E54,0)</f>
        <v>44</v>
      </c>
      <c r="F54" s="66">
        <f>ROUND(FIRE1115_working!F54,0)</f>
        <v>13</v>
      </c>
      <c r="G54" s="66">
        <f>ROUND(FIRE1115_working!G54,0)</f>
        <v>0</v>
      </c>
      <c r="H54" s="66">
        <f>IF(SUM(B54:F54)=0,"-",ROUND(FIRE1115_working!H54,0))</f>
        <v>48</v>
      </c>
      <c r="I54" s="19" t="s">
        <v>71</v>
      </c>
      <c r="J54" s="66">
        <f>ROUND(FIRE1115_working!J54,0)</f>
        <v>0</v>
      </c>
      <c r="K54" s="66">
        <f>ROUND(FIRE1115_working!K54,0)</f>
        <v>0</v>
      </c>
      <c r="L54" s="66">
        <f>ROUND(FIRE1115_working!L54,0)</f>
        <v>0</v>
      </c>
      <c r="M54" s="66">
        <f>ROUND(FIRE1115_working!M54,0)</f>
        <v>0</v>
      </c>
      <c r="N54" s="66">
        <f>ROUND(FIRE1115_working!N54,0)</f>
        <v>0</v>
      </c>
      <c r="O54" s="66">
        <f>ROUND(FIRE1115_working!O54,0)</f>
        <v>0</v>
      </c>
      <c r="P54" s="66" t="str">
        <f>IF(SUM(J54:N54)=0,"-",ROUND(FIRE1115_working!P54,0))</f>
        <v>-</v>
      </c>
      <c r="Q54" s="19" t="s">
        <v>71</v>
      </c>
      <c r="R54" s="86">
        <f>ROUND(FIRE1115_working!R54,0)</f>
        <v>0</v>
      </c>
      <c r="S54" s="86">
        <f>ROUND(FIRE1115_working!S54,0)</f>
        <v>7</v>
      </c>
      <c r="T54" s="86">
        <f>ROUND(FIRE1115_working!T54,0)</f>
        <v>18</v>
      </c>
      <c r="U54" s="86">
        <f>ROUND(FIRE1115_working!U54,0)</f>
        <v>44</v>
      </c>
      <c r="V54" s="86">
        <f>ROUND(FIRE1115_working!V54,0)</f>
        <v>13</v>
      </c>
      <c r="W54" s="86">
        <f>ROUND(FIRE1115_working!W54,0)</f>
        <v>0</v>
      </c>
      <c r="X54" s="86">
        <f>IF(SUM(R54:V54)=0,"-",ROUND(FIRE1115_working!X54,0))</f>
        <v>48</v>
      </c>
      <c r="Y54" s="19" t="s">
        <v>71</v>
      </c>
      <c r="Z54" s="66">
        <f>ROUND(FIRE1115_working!Z54,0)</f>
        <v>0</v>
      </c>
      <c r="AA54" s="66">
        <f>ROUND(FIRE1115_working!AA54,0)</f>
        <v>2</v>
      </c>
      <c r="AB54" s="66">
        <f>ROUND(FIRE1115_working!AB54,0)</f>
        <v>1</v>
      </c>
      <c r="AC54" s="66">
        <f>ROUND(FIRE1115_working!AC54,0)</f>
        <v>1</v>
      </c>
      <c r="AD54" s="66">
        <f>ROUND(FIRE1115_working!AD54,0)</f>
        <v>1</v>
      </c>
      <c r="AE54" s="66">
        <f>ROUND(FIRE1115_working!AE54,0)</f>
        <v>0</v>
      </c>
      <c r="AF54" s="66">
        <f>IF(SUM(Z54:AD54)=0,"-",ROUND(FIRE1115_working!AF54,0))</f>
        <v>42</v>
      </c>
      <c r="AG54" s="19" t="s">
        <v>71</v>
      </c>
      <c r="AH54" s="66">
        <f>ROUND(FIRE1115_working!AH54,0)</f>
        <v>5</v>
      </c>
      <c r="AI54" s="66">
        <f>ROUND(FIRE1115_working!AI54,0)</f>
        <v>3</v>
      </c>
      <c r="AJ54" s="66">
        <f>ROUND(FIRE1115_working!AJ54,0)</f>
        <v>10</v>
      </c>
      <c r="AK54" s="66">
        <f>ROUND(FIRE1115_working!AK54,0)</f>
        <v>5</v>
      </c>
      <c r="AL54" s="66">
        <f>ROUND(FIRE1115_working!AL54,0)</f>
        <v>14</v>
      </c>
      <c r="AM54" s="66">
        <f>ROUND(FIRE1115_working!AM54,0)</f>
        <v>0</v>
      </c>
      <c r="AN54" s="66">
        <f>IF(SUM(AH54:AL54)=0,"-",ROUND(FIRE1115_working!AN54,0))</f>
        <v>46</v>
      </c>
      <c r="AO54" s="19" t="s">
        <v>71</v>
      </c>
      <c r="AP54" s="86">
        <f>ROUND(FIRE1115_working!AP54,0)</f>
        <v>5</v>
      </c>
      <c r="AQ54" s="86">
        <f>ROUND(FIRE1115_working!AQ54,0)</f>
        <v>12</v>
      </c>
      <c r="AR54" s="86">
        <f>ROUND(FIRE1115_working!AR54,0)</f>
        <v>29</v>
      </c>
      <c r="AS54" s="86">
        <f>ROUND(FIRE1115_working!AS54,0)</f>
        <v>50</v>
      </c>
      <c r="AT54" s="86">
        <f>ROUND(FIRE1115_working!AT54,0)</f>
        <v>28</v>
      </c>
      <c r="AU54" s="86">
        <f>ROUND(FIRE1115_working!AU54,0)</f>
        <v>0</v>
      </c>
      <c r="AV54" s="86">
        <f>IF(SUM(AP54:AT54)=0,"-",ROUND(FIRE1115_working!AV54,0))</f>
        <v>47</v>
      </c>
      <c r="AW54" s="20"/>
      <c r="AX54" s="89"/>
      <c r="AY54" s="87"/>
      <c r="AZ54" s="87"/>
      <c r="BA54" s="87"/>
      <c r="BB54" s="69"/>
    </row>
    <row r="55" spans="1:54" s="8" customFormat="1" ht="15" customHeight="1" x14ac:dyDescent="0.25">
      <c r="A55" s="59" t="s">
        <v>40</v>
      </c>
      <c r="B55" s="66">
        <f>ROUND(FIRE1115_working!B55,0)</f>
        <v>0</v>
      </c>
      <c r="C55" s="66">
        <f>ROUND(FIRE1115_working!C55,0)</f>
        <v>3</v>
      </c>
      <c r="D55" s="66">
        <f>ROUND(FIRE1115_working!D55,0)</f>
        <v>5</v>
      </c>
      <c r="E55" s="66">
        <f>ROUND(FIRE1115_working!E55,0)</f>
        <v>11</v>
      </c>
      <c r="F55" s="66">
        <f>ROUND(FIRE1115_working!F55,0)</f>
        <v>3</v>
      </c>
      <c r="G55" s="66">
        <f>ROUND(FIRE1115_working!G55,0)</f>
        <v>0</v>
      </c>
      <c r="H55" s="66">
        <f>IF(SUM(B55:F55)=0,"-",ROUND(FIRE1115_working!H55,0))</f>
        <v>47</v>
      </c>
      <c r="I55" s="19" t="s">
        <v>71</v>
      </c>
      <c r="J55" s="66">
        <f>ROUND(FIRE1115_working!J55,0)</f>
        <v>4</v>
      </c>
      <c r="K55" s="66">
        <f>ROUND(FIRE1115_working!K55,0)</f>
        <v>14</v>
      </c>
      <c r="L55" s="66">
        <f>ROUND(FIRE1115_working!L55,0)</f>
        <v>6</v>
      </c>
      <c r="M55" s="66">
        <f>ROUND(FIRE1115_working!M55,0)</f>
        <v>6</v>
      </c>
      <c r="N55" s="66">
        <f>ROUND(FIRE1115_working!N55,0)</f>
        <v>5</v>
      </c>
      <c r="O55" s="66">
        <f>ROUND(FIRE1115_working!O55,0)</f>
        <v>0</v>
      </c>
      <c r="P55" s="66">
        <f>IF(SUM(J55:N55)=0,"-",ROUND(FIRE1115_working!P55,0))</f>
        <v>39</v>
      </c>
      <c r="Q55" s="19" t="s">
        <v>71</v>
      </c>
      <c r="R55" s="86">
        <f>ROUND(FIRE1115_working!R55,0)</f>
        <v>4</v>
      </c>
      <c r="S55" s="86">
        <f>ROUND(FIRE1115_working!S55,0)</f>
        <v>17</v>
      </c>
      <c r="T55" s="86">
        <f>ROUND(FIRE1115_working!T55,0)</f>
        <v>11</v>
      </c>
      <c r="U55" s="86">
        <f>ROUND(FIRE1115_working!U55,0)</f>
        <v>17</v>
      </c>
      <c r="V55" s="86">
        <f>ROUND(FIRE1115_working!V55,0)</f>
        <v>8</v>
      </c>
      <c r="W55" s="86">
        <f>ROUND(FIRE1115_working!W55,0)</f>
        <v>0</v>
      </c>
      <c r="X55" s="86">
        <f>IF(SUM(R55:V55)=0,"-",ROUND(FIRE1115_working!X55,0))</f>
        <v>42</v>
      </c>
      <c r="Y55" s="19" t="s">
        <v>71</v>
      </c>
      <c r="Z55" s="66">
        <f>ROUND(FIRE1115_working!Z55,0)</f>
        <v>0</v>
      </c>
      <c r="AA55" s="66">
        <f>ROUND(FIRE1115_working!AA55,0)</f>
        <v>0</v>
      </c>
      <c r="AB55" s="66">
        <f>ROUND(FIRE1115_working!AB55,0)</f>
        <v>0</v>
      </c>
      <c r="AC55" s="66">
        <f>ROUND(FIRE1115_working!AC55,0)</f>
        <v>0</v>
      </c>
      <c r="AD55" s="66">
        <f>ROUND(FIRE1115_working!AD55,0)</f>
        <v>0</v>
      </c>
      <c r="AE55" s="66">
        <f>ROUND(FIRE1115_working!AE55,0)</f>
        <v>0</v>
      </c>
      <c r="AF55" s="66" t="str">
        <f>IF(SUM(Z55:AD55)=0,"-",ROUND(FIRE1115_working!AF55,0))</f>
        <v>-</v>
      </c>
      <c r="AG55" s="19" t="s">
        <v>71</v>
      </c>
      <c r="AH55" s="66">
        <f>ROUND(FIRE1115_working!AH55,0)</f>
        <v>0</v>
      </c>
      <c r="AI55" s="66">
        <f>ROUND(FIRE1115_working!AI55,0)</f>
        <v>2</v>
      </c>
      <c r="AJ55" s="66">
        <f>ROUND(FIRE1115_working!AJ55,0)</f>
        <v>0</v>
      </c>
      <c r="AK55" s="66">
        <f>ROUND(FIRE1115_working!AK55,0)</f>
        <v>1</v>
      </c>
      <c r="AL55" s="66">
        <f>ROUND(FIRE1115_working!AL55,0)</f>
        <v>7</v>
      </c>
      <c r="AM55" s="66">
        <f>ROUND(FIRE1115_working!AM55,0)</f>
        <v>0</v>
      </c>
      <c r="AN55" s="66">
        <f>IF(SUM(AH55:AL55)=0,"-",ROUND(FIRE1115_working!AN55,0))</f>
        <v>53</v>
      </c>
      <c r="AO55" s="19" t="s">
        <v>71</v>
      </c>
      <c r="AP55" s="86">
        <f>ROUND(FIRE1115_working!AP55,0)</f>
        <v>4</v>
      </c>
      <c r="AQ55" s="86">
        <f>ROUND(FIRE1115_working!AQ55,0)</f>
        <v>19</v>
      </c>
      <c r="AR55" s="86">
        <f>ROUND(FIRE1115_working!AR55,0)</f>
        <v>11</v>
      </c>
      <c r="AS55" s="86">
        <f>ROUND(FIRE1115_working!AS55,0)</f>
        <v>18</v>
      </c>
      <c r="AT55" s="86">
        <f>ROUND(FIRE1115_working!AT55,0)</f>
        <v>15</v>
      </c>
      <c r="AU55" s="86">
        <f>ROUND(FIRE1115_working!AU55,0)</f>
        <v>0</v>
      </c>
      <c r="AV55" s="86">
        <f>IF(SUM(AP55:AT55)=0,"-",ROUND(FIRE1115_working!AV55,0))</f>
        <v>43</v>
      </c>
      <c r="AW55" s="20"/>
      <c r="AX55" s="87"/>
      <c r="AY55" s="87"/>
      <c r="AZ55" s="87"/>
      <c r="BA55" s="87"/>
      <c r="BB55" s="69"/>
    </row>
    <row r="56" spans="1:54" s="8" customFormat="1" ht="15" customHeight="1" thickBot="1" x14ac:dyDescent="0.3">
      <c r="A56" s="90" t="s">
        <v>41</v>
      </c>
      <c r="B56" s="91">
        <f>ROUND(FIRE1115_working!B56,0)</f>
        <v>0</v>
      </c>
      <c r="C56" s="91">
        <f>ROUND(FIRE1115_working!C56,0)</f>
        <v>5</v>
      </c>
      <c r="D56" s="91">
        <f>ROUND(FIRE1115_working!D56,0)</f>
        <v>7</v>
      </c>
      <c r="E56" s="91">
        <f>ROUND(FIRE1115_working!E56,0)</f>
        <v>27</v>
      </c>
      <c r="F56" s="91">
        <f>ROUND(FIRE1115_working!F56,0)</f>
        <v>11</v>
      </c>
      <c r="G56" s="91">
        <f>ROUND(FIRE1115_working!G56,0)</f>
        <v>0</v>
      </c>
      <c r="H56" s="91">
        <f>IF(SUM(B56:F56)=0,"-",ROUND(FIRE1115_working!H56,0))</f>
        <v>49</v>
      </c>
      <c r="I56" s="23" t="s">
        <v>71</v>
      </c>
      <c r="J56" s="91">
        <f>ROUND(FIRE1115_working!J56,0)</f>
        <v>1</v>
      </c>
      <c r="K56" s="91">
        <f>ROUND(FIRE1115_working!K56,0)</f>
        <v>3</v>
      </c>
      <c r="L56" s="91">
        <f>ROUND(FIRE1115_working!L56,0)</f>
        <v>9</v>
      </c>
      <c r="M56" s="91">
        <f>ROUND(FIRE1115_working!M56,0)</f>
        <v>2</v>
      </c>
      <c r="N56" s="91">
        <f>ROUND(FIRE1115_working!N56,0)</f>
        <v>2</v>
      </c>
      <c r="O56" s="91">
        <f>ROUND(FIRE1115_working!O56,0)</f>
        <v>0</v>
      </c>
      <c r="P56" s="91">
        <f>IF(SUM(J56:N56)=0,"-",ROUND(FIRE1115_working!P56,0))</f>
        <v>41</v>
      </c>
      <c r="Q56" s="23" t="s">
        <v>71</v>
      </c>
      <c r="R56" s="92">
        <f>ROUND(FIRE1115_working!R56,0)</f>
        <v>1</v>
      </c>
      <c r="S56" s="92">
        <f>ROUND(FIRE1115_working!S56,0)</f>
        <v>8</v>
      </c>
      <c r="T56" s="92">
        <f>ROUND(FIRE1115_working!T56,0)</f>
        <v>16</v>
      </c>
      <c r="U56" s="92">
        <f>ROUND(FIRE1115_working!U56,0)</f>
        <v>29</v>
      </c>
      <c r="V56" s="92">
        <f>ROUND(FIRE1115_working!V56,0)</f>
        <v>13</v>
      </c>
      <c r="W56" s="92">
        <f>ROUND(FIRE1115_working!W56,0)</f>
        <v>0</v>
      </c>
      <c r="X56" s="92">
        <f>IF(SUM(R56:V56)=0,"-",ROUND(FIRE1115_working!X56,0))</f>
        <v>47</v>
      </c>
      <c r="Y56" s="23" t="s">
        <v>71</v>
      </c>
      <c r="Z56" s="91">
        <f>ROUND(FIRE1115_working!Z56,0)</f>
        <v>0</v>
      </c>
      <c r="AA56" s="91">
        <f>ROUND(FIRE1115_working!AA56,0)</f>
        <v>2</v>
      </c>
      <c r="AB56" s="91">
        <f>ROUND(FIRE1115_working!AB56,0)</f>
        <v>2</v>
      </c>
      <c r="AC56" s="91">
        <f>ROUND(FIRE1115_working!AC56,0)</f>
        <v>1</v>
      </c>
      <c r="AD56" s="91">
        <f>ROUND(FIRE1115_working!AD56,0)</f>
        <v>2</v>
      </c>
      <c r="AE56" s="91">
        <f>ROUND(FIRE1115_working!AE56,0)</f>
        <v>0</v>
      </c>
      <c r="AF56" s="91">
        <f>IF(SUM(Z56:AD56)=0,"-",ROUND(FIRE1115_working!AF56,0))</f>
        <v>45</v>
      </c>
      <c r="AG56" s="23" t="s">
        <v>71</v>
      </c>
      <c r="AH56" s="91">
        <f>ROUND(FIRE1115_working!AH56,0)</f>
        <v>2</v>
      </c>
      <c r="AI56" s="91">
        <f>ROUND(FIRE1115_working!AI56,0)</f>
        <v>6</v>
      </c>
      <c r="AJ56" s="91">
        <f>ROUND(FIRE1115_working!AJ56,0)</f>
        <v>8</v>
      </c>
      <c r="AK56" s="91">
        <f>ROUND(FIRE1115_working!AK56,0)</f>
        <v>10</v>
      </c>
      <c r="AL56" s="91">
        <f>ROUND(FIRE1115_working!AL56,0)</f>
        <v>19</v>
      </c>
      <c r="AM56" s="91">
        <f>ROUND(FIRE1115_working!AM56,0)</f>
        <v>0</v>
      </c>
      <c r="AN56" s="91">
        <f>IF(SUM(AH56:AL56)=0,"-",ROUND(FIRE1115_working!AN56,0))</f>
        <v>49</v>
      </c>
      <c r="AO56" s="23" t="s">
        <v>71</v>
      </c>
      <c r="AP56" s="92">
        <f>ROUND(FIRE1115_working!AP56,0)</f>
        <v>3</v>
      </c>
      <c r="AQ56" s="92">
        <f>ROUND(FIRE1115_working!AQ56,0)</f>
        <v>16</v>
      </c>
      <c r="AR56" s="92">
        <f>ROUND(FIRE1115_working!AR56,0)</f>
        <v>26</v>
      </c>
      <c r="AS56" s="92">
        <f>ROUND(FIRE1115_working!AS56,0)</f>
        <v>40</v>
      </c>
      <c r="AT56" s="92">
        <f>ROUND(FIRE1115_working!AT56,0)</f>
        <v>34</v>
      </c>
      <c r="AU56" s="92">
        <f>ROUND(FIRE1115_working!AU56,0)</f>
        <v>0</v>
      </c>
      <c r="AV56" s="92">
        <f>IF(SUM(AP56:AT56)=0,"-",ROUND(FIRE1115_working!AV56,0))</f>
        <v>48</v>
      </c>
      <c r="AW56" s="20"/>
      <c r="AX56" s="87"/>
      <c r="AY56" s="93"/>
      <c r="AZ56" s="87"/>
      <c r="BA56" s="87"/>
      <c r="BB56" s="69"/>
    </row>
    <row r="57" spans="1:54" s="8" customFormat="1" ht="30" customHeight="1" x14ac:dyDescent="0.2">
      <c r="A57" s="20" t="s">
        <v>105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87"/>
      <c r="AL57" s="87"/>
      <c r="AM57" s="87"/>
      <c r="AN57" s="20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</row>
    <row r="58" spans="1:54" s="8" customFormat="1" ht="12.75" customHeight="1" x14ac:dyDescent="0.2">
      <c r="A58" s="94" t="s">
        <v>106</v>
      </c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68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</row>
    <row r="59" spans="1:54" s="8" customFormat="1" x14ac:dyDescent="0.2">
      <c r="A59" s="20" t="s">
        <v>109</v>
      </c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87"/>
      <c r="AL59" s="87"/>
      <c r="AM59" s="87"/>
      <c r="AN59" s="20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</row>
    <row r="60" spans="1:54" s="8" customFormat="1" x14ac:dyDescent="0.2">
      <c r="A60" s="20" t="s">
        <v>125</v>
      </c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87"/>
      <c r="AL60" s="87"/>
      <c r="AM60" s="87"/>
      <c r="AN60" s="20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</row>
    <row r="61" spans="1:54" x14ac:dyDescent="0.2">
      <c r="A61" s="95" t="s">
        <v>124</v>
      </c>
      <c r="B61" s="96"/>
      <c r="C61" s="96"/>
      <c r="D61" s="96"/>
      <c r="E61" s="96"/>
      <c r="F61" s="96"/>
      <c r="G61" s="96"/>
      <c r="H61" s="96"/>
      <c r="I61" s="20"/>
      <c r="J61" s="96"/>
      <c r="K61" s="96"/>
      <c r="L61" s="96"/>
      <c r="M61" s="96"/>
      <c r="N61" s="96"/>
      <c r="O61" s="96"/>
      <c r="P61" s="96"/>
      <c r="Q61" s="20"/>
      <c r="R61" s="96"/>
      <c r="S61" s="96"/>
      <c r="T61" s="96"/>
      <c r="U61" s="96"/>
      <c r="V61" s="96"/>
      <c r="W61" s="96"/>
      <c r="X61" s="96"/>
      <c r="Y61" s="20"/>
      <c r="Z61" s="96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</row>
    <row r="62" spans="1:54" s="8" customFormat="1" ht="30" customHeight="1" x14ac:dyDescent="0.25">
      <c r="A62" s="84" t="s">
        <v>74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87"/>
      <c r="AL62" s="87"/>
      <c r="AM62" s="87"/>
      <c r="AN62" s="20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</row>
    <row r="63" spans="1:54" s="8" customFormat="1" ht="15" customHeight="1" x14ac:dyDescent="0.2">
      <c r="A63" s="20" t="s">
        <v>131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87"/>
      <c r="AL63" s="87"/>
      <c r="AM63" s="87"/>
      <c r="AN63" s="20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</row>
    <row r="64" spans="1:54" s="8" customFormat="1" ht="15" customHeight="1" x14ac:dyDescent="0.2">
      <c r="A64" s="97" t="s">
        <v>107</v>
      </c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87"/>
      <c r="AL64" s="87"/>
      <c r="AM64" s="87"/>
      <c r="AN64" s="20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</row>
    <row r="65" spans="1:54" s="8" customFormat="1" ht="15" customHeight="1" x14ac:dyDescent="0.2">
      <c r="A65" s="98" t="s">
        <v>149</v>
      </c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87"/>
      <c r="AL65" s="87"/>
      <c r="AM65" s="87"/>
      <c r="AN65" s="20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</row>
    <row r="66" spans="1:54" s="8" customFormat="1" ht="15" customHeight="1" x14ac:dyDescent="0.2">
      <c r="A66" s="99" t="s">
        <v>108</v>
      </c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87"/>
      <c r="AL66" s="87"/>
      <c r="AM66" s="87"/>
      <c r="AN66" s="20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</row>
    <row r="67" spans="1:54" s="8" customFormat="1" ht="30" customHeight="1" x14ac:dyDescent="0.2">
      <c r="A67" s="20" t="s">
        <v>64</v>
      </c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87"/>
      <c r="AL67" s="87"/>
      <c r="AM67" s="87"/>
      <c r="AN67" s="20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</row>
    <row r="68" spans="1:54" s="8" customFormat="1" x14ac:dyDescent="0.2">
      <c r="A68" s="100" t="s">
        <v>65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87"/>
      <c r="AL68" s="87"/>
      <c r="AM68" s="87"/>
      <c r="AN68" s="20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</row>
    <row r="69" spans="1:54" s="8" customFormat="1" ht="30" customHeight="1" x14ac:dyDescent="0.2">
      <c r="A69" s="95" t="s">
        <v>150</v>
      </c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87"/>
      <c r="AL69" s="87"/>
      <c r="AM69" s="87"/>
      <c r="AN69" s="20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</row>
    <row r="70" spans="1:54" s="8" customFormat="1" x14ac:dyDescent="0.2">
      <c r="A70" s="20" t="s">
        <v>151</v>
      </c>
      <c r="B70" s="97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87"/>
      <c r="AL70" s="87"/>
      <c r="AM70" s="87"/>
      <c r="AN70" s="20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</row>
    <row r="71" spans="1:54" s="8" customFormat="1" ht="30" customHeight="1" x14ac:dyDescent="0.2">
      <c r="A71" s="101" t="s">
        <v>152</v>
      </c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87"/>
      <c r="AL71" s="87"/>
      <c r="AM71" s="87"/>
      <c r="AN71" s="20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</row>
    <row r="72" spans="1:54" s="8" customFormat="1" x14ac:dyDescent="0.2">
      <c r="A72" s="103" t="s">
        <v>73</v>
      </c>
      <c r="B72" s="97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87"/>
      <c r="AL72" s="87"/>
      <c r="AM72" s="87"/>
      <c r="AN72" s="20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</row>
    <row r="73" spans="1:54" s="8" customFormat="1" ht="21" customHeight="1" x14ac:dyDescent="0.2">
      <c r="A73" s="20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87"/>
      <c r="AL73" s="87"/>
      <c r="AM73" s="87"/>
      <c r="AN73" s="20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</row>
    <row r="74" spans="1:54" s="8" customFormat="1" x14ac:dyDescent="0.2">
      <c r="A74" s="20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87"/>
      <c r="AL74" s="87"/>
      <c r="AM74" s="87"/>
      <c r="AN74" s="20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</row>
    <row r="75" spans="1:54" s="8" customFormat="1" x14ac:dyDescent="0.2">
      <c r="A75" s="20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87"/>
      <c r="AL75" s="87"/>
      <c r="AM75" s="87"/>
      <c r="AN75" s="20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</row>
    <row r="76" spans="1:54" s="8" customFormat="1" x14ac:dyDescent="0.2">
      <c r="A76" s="20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87"/>
      <c r="AL76" s="87"/>
      <c r="AM76" s="87"/>
      <c r="AN76" s="20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</row>
    <row r="77" spans="1:54" s="8" customFormat="1" ht="27" customHeight="1" x14ac:dyDescent="0.2">
      <c r="A77" s="20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87"/>
      <c r="AL77" s="87"/>
      <c r="AM77" s="87"/>
      <c r="AN77" s="20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</row>
    <row r="78" spans="1:54" s="8" customFormat="1" ht="15" customHeight="1" x14ac:dyDescent="0.2">
      <c r="A78" s="100"/>
      <c r="B78" s="100"/>
      <c r="C78" s="10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59"/>
      <c r="AX78" s="59"/>
      <c r="AY78" s="59"/>
      <c r="AZ78" s="87"/>
      <c r="BA78" s="59"/>
      <c r="BB78" s="59"/>
    </row>
    <row r="79" spans="1:54" s="8" customFormat="1" ht="23.25" customHeight="1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59"/>
      <c r="AX79" s="59"/>
      <c r="AY79" s="59"/>
      <c r="AZ79" s="87"/>
      <c r="BA79" s="59"/>
      <c r="BB79" s="59"/>
    </row>
    <row r="80" spans="1:54" s="8" customFormat="1" ht="24.75" customHeight="1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59"/>
      <c r="AQ80" s="102"/>
      <c r="AR80" s="102"/>
      <c r="AS80" s="102"/>
      <c r="AT80" s="59"/>
      <c r="AU80" s="102"/>
      <c r="AV80" s="59"/>
      <c r="AW80" s="59"/>
      <c r="AX80" s="59"/>
      <c r="AY80" s="59"/>
      <c r="AZ80" s="87"/>
      <c r="BA80" s="59"/>
      <c r="BB80" s="59"/>
    </row>
    <row r="81" spans="1:54" s="8" customFormat="1" x14ac:dyDescent="0.2">
      <c r="A81" s="10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59"/>
      <c r="AU81" s="59"/>
      <c r="AV81" s="59"/>
      <c r="AW81" s="59"/>
      <c r="AX81" s="59"/>
      <c r="AY81" s="59"/>
      <c r="AZ81" s="87"/>
      <c r="BA81" s="59"/>
      <c r="BB81" s="59"/>
    </row>
    <row r="82" spans="1:54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87"/>
      <c r="BA82" s="20"/>
      <c r="BB82" s="20"/>
    </row>
    <row r="83" spans="1:54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87"/>
      <c r="BA83" s="20"/>
      <c r="BB83" s="20"/>
    </row>
    <row r="84" spans="1:54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87"/>
      <c r="BA84" s="20"/>
      <c r="BB84" s="20"/>
    </row>
    <row r="85" spans="1:54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87"/>
      <c r="BA85" s="20"/>
      <c r="BB85" s="20"/>
    </row>
    <row r="86" spans="1:54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87"/>
      <c r="BA86" s="20"/>
      <c r="BB86" s="20"/>
    </row>
    <row r="87" spans="1:54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87"/>
      <c r="BA87" s="20"/>
      <c r="BB87" s="20"/>
    </row>
    <row r="88" spans="1:54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87"/>
      <c r="BA88" s="20"/>
      <c r="BB88" s="20"/>
    </row>
    <row r="89" spans="1:54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87"/>
      <c r="BA89" s="20"/>
      <c r="BB89" s="20"/>
    </row>
    <row r="90" spans="1:54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87"/>
      <c r="BA90" s="20"/>
      <c r="BB90" s="20"/>
    </row>
    <row r="91" spans="1:54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87"/>
      <c r="BA91" s="20"/>
      <c r="BB91" s="20"/>
    </row>
    <row r="92" spans="1:54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87"/>
      <c r="BA92" s="20"/>
      <c r="BB92" s="20"/>
    </row>
    <row r="93" spans="1:54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87"/>
      <c r="BA93" s="20"/>
      <c r="BB93" s="20"/>
    </row>
    <row r="94" spans="1:54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87"/>
      <c r="BA94" s="20"/>
      <c r="BB94" s="20"/>
    </row>
    <row r="95" spans="1:54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87"/>
      <c r="BA95" s="20"/>
      <c r="BB95" s="20"/>
    </row>
    <row r="96" spans="1:54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87"/>
      <c r="BA96" s="20"/>
      <c r="BB96" s="20"/>
    </row>
    <row r="97" spans="1:54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87"/>
      <c r="BA97" s="20"/>
      <c r="BB97" s="20"/>
    </row>
    <row r="98" spans="1:54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87"/>
      <c r="BA98" s="59"/>
      <c r="BB98" s="20"/>
    </row>
    <row r="99" spans="1:54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87"/>
      <c r="BA99" s="59"/>
      <c r="BB99" s="20"/>
    </row>
    <row r="100" spans="1:54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87"/>
      <c r="BA100" s="59"/>
      <c r="BB100" s="20"/>
    </row>
    <row r="101" spans="1:54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87"/>
      <c r="BA101" s="59"/>
      <c r="BB101" s="20"/>
    </row>
    <row r="102" spans="1:54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87"/>
      <c r="BA102" s="59"/>
      <c r="BB102" s="20"/>
    </row>
    <row r="103" spans="1:54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87"/>
      <c r="BA103" s="59"/>
      <c r="BB103" s="20"/>
    </row>
    <row r="104" spans="1:54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87"/>
      <c r="BA104" s="59"/>
      <c r="BB104" s="20"/>
    </row>
    <row r="105" spans="1:54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87"/>
      <c r="BA105" s="59"/>
      <c r="BB105" s="20"/>
    </row>
    <row r="106" spans="1:54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87"/>
      <c r="BA106" s="59"/>
      <c r="BB106" s="20"/>
    </row>
    <row r="107" spans="1:54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87"/>
      <c r="BA107" s="59"/>
      <c r="BB107" s="20"/>
    </row>
    <row r="108" spans="1:54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87"/>
      <c r="BA108" s="59"/>
      <c r="BB108" s="20"/>
    </row>
    <row r="109" spans="1:54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</row>
    <row r="110" spans="1:54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59"/>
      <c r="BB110" s="20"/>
    </row>
    <row r="111" spans="1:54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59"/>
      <c r="BB111" s="20"/>
    </row>
    <row r="112" spans="1:54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59"/>
      <c r="BB112" s="20"/>
    </row>
    <row r="113" spans="1:54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59"/>
      <c r="BB113" s="20"/>
    </row>
    <row r="114" spans="1:54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59"/>
      <c r="BB114" s="20"/>
    </row>
    <row r="115" spans="1:54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59"/>
      <c r="BB115" s="20"/>
    </row>
    <row r="116" spans="1:54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59"/>
      <c r="BA116" s="59"/>
      <c r="BB116" s="20"/>
    </row>
    <row r="117" spans="1:54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59"/>
      <c r="BA117" s="59"/>
      <c r="BB117" s="20"/>
    </row>
    <row r="118" spans="1:54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59"/>
      <c r="BB118" s="20"/>
    </row>
    <row r="119" spans="1:54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59"/>
      <c r="BA119" s="59"/>
      <c r="BB119" s="20"/>
    </row>
    <row r="120" spans="1:54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59"/>
      <c r="BA120" s="59"/>
      <c r="BB120" s="20"/>
    </row>
    <row r="121" spans="1:54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59"/>
      <c r="BA121" s="20"/>
      <c r="BB121" s="20"/>
    </row>
    <row r="122" spans="1:54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59"/>
      <c r="BA122" s="59"/>
      <c r="BB122" s="20"/>
    </row>
    <row r="123" spans="1:54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59"/>
      <c r="BB123" s="20"/>
    </row>
    <row r="124" spans="1:54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</row>
    <row r="125" spans="1:54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59"/>
      <c r="BB125" s="20"/>
    </row>
    <row r="126" spans="1:54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</row>
    <row r="127" spans="1:54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59"/>
      <c r="BB127" s="20"/>
    </row>
    <row r="128" spans="1:54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59"/>
      <c r="BB128" s="20"/>
    </row>
    <row r="129" spans="1:54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59"/>
      <c r="BB129" s="20"/>
    </row>
    <row r="130" spans="1:54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59"/>
      <c r="BB130" s="20"/>
    </row>
    <row r="131" spans="1:54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59"/>
      <c r="BB131" s="20"/>
    </row>
    <row r="132" spans="1:54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</row>
    <row r="133" spans="1:54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</row>
    <row r="134" spans="1:54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</row>
    <row r="135" spans="1:54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</row>
    <row r="136" spans="1:54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</row>
    <row r="137" spans="1:54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</row>
    <row r="138" spans="1:54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</row>
    <row r="139" spans="1:54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</row>
    <row r="140" spans="1:54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 t="s">
        <v>138</v>
      </c>
      <c r="BA140" s="20"/>
      <c r="BB140" s="20"/>
    </row>
    <row r="141" spans="1:54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 t="s">
        <v>120</v>
      </c>
      <c r="BA141" s="20"/>
      <c r="BB141" s="20"/>
    </row>
    <row r="142" spans="1:54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 t="s">
        <v>98</v>
      </c>
      <c r="BA142" s="20"/>
      <c r="BB142" s="20"/>
    </row>
    <row r="143" spans="1:54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 t="s">
        <v>104</v>
      </c>
      <c r="BA143" s="20"/>
      <c r="BB143" s="20"/>
    </row>
    <row r="144" spans="1:54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 t="s">
        <v>103</v>
      </c>
      <c r="BA144" s="20"/>
      <c r="BB144" s="20"/>
    </row>
    <row r="145" spans="1:54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 t="s">
        <v>102</v>
      </c>
      <c r="BA145" s="20"/>
      <c r="BB145" s="20"/>
    </row>
    <row r="146" spans="1:54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 t="s">
        <v>101</v>
      </c>
      <c r="BA146" s="20"/>
      <c r="BB146" s="20"/>
    </row>
    <row r="147" spans="1:54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 t="s">
        <v>100</v>
      </c>
      <c r="BA147" s="20"/>
      <c r="BB147" s="20"/>
    </row>
    <row r="148" spans="1:54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 t="s">
        <v>99</v>
      </c>
      <c r="BA148" s="20"/>
      <c r="BB148" s="20"/>
    </row>
    <row r="149" spans="1:54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</row>
    <row r="150" spans="1:54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</row>
    <row r="151" spans="1:54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</row>
    <row r="152" spans="1:54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</row>
    <row r="153" spans="1:54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</row>
    <row r="154" spans="1:54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</row>
    <row r="155" spans="1:54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</row>
    <row r="156" spans="1:54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</row>
    <row r="157" spans="1:54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</row>
    <row r="158" spans="1:54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59"/>
      <c r="BA158" s="20"/>
      <c r="BB158" s="20"/>
    </row>
    <row r="159" spans="1:54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</row>
    <row r="160" spans="1:54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59"/>
      <c r="BA160" s="20"/>
      <c r="BB160" s="20"/>
    </row>
    <row r="161" spans="1:54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</row>
    <row r="162" spans="1:54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59"/>
      <c r="BA162" s="20"/>
      <c r="BB162" s="20"/>
    </row>
    <row r="163" spans="1:54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59"/>
      <c r="BA163" s="20"/>
      <c r="BB163" s="20"/>
    </row>
    <row r="164" spans="1:54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59"/>
      <c r="BA164" s="20"/>
      <c r="BB164" s="20"/>
    </row>
    <row r="165" spans="1:54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59"/>
      <c r="BA165" s="20"/>
      <c r="BB165" s="20"/>
    </row>
    <row r="166" spans="1:54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59"/>
      <c r="BA166" s="20"/>
      <c r="BB166" s="20"/>
    </row>
  </sheetData>
  <dataValidations count="1">
    <dataValidation type="list" allowBlank="1" showInputMessage="1" showErrorMessage="1" sqref="A3" xr:uid="{EA071352-55D8-4AF4-A489-992E1518895B}">
      <formula1>$AZ$140:$AZ$141</formula1>
    </dataValidation>
  </dataValidations>
  <hyperlinks>
    <hyperlink ref="A68" r:id="rId1" xr:uid="{FF80CCC0-F45A-49A7-A775-B77A1599BE8E}"/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4560497A-764F-45F5-8A4A-331C729EE337}"/>
    <hyperlink ref="A58:Q58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C93A924F-5439-4205-95C5-549958CA3A5C}"/>
    <hyperlink ref="A65" r:id="rId2" location="workforce" display="Detailed notes can be found in the guidance document, which has been extended this year." xr:uid="{39D97DC4-78F3-4F0B-8521-DE3F6AE96727}"/>
    <hyperlink ref="A71" r:id="rId3" xr:uid="{6C6A5824-92D1-4B35-A0F5-56ED54AD785B}"/>
  </hyperlinks>
  <pageMargins left="0.7" right="0.7" top="0.75" bottom="0.75" header="0.3" footer="0.3"/>
  <pageSetup paperSize="9" orientation="portrait" r:id="rId4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3A449-6C01-4360-945F-8F16CD21AF6B}">
  <sheetPr codeName="Sheet6"/>
  <dimension ref="A1:J52"/>
  <sheetViews>
    <sheetView zoomScaleNormal="100" workbookViewId="0"/>
  </sheetViews>
  <sheetFormatPr defaultColWidth="8.7109375" defaultRowHeight="15" x14ac:dyDescent="0.2"/>
  <cols>
    <col min="1" max="1" width="45.42578125" style="40" customWidth="1"/>
    <col min="2" max="3" width="38.7109375" style="40" customWidth="1"/>
    <col min="4" max="16384" width="8.7109375" style="40"/>
  </cols>
  <sheetData>
    <row r="1" spans="1:10" ht="19.5" thickBot="1" x14ac:dyDescent="0.3">
      <c r="A1" s="104" t="s">
        <v>110</v>
      </c>
      <c r="B1" s="104" t="s">
        <v>211</v>
      </c>
      <c r="C1" s="104" t="s">
        <v>111</v>
      </c>
      <c r="D1" s="55"/>
      <c r="E1" s="55"/>
      <c r="F1" s="55"/>
      <c r="G1" s="55"/>
      <c r="H1" s="55"/>
      <c r="I1" s="55"/>
      <c r="J1" s="55"/>
    </row>
    <row r="2" spans="1:10" x14ac:dyDescent="0.2">
      <c r="A2" s="55" t="s">
        <v>0</v>
      </c>
      <c r="B2" s="55" t="s">
        <v>87</v>
      </c>
      <c r="C2" s="55" t="s">
        <v>68</v>
      </c>
      <c r="D2" s="55"/>
      <c r="E2" s="55"/>
      <c r="F2" s="55"/>
      <c r="G2" s="55"/>
      <c r="H2" s="55"/>
      <c r="I2" s="55"/>
      <c r="J2" s="55"/>
    </row>
    <row r="3" spans="1:10" x14ac:dyDescent="0.2">
      <c r="A3" s="55" t="s">
        <v>1</v>
      </c>
      <c r="B3" s="55" t="s">
        <v>94</v>
      </c>
      <c r="C3" s="55" t="s">
        <v>68</v>
      </c>
      <c r="D3" s="55"/>
      <c r="E3" s="55"/>
      <c r="F3" s="55"/>
      <c r="G3" s="55"/>
      <c r="H3" s="55"/>
      <c r="I3" s="55"/>
      <c r="J3" s="55"/>
    </row>
    <row r="4" spans="1:10" x14ac:dyDescent="0.2">
      <c r="A4" s="55" t="s">
        <v>2</v>
      </c>
      <c r="B4" s="55" t="s">
        <v>87</v>
      </c>
      <c r="C4" s="55" t="s">
        <v>68</v>
      </c>
      <c r="D4" s="55"/>
      <c r="E4" s="55"/>
      <c r="F4" s="55"/>
      <c r="G4" s="55"/>
      <c r="H4" s="55"/>
      <c r="I4" s="55"/>
      <c r="J4" s="55"/>
    </row>
    <row r="5" spans="1:10" x14ac:dyDescent="0.2">
      <c r="A5" s="55" t="s">
        <v>3</v>
      </c>
      <c r="B5" s="55" t="s">
        <v>94</v>
      </c>
      <c r="C5" s="55" t="s">
        <v>68</v>
      </c>
      <c r="D5" s="55"/>
      <c r="E5" s="55"/>
      <c r="F5" s="55"/>
      <c r="G5" s="55"/>
      <c r="H5" s="55"/>
      <c r="I5" s="55"/>
      <c r="J5" s="55"/>
    </row>
    <row r="6" spans="1:10" x14ac:dyDescent="0.2">
      <c r="A6" s="55" t="s">
        <v>4</v>
      </c>
      <c r="B6" s="55" t="s">
        <v>95</v>
      </c>
      <c r="C6" s="55" t="s">
        <v>68</v>
      </c>
      <c r="D6" s="55"/>
      <c r="E6" s="55"/>
      <c r="F6" s="55"/>
      <c r="G6" s="55"/>
      <c r="H6" s="55"/>
      <c r="I6" s="55"/>
      <c r="J6" s="55"/>
    </row>
    <row r="7" spans="1:10" x14ac:dyDescent="0.2">
      <c r="A7" s="55" t="s">
        <v>5</v>
      </c>
      <c r="B7" s="55" t="s">
        <v>94</v>
      </c>
      <c r="C7" s="55" t="s">
        <v>68</v>
      </c>
      <c r="D7" s="55"/>
      <c r="E7" s="55"/>
      <c r="F7" s="55"/>
      <c r="G7" s="55"/>
      <c r="H7" s="55"/>
      <c r="I7" s="55"/>
      <c r="J7" s="55"/>
    </row>
    <row r="8" spans="1:10" x14ac:dyDescent="0.2">
      <c r="A8" s="55" t="s">
        <v>6</v>
      </c>
      <c r="B8" s="55" t="s">
        <v>87</v>
      </c>
      <c r="C8" s="55" t="s">
        <v>68</v>
      </c>
      <c r="D8" s="55"/>
      <c r="E8" s="55"/>
      <c r="F8" s="55"/>
      <c r="G8" s="55"/>
      <c r="H8" s="55"/>
      <c r="I8" s="55"/>
      <c r="J8" s="55"/>
    </row>
    <row r="9" spans="1:10" x14ac:dyDescent="0.2">
      <c r="A9" s="55" t="s">
        <v>7</v>
      </c>
      <c r="B9" s="55" t="s">
        <v>95</v>
      </c>
      <c r="C9" s="55" t="s">
        <v>68</v>
      </c>
      <c r="D9" s="55"/>
      <c r="E9" s="55"/>
      <c r="F9" s="55"/>
      <c r="G9" s="55"/>
      <c r="H9" s="55"/>
      <c r="I9" s="55"/>
      <c r="J9" s="55"/>
    </row>
    <row r="10" spans="1:10" x14ac:dyDescent="0.2">
      <c r="A10" s="55" t="s">
        <v>8</v>
      </c>
      <c r="B10" s="55" t="s">
        <v>95</v>
      </c>
      <c r="C10" s="55" t="s">
        <v>68</v>
      </c>
      <c r="D10" s="55"/>
      <c r="E10" s="55"/>
      <c r="F10" s="55"/>
      <c r="G10" s="55"/>
      <c r="H10" s="55"/>
      <c r="I10" s="55"/>
      <c r="J10" s="55"/>
    </row>
    <row r="11" spans="1:10" x14ac:dyDescent="0.2">
      <c r="A11" s="55" t="s">
        <v>9</v>
      </c>
      <c r="B11" s="55" t="s">
        <v>94</v>
      </c>
      <c r="C11" s="55" t="s">
        <v>68</v>
      </c>
      <c r="D11" s="55"/>
      <c r="E11" s="55"/>
      <c r="F11" s="55"/>
      <c r="G11" s="55"/>
      <c r="H11" s="55"/>
      <c r="I11" s="55"/>
      <c r="J11" s="55"/>
    </row>
    <row r="12" spans="1:10" x14ac:dyDescent="0.2">
      <c r="A12" s="55" t="s">
        <v>10</v>
      </c>
      <c r="B12" s="55" t="s">
        <v>95</v>
      </c>
      <c r="C12" s="55" t="s">
        <v>68</v>
      </c>
      <c r="D12" s="55"/>
      <c r="E12" s="55"/>
      <c r="F12" s="55"/>
      <c r="G12" s="55"/>
      <c r="H12" s="55"/>
      <c r="I12" s="55"/>
      <c r="J12" s="55"/>
    </row>
    <row r="13" spans="1:10" x14ac:dyDescent="0.2">
      <c r="A13" s="55" t="s">
        <v>42</v>
      </c>
      <c r="B13" s="55" t="s">
        <v>94</v>
      </c>
      <c r="C13" s="55" t="s">
        <v>68</v>
      </c>
      <c r="D13" s="55"/>
      <c r="E13" s="55"/>
      <c r="F13" s="55"/>
      <c r="G13" s="55"/>
      <c r="H13" s="55"/>
      <c r="I13" s="55"/>
      <c r="J13" s="55"/>
    </row>
    <row r="14" spans="1:10" x14ac:dyDescent="0.2">
      <c r="A14" s="55" t="s">
        <v>11</v>
      </c>
      <c r="B14" s="55" t="s">
        <v>95</v>
      </c>
      <c r="C14" s="55" t="s">
        <v>68</v>
      </c>
      <c r="D14" s="55"/>
      <c r="E14" s="55"/>
      <c r="F14" s="55"/>
      <c r="G14" s="55"/>
      <c r="H14" s="55"/>
      <c r="I14" s="55"/>
      <c r="J14" s="55"/>
    </row>
    <row r="15" spans="1:10" x14ac:dyDescent="0.2">
      <c r="A15" s="55" t="s">
        <v>12</v>
      </c>
      <c r="B15" s="55" t="s">
        <v>94</v>
      </c>
      <c r="C15" s="55" t="s">
        <v>68</v>
      </c>
      <c r="D15" s="55"/>
      <c r="E15" s="55"/>
      <c r="F15" s="55"/>
      <c r="G15" s="55"/>
      <c r="H15" s="55"/>
      <c r="I15" s="55"/>
      <c r="J15" s="55"/>
    </row>
    <row r="16" spans="1:10" x14ac:dyDescent="0.2">
      <c r="A16" s="55" t="s">
        <v>13</v>
      </c>
      <c r="B16" s="55" t="s">
        <v>94</v>
      </c>
      <c r="C16" s="55" t="s">
        <v>68</v>
      </c>
      <c r="D16" s="55"/>
      <c r="E16" s="55"/>
      <c r="F16" s="55"/>
      <c r="G16" s="55"/>
      <c r="H16" s="55"/>
      <c r="I16" s="55"/>
      <c r="J16" s="55"/>
    </row>
    <row r="17" spans="1:10" x14ac:dyDescent="0.2">
      <c r="A17" s="55" t="s">
        <v>14</v>
      </c>
      <c r="B17" s="55" t="s">
        <v>94</v>
      </c>
      <c r="C17" s="55" t="s">
        <v>68</v>
      </c>
      <c r="D17" s="55"/>
      <c r="E17" s="55"/>
      <c r="F17" s="55"/>
      <c r="G17" s="55"/>
      <c r="H17" s="55"/>
      <c r="I17" s="55"/>
      <c r="J17" s="55"/>
    </row>
    <row r="18" spans="1:10" x14ac:dyDescent="0.2">
      <c r="A18" s="55" t="s">
        <v>15</v>
      </c>
      <c r="B18" s="55" t="s">
        <v>87</v>
      </c>
      <c r="C18" s="55" t="s">
        <v>69</v>
      </c>
      <c r="D18" s="55"/>
      <c r="E18" s="55"/>
      <c r="F18" s="55"/>
      <c r="G18" s="55"/>
      <c r="H18" s="55"/>
      <c r="I18" s="55"/>
      <c r="J18" s="55"/>
    </row>
    <row r="19" spans="1:10" x14ac:dyDescent="0.2">
      <c r="A19" s="55" t="s">
        <v>16</v>
      </c>
      <c r="B19" s="55" t="s">
        <v>87</v>
      </c>
      <c r="C19" s="55" t="s">
        <v>69</v>
      </c>
      <c r="D19" s="55"/>
      <c r="E19" s="55"/>
      <c r="F19" s="55"/>
      <c r="G19" s="55"/>
      <c r="H19" s="55"/>
      <c r="I19" s="55"/>
      <c r="J19" s="55"/>
    </row>
    <row r="20" spans="1:10" x14ac:dyDescent="0.2">
      <c r="A20" s="55" t="s">
        <v>112</v>
      </c>
      <c r="B20" s="55" t="s">
        <v>94</v>
      </c>
      <c r="C20" s="55" t="s">
        <v>68</v>
      </c>
      <c r="D20" s="55"/>
      <c r="E20" s="55"/>
      <c r="F20" s="55"/>
      <c r="G20" s="55"/>
      <c r="H20" s="55"/>
      <c r="I20" s="55"/>
      <c r="J20" s="55"/>
    </row>
    <row r="21" spans="1:10" x14ac:dyDescent="0.2">
      <c r="A21" s="55" t="s">
        <v>17</v>
      </c>
      <c r="B21" s="55" t="s">
        <v>94</v>
      </c>
      <c r="C21" s="55" t="s">
        <v>68</v>
      </c>
      <c r="D21" s="55"/>
      <c r="E21" s="55"/>
      <c r="F21" s="55"/>
      <c r="G21" s="55"/>
      <c r="H21" s="55"/>
      <c r="I21" s="55"/>
      <c r="J21" s="55"/>
    </row>
    <row r="22" spans="1:10" x14ac:dyDescent="0.2">
      <c r="A22" s="55" t="s">
        <v>18</v>
      </c>
      <c r="B22" s="55" t="s">
        <v>87</v>
      </c>
      <c r="C22" s="55" t="s">
        <v>68</v>
      </c>
      <c r="D22" s="55"/>
      <c r="E22" s="55"/>
      <c r="F22" s="55"/>
      <c r="G22" s="55"/>
      <c r="H22" s="55"/>
      <c r="I22" s="55"/>
      <c r="J22" s="55"/>
    </row>
    <row r="23" spans="1:10" x14ac:dyDescent="0.2">
      <c r="A23" s="55" t="s">
        <v>19</v>
      </c>
      <c r="B23" s="55" t="s">
        <v>94</v>
      </c>
      <c r="C23" s="55" t="s">
        <v>68</v>
      </c>
      <c r="D23" s="55"/>
      <c r="E23" s="55"/>
      <c r="F23" s="55"/>
      <c r="G23" s="55"/>
      <c r="H23" s="55"/>
      <c r="I23" s="55"/>
      <c r="J23" s="55"/>
    </row>
    <row r="24" spans="1:10" x14ac:dyDescent="0.2">
      <c r="A24" s="55" t="s">
        <v>66</v>
      </c>
      <c r="B24" s="55" t="s">
        <v>95</v>
      </c>
      <c r="C24" s="55" t="s">
        <v>68</v>
      </c>
      <c r="D24" s="55"/>
      <c r="E24" s="55"/>
      <c r="F24" s="55"/>
      <c r="G24" s="55"/>
      <c r="H24" s="55"/>
      <c r="I24" s="55"/>
      <c r="J24" s="55"/>
    </row>
    <row r="25" spans="1:10" x14ac:dyDescent="0.2">
      <c r="A25" s="55" t="s">
        <v>21</v>
      </c>
      <c r="B25" s="55" t="s">
        <v>94</v>
      </c>
      <c r="C25" s="55" t="s">
        <v>68</v>
      </c>
      <c r="D25" s="55"/>
      <c r="E25" s="55"/>
      <c r="F25" s="55"/>
      <c r="G25" s="55"/>
      <c r="H25" s="55"/>
      <c r="I25" s="55"/>
      <c r="J25" s="55"/>
    </row>
    <row r="26" spans="1:10" x14ac:dyDescent="0.2">
      <c r="A26" s="55" t="s">
        <v>22</v>
      </c>
      <c r="B26" s="55" t="s">
        <v>87</v>
      </c>
      <c r="C26" s="55" t="s">
        <v>68</v>
      </c>
      <c r="D26" s="55"/>
      <c r="E26" s="55"/>
      <c r="F26" s="55"/>
      <c r="G26" s="55"/>
      <c r="H26" s="55"/>
      <c r="I26" s="55"/>
      <c r="J26" s="55"/>
    </row>
    <row r="27" spans="1:10" x14ac:dyDescent="0.2">
      <c r="A27" s="55" t="s">
        <v>23</v>
      </c>
      <c r="B27" s="55" t="s">
        <v>94</v>
      </c>
      <c r="C27" s="55" t="s">
        <v>68</v>
      </c>
      <c r="D27" s="55"/>
      <c r="E27" s="55"/>
      <c r="F27" s="55"/>
      <c r="G27" s="55"/>
      <c r="H27" s="55"/>
      <c r="I27" s="55"/>
      <c r="J27" s="55"/>
    </row>
    <row r="28" spans="1:10" x14ac:dyDescent="0.2">
      <c r="A28" s="55" t="s">
        <v>24</v>
      </c>
      <c r="B28" s="55" t="s">
        <v>95</v>
      </c>
      <c r="C28" s="55" t="s">
        <v>68</v>
      </c>
      <c r="D28" s="55"/>
      <c r="E28" s="55"/>
      <c r="F28" s="55"/>
      <c r="G28" s="55"/>
      <c r="H28" s="55"/>
      <c r="I28" s="55"/>
      <c r="J28" s="55"/>
    </row>
    <row r="29" spans="1:10" x14ac:dyDescent="0.2">
      <c r="A29" s="55" t="s">
        <v>25</v>
      </c>
      <c r="B29" s="55" t="s">
        <v>87</v>
      </c>
      <c r="C29" s="55" t="s">
        <v>69</v>
      </c>
      <c r="D29" s="55"/>
      <c r="E29" s="55"/>
      <c r="F29" s="55"/>
      <c r="G29" s="55"/>
      <c r="H29" s="55"/>
      <c r="I29" s="55"/>
      <c r="J29" s="55"/>
    </row>
    <row r="30" spans="1:10" x14ac:dyDescent="0.2">
      <c r="A30" s="55" t="s">
        <v>26</v>
      </c>
      <c r="B30" s="55" t="s">
        <v>95</v>
      </c>
      <c r="C30" s="55" t="s">
        <v>68</v>
      </c>
      <c r="D30" s="55"/>
      <c r="E30" s="55"/>
      <c r="F30" s="55"/>
      <c r="G30" s="55"/>
      <c r="H30" s="55"/>
      <c r="I30" s="55"/>
      <c r="J30" s="55"/>
    </row>
    <row r="31" spans="1:10" x14ac:dyDescent="0.2">
      <c r="A31" s="55" t="s">
        <v>27</v>
      </c>
      <c r="B31" s="55" t="s">
        <v>95</v>
      </c>
      <c r="C31" s="55" t="s">
        <v>68</v>
      </c>
      <c r="D31" s="55"/>
      <c r="E31" s="55"/>
      <c r="F31" s="55"/>
      <c r="G31" s="55"/>
      <c r="H31" s="55"/>
      <c r="I31" s="55"/>
      <c r="J31" s="55"/>
    </row>
    <row r="32" spans="1:10" x14ac:dyDescent="0.2">
      <c r="A32" s="55" t="s">
        <v>28</v>
      </c>
      <c r="B32" s="55" t="s">
        <v>94</v>
      </c>
      <c r="C32" s="55" t="s">
        <v>68</v>
      </c>
      <c r="D32" s="55"/>
      <c r="E32" s="55"/>
      <c r="F32" s="55"/>
      <c r="G32" s="55"/>
      <c r="H32" s="55"/>
      <c r="I32" s="55"/>
      <c r="J32" s="55"/>
    </row>
    <row r="33" spans="1:10" x14ac:dyDescent="0.2">
      <c r="A33" s="55" t="s">
        <v>29</v>
      </c>
      <c r="B33" s="55" t="s">
        <v>95</v>
      </c>
      <c r="C33" s="55" t="s">
        <v>68</v>
      </c>
      <c r="D33" s="55"/>
      <c r="E33" s="55"/>
      <c r="F33" s="55"/>
      <c r="G33" s="55"/>
      <c r="H33" s="55"/>
      <c r="I33" s="55"/>
      <c r="J33" s="55"/>
    </row>
    <row r="34" spans="1:10" x14ac:dyDescent="0.2">
      <c r="A34" s="55" t="s">
        <v>30</v>
      </c>
      <c r="B34" s="55" t="s">
        <v>87</v>
      </c>
      <c r="C34" s="55" t="s">
        <v>68</v>
      </c>
      <c r="D34" s="55"/>
      <c r="E34" s="55"/>
      <c r="F34" s="55"/>
      <c r="G34" s="105"/>
      <c r="H34" s="105"/>
      <c r="I34" s="55"/>
      <c r="J34" s="55"/>
    </row>
    <row r="35" spans="1:10" x14ac:dyDescent="0.2">
      <c r="A35" s="55" t="s">
        <v>31</v>
      </c>
      <c r="B35" s="55" t="s">
        <v>95</v>
      </c>
      <c r="C35" s="55" t="s">
        <v>68</v>
      </c>
      <c r="D35" s="55"/>
      <c r="E35" s="55"/>
      <c r="F35" s="55"/>
      <c r="G35" s="55"/>
      <c r="H35" s="55"/>
      <c r="I35" s="55"/>
      <c r="J35" s="55"/>
    </row>
    <row r="36" spans="1:10" x14ac:dyDescent="0.2">
      <c r="A36" s="55" t="s">
        <v>32</v>
      </c>
      <c r="B36" s="55" t="s">
        <v>95</v>
      </c>
      <c r="C36" s="55" t="s">
        <v>68</v>
      </c>
      <c r="D36" s="55"/>
      <c r="E36" s="55"/>
      <c r="F36" s="55"/>
      <c r="G36" s="55"/>
      <c r="H36" s="55"/>
      <c r="I36" s="55"/>
      <c r="J36" s="55"/>
    </row>
    <row r="37" spans="1:10" x14ac:dyDescent="0.2">
      <c r="A37" s="55" t="s">
        <v>33</v>
      </c>
      <c r="B37" s="55" t="s">
        <v>87</v>
      </c>
      <c r="C37" s="55" t="s">
        <v>69</v>
      </c>
      <c r="D37" s="55"/>
      <c r="E37" s="55"/>
      <c r="F37" s="55"/>
      <c r="G37" s="55"/>
      <c r="H37" s="55"/>
      <c r="I37" s="55"/>
      <c r="J37" s="55"/>
    </row>
    <row r="38" spans="1:10" x14ac:dyDescent="0.2">
      <c r="A38" s="55" t="s">
        <v>34</v>
      </c>
      <c r="B38" s="55" t="s">
        <v>94</v>
      </c>
      <c r="C38" s="55" t="s">
        <v>68</v>
      </c>
      <c r="D38" s="55"/>
      <c r="E38" s="55"/>
      <c r="F38" s="55"/>
      <c r="G38" s="55"/>
      <c r="H38" s="55"/>
      <c r="I38" s="55"/>
      <c r="J38" s="55"/>
    </row>
    <row r="39" spans="1:10" x14ac:dyDescent="0.2">
      <c r="A39" s="55" t="s">
        <v>35</v>
      </c>
      <c r="B39" s="55" t="s">
        <v>95</v>
      </c>
      <c r="C39" s="55" t="s">
        <v>68</v>
      </c>
      <c r="D39" s="55"/>
      <c r="E39" s="55"/>
      <c r="F39" s="55"/>
      <c r="G39" s="55"/>
      <c r="H39" s="55"/>
      <c r="I39" s="55"/>
      <c r="J39" s="55"/>
    </row>
    <row r="40" spans="1:10" x14ac:dyDescent="0.2">
      <c r="A40" s="55" t="s">
        <v>36</v>
      </c>
      <c r="B40" s="55" t="s">
        <v>87</v>
      </c>
      <c r="C40" s="55" t="s">
        <v>68</v>
      </c>
      <c r="D40" s="55"/>
      <c r="E40" s="55"/>
      <c r="F40" s="55"/>
      <c r="G40" s="55"/>
      <c r="H40" s="55"/>
      <c r="I40" s="55"/>
      <c r="J40" s="55"/>
    </row>
    <row r="41" spans="1:10" x14ac:dyDescent="0.2">
      <c r="A41" s="55" t="s">
        <v>37</v>
      </c>
      <c r="B41" s="55" t="s">
        <v>87</v>
      </c>
      <c r="C41" s="55" t="s">
        <v>69</v>
      </c>
      <c r="D41" s="55"/>
      <c r="E41" s="55"/>
      <c r="F41" s="55"/>
      <c r="G41" s="55"/>
      <c r="H41" s="55"/>
      <c r="I41" s="55"/>
      <c r="J41" s="55"/>
    </row>
    <row r="42" spans="1:10" x14ac:dyDescent="0.2">
      <c r="A42" s="55" t="s">
        <v>38</v>
      </c>
      <c r="B42" s="55" t="s">
        <v>94</v>
      </c>
      <c r="C42" s="55" t="s">
        <v>68</v>
      </c>
      <c r="D42" s="55"/>
      <c r="E42" s="55"/>
      <c r="F42" s="55"/>
      <c r="G42" s="55"/>
      <c r="H42" s="55"/>
      <c r="I42" s="55"/>
      <c r="J42" s="55"/>
    </row>
    <row r="43" spans="1:10" x14ac:dyDescent="0.2">
      <c r="A43" s="55" t="s">
        <v>39</v>
      </c>
      <c r="B43" s="55" t="s">
        <v>87</v>
      </c>
      <c r="C43" s="55" t="s">
        <v>69</v>
      </c>
      <c r="D43" s="55"/>
      <c r="E43" s="55"/>
      <c r="F43" s="55"/>
      <c r="G43" s="55"/>
      <c r="H43" s="55"/>
      <c r="I43" s="55"/>
      <c r="J43" s="55"/>
    </row>
    <row r="44" spans="1:10" x14ac:dyDescent="0.2">
      <c r="A44" s="55" t="s">
        <v>40</v>
      </c>
      <c r="B44" s="55" t="s">
        <v>94</v>
      </c>
      <c r="C44" s="55" t="s">
        <v>68</v>
      </c>
      <c r="D44" s="55"/>
      <c r="E44" s="55"/>
      <c r="F44" s="55"/>
      <c r="G44" s="55"/>
      <c r="H44" s="55"/>
      <c r="I44" s="55"/>
      <c r="J44" s="55"/>
    </row>
    <row r="45" spans="1:10" x14ac:dyDescent="0.2">
      <c r="A45" s="55" t="s">
        <v>41</v>
      </c>
      <c r="B45" s="55" t="s">
        <v>87</v>
      </c>
      <c r="C45" s="55" t="s">
        <v>69</v>
      </c>
      <c r="D45" s="55"/>
      <c r="E45" s="55"/>
      <c r="F45" s="55"/>
      <c r="G45" s="55"/>
      <c r="H45" s="55"/>
      <c r="I45" s="55"/>
      <c r="J45" s="55"/>
    </row>
    <row r="46" spans="1:10" ht="15.75" thickBot="1" x14ac:dyDescent="0.25">
      <c r="A46" s="106" t="s">
        <v>43</v>
      </c>
      <c r="B46" s="106" t="s">
        <v>87</v>
      </c>
      <c r="C46" s="106" t="s">
        <v>68</v>
      </c>
      <c r="D46" s="55"/>
      <c r="E46" s="55"/>
      <c r="F46" s="55"/>
      <c r="G46" s="55"/>
      <c r="H46" s="55"/>
      <c r="I46" s="55"/>
      <c r="J46" s="55"/>
    </row>
    <row r="47" spans="1:10" s="41" customFormat="1" ht="30" customHeight="1" x14ac:dyDescent="0.2">
      <c r="A47" s="107" t="s">
        <v>113</v>
      </c>
      <c r="B47" s="107"/>
      <c r="C47" s="107"/>
      <c r="D47" s="108"/>
      <c r="E47" s="108"/>
      <c r="F47" s="108"/>
      <c r="G47" s="108"/>
      <c r="H47" s="108"/>
      <c r="I47" s="108"/>
      <c r="J47" s="108"/>
    </row>
    <row r="48" spans="1:10" x14ac:dyDescent="0.2">
      <c r="A48" s="109" t="s">
        <v>114</v>
      </c>
      <c r="B48" s="55"/>
      <c r="C48" s="55"/>
      <c r="D48" s="55"/>
      <c r="E48" s="55"/>
      <c r="F48" s="55"/>
      <c r="G48" s="55"/>
      <c r="H48" s="55"/>
      <c r="I48" s="55"/>
      <c r="J48" s="55"/>
    </row>
    <row r="49" spans="1:10" x14ac:dyDescent="0.2">
      <c r="A49" s="109" t="s">
        <v>115</v>
      </c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109" t="s">
        <v>116</v>
      </c>
      <c r="B50" s="55"/>
      <c r="C50" s="55"/>
      <c r="D50" s="55"/>
      <c r="E50" s="55"/>
      <c r="F50" s="55"/>
      <c r="G50" s="55"/>
      <c r="H50" s="55"/>
      <c r="I50" s="55"/>
      <c r="J50" s="55"/>
    </row>
    <row r="51" spans="1:10" x14ac:dyDescent="0.2">
      <c r="A51" s="109" t="s">
        <v>117</v>
      </c>
      <c r="B51" s="55"/>
      <c r="C51" s="55"/>
      <c r="D51" s="55"/>
      <c r="E51" s="55"/>
      <c r="F51" s="55"/>
      <c r="G51" s="55"/>
      <c r="H51" s="55"/>
      <c r="I51" s="55"/>
      <c r="J51" s="55"/>
    </row>
    <row r="52" spans="1:10" x14ac:dyDescent="0.2">
      <c r="A52" s="110" t="s">
        <v>118</v>
      </c>
      <c r="B52" s="55"/>
      <c r="C52" s="55"/>
      <c r="D52" s="55"/>
      <c r="E52" s="55"/>
      <c r="F52" s="55"/>
      <c r="G52" s="55"/>
      <c r="H52" s="55"/>
      <c r="I52" s="55"/>
      <c r="J52" s="55"/>
    </row>
  </sheetData>
  <hyperlinks>
    <hyperlink ref="A47" r:id="rId1" display="1  Rural Urban classifications of Fire and Rescue Service as defined by Department for Environment, Food and Rural Affairs (DEFRA).. LINK" xr:uid="{9A0B2031-B751-463C-BC47-A162B081244A}"/>
  </hyperlinks>
  <pageMargins left="0.7" right="0.7" top="0.75" bottom="0.75" header="0.3" footer="0.3"/>
  <pageSetup paperSize="9" orientation="portrait" r:id="rId2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1915DF-155C-40BB-BEBE-612B301DA1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C1B532-AF4E-48E9-A06E-F8FA609F610D}">
  <ds:schemaRefs>
    <ds:schemaRef ds:uri="http://schemas.microsoft.com/office/infopath/2007/PartnerControls"/>
    <ds:schemaRef ds:uri="http://purl.org/dc/terms/"/>
    <ds:schemaRef ds:uri="http://purl.org/dc/dcmitype/"/>
    <ds:schemaRef ds:uri="f8e9d96c-a07e-4933-9220-38ca5ec96d4e"/>
    <ds:schemaRef ds:uri="http://purl.org/dc/elements/1.1/"/>
    <ds:schemaRef ds:uri="http://schemas.microsoft.com/office/2006/documentManagement/types"/>
    <ds:schemaRef ds:uri="f2aea08d-7fae-41c6-92ff-91df552a059b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414168F-7D0F-4126-82E8-C7846C1346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fbcf4e2-5e8b-446d-924e-95d6b0c92ad4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config</vt:lpstr>
      <vt:lpstr>Cover_sheet</vt:lpstr>
      <vt:lpstr>Contents</vt:lpstr>
      <vt:lpstr>Data</vt:lpstr>
      <vt:lpstr>FIRE1115_working</vt:lpstr>
      <vt:lpstr>FIRE1115</vt:lpstr>
      <vt:lpstr>FRS geographical categories</vt:lpstr>
      <vt:lpstr>Contents!Print_Area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FIRE1115 Staff leaving fire authorities, by fire and rescue authority, age and role</dc:title>
  <dc:subject/>
  <dc:creator/>
  <cp:keywords>data tables, staff, leaving, age, role, 2024</cp:keywords>
  <dc:description/>
  <cp:lastModifiedBy/>
  <cp:revision>1</cp:revision>
  <dcterms:created xsi:type="dcterms:W3CDTF">2024-10-10T09:46:55Z</dcterms:created>
  <dcterms:modified xsi:type="dcterms:W3CDTF">2025-11-28T12:02:41Z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