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ystragroup-my.sharepoint.com/personal/aallouche_systra_info/Documents/Desktop/ENCTS/"/>
    </mc:Choice>
  </mc:AlternateContent>
  <xr:revisionPtr revIDLastSave="188" documentId="8_{74E75571-FB8E-4880-A077-C3633D8BC759}" xr6:coauthVersionLast="47" xr6:coauthVersionMax="47" xr10:uidLastSave="{968AC258-E503-4761-B6A2-7D67CD393337}"/>
  <bookViews>
    <workbookView xWindow="30" yWindow="-16320" windowWidth="29040" windowHeight="15840" xr2:uid="{00000000-000D-0000-FFFF-FFFF00000000}"/>
  </bookViews>
  <sheets>
    <sheet name="Start" sheetId="1" r:id="rId1"/>
    <sheet name="2_Data_-_Summary__" sheetId="2" r:id="rId2"/>
    <sheet name="2a_Data_-_Discount_Factor" sheetId="3" r:id="rId3"/>
    <sheet name="2b_Data_-_Fare_basket" sheetId="4" r:id="rId4"/>
    <sheet name="2c_Data_-_Other_fare_method" sheetId="5" r:id="rId5"/>
    <sheet name="2d_Data_-_Reimbursement_factor" sheetId="6" r:id="rId6"/>
    <sheet name="2e_Data_-_Change_in_fares" sheetId="7" r:id="rId7"/>
    <sheet name="2f_Data_-_MOC" sheetId="8" r:id="rId8"/>
    <sheet name="2g_Data_-_MCC" sheetId="9" r:id="rId9"/>
    <sheet name="2h_Data_-_PVR" sheetId="10" r:id="rId10"/>
    <sheet name="2i_Data_-_Route_Details" sheetId="11" r:id="rId11"/>
    <sheet name="3__Comments_by_other_party__" sheetId="12" r:id="rId12"/>
    <sheet name="4_Other_Info__" sheetId="13" r:id="rId13"/>
    <sheet name="5_Notes__" sheetId="14" r:id="rId14"/>
  </sheets>
  <definedNames>
    <definedName name="AFCALC">!#REF!</definedName>
    <definedName name="Appellant_Data">!#REF!</definedName>
    <definedName name="area">'2_Data_-_Summary__'!$Q$11:$Q$14</definedName>
    <definedName name="Gentrips">!#REF!</definedName>
    <definedName name="mccapply">!#REF!</definedName>
    <definedName name="MOCLocal">!#REF!</definedName>
    <definedName name="Mohring">!#REF!</definedName>
    <definedName name="MVO">!#REF!</definedName>
    <definedName name="OLE_LINK1" localSheetId="0">Start!$E$81</definedName>
    <definedName name="Operator_Contacts">!#REF!</definedName>
    <definedName name="_xlnm.Print_Area" localSheetId="1">'2_Data_-_Summary__'!$A$1:$J$40</definedName>
    <definedName name="_xlnm.Print_Area" localSheetId="2">'2a_Data_-_Discount_Factor'!$A$1:$M$52</definedName>
    <definedName name="_xlnm.Print_Area" localSheetId="3">'2b_Data_-_Fare_basket'!$A$1:$M$29</definedName>
    <definedName name="_xlnm.Print_Area" localSheetId="5">'2d_Data_-_Reimbursement_factor'!$A$1:$N$32</definedName>
    <definedName name="_xlnm.Print_Area" localSheetId="6">'2e_Data_-_Change_in_fares'!$A$1:$F$24</definedName>
    <definedName name="_xlnm.Print_Area" localSheetId="7">'2f_Data_-_MOC'!$A$1:$F$30</definedName>
    <definedName name="_xlnm.Print_Area" localSheetId="8">'2g_Data_-_MCC'!$A$1:$L$183</definedName>
    <definedName name="_xlnm.Print_Area" localSheetId="9">'2h_Data_-_PVR'!$A$1:$E$6</definedName>
    <definedName name="_xlnm.Print_Area" localSheetId="10">'2i_Data_-_Route_Details'!$A$1:$G$76</definedName>
    <definedName name="_xlnm.Print_Area" localSheetId="11">'3__Comments_by_other_party__'!$A$1:$C$171</definedName>
    <definedName name="_xlnm.Print_Area" localSheetId="12">'4_Other_Info__'!$A$2:$C$23</definedName>
    <definedName name="_xlnm.Print_Area" localSheetId="13">'5_Notes__'!$A$2:$D$89</definedName>
    <definedName name="_xlnm.Print_Area" localSheetId="0">Start!$B$1:$H$94</definedName>
    <definedName name="rf">'2_Data_-_Summary__'!$Q$18:$Q$20</definedName>
    <definedName name="route">!#REF!</definedName>
    <definedName name="Speed">!#REF!</definedName>
    <definedName name="speed1">!#REF!</definedName>
    <definedName name="VaryMOC">!#REF!</definedName>
    <definedName name="Year1">!#REF!</definedName>
    <definedName name="yesno">Start!$Q$64:$Q$66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3" l="1"/>
  <c r="F8" i="9"/>
  <c r="E7" i="8"/>
  <c r="E20" i="2"/>
  <c r="F68" i="1"/>
  <c r="F67" i="1"/>
  <c r="F66" i="1"/>
  <c r="C5" i="13"/>
  <c r="C4" i="13"/>
  <c r="C3" i="13"/>
  <c r="C3" i="12"/>
  <c r="A1" i="11"/>
  <c r="A1" i="10"/>
  <c r="B3" i="9"/>
  <c r="B1" i="8"/>
  <c r="B1" i="7"/>
  <c r="A2" i="6"/>
  <c r="A3" i="5"/>
  <c r="A4" i="4"/>
  <c r="A4" i="3"/>
  <c r="B3" i="2"/>
  <c r="E7" i="13"/>
  <c r="E7" i="7"/>
  <c r="E6" i="7"/>
  <c r="F22" i="4"/>
  <c r="G21" i="4"/>
  <c r="E21" i="4"/>
  <c r="G20" i="4"/>
  <c r="E20" i="4"/>
  <c r="G19" i="4"/>
  <c r="E19" i="4"/>
  <c r="G18" i="4"/>
  <c r="E18" i="4"/>
  <c r="G17" i="4"/>
  <c r="E17" i="4"/>
  <c r="G16" i="4"/>
  <c r="E16" i="4"/>
  <c r="G15" i="4"/>
  <c r="E15" i="4"/>
  <c r="G14" i="4"/>
  <c r="E14" i="4"/>
  <c r="G13" i="4"/>
  <c r="E13" i="4"/>
  <c r="G12" i="4"/>
  <c r="E12" i="4"/>
  <c r="G11" i="4"/>
  <c r="G23" i="4" s="1"/>
  <c r="E11" i="4"/>
  <c r="D46" i="3"/>
  <c r="C46" i="3"/>
  <c r="D47" i="3" s="1"/>
  <c r="D33" i="3"/>
  <c r="C33" i="3"/>
  <c r="D34" i="3" s="1"/>
  <c r="E20" i="3"/>
  <c r="F19" i="3"/>
  <c r="F18" i="3"/>
  <c r="F17" i="3"/>
  <c r="F16" i="3"/>
  <c r="F15" i="3"/>
  <c r="F14" i="3"/>
  <c r="F13" i="3"/>
  <c r="F12" i="3"/>
  <c r="E39" i="2"/>
  <c r="E35" i="2"/>
  <c r="E34" i="2"/>
  <c r="E29" i="2"/>
  <c r="E28" i="2"/>
  <c r="E22" i="2"/>
  <c r="E19" i="2"/>
  <c r="E17" i="2"/>
  <c r="K81" i="1"/>
  <c r="F69" i="1"/>
  <c r="F65" i="1"/>
  <c r="F64" i="1"/>
  <c r="A51" i="1"/>
  <c r="F20" i="3" l="1"/>
  <c r="F21" i="3" s="1"/>
</calcChain>
</file>

<file path=xl/sharedStrings.xml><?xml version="1.0" encoding="utf-8"?>
<sst xmlns="http://schemas.openxmlformats.org/spreadsheetml/2006/main" count="848" uniqueCount="416">
  <si>
    <t xml:space="preserve">Department for Transport                                                                                                                                                                                                  </t>
  </si>
  <si>
    <t>OPERATOR</t>
  </si>
  <si>
    <t>YES</t>
  </si>
  <si>
    <t>Concessionary Travel Appeals Proforma 2026/27</t>
  </si>
  <si>
    <t>TCA</t>
  </si>
  <si>
    <t>NO</t>
  </si>
  <si>
    <t>Contents</t>
  </si>
  <si>
    <t xml:space="preserve">Please read the instructions and fill in the green boxes below before completing the rest of the proforma. </t>
  </si>
  <si>
    <t>Please also provide source data and calculations for values used, in clearly described and presented spreadsheets .</t>
  </si>
  <si>
    <t>For which party to fill out?</t>
  </si>
  <si>
    <t>Essential for what type of application</t>
  </si>
  <si>
    <t>Notes</t>
  </si>
  <si>
    <t>Section 1 - Introduction and Application Overview</t>
  </si>
  <si>
    <t>Both</t>
  </si>
  <si>
    <t>All</t>
  </si>
  <si>
    <t xml:space="preserve">Please read instructions before filling out proforma and then fill this section in first. Both parties may summarise their position. </t>
  </si>
  <si>
    <t>Section 2 - Data - Summary</t>
  </si>
  <si>
    <t>If Revenue Reimbursement is Disputed and/or if Additional Costs are disputed</t>
  </si>
  <si>
    <r>
      <t xml:space="preserve">If the application concerns the amount of revenue reimbursement or additional costs, please provide the data requested on this sheet. You do not need to provide </t>
    </r>
    <r>
      <rPr>
        <i/>
        <sz val="10"/>
        <color rgb="FF000000"/>
        <rFont val="Arial"/>
        <family val="2"/>
      </rPr>
      <t>all</t>
    </r>
    <r>
      <rPr>
        <sz val="10"/>
        <color rgb="FF000000"/>
        <rFont val="Arial"/>
        <family val="2"/>
      </rPr>
      <t xml:space="preserve"> the data requested on the sheet; the focus should be on the elements that are disputed. For instance, if revenue reimbursement is disputed but additional costs are not, part I of the sheet must be completed but parts II-IV need not be completed. Spaces are provided for notes and explanations.</t>
    </r>
  </si>
  <si>
    <t>Section 2a - Discount Factor Method</t>
  </si>
  <si>
    <t>If Revenue Reimbursement is Disputed</t>
  </si>
  <si>
    <t xml:space="preserve">Complete this section if you have used this method to calculate the average fare forgone. If the DfT reimbursement guidance specifies that the discount factor method is the appropriate method to calculate the average fare forgone in this particular case, please provide the data requested on this sheet even if you have used a different method. However, in that case, please also provide the data and methodology relevant to your chosen method in section 2c.  </t>
  </si>
  <si>
    <t>Section 2b - Fare Basket Method</t>
  </si>
  <si>
    <t xml:space="preserve">Complete this section if you have used this method to calculate the average fare forgone. If the DfT reimbursement guidance specifies that the fare basket method is the appropriate method to calculate the average fare forgone in this particular case, please provide the data requested on this sheet even if you have used a different method. However, in that case, please also provide the data and methodology relevant to your chosen method in section 2c.  </t>
  </si>
  <si>
    <t>Section 2c - Other fare method</t>
  </si>
  <si>
    <t xml:space="preserve">If the average fare forgone has been calculated using a method other than the discount factor or basket of fares methods, please provide the data requested on this sheet. </t>
  </si>
  <si>
    <t>Section 2d - Other RF method</t>
  </si>
  <si>
    <t xml:space="preserve">If the reimbursement factor has been calculated using another method than the method provided in the DfT guidance and calculator (Single Demand Curve) please provide details of the calculations on this sheet. </t>
  </si>
  <si>
    <t>Section 2e - Change in fares</t>
  </si>
  <si>
    <t xml:space="preserve">Please provide details on this sheet to calculate the nominal change in fares between 2019/20 and the application year. This information is essential for calculating reimbursement. </t>
  </si>
  <si>
    <t>Section 2f - Marginal Operating Costs</t>
  </si>
  <si>
    <t>If Marginal Operating Costs are disputed</t>
  </si>
  <si>
    <t xml:space="preserve">Please provide details on this sheet of how marginal operating costs have been calculated. TCAs should provide what information they have available here. They can comment on this section in the relevant area of the 'Comments by other party' worksheet. </t>
  </si>
  <si>
    <t>Section 2g - Marginal Capacity Costs</t>
  </si>
  <si>
    <t>If Marginal Capacity Costs are disputed</t>
  </si>
  <si>
    <t xml:space="preserve">Please provide details on this sheet of how marginal capacity costs have been calculated. TCAs should provide what information they have available here. They can comment on this section in the relevant area of the 'Comments by other party' worksheet. </t>
  </si>
  <si>
    <t>Section 2h - PVR costs</t>
  </si>
  <si>
    <t xml:space="preserve">Both </t>
  </si>
  <si>
    <t>If PVR Costs are disputed</t>
  </si>
  <si>
    <t xml:space="preserve">The operator should provide details on this sheet of how Peak Vehicle Requirement (PVR) costs have been calculated. TCAs should provide what information they have available here. They can comment on this section in the relevant area of the 'Comments by other party' worksheet.  </t>
  </si>
  <si>
    <t>Section 2i -  Route Details</t>
  </si>
  <si>
    <t xml:space="preserve">Please complete this section in all cases. </t>
  </si>
  <si>
    <t>Section 3 - Comments by the other party</t>
  </si>
  <si>
    <t>Optional</t>
  </si>
  <si>
    <t xml:space="preserve">This section is optional. You may use this section to comment on the other party's data, when you receive their completed proforma; understanding the strength of evidence and data behind each party's analysis will be crucial to determinations.  Leave it blank when completing your own proforma. </t>
  </si>
  <si>
    <t>Section 4 - Other information</t>
  </si>
  <si>
    <t>Section 5 - Notes</t>
  </si>
  <si>
    <t>-</t>
  </si>
  <si>
    <t>This section provides notes and explanations on the information requested on all tabs. It can be accessed from the numbered links by the side of each field.</t>
  </si>
  <si>
    <t>Section 1 - Introduction and Application overview</t>
  </si>
  <si>
    <t>This proforma requests the key information which is needed to determine applications in respect of concessionary travel schemes. The Department for Transport appoints an independent Decision Maker to determine such applications on behalf of the Secretary of State for Transport. The Proforma is sent to both operators and Travel Concession Authorities (TCAs). The Mandatory Travel Concession (England) Regulations 2011, which came into force on 12 May 2011, state in Regulation 25 that the Secretary of State may request the applicant operator, TCA or both to submit further documents as he may direct. This includes the data proforma which should be completed in accordance with the Department's current guidance. Incomplete information in the proforma may delay or inhibit determination of an application. Please make sure you provide sufficient information to limit the number of potential queries by the Department which could delay the application process.</t>
  </si>
  <si>
    <r>
      <t>Instructions</t>
    </r>
    <r>
      <rPr>
        <sz val="10"/>
        <color rgb="FF000000"/>
        <rFont val="Arial"/>
        <family val="2"/>
      </rPr>
      <t xml:space="preserve">
Please complete all green cells in worksheets marked with a green tab. The blue tab provides the opportunity to comment on the other party's data. Please leave this blank when filling in your own copy of the proforma.  Only fill this in when being asked to comment on the other party's completed proforma. The red tab contains supporting information and guidance. Further information is available in the Departmental publication "Applications to the Secretary of State - A Guide for Applicants &amp; Travel Concession Authorities", which can be accessed here: </t>
    </r>
  </si>
  <si>
    <t>https://assets.publishing.service.gov.uk/media/5dfa0669ed915d0931d74799/sosapplications.pdf</t>
  </si>
  <si>
    <t xml:space="preserve">The DfT reimbursement guidance is available at: </t>
  </si>
  <si>
    <t>https://www.gov.uk/government/publications/guidance-on-reimbursing-bus-operators-for-concessionary-travel</t>
  </si>
  <si>
    <t xml:space="preserve">and the reimbursement calculator is available at: </t>
  </si>
  <si>
    <t>https://www.gov.uk/government/publications/concessionary-bus-travel-reimbursement-calculator</t>
  </si>
  <si>
    <t>Please keep to the yellow cells when entering data. Some cells may be resized vertically if you need more space, but please do not move, delete or re-format cells. Fill in only the information or data required in each cell, and provide explanations or evidence in separate cells where necessary.</t>
  </si>
  <si>
    <t xml:space="preserve">If you have used the DfT reimbursement calculator to estimate reimbursement, you are encouraged to submit it along with this proforma. If you have used a different method to estimate reimbursement, please ensure that you provide sufficient details of the data and methodology used to enable the analysis to be replicated. </t>
  </si>
  <si>
    <t>The proforma must be returned by email to the Department for Transport at the address below:</t>
  </si>
  <si>
    <t>concessionaryfares@dft.gov.uk</t>
  </si>
  <si>
    <t>The operator should therefore fill in Sections: 1, 2, 3a, 4, 5, 6, 8 and 9 The TCA should therefore fill in Sections: 1, 2, 3a, 3b, 4, 5, 7, 8 and 9</t>
  </si>
  <si>
    <t>The operator should therefore fill in Sections: 1, 2, 3a, 4, 5 , 6, and 9 The TCA should therefore fill in Sections: 1, 2, 3a, 3b 4, 5 , 7, and 9</t>
  </si>
  <si>
    <t xml:space="preserve">If you have any questions on how to fill in the proforma please email the above address. To improve the process for future years, please contact us if you have any feedback or suggestions on how to improve the proforma. </t>
  </si>
  <si>
    <t>The operator should therefore fill in Sections: 1, 2, 6, 8 and 9                                     The TCA should therefore fill in Sections: 1, 2, 8 and 9</t>
  </si>
  <si>
    <t xml:space="preserve">Information received after the deadline set out by Regulation 25(2), or as directed by the Department on behalf of the Secretary of State, may not be taken into account. Each party will have an opportunity to comment on the proforma submitted within 28 days of the proforma submission by the other party. </t>
  </si>
  <si>
    <t>The operator should therefore fill in Sections: 1, 2 and 9.                         The TCA should fill in Sections: 1, 2 and 9</t>
  </si>
  <si>
    <r>
      <rPr>
        <b/>
        <sz val="10"/>
        <color rgb="FF000000"/>
        <rFont val="Arial"/>
        <family val="2"/>
      </rPr>
      <t>Data protection information</t>
    </r>
    <r>
      <rPr>
        <sz val="10"/>
        <color rgb="FF000000"/>
        <rFont val="Arial"/>
        <family val="2"/>
      </rPr>
      <t xml:space="preserve"> - The Department for Transport as ‘controller’ is responsible for looking after the personal data you provide on this form.  We will only use it for the purpose specified in the form, in connection with our public task as a government department.  When we no longer need to keep your personal data for this purpose we will ensure that it is safely deleted from our records.  Your personal data will not be shared outside of DfT unless specified within the form or accompanying guidance. For further information about how we process your personal data here in DfT, please refer to:</t>
    </r>
  </si>
  <si>
    <t>https://www.gov.uk/government/organisations/department-for-transport/about/personal-information-charter</t>
  </si>
  <si>
    <t xml:space="preserve">All sections of this tab are essential </t>
  </si>
  <si>
    <t>Data pr</t>
  </si>
  <si>
    <t>Your Details</t>
  </si>
  <si>
    <t>Party to application</t>
  </si>
  <si>
    <t>Contact name</t>
  </si>
  <si>
    <t>Contact telephone number</t>
  </si>
  <si>
    <t>Contact email address</t>
  </si>
  <si>
    <t>Your own file reference (optional)</t>
  </si>
  <si>
    <t>Nature of Application</t>
  </si>
  <si>
    <t>operator to fill in this section on the basis of the grounds of the application (as stated in the Application Notice)</t>
  </si>
  <si>
    <t>TCA to fill in this section on the basis of the grounds of the application they understand the operator is making, as stated in the Application Notice (briefly as described in the TCA's statement as requested under Regulation 24(2)).</t>
  </si>
  <si>
    <t xml:space="preserve">What is the basis of this application? Please indicate all that apply from the list below and provide details in the appropriate boxes: </t>
  </si>
  <si>
    <t xml:space="preserve">Please choose Yes/No from drop-down list: </t>
  </si>
  <si>
    <t>Notes/comments</t>
  </si>
  <si>
    <t>yes/no</t>
  </si>
  <si>
    <t xml:space="preserve">i. Does this application relate solely to another matter which does not consider the reimbursement rate or additional costs? </t>
  </si>
  <si>
    <t xml:space="preserve">ii. Revenue reimbursement is disputed </t>
  </si>
  <si>
    <t xml:space="preserve">iii. Marginal operating costs are disputed </t>
  </si>
  <si>
    <t xml:space="preserve">iv. Marginal capacity costs are disputed </t>
  </si>
  <si>
    <t xml:space="preserve">v. Peak vehicle requirement costs are disputed </t>
  </si>
  <si>
    <t xml:space="preserve">vi. Do you have any other points you would like to make? Please provide details in the comments box.  In particular, comments are invited from both parties on whether the grounds being relied upon in this proforma are on the basis of the 'special reasons' contained in the Application Notice. </t>
  </si>
  <si>
    <t>(For operator only) If those grounds include a financial loss please state clearly an estimate of that loss (£)</t>
  </si>
  <si>
    <t>Scheme Details</t>
  </si>
  <si>
    <t>TCA name</t>
  </si>
  <si>
    <t>operator name</t>
  </si>
  <si>
    <t>Scheme name</t>
  </si>
  <si>
    <r>
      <rPr>
        <b/>
        <u/>
        <sz val="10"/>
        <color theme="4"/>
        <rFont val="Arial"/>
        <family val="2"/>
      </rPr>
      <t>Summary of position</t>
    </r>
    <r>
      <rPr>
        <b/>
        <sz val="10"/>
        <color theme="4"/>
        <rFont val="Arial"/>
        <family val="2"/>
      </rPr>
      <t xml:space="preserve">.          </t>
    </r>
    <r>
      <rPr>
        <b/>
        <sz val="10"/>
        <color rgb="FF008080"/>
        <rFont val="Arial"/>
        <family val="2"/>
      </rPr>
      <t xml:space="preserve">                                                </t>
    </r>
    <r>
      <rPr>
        <sz val="10"/>
        <color rgb="FF969696"/>
        <rFont val="Arial"/>
        <family val="2"/>
      </rPr>
      <t>(Please use less than 1000 words)                                                    Resize the row vertically if you need more space</t>
    </r>
  </si>
  <si>
    <t xml:space="preserve">Section 2 - Data Summary </t>
  </si>
  <si>
    <r>
      <t>This sheet must be filled in if any aspect of revenue reimbursement or additional cost is disputed</t>
    </r>
    <r>
      <rPr>
        <sz val="12"/>
        <color rgb="FF000000"/>
        <rFont val="Arial"/>
        <family val="2"/>
      </rPr>
      <t xml:space="preserve">. However not all the items on this sheet are mandatory; only those that are disputed need to be completed. Total reimbursement, area type and concessionary journeys, however, should be provided by both parties. </t>
    </r>
    <r>
      <rPr>
        <sz val="12"/>
        <color rgb="FF000000"/>
        <rFont val="Arial"/>
        <family val="2"/>
      </rPr>
      <t xml:space="preserve">
</t>
    </r>
    <r>
      <rPr>
        <sz val="12"/>
        <color rgb="FF000000"/>
        <rFont val="Arial"/>
        <family val="2"/>
      </rPr>
      <t xml:space="preserve">
Please provide data in this section for the individual operator party to this particular application. Where the application relates to the statutory part of the scheme only please fill in statutory details only. Where the application relates to both statutory and discretionary elements of a scheme please include data which includes both elements. If the discretionary element of the scheme is for a non free fare please copy this sheet and provide that information separately.</t>
    </r>
    <r>
      <rPr>
        <sz val="12"/>
        <color rgb="FF000000"/>
        <rFont val="Arial"/>
        <family val="2"/>
      </rPr>
      <t xml:space="preserve">
</t>
    </r>
    <r>
      <rPr>
        <sz val="12"/>
        <color rgb="FF000000"/>
        <rFont val="Arial"/>
        <family val="2"/>
      </rPr>
      <t xml:space="preserve">
</t>
    </r>
    <r>
      <rPr>
        <b/>
        <sz val="12"/>
        <color rgb="FF000000"/>
        <rFont val="Arial"/>
        <family val="2"/>
      </rPr>
      <t xml:space="preserve">Please ensure that this section reflects the reimbursement you believe will achieve the 'no better, no worse' objective, rather than the reimbursement you expect will be actually awarded. </t>
    </r>
    <r>
      <rPr>
        <sz val="12"/>
        <color rgb="FF000000"/>
        <rFont val="Arial"/>
        <family val="2"/>
      </rPr>
      <t xml:space="preserve">
</t>
    </r>
  </si>
  <si>
    <t>Application year</t>
  </si>
  <si>
    <t xml:space="preserve">Notes on data </t>
  </si>
  <si>
    <t>Total reimbursement (must be completed)</t>
  </si>
  <si>
    <t>Area type (must be completed)</t>
  </si>
  <si>
    <t>Total concessionary journeys</t>
  </si>
  <si>
    <t>Please complete only the sections below that are relevant to this particular application.</t>
  </si>
  <si>
    <t>Urban</t>
  </si>
  <si>
    <t>Non-Urban</t>
  </si>
  <si>
    <t xml:space="preserve">I. IF REVENUE REIMBURSEMENT IS DISPUTED </t>
  </si>
  <si>
    <t>Average fare forgone £</t>
  </si>
  <si>
    <t xml:space="preserve">Method used to calculate the average fare forgone </t>
  </si>
  <si>
    <t xml:space="preserve">Justification for using above method </t>
  </si>
  <si>
    <r>
      <t xml:space="preserve">What is the appropriate method specified by the DfT guidance to calculate average fare forgone for this particular case? </t>
    </r>
    <r>
      <rPr>
        <b/>
        <sz val="10"/>
        <color rgb="FF0000FF"/>
        <rFont val="Arial"/>
        <family val="2"/>
      </rPr>
      <t>(Data relevant to this method must be supplied in the proforma)</t>
    </r>
  </si>
  <si>
    <t>Reimbursement calculator</t>
  </si>
  <si>
    <t>What method have you used to calculate the Reimbursement Factor?</t>
  </si>
  <si>
    <t>Other Method</t>
  </si>
  <si>
    <t>NON-PTE</t>
  </si>
  <si>
    <t>Reimbursement Factor (RF)</t>
  </si>
  <si>
    <t>Percentage change in nominal fares between 2019/20 and the application year</t>
  </si>
  <si>
    <t>Revenue reimbursement (excluding cash received on bus) £</t>
  </si>
  <si>
    <t>DISCOUNT FACTOR</t>
  </si>
  <si>
    <t>BASKET OF FARES</t>
  </si>
  <si>
    <t>OTHER</t>
  </si>
  <si>
    <t xml:space="preserve">II. IF MARGINAL OPERATING COSTS ARE DISPUTED </t>
  </si>
  <si>
    <t>Generated Journeys</t>
  </si>
  <si>
    <t>Marginal operating costs per generated journey (pence)</t>
  </si>
  <si>
    <t>Total Marginal Operating Costs £</t>
  </si>
  <si>
    <t xml:space="preserve">III. IF MARGINAL CAPACITY COSTS ARE DISPUTED </t>
  </si>
  <si>
    <t>Generated journeys</t>
  </si>
  <si>
    <t>Average Marginal Capacity Costs per generated journey (pence)</t>
  </si>
  <si>
    <t>Total Marginal Capacity Costs £</t>
  </si>
  <si>
    <t xml:space="preserve">IV. IF PVR COSTS ARE DISPUTED </t>
  </si>
  <si>
    <t>PVR costs £</t>
  </si>
  <si>
    <t>Section 2a - Discount Factor Method for application year</t>
  </si>
  <si>
    <r>
      <t xml:space="preserve">The DfT reimbursement guidance has guidelines on the method that should be used to calculate average fare in different circumstances. The </t>
    </r>
    <r>
      <rPr>
        <b/>
        <sz val="12"/>
        <color rgb="FF000000"/>
        <rFont val="Arial"/>
        <family val="2"/>
      </rPr>
      <t>data on this sheet must</t>
    </r>
    <r>
      <rPr>
        <sz val="12"/>
        <color rgb="FF000000"/>
        <rFont val="Arial"/>
        <family val="2"/>
      </rPr>
      <t xml:space="preserve"> </t>
    </r>
    <r>
      <rPr>
        <b/>
        <sz val="12"/>
        <color rgb="FF000000"/>
        <rFont val="Arial"/>
        <family val="2"/>
      </rPr>
      <t xml:space="preserve">be provided if </t>
    </r>
    <r>
      <rPr>
        <sz val="12"/>
        <color rgb="FF000000"/>
        <rFont val="Arial"/>
        <family val="2"/>
      </rPr>
      <t xml:space="preserve">the </t>
    </r>
    <r>
      <rPr>
        <b/>
        <sz val="12"/>
        <color rgb="FF000000"/>
        <rFont val="Arial"/>
        <family val="2"/>
      </rPr>
      <t>reimbursement guidance</t>
    </r>
    <r>
      <rPr>
        <sz val="12"/>
        <rFont val="Arial"/>
        <family val="2"/>
      </rPr>
      <t xml:space="preserve"> (section 5) </t>
    </r>
    <r>
      <rPr>
        <b/>
        <sz val="12"/>
        <color rgb="FF000000"/>
        <rFont val="Arial"/>
        <family val="2"/>
      </rPr>
      <t>specifies that the discount factor method is the recommended method for this particular case</t>
    </r>
    <r>
      <rPr>
        <sz val="12"/>
        <color rgb="FF000000"/>
        <rFont val="Arial"/>
        <family val="2"/>
      </rPr>
      <t xml:space="preserve"> (even if an alternative method has been used). </t>
    </r>
  </si>
  <si>
    <r>
      <t xml:space="preserve">If an alternative method has been used to calculate average fare, a justification for using it must be provided in this section, and </t>
    </r>
    <r>
      <rPr>
        <b/>
        <sz val="12"/>
        <color rgb="FF000000"/>
        <rFont val="Arial"/>
        <family val="2"/>
      </rPr>
      <t>data to support the use of the alternative method should be clearly described and presented on the relevant sheet or in accompanying spreadsheets.</t>
    </r>
    <r>
      <rPr>
        <sz val="12"/>
        <color rgb="FF000000"/>
        <rFont val="Arial"/>
        <family val="2"/>
      </rPr>
      <t xml:space="preserve"> </t>
    </r>
  </si>
  <si>
    <t>2a.1</t>
  </si>
  <si>
    <t>CASH FARE</t>
  </si>
  <si>
    <t>Product</t>
  </si>
  <si>
    <t>Single journey multiplier</t>
  </si>
  <si>
    <t>Number of tickets sold</t>
  </si>
  <si>
    <t>Total revenue (£)</t>
  </si>
  <si>
    <t>Equivalent number of journeys</t>
  </si>
  <si>
    <t>&lt;Insert ticket type here&gt;</t>
  </si>
  <si>
    <t>Please Insert Extra Rows as Required.</t>
  </si>
  <si>
    <t>Total all cash fares</t>
  </si>
  <si>
    <t>Average cash fare (per journey)</t>
  </si>
  <si>
    <t>DAY TICKETS</t>
  </si>
  <si>
    <t>Total all day tickets</t>
  </si>
  <si>
    <t>Average day ticket price</t>
  </si>
  <si>
    <t>WEEKLY TICKETS</t>
  </si>
  <si>
    <t>Total all weekly tickets</t>
  </si>
  <si>
    <t>Average weekly ticket price</t>
  </si>
  <si>
    <t>Use this box to make any notes on the above (including information on the time period that the ticket sales and ticket revenue data cover; and information on locally used smartcard data which should be submitted).</t>
  </si>
  <si>
    <t>Large Urban Area</t>
  </si>
  <si>
    <t>Medium Urban Area</t>
  </si>
  <si>
    <t>Mixed Urban / Rural</t>
  </si>
  <si>
    <t>What lookup table have you used to derive the AFF?</t>
  </si>
  <si>
    <t>Rural</t>
  </si>
  <si>
    <t>Custom</t>
  </si>
  <si>
    <t xml:space="preserve">Use this box to justify your lookup table choice. Please attach workings in a separate spreadsheet if necessary. </t>
  </si>
  <si>
    <t>Section 2b - Fare Basket for application year</t>
  </si>
  <si>
    <r>
      <t xml:space="preserve">The DfT reimbursement guidance has guidelines on the method that should be used to calculate average fare in different circumstances. The data on this sheet </t>
    </r>
    <r>
      <rPr>
        <b/>
        <sz val="12"/>
        <color rgb="FF000000"/>
        <rFont val="Arial"/>
        <family val="2"/>
      </rPr>
      <t>must</t>
    </r>
    <r>
      <rPr>
        <sz val="12"/>
        <color rgb="FF000000"/>
        <rFont val="Arial"/>
        <family val="2"/>
      </rPr>
      <t xml:space="preserve"> </t>
    </r>
    <r>
      <rPr>
        <b/>
        <sz val="12"/>
        <color rgb="FF000000"/>
        <rFont val="Arial"/>
        <family val="2"/>
      </rPr>
      <t>be provided if</t>
    </r>
    <r>
      <rPr>
        <sz val="12"/>
        <color rgb="FF000000"/>
        <rFont val="Arial"/>
        <family val="2"/>
      </rPr>
      <t xml:space="preserve"> the </t>
    </r>
    <r>
      <rPr>
        <b/>
        <sz val="12"/>
        <color rgb="FF000000"/>
        <rFont val="Arial"/>
        <family val="2"/>
      </rPr>
      <t>reimbursement guidance (section 5) specifies that the fare basket method is the recommended method for this particular case</t>
    </r>
    <r>
      <rPr>
        <sz val="12"/>
        <color rgb="FF000000"/>
        <rFont val="Arial"/>
        <family val="2"/>
      </rPr>
      <t xml:space="preserve"> (even if an alternative method has been used). </t>
    </r>
  </si>
  <si>
    <t>2b.1</t>
  </si>
  <si>
    <t>Type of ticket</t>
  </si>
  <si>
    <t>Price £</t>
  </si>
  <si>
    <t>Assumed journeys per ticket purchased</t>
  </si>
  <si>
    <t>Implied revenue per journey (£)</t>
  </si>
  <si>
    <t>% of total journeys with this ticket type</t>
  </si>
  <si>
    <t>Weighted revenue per ticket type</t>
  </si>
  <si>
    <t>Total</t>
  </si>
  <si>
    <t>Weighted Average Fare:</t>
  </si>
  <si>
    <t>Use this box to make any notes on the above or explain the alternative methodology. Please give any details on discount factors and attach discount factor details if necessary.</t>
  </si>
  <si>
    <t>Section 2c - Other fare method for application year</t>
  </si>
  <si>
    <r>
      <t xml:space="preserve">The DfT reimbursement guidance has guidelines on the method that should be used to calculate average fare in different circumstances. TCAs may choose to use a local method. </t>
    </r>
    <r>
      <rPr>
        <b/>
        <sz val="12"/>
        <color rgb="FF000000"/>
        <rFont val="Arial"/>
        <family val="2"/>
      </rPr>
      <t>If the average cash fare method, or an alternative method other than the one recommended by the reimbursement guidance has been used</t>
    </r>
    <r>
      <rPr>
        <sz val="12"/>
        <color rgb="FF000000"/>
        <rFont val="Arial"/>
        <family val="2"/>
      </rPr>
      <t xml:space="preserve"> to calculate average fare, </t>
    </r>
    <r>
      <rPr>
        <b/>
        <sz val="12"/>
        <color rgb="FF000000"/>
        <rFont val="Arial"/>
        <family val="2"/>
      </rPr>
      <t xml:space="preserve">data and methodology for the local method must be described and presented in clear and easily understandable detail </t>
    </r>
    <r>
      <rPr>
        <sz val="12"/>
        <color rgb="FF000000"/>
        <rFont val="Arial"/>
        <family val="2"/>
      </rPr>
      <t>on this sheet. Attach separate spreadsheets if required.</t>
    </r>
  </si>
  <si>
    <t>2c.1</t>
  </si>
  <si>
    <t xml:space="preserve">Use this box to describe the methodology that was used to calculate the average fare. Please attach workings in a separate spreadsheet if necessary. </t>
  </si>
  <si>
    <t xml:space="preserve">Section 2d - Reimbursement Factor </t>
  </si>
  <si>
    <r>
      <t xml:space="preserve">The DfT reimbursement guidance has guidelines on the method that should be used to calculate the reimbursement factor. This section </t>
    </r>
    <r>
      <rPr>
        <b/>
        <sz val="12"/>
        <color rgb="FF000000"/>
        <rFont val="Arial"/>
        <family val="2"/>
      </rPr>
      <t>must be completed if the</t>
    </r>
    <r>
      <rPr>
        <sz val="12"/>
        <color rgb="FF000000"/>
        <rFont val="Arial"/>
        <family val="2"/>
      </rPr>
      <t xml:space="preserve"> </t>
    </r>
    <r>
      <rPr>
        <b/>
        <sz val="12"/>
        <color rgb="FF000000"/>
        <rFont val="Arial"/>
        <family val="2"/>
      </rPr>
      <t>reimbursement factor has been calculated using a method different to that specified in the DfT guidance</t>
    </r>
    <r>
      <rPr>
        <sz val="12"/>
        <color rgb="FF000000"/>
        <rFont val="Arial"/>
        <family val="2"/>
      </rPr>
      <t xml:space="preserve">. Operators and TCAs must </t>
    </r>
    <r>
      <rPr>
        <b/>
        <sz val="12"/>
        <color rgb="FF000000"/>
        <rFont val="Arial"/>
        <family val="2"/>
      </rPr>
      <t>provide data and analysis for their calculation that are presented and described in clear detail</t>
    </r>
    <r>
      <rPr>
        <sz val="12"/>
        <color rgb="FF000000"/>
        <rFont val="Arial"/>
        <family val="2"/>
      </rPr>
      <t xml:space="preserve"> in this section. Justifications on the selected area type and demand curve used to derive the reimbursement factor should be addressed in section 2 - Data Summary, in the Area type choice. Additional spreadsheets can be attached if required. 
  </t>
    </r>
  </si>
  <si>
    <t>2d.1</t>
  </si>
  <si>
    <t xml:space="preserve">Use this box to describe the methodology that was used to calculate the Reimbursement Factor. Please attach workings in a separate spreadsheet. </t>
  </si>
  <si>
    <t>Section 2e - Nominal change in fares</t>
  </si>
  <si>
    <r>
      <t xml:space="preserve">Please </t>
    </r>
    <r>
      <rPr>
        <b/>
        <sz val="12"/>
        <color rgb="FF000000"/>
        <rFont val="Arial"/>
        <family val="2"/>
      </rPr>
      <t>give details of the change in nominal average fare forgone between 2019/20 and the application year</t>
    </r>
    <r>
      <rPr>
        <sz val="12"/>
        <color rgb="FF000000"/>
        <rFont val="Arial"/>
        <family val="2"/>
      </rPr>
      <t xml:space="preserve">. Please </t>
    </r>
    <r>
      <rPr>
        <b/>
        <sz val="12"/>
        <color rgb="FF000000"/>
        <rFont val="Arial"/>
        <family val="2"/>
      </rPr>
      <t xml:space="preserve">provide a detailed description of the methodology </t>
    </r>
    <r>
      <rPr>
        <sz val="12"/>
        <color rgb="FF000000"/>
        <rFont val="Arial"/>
        <family val="2"/>
      </rPr>
      <t xml:space="preserve">including the basis for comparison in the two years making sure that there is consistency across years (e.g. by using a subset of routes that are comparable over time). Please </t>
    </r>
    <r>
      <rPr>
        <b/>
        <sz val="12"/>
        <color rgb="FF000000"/>
        <rFont val="Arial"/>
        <family val="2"/>
      </rPr>
      <t>provide source data supporting the fares chosen in separate spreadsheets</t>
    </r>
    <r>
      <rPr>
        <sz val="12"/>
        <color rgb="FF000000"/>
        <rFont val="Arial"/>
        <family val="2"/>
      </rPr>
      <t xml:space="preserve"> that are clearly labelled and easy to follow.      </t>
    </r>
  </si>
  <si>
    <t xml:space="preserve">Refer to section 6 of the DfT reimbursement guidance for further explanation. </t>
  </si>
  <si>
    <t xml:space="preserve">New operator? </t>
  </si>
  <si>
    <t>Yes</t>
  </si>
  <si>
    <t xml:space="preserve">What method used to estimate change in fares? </t>
  </si>
  <si>
    <t>No</t>
  </si>
  <si>
    <t>Using operator-specific fares</t>
  </si>
  <si>
    <t>2e.1</t>
  </si>
  <si>
    <t>I. USING OPERATOR-SPECIFIC NOMINAL AVERAGE FARES</t>
  </si>
  <si>
    <t>Using TCA-wide average fares</t>
  </si>
  <si>
    <t xml:space="preserve">Nominal average fare £ </t>
  </si>
  <si>
    <t>Source</t>
  </si>
  <si>
    <t xml:space="preserve">Notes </t>
  </si>
  <si>
    <t>2019/20 operator-specific fare (actual)</t>
  </si>
  <si>
    <t>Application year operator-specific fare (forecast)</t>
  </si>
  <si>
    <t>2e.2</t>
  </si>
  <si>
    <t>II. USING TCA-WIDE AVERAGE FARES</t>
  </si>
  <si>
    <t>2019/20 TCA-wide fare (actual)</t>
  </si>
  <si>
    <t>Application year TCA-wide fare (forecast)</t>
  </si>
  <si>
    <t xml:space="preserve">Section 2f - Marginal Operating Costs </t>
  </si>
  <si>
    <r>
      <t>If marginal operating costs are disputed, please provide data on the average trip length and components of marginal operating cost</t>
    </r>
    <r>
      <rPr>
        <b/>
        <sz val="12"/>
        <rFont val="Arial"/>
        <family val="2"/>
      </rPr>
      <t xml:space="preserve"> if these are different from the default values</t>
    </r>
    <r>
      <rPr>
        <sz val="12"/>
        <rFont val="Arial"/>
        <family val="2"/>
      </rPr>
      <t xml:space="preserve"> in the DfT reimbursement guidance (section 7). Please </t>
    </r>
    <r>
      <rPr>
        <b/>
        <sz val="12"/>
        <rFont val="Arial"/>
        <family val="2"/>
      </rPr>
      <t>provide source data supporting the values chosen in separate spreadsheets</t>
    </r>
    <r>
      <rPr>
        <sz val="12"/>
        <rFont val="Arial"/>
        <family val="2"/>
      </rPr>
      <t xml:space="preserve"> that are clearly labelled and easy to follow.      </t>
    </r>
  </si>
  <si>
    <t>If you have used an alternative method for calculating the marginal operating cost, please provide further details below and the source data for chosen values in separate spreadsheets in a clearly presented and described form. However you must still provide the data required to enable the use of the MOC calculator.</t>
  </si>
  <si>
    <t xml:space="preserve">What method used to calculate marginal operating cost? </t>
  </si>
  <si>
    <t>MOC calculator</t>
  </si>
  <si>
    <t>Other method</t>
  </si>
  <si>
    <t>I. DATA FOR MARGINAL OPERATING COST CALCULATOR</t>
  </si>
  <si>
    <r>
      <t>Value used (</t>
    </r>
    <r>
      <rPr>
        <b/>
        <u/>
        <sz val="10"/>
        <color theme="4"/>
        <rFont val="Arial"/>
        <family val="2"/>
      </rPr>
      <t>if</t>
    </r>
    <r>
      <rPr>
        <b/>
        <sz val="10"/>
        <color theme="4"/>
        <rFont val="Arial"/>
        <family val="2"/>
      </rPr>
      <t xml:space="preserve"> different from the DfT default value) </t>
    </r>
  </si>
  <si>
    <t>Data source/notes</t>
  </si>
  <si>
    <t>2f.1</t>
  </si>
  <si>
    <t xml:space="preserve">Average concessionary journey length (miles) </t>
  </si>
  <si>
    <t xml:space="preserve">Elements of marginal cost per generated concessionary passenger (pence): </t>
  </si>
  <si>
    <t>2f.2</t>
  </si>
  <si>
    <t>Fuel, tyres and oil</t>
  </si>
  <si>
    <t>2f.3</t>
  </si>
  <si>
    <t>Maintenance and cleaning</t>
  </si>
  <si>
    <t>2f.4</t>
  </si>
  <si>
    <t>Insurance</t>
  </si>
  <si>
    <t>2f.5</t>
  </si>
  <si>
    <t>Information</t>
  </si>
  <si>
    <t>2f.6</t>
  </si>
  <si>
    <t>Additional time costs</t>
  </si>
  <si>
    <t>2f.7</t>
  </si>
  <si>
    <t xml:space="preserve">The guidance recommends that component values should not be considered independently; changes should be made only when all components have been reviewed and evidenced. If any component value(s) have changed from the default values, use this box to describe how all components were reviewed and evidenced (including evidence as to why some values were not changed). </t>
  </si>
  <si>
    <t xml:space="preserve">II. OTHER METHOD USED TO CALCULATE MARGINAL OPERATING COST </t>
  </si>
  <si>
    <t>2f.8</t>
  </si>
  <si>
    <t xml:space="preserve">Please provide justification for and details of how marginal operating costs have been calculated. Separate spreadsheets may be attached if required. </t>
  </si>
  <si>
    <t xml:space="preserve">Section 2g - Marginal Capacity Costs </t>
  </si>
  <si>
    <t>The DFT reimbursement guidance (section 7) provides a MCC calculator, which is a network model, for the calculation of marginal capacity costs. The preferred approach is to calculate the marginal capacity costs at a network level rather than route by route, even though the data inputs to the model may only be available at route level. Routes / services with similar characteristics can be grouped into subsets of networks rather than calculating the marginal capacity cost for one single route. In general it is not expected that marginal capacity costs would apply to all routes and if the data is being provided on a route-by-route basis, please provide data for all routes as using a selected sample could bias the results.</t>
  </si>
  <si>
    <r>
      <t xml:space="preserve">Local values can be used instead of the default values in the MCC calculator  - however, the calculator is to be used with either all default values or all local values; mixing of these values is not permissible. If local values are used below, please ensure that all the values being used in the calculator are consistent with each other. For instance, a longer local route length would imply a longer local trip length, higher local average speed and higher average fare. Please </t>
    </r>
    <r>
      <rPr>
        <b/>
        <sz val="12"/>
        <color rgb="FF000000"/>
        <rFont val="Arial"/>
        <family val="2"/>
      </rPr>
      <t xml:space="preserve">provide source data supporting the chosen local values in separate spreadsheets </t>
    </r>
    <r>
      <rPr>
        <sz val="12"/>
        <color rgb="FF000000"/>
        <rFont val="Arial"/>
        <family val="2"/>
      </rPr>
      <t xml:space="preserve">that are clearly labelled and easy to follow.      </t>
    </r>
  </si>
  <si>
    <t xml:space="preserve">If you have used an alternative method for calculating the marginal operating cost, please provide further details below and the source data for chosen values in separate spreadsheets in a clearly presented and described form. However you must still provide the data required to enable the use of the MOC calculator.   </t>
  </si>
  <si>
    <t xml:space="preserve">What method used to calculate marginal capacity costs? </t>
  </si>
  <si>
    <t>MCC calculator</t>
  </si>
  <si>
    <t xml:space="preserve">I. MARGINAL CAPACITY COSTS BY NETWORK/ROUTE </t>
  </si>
  <si>
    <t>Route number/network</t>
  </si>
  <si>
    <t>2g.1</t>
  </si>
  <si>
    <t>Concessionary journeys</t>
  </si>
  <si>
    <t xml:space="preserve">Details of how concessionary journeys calculated  </t>
  </si>
  <si>
    <t>2g.2</t>
  </si>
  <si>
    <t>Commercial journeys as % of total journeys</t>
  </si>
  <si>
    <t xml:space="preserve">Details of how non-concessionary adult journeys calculated  </t>
  </si>
  <si>
    <t>2g.3</t>
  </si>
  <si>
    <r>
      <t xml:space="preserve">Average commercial fare (£)
</t>
    </r>
    <r>
      <rPr>
        <b/>
        <sz val="10"/>
        <color rgb="FF000000"/>
        <rFont val="Arial"/>
        <family val="2"/>
      </rPr>
      <t xml:space="preserve"> </t>
    </r>
    <r>
      <rPr>
        <b/>
        <sz val="10"/>
        <color rgb="FF0000FF"/>
        <rFont val="Arial"/>
        <family val="2"/>
      </rPr>
      <t>(if this is disputed please complete average fare tables below)</t>
    </r>
  </si>
  <si>
    <t xml:space="preserve">Details of how average commercial fare calculated  </t>
  </si>
  <si>
    <t>2g.4</t>
  </si>
  <si>
    <t xml:space="preserve">Average Speed (including turnaround time) (miles per hour) </t>
  </si>
  <si>
    <t xml:space="preserve">Details of how speed calculated  </t>
  </si>
  <si>
    <t>2g.5</t>
  </si>
  <si>
    <t xml:space="preserve">Mean vehicle occupancy per bus mile </t>
  </si>
  <si>
    <t xml:space="preserve">Details of how mean vehicle occupancy calculated </t>
  </si>
  <si>
    <t>2g.6</t>
  </si>
  <si>
    <t xml:space="preserve">Average route length (miles) </t>
  </si>
  <si>
    <t xml:space="preserve">Details of how route length calculated </t>
  </si>
  <si>
    <t>2g.7</t>
  </si>
  <si>
    <t xml:space="preserve">Mean journey length (miles) </t>
  </si>
  <si>
    <t xml:space="preserve">Details of how mean journey length calculated </t>
  </si>
  <si>
    <t>2g.8</t>
  </si>
  <si>
    <t xml:space="preserve">Operational days per year </t>
  </si>
  <si>
    <t>2g.9</t>
  </si>
  <si>
    <t xml:space="preserve">II. AVERAGE COMMERCIAL ADULT AND CHILD FARE BY ROUTE </t>
  </si>
  <si>
    <t>Total Revenue £</t>
  </si>
  <si>
    <t xml:space="preserve">Number of tickets sold </t>
  </si>
  <si>
    <t xml:space="preserve">Route number </t>
  </si>
  <si>
    <t>Add further routes from row 186 below if required.</t>
  </si>
  <si>
    <t>2g.10</t>
  </si>
  <si>
    <t>III. OTHER METHOD USED TO CALCULATE MCC</t>
  </si>
  <si>
    <t xml:space="preserve">Please provide details of how marginal capacity costs have been calculated, attaching separate spreadsheets if necessary. </t>
  </si>
  <si>
    <r>
      <t xml:space="preserve">This section </t>
    </r>
    <r>
      <rPr>
        <b/>
        <sz val="12"/>
        <rFont val="Arial"/>
        <family val="2"/>
      </rPr>
      <t>must only be completed if Peak Vehicle Requirement (PVR) costs have been claimed and are disputed</t>
    </r>
    <r>
      <rPr>
        <sz val="12"/>
        <rFont val="Arial"/>
        <family val="2"/>
      </rPr>
      <t xml:space="preserve">. Operators must provide data and analysis for the PVR claim in this section. The reimbursement guidance provides information on the data required (section 7) and this should include data on passenger boardings by route by annual average half-hourly (or if not possible, hourly) intervals; passenger boardings broken down into concessionary journeys under the statutory scheme, other concessionary journeys and commercial journeys; and concessionary journeys under the statutory scheme broken down into generated and non-generated journeys using the generation factor (1-RRR). Additional spreadsheets can be attached if required. 
  </t>
    </r>
  </si>
  <si>
    <t>2h.1</t>
  </si>
  <si>
    <t xml:space="preserve">TCAs can comment on the operator data and analysis in the 'Comments' section. </t>
  </si>
  <si>
    <t>Section 2i - Route Details</t>
  </si>
  <si>
    <r>
      <t xml:space="preserve">Please provide details of </t>
    </r>
    <r>
      <rPr>
        <b/>
        <sz val="12"/>
        <color rgb="FF000000"/>
        <rFont val="Arial"/>
        <family val="2"/>
      </rPr>
      <t xml:space="preserve">all the routes </t>
    </r>
    <r>
      <rPr>
        <sz val="12"/>
        <color rgb="FF000000"/>
        <rFont val="Arial"/>
        <family val="2"/>
      </rPr>
      <t xml:space="preserve">operated by the bus company making the appeal and highlight which if these routes have been used for one of the following calculations - changes in fares, average fare foregone and marginal capacity cost. </t>
    </r>
  </si>
  <si>
    <t>2i</t>
  </si>
  <si>
    <t>Operators Bus Routes</t>
  </si>
  <si>
    <t>Routes used to estimate change in fares</t>
  </si>
  <si>
    <t>Routes used to estimate average fare forgone</t>
  </si>
  <si>
    <t>Routes used to estimate MCCs</t>
  </si>
  <si>
    <t>&lt;Insert route number&gt;</t>
  </si>
  <si>
    <t>"Please Select"</t>
  </si>
  <si>
    <t>Use this box to provide information on the reason for the routes chosen for each calculation</t>
  </si>
  <si>
    <t>&lt; LINKS TO DATA</t>
  </si>
  <si>
    <t>Concessionary Travel Applications Proforma 2024/25</t>
  </si>
  <si>
    <t xml:space="preserve">You should use this sheet to provide optional comments on the other party's data. Please particularly provide any details on why the other party's data substantially differs from your own, where this is the case. Please resize the cells vertically if necessary. </t>
  </si>
  <si>
    <t xml:space="preserve">Section 1: Introduction and Application Overview </t>
  </si>
  <si>
    <t xml:space="preserve">Basis of application </t>
  </si>
  <si>
    <t xml:space="preserve">Section 2: Data Summary </t>
  </si>
  <si>
    <t xml:space="preserve">Total reimbursement </t>
  </si>
  <si>
    <t xml:space="preserve">Area type </t>
  </si>
  <si>
    <t>Average fare forgone</t>
  </si>
  <si>
    <t xml:space="preserve">Appropriate method specified by the DfT guidance to calculate average fare forgone </t>
  </si>
  <si>
    <t>Reimbursement Factor</t>
  </si>
  <si>
    <t>Percentage change in nominal fares between 2019/20 and application year</t>
  </si>
  <si>
    <t xml:space="preserve">Revenue reimbursement </t>
  </si>
  <si>
    <t>Number of generated journeys</t>
  </si>
  <si>
    <t>Marginal operating costs per generated journey</t>
  </si>
  <si>
    <t xml:space="preserve">Total marginal operating costs </t>
  </si>
  <si>
    <t>Average marginal capacity costs per generated journey</t>
  </si>
  <si>
    <t xml:space="preserve">Total marginal capacity costs </t>
  </si>
  <si>
    <t xml:space="preserve">PVR costs </t>
  </si>
  <si>
    <t>Section 2a: Discount Factor Method</t>
  </si>
  <si>
    <t xml:space="preserve">Comments on data and methodology </t>
  </si>
  <si>
    <t>Section 2b: Fare Basket Method</t>
  </si>
  <si>
    <t>Section 2c: Other Fare Method</t>
  </si>
  <si>
    <t>Section 2d: Other Reimbursement Factor Method</t>
  </si>
  <si>
    <t>Section 2e: Change in Fares</t>
  </si>
  <si>
    <t xml:space="preserve">Comments on data and methodology: Using operator-specific nominal average fares </t>
  </si>
  <si>
    <t>Comments on data and methodology: Using TCA-wide average fares</t>
  </si>
  <si>
    <t xml:space="preserve">Section 2f: Marginal Operating Costs </t>
  </si>
  <si>
    <t xml:space="preserve">Average journey length (miles) </t>
  </si>
  <si>
    <t xml:space="preserve">Maintenance and cleaning </t>
  </si>
  <si>
    <t xml:space="preserve">Insurance </t>
  </si>
  <si>
    <t xml:space="preserve">Information </t>
  </si>
  <si>
    <t xml:space="preserve">Additional time costs </t>
  </si>
  <si>
    <t xml:space="preserve">Review of all component values </t>
  </si>
  <si>
    <t>Section 2g: Marginal Capacity Costs</t>
  </si>
  <si>
    <t xml:space="preserve">Concessionary journeys by route (please specify route if appropriate) </t>
  </si>
  <si>
    <t>Commercial journeys as percentage of total journeys</t>
  </si>
  <si>
    <t xml:space="preserve">Average commercial fare (please specify route if appropriate) </t>
  </si>
  <si>
    <t xml:space="preserve">Average Speed (please specify route if appropriate) </t>
  </si>
  <si>
    <t xml:space="preserve">Mean vehicle occupancy per bus mile (please specify route if appropriate) </t>
  </si>
  <si>
    <t xml:space="preserve">Average route length (please specify route if appropriate) </t>
  </si>
  <si>
    <t xml:space="preserve">Mean journey length (please specify route if appropriate) </t>
  </si>
  <si>
    <t xml:space="preserve">Operational days per year (please specify route if appropriate) </t>
  </si>
  <si>
    <t xml:space="preserve">Comments on data and methodology: Average commercial adult fare by route (please specify route if appropriate) </t>
  </si>
  <si>
    <t>Comments on data and methodology: Other method used to calculate MCC</t>
  </si>
  <si>
    <t xml:space="preserve">Section 2h: Peak Vehicle Requirement Costs </t>
  </si>
  <si>
    <t>Section 4: Operator Required Data</t>
  </si>
  <si>
    <t>Comments on this section</t>
  </si>
  <si>
    <t>Other general comments and comments on other sections</t>
  </si>
  <si>
    <t>Section 4 - Other Information</t>
  </si>
  <si>
    <t>Oral hearing</t>
  </si>
  <si>
    <t>Are you requesting that an oral hearing be held?</t>
  </si>
  <si>
    <t>If you would like to request an oral hearing, please give the reasons you feel this is necessary.</t>
  </si>
  <si>
    <t>Other points you would like to make</t>
  </si>
  <si>
    <t>Please use these spaces for any other points you would like to make concerning this application. Please provide cell references if your points concern data entered elsewhere in the proforma. You can use these spaces to highlight points of principle which are at issue for example. (OPTIONAL)</t>
  </si>
  <si>
    <t>Declaration</t>
  </si>
  <si>
    <t>I confirm that I have completed this Proforma to the best of my knowledge.</t>
  </si>
  <si>
    <t>I confirm that my completed Proforma and supporting information have been copied to the other party/parties involved in the application.</t>
  </si>
  <si>
    <t>Name</t>
  </si>
  <si>
    <t>Position</t>
  </si>
  <si>
    <t>Date</t>
  </si>
  <si>
    <t>All sections of this tab are essential except for the other points section.</t>
  </si>
  <si>
    <t>&lt;LINKS</t>
  </si>
  <si>
    <t>Section 5 - Notes and Guidance</t>
  </si>
  <si>
    <t xml:space="preserve">Section 2: Data summary </t>
  </si>
  <si>
    <r>
      <t xml:space="preserve">Total reimbursement: </t>
    </r>
    <r>
      <rPr>
        <sz val="10"/>
        <color rgb="FF000000"/>
        <rFont val="Arial"/>
        <family val="2"/>
      </rPr>
      <t xml:space="preserve">Enter the total reimbursement you believe will achieve the 'no better, no worse' objective (rather than the reimbursement you expect will be actually awarded). Total reimbursement should include both revenue reimbursement and additional costs.  </t>
    </r>
    <r>
      <rPr>
        <sz val="10"/>
        <color rgb="FF000000"/>
        <rFont val="Arial"/>
        <family val="2"/>
      </rPr>
      <t xml:space="preserve">
</t>
    </r>
    <r>
      <rPr>
        <sz val="10"/>
        <color rgb="FF000000"/>
        <rFont val="Arial"/>
        <family val="2"/>
      </rPr>
      <t xml:space="preserve">
</t>
    </r>
  </si>
  <si>
    <r>
      <t xml:space="preserve">Area type: </t>
    </r>
    <r>
      <rPr>
        <sz val="10"/>
        <color rgb="FF000000"/>
        <rFont val="Arial"/>
        <family val="2"/>
      </rPr>
      <t xml:space="preserve">Choose the appropriate area type (urban or non-urban). In general, TCAs in urban areas should use the urban demand curve while TCAs in non-urban areas should use the non-urban demand curve. It is however recognised that the responsiveness of people in some non-urban areas is more similar to the responsiveness of people in urban areas (than in non-urban areas). In such cases some TCAs in non-urban areas may wish to use the urban Single Demand Curve but evidence must be provided in this proforma to justify the choice of area type. Guidance on choosing the appropriate area type is provided section 6 of the DfT reimbursement guidance. Table 8 of the reimbursement guidance in particular gives a suggested allocation of TCAs to area types.
If an area is thought to be made up of both "urban-like" and "non-urban-like" areas, please provide an explanation in section 2 about which Single Demand Curve should apply in which area. A possible method would be to define routes that fall wholly or mainly in one or other of the area types, and then apply the appropriate Single Demand Curve for reimbursement on those routes so defined. Separate proforma will need to be completed for each area.   </t>
    </r>
  </si>
  <si>
    <r>
      <t xml:space="preserve">Total concessionary journeys: </t>
    </r>
    <r>
      <rPr>
        <sz val="10"/>
        <color rgb="FF000000"/>
        <rFont val="Arial"/>
        <family val="2"/>
      </rPr>
      <t xml:space="preserve">Enter the forecast number of concessionary journeys in the application year. Please explain the basis on which the forecast has been made.  </t>
    </r>
  </si>
  <si>
    <r>
      <t xml:space="preserve">Average fare forgone: </t>
    </r>
    <r>
      <rPr>
        <sz val="10"/>
        <color rgb="FF000000"/>
        <rFont val="Arial"/>
        <family val="2"/>
      </rPr>
      <t xml:space="preserve">Enter the forecast average fare forgone by concessionary passengers in the application year. This is the fare that concessionary travellers would have paid in the absence of the scheme. Take into account any planned fares increases that are likely to happen throughout the year and take a weighted average based on how many months of the application year these fare rises apply to. </t>
    </r>
  </si>
  <si>
    <r>
      <t xml:space="preserve">Method used to calculate average fare forgone: </t>
    </r>
    <r>
      <rPr>
        <sz val="10"/>
        <color rgb="FF000000"/>
        <rFont val="Arial"/>
        <family val="2"/>
      </rPr>
      <t xml:space="preserve">Indicate which method you have actually used to calculate the average fare forgone. If you have used the average cash fare method, or have selected a different method than specified by the reimbursement guidance, please provide a justification in section 2 for why you have used this method, and provide details of the data and methodology in the appropriate section of the proforma.   </t>
    </r>
  </si>
  <si>
    <r>
      <t>Appropriate method specified by the DfT guidance for this case:</t>
    </r>
    <r>
      <rPr>
        <b/>
        <sz val="10"/>
        <rFont val="Arial"/>
        <family val="2"/>
      </rPr>
      <t xml:space="preserve"> </t>
    </r>
    <r>
      <rPr>
        <sz val="10"/>
        <rFont val="Arial"/>
        <family val="2"/>
      </rPr>
      <t>Table 2 and section 5 of the</t>
    </r>
    <r>
      <rPr>
        <sz val="10"/>
        <color rgb="FFFF0000"/>
        <rFont val="Arial"/>
        <family val="2"/>
      </rPr>
      <t xml:space="preserve"> </t>
    </r>
    <r>
      <rPr>
        <sz val="10"/>
        <rFont val="Arial"/>
        <family val="2"/>
      </rPr>
      <t>DfT rei</t>
    </r>
    <r>
      <rPr>
        <sz val="10"/>
        <color rgb="FF000000"/>
        <rFont val="Arial"/>
        <family val="2"/>
      </rPr>
      <t xml:space="preserve">mbursement guidance specifies which method to use in the calculation of the average fare forgone under what circumstances. Please refer to the table to answer this question regarding the appropriate method in your particular case. </t>
    </r>
    <r>
      <rPr>
        <b/>
        <sz val="10"/>
        <color rgb="FF0000FF"/>
        <rFont val="Arial"/>
        <family val="2"/>
      </rPr>
      <t xml:space="preserve">The data required to apply this method must be provided in this proforma, even if you have used a different method to calculate the average fare estimate actually used in your reimbursement calculation.    </t>
    </r>
  </si>
  <si>
    <r>
      <t xml:space="preserve">Method used to calculate the reimbursement factor. The reimbursement factor is the number of journeys estimated to be made at the average fare forgone as a proportion of total journeys that are observed to be made at zero fares. </t>
    </r>
    <r>
      <rPr>
        <sz val="10"/>
        <color rgb="FF000000"/>
        <rFont val="Arial"/>
        <family val="2"/>
      </rPr>
      <t xml:space="preserve">The DfT reimbursement guidance and calculator provides a method to calculate the reimbursement factor based on a Single Demand Curve (SDC). The SDC measures the effect of changes in fares between 2019/20 and the year of calculation on the demand for journeys by concessionary passengers. Please specify whether you have used the DfT calculator to calculate the reimbursement factor or another method. If you have used another method please explain why and provide further details in section 2d. </t>
    </r>
    <r>
      <rPr>
        <b/>
        <sz val="10"/>
        <color rgb="FF0000FF"/>
        <rFont val="Arial"/>
        <family val="2"/>
      </rPr>
      <t xml:space="preserve">You will still be required to complete section 2e. </t>
    </r>
  </si>
  <si>
    <r>
      <t xml:space="preserve">Reimbursement Factor: </t>
    </r>
    <r>
      <rPr>
        <sz val="10"/>
        <color rgb="FF000000"/>
        <rFont val="Arial"/>
        <family val="2"/>
      </rPr>
      <t>Enter the revenue reimbursement factor that you believe to be appropriate for the application year.</t>
    </r>
  </si>
  <si>
    <r>
      <t xml:space="preserve">Percentage change in nominal fares between 2019/20 and the application year: </t>
    </r>
    <r>
      <rPr>
        <sz val="10"/>
        <color rgb="FF000000"/>
        <rFont val="Arial"/>
        <family val="2"/>
      </rPr>
      <t xml:space="preserve">Enter the forecast percentage change in nominal fares between 2019/20 and the application year. The preferred option is to compare operator-specific fares from the two years, however if this is not possible then TCA-wide average fares. New operators, operators with a significantly change in services or operators who have used a different method than in Parts I-III (in section 2e) should complete Part IV (in section 2e) - the guidance advises to use TCA-wide change in fares.
It essential that operator-specific fares between years are on a like-with-like basis. You must provide sufficient information to demonstrate that this is the case.   </t>
    </r>
  </si>
  <si>
    <r>
      <t xml:space="preserve">Revenue reimbursement: </t>
    </r>
    <r>
      <rPr>
        <sz val="10"/>
        <color rgb="FF000000"/>
        <rFont val="Arial"/>
        <family val="2"/>
      </rPr>
      <t xml:space="preserve">Enter the revenue reimbursement that you believe to be appropriate for the application year. </t>
    </r>
  </si>
  <si>
    <r>
      <t xml:space="preserve">Generated journeys: </t>
    </r>
    <r>
      <rPr>
        <sz val="10"/>
        <color rgb="FF000000"/>
        <rFont val="Arial"/>
        <family val="2"/>
      </rPr>
      <t xml:space="preserve">Enter the forecast number of generated journeys in the application year. Generated journeys are those journeys that are made by concessionary pass holders as a result of the existence of the scheme - these are in addition to the non-generated journeys that would have happened any way. These are derived as Total concessionary journeys x (1-reimbursement factor).   </t>
    </r>
  </si>
  <si>
    <r>
      <t xml:space="preserve">Marginal operating costs per generated journey: </t>
    </r>
    <r>
      <rPr>
        <sz val="10"/>
        <color rgb="FF000000"/>
        <rFont val="Arial"/>
        <family val="2"/>
      </rPr>
      <t xml:space="preserve">Enter the marginal operating costs per generated journey (pence) that you believe to be appropriate in the application year. Marginal operating costs are the costs to a bus operator of carrying an additional passenger assuming a fixed level of service. The components comprise fuel, tyres and oil, maintenance and cleaning, insurance, information and additional time costs, but exclude operators' administration/ management time. A default rate of 6.1p per generated journey (at 2009/10 prices) is applicable to all eligible services and all eligible operators without the need for further information. </t>
    </r>
    <r>
      <rPr>
        <b/>
        <sz val="10"/>
        <color rgb="FF000000"/>
        <rFont val="Arial"/>
        <family val="2"/>
      </rPr>
      <t xml:space="preserve">   </t>
    </r>
  </si>
  <si>
    <r>
      <t xml:space="preserve">Total marginal operating costs: </t>
    </r>
    <r>
      <rPr>
        <sz val="10"/>
        <color rgb="FF000000"/>
        <rFont val="Arial"/>
        <family val="2"/>
      </rPr>
      <t xml:space="preserve">Enter the total marginal operating costs that you believe to be appropriate for the application year, derived as: 
generated journeys x marginal operating cost per generated journey.
If you have calculated a composite value for additional costs that includes both marginal operating cost and marginal capacity cost, please provide the number with an explanation in the 'Notes' column. The data and methodology that has been used to derive the additional cost estimate must be provided.  </t>
    </r>
    <r>
      <rPr>
        <b/>
        <sz val="10"/>
        <color rgb="FF000000"/>
        <rFont val="Arial"/>
        <family val="2"/>
      </rPr>
      <t xml:space="preserve"> </t>
    </r>
  </si>
  <si>
    <r>
      <t xml:space="preserve">Average marginal capacity costs per generated journey: </t>
    </r>
    <r>
      <rPr>
        <sz val="10"/>
        <color rgb="FF000000"/>
        <rFont val="Arial"/>
        <family val="2"/>
      </rPr>
      <t xml:space="preserve">Enter the marginal capacity costs (pence) per generated journey that you believe to be appropriate for the application year. Marginal capacity costs are the costs to a bus operator of carrying additional passengers and allowing the capacity of bus services to increase, by using the existing bus fleet more intensively to provide that additional capacity through increased frequency. They should be net of the additional revenue generated from commercial journeys that arise from increased frequency. </t>
    </r>
  </si>
  <si>
    <r>
      <t xml:space="preserve">Total marginal capacity costs: </t>
    </r>
    <r>
      <rPr>
        <sz val="10"/>
        <color rgb="FF000000"/>
        <rFont val="Arial"/>
        <family val="2"/>
      </rPr>
      <t xml:space="preserve">Enter the total marginal capacity costs that you believe to be appropriate for the application year, derived as: 
generated journeys x average marginal capacity cost per generated journey. </t>
    </r>
  </si>
  <si>
    <r>
      <t xml:space="preserve">PVR costs: </t>
    </r>
    <r>
      <rPr>
        <sz val="10"/>
        <color rgb="FF000000"/>
        <rFont val="Arial"/>
        <family val="2"/>
      </rPr>
      <t xml:space="preserve">Enter the total peak vehicle requirement costs that you believe to be appropriate for the application year. PVR costs are the costs associated with the requirement to run additional vehicles in the peak period due to generated concessionary travel. PVR costs are claim-based; it is expected that in the majority of cases generated concessionary travel will not affect the peak period of travel, so that no additional peak vehicle is required. Operators claiming PVR costs must therefore supply data and analysis to support their claim in section 2h.    </t>
    </r>
    <r>
      <rPr>
        <b/>
        <sz val="10"/>
        <color rgb="FF000000"/>
        <rFont val="Arial"/>
        <family val="2"/>
      </rPr>
      <t xml:space="preserve">  </t>
    </r>
  </si>
  <si>
    <t xml:space="preserve">Section 2a: Data - Discount factor </t>
  </si>
  <si>
    <r>
      <t xml:space="preserve">Product: </t>
    </r>
    <r>
      <rPr>
        <sz val="10"/>
        <color rgb="FF000000"/>
        <rFont val="Arial"/>
        <family val="2"/>
      </rPr>
      <t xml:space="preserve">Enter the type of ticket here, e.g. cash singles, cash returns, carnets etc. </t>
    </r>
    <r>
      <rPr>
        <b/>
        <sz val="10"/>
        <color rgb="FF000000"/>
        <rFont val="Arial"/>
        <family val="2"/>
      </rPr>
      <t xml:space="preserve"> </t>
    </r>
  </si>
  <si>
    <r>
      <t xml:space="preserve">Single journey multiplier: </t>
    </r>
    <r>
      <rPr>
        <sz val="10"/>
        <color rgb="FF000000"/>
        <rFont val="Arial"/>
        <family val="2"/>
      </rPr>
      <t xml:space="preserve">Enter the number of journeys that would typically be taken by holders of this type of ticket. </t>
    </r>
    <r>
      <rPr>
        <b/>
        <sz val="10"/>
        <color rgb="FF000000"/>
        <rFont val="Arial"/>
        <family val="2"/>
      </rPr>
      <t xml:space="preserve"> </t>
    </r>
  </si>
  <si>
    <r>
      <t xml:space="preserve">Equivalent number of journeys: </t>
    </r>
    <r>
      <rPr>
        <sz val="10"/>
        <color rgb="FF000000"/>
        <rFont val="Arial"/>
        <family val="2"/>
      </rPr>
      <t xml:space="preserve">This shows a calculated estimate of the total number of journeys undertaken with this ticket type. </t>
    </r>
  </si>
  <si>
    <r>
      <t xml:space="preserve">Lookup table selection: </t>
    </r>
    <r>
      <rPr>
        <sz val="10"/>
        <color rgb="FF000000"/>
        <rFont val="Arial"/>
        <family val="2"/>
      </rPr>
      <t>select the lookup table used to derive the AFF. Guidance on how to select the most appropriate lookup table can be found section 5 of the reimbursement guidance. In particular, Table 3 of the reimbursement guidance lists the geographical characteristics linked to each lookup table, and can be used to justify the lookup table selection.</t>
    </r>
  </si>
  <si>
    <t>Section 2b: Data - Basket of fares</t>
  </si>
  <si>
    <r>
      <t xml:space="preserve">Type of ticket: </t>
    </r>
    <r>
      <rPr>
        <sz val="10"/>
        <color rgb="FF000000"/>
        <rFont val="Arial"/>
        <family val="2"/>
      </rPr>
      <t xml:space="preserve">Enter the type of ticket here. Include all ticket types that would have been purchased by concessionary passholders in the absence of the scheme. Operator or survey evidence will be helpful in identifying the most relevant basket of tickets.  </t>
    </r>
  </si>
  <si>
    <r>
      <t xml:space="preserve">Assumed journeys per ticket purchased: </t>
    </r>
    <r>
      <rPr>
        <sz val="10"/>
        <color rgb="FF000000"/>
        <rFont val="Arial"/>
        <family val="2"/>
      </rPr>
      <t xml:space="preserve">Enter the assumed number of journeys that would typically have been made by holders of each ticket type. Although this is reasonably obvious for single and return tickets, it requires some assumptions (backed up by evidence) to be made on the use of multi-trip tickets. Again, good evidence from operators or surveys will be helpful in deciding what assumptions to make.   </t>
    </r>
    <r>
      <rPr>
        <b/>
        <sz val="10"/>
        <color rgb="FF000000"/>
        <rFont val="Arial"/>
        <family val="2"/>
      </rPr>
      <t xml:space="preserve"> </t>
    </r>
  </si>
  <si>
    <r>
      <t xml:space="preserve">Implied revenue per journey: </t>
    </r>
    <r>
      <rPr>
        <sz val="10"/>
        <color rgb="FF000000"/>
        <rFont val="Arial"/>
        <family val="2"/>
      </rPr>
      <t xml:space="preserve">This shows a calculated estimate based on the ticket price for each ticket type divided by the number of journeys typically made by concessionary passholders with that ticket type.    </t>
    </r>
    <r>
      <rPr>
        <b/>
        <sz val="10"/>
        <color rgb="FF000000"/>
        <rFont val="Arial"/>
        <family val="2"/>
      </rPr>
      <t xml:space="preserve"> </t>
    </r>
  </si>
  <si>
    <r>
      <t xml:space="preserve">Percentage of total journey with this ticket type: </t>
    </r>
    <r>
      <rPr>
        <sz val="10"/>
        <color rgb="FF000000"/>
        <rFont val="Arial"/>
        <family val="2"/>
      </rPr>
      <t xml:space="preserve">Enter the assumed number of journeys that would have been made by concessionary passengers in the absence of a scheme using each type of ticket. These must add up to 100%. The percentage split need not correspond to the commercial share of journeys, but will need to be weighted in line with the likely purchase of such tickets by concessionary passengers.   </t>
    </r>
  </si>
  <si>
    <r>
      <t xml:space="preserve">Weighted revenue by ticket type: </t>
    </r>
    <r>
      <rPr>
        <sz val="10"/>
        <color rgb="FF000000"/>
        <rFont val="Arial"/>
        <family val="2"/>
      </rPr>
      <t xml:space="preserve">This shows a calculated estimate based on the implied revenue per journey multiplied by the percentage share of journeys made with this ticket type. </t>
    </r>
  </si>
  <si>
    <t>Section 2e: Data - Change in fares</t>
  </si>
  <si>
    <r>
      <t xml:space="preserve">New operator: </t>
    </r>
    <r>
      <rPr>
        <sz val="10"/>
        <color rgb="FF000000"/>
        <rFont val="Arial"/>
        <family val="2"/>
      </rPr>
      <t xml:space="preserve">If the operator did not run services in 2019/20; services have changed significantly since 2019/20; or you have used another method than specified in Section I-III due to data availability issues, please enter 'Yes'. In those cases the guidance advises to use the TCA-wide nominal average fares.   </t>
    </r>
    <r>
      <rPr>
        <b/>
        <sz val="10"/>
        <color rgb="FF000000"/>
        <rFont val="Arial"/>
        <family val="2"/>
      </rPr>
      <t xml:space="preserve">  </t>
    </r>
  </si>
  <si>
    <r>
      <t xml:space="preserve">Method used to estimate change in fares: </t>
    </r>
    <r>
      <rPr>
        <sz val="10"/>
        <color rgb="FF000000"/>
        <rFont val="Arial"/>
        <family val="2"/>
      </rPr>
      <t xml:space="preserve">The preferred method to estimate the change in fares is to use operator-specific nominal average fares for 2019/20 and the application year. </t>
    </r>
  </si>
  <si>
    <r>
      <t xml:space="preserve">2019/20 operator-specific fare (actual): </t>
    </r>
    <r>
      <rPr>
        <sz val="10"/>
        <color rgb="FF000000"/>
        <rFont val="Arial"/>
        <family val="2"/>
      </rPr>
      <t xml:space="preserve">Enter the nominal average fare that concessionary passengers would have paid in the absence of a concessionary fare scheme in 2019/20. It is acknowledged that the precise methodology for estimating the average fare forgone in 2019/20 will not necessarily be the same as the methodology used to estimate the average fare in the application year. A full re-calculation of the 2019/20 fare is not required, however the 2019/20 and application year fares should as far as possible cover the same range of services. In the case where the discounted fare method is used, TCAs and operators may have a record of the fare calculation inputs used in previous reimbursement calculations from 2019. In these circumstances, it is necessary to derive an average fare for 2019/20 and the year of calculation using the same method with the same lookup table. If operators have either taken over other operators or run new routes, or have closed routes, then these changes should be factored out as far as possible so that the comparison of fares is on a like-for-like basis.  </t>
    </r>
  </si>
  <si>
    <r>
      <t xml:space="preserve">Application year operator-specific fare (forecast): </t>
    </r>
    <r>
      <rPr>
        <sz val="10"/>
        <color rgb="FF000000"/>
        <rFont val="Arial"/>
        <family val="2"/>
      </rPr>
      <t xml:space="preserve">Enter the forecast average fare forgone for the application year. </t>
    </r>
  </si>
  <si>
    <r>
      <t xml:space="preserve">2019/20 TCA-wide fare (actual): </t>
    </r>
    <r>
      <rPr>
        <sz val="10"/>
        <color rgb="FF000000"/>
        <rFont val="Arial"/>
        <family val="2"/>
      </rPr>
      <t xml:space="preserve">Enter the TCA-wide nominal average fare in 2019/20. </t>
    </r>
    <r>
      <rPr>
        <b/>
        <sz val="10"/>
        <color rgb="FF000000"/>
        <rFont val="Arial"/>
        <family val="2"/>
      </rPr>
      <t xml:space="preserve"> </t>
    </r>
  </si>
  <si>
    <r>
      <t xml:space="preserve">Application year TCA-wide fare (actual): </t>
    </r>
    <r>
      <rPr>
        <sz val="10"/>
        <color rgb="FF000000"/>
        <rFont val="Arial"/>
        <family val="2"/>
      </rPr>
      <t>Enter the TCA-wide nominal average fare in the application year.</t>
    </r>
  </si>
  <si>
    <t xml:space="preserve">Section 2f: Data - MOC </t>
  </si>
  <si>
    <r>
      <t xml:space="preserve">Average concessionary journey length: </t>
    </r>
    <r>
      <rPr>
        <sz val="10"/>
        <color rgb="FF000000"/>
        <rFont val="Arial"/>
        <family val="2"/>
      </rPr>
      <t>The recommended marginal operating cost value of 6.1p per generated journey (2009/10 prices) in the DfT reimbursement guidance is based on an average journey length of 3.9 miles. If TCAs and operators have good evidence that the journey length in their area is different from the average default value, then they may put forward a local journey length value instead with supporting evidence. A bus journey is defined as a single bus boarding.</t>
    </r>
  </si>
  <si>
    <r>
      <t xml:space="preserve">Marginal cost of fuel, tyres and oil: </t>
    </r>
    <r>
      <rPr>
        <sz val="10"/>
        <color rgb="FF000000"/>
        <rFont val="Arial"/>
        <family val="2"/>
      </rPr>
      <t xml:space="preserve">The recommended marginal cost of fuel, tyres and oil per generated concessionary passenger is 0.4p, of which 0.3p is the marginal cost of fuel (2009/10 prices). This should be applicable to most cases, however if TCAs or operators have good evidence that the level of this component is significantly different in their area, then they may put forward an alternative value with supporting evidence. This evidence should include, for example, assumptions per tonne of additional weight, fuel economy and the effect of additional weight on fuel economy. </t>
    </r>
  </si>
  <si>
    <r>
      <t xml:space="preserve">Marginal cost of maintenance and cleaning: </t>
    </r>
    <r>
      <rPr>
        <sz val="10"/>
        <color rgb="FF000000"/>
        <rFont val="Arial"/>
        <family val="2"/>
      </rPr>
      <t>The recommended marginal cost of maintenance and cleaning per generated concessionary passenger is 0.1p (2009/10 prices). This should be applicable to most cases, however if TCAs or operators have good evidence that the level of this component is significantly different in their area, then they may put forward an alternative value with supporting evidence.</t>
    </r>
  </si>
  <si>
    <r>
      <t xml:space="preserve">Marginal cost of insurance: </t>
    </r>
    <r>
      <rPr>
        <sz val="10"/>
        <color rgb="FF000000"/>
        <rFont val="Arial"/>
        <family val="2"/>
      </rPr>
      <t>The recommended marginal cost of insurance per generated concessionary passenger is 2.7p (2009/10 prices). This includes an allowance for the higher level of claims by concessionary passengers. This estimate should be applicable to most cases, however if TCAs or operators have good evidence that the level of this component is significantly different in their area, then they may put forward an alternative value with supporting evidence.</t>
    </r>
    <r>
      <rPr>
        <b/>
        <sz val="10"/>
        <color rgb="FF000000"/>
        <rFont val="Arial"/>
        <family val="2"/>
      </rPr>
      <t xml:space="preserve"> </t>
    </r>
  </si>
  <si>
    <r>
      <t xml:space="preserve">Marginal cost of information: </t>
    </r>
    <r>
      <rPr>
        <sz val="10"/>
        <color rgb="FF000000"/>
        <rFont val="Arial"/>
        <family val="2"/>
      </rPr>
      <t>The recommended marginal cost of information per generated concessionary passenger is 0.5p (2009/10 prices). This should be applicable to most cases, however if TCAs or operators have good evidence that the level of this component is significantly different in their area, then they may put forward an alternative value with supporting evidence.</t>
    </r>
  </si>
  <si>
    <r>
      <t xml:space="preserve">Additional time costs: </t>
    </r>
    <r>
      <rPr>
        <sz val="10"/>
        <color rgb="FF000000"/>
        <rFont val="Arial"/>
        <family val="2"/>
      </rPr>
      <t>The recommended marginal cost of additional time costs per generated concessionary passenger is 1.3p (2009/10 prices). This should be applicable to most cases, however if TCAs or operators have good evidence that the level of this component is significantly different in their area, then they may put forward an alternative value with supporting evidence.</t>
    </r>
  </si>
  <si>
    <t>Section 2g: Data - MCC</t>
  </si>
  <si>
    <r>
      <t xml:space="preserve">Method used to calculate MCC: </t>
    </r>
    <r>
      <rPr>
        <sz val="10"/>
        <color rgb="FF000000"/>
        <rFont val="Arial"/>
        <family val="2"/>
      </rPr>
      <t>Indicate whether the DfT MCC calculator has been used to calculate marginal capacity costs, or whether an alternative method  has been used (e.g. financial network model). If an alternative method has been used all sections need to be completed but as a minimum you should provide the average commercial fare and supporting data. If you do not provide local values for the MCC calculator variables, default values will be assumed.</t>
    </r>
  </si>
  <si>
    <t xml:space="preserve">Marginal capacity costs by network/route: Complete this section whether marginal capacity costs have been assessed at network/route level using the DfT calculator or another method (in the latter instance as a minimum please provide data on the average commercial adult fare). If the calculator is being used on a route-by-route basis, please use it for all routes in the network and not for a selected sample of routes. However it is not expected that there will be positive marginal capacity costs on every route. </t>
  </si>
  <si>
    <r>
      <t xml:space="preserve">Route/network description: </t>
    </r>
    <r>
      <rPr>
        <sz val="10"/>
        <color rgb="FF000000"/>
        <rFont val="Arial"/>
        <family val="2"/>
      </rPr>
      <t>The DfT calculator can be used to estimate the MCCs of a whole network, or for individual routes within a network. If using network-level calculations, please complete the first column only and label it accordingly.</t>
    </r>
  </si>
  <si>
    <r>
      <t xml:space="preserve">Concessionary journeys: </t>
    </r>
    <r>
      <rPr>
        <sz val="10"/>
        <color rgb="FF000000"/>
        <rFont val="Arial"/>
        <family val="2"/>
      </rPr>
      <t xml:space="preserve">Enter the number of concessionary journeys on each route (older and disabled pass holders). </t>
    </r>
  </si>
  <si>
    <r>
      <t xml:space="preserve">Commercial journeys as % of total journeys: </t>
    </r>
    <r>
      <rPr>
        <sz val="10"/>
        <color rgb="FF000000"/>
        <rFont val="Arial"/>
        <family val="2"/>
      </rPr>
      <t xml:space="preserve">Enter the proportion of commercial journeys as a percentage of total journeys. Commercial journeys undertaken by both children and adults should be included. The default position in the MCC calculator is to assume that commercial journeys constitute 65% of total journeys in the concession period. However a local value may be used where evidence is available. </t>
    </r>
  </si>
  <si>
    <r>
      <t xml:space="preserve">Average commercial fare : </t>
    </r>
    <r>
      <rPr>
        <sz val="10"/>
        <color rgb="FF000000"/>
        <rFont val="Arial"/>
        <family val="2"/>
      </rPr>
      <t>Enter the average commercial fare per journey relevant to the operator or area to which the costs are being applied. The calculation of average commercial fares should include both adult commercial fares and children commercial fares.</t>
    </r>
  </si>
  <si>
    <r>
      <t xml:space="preserve">Speed: </t>
    </r>
    <r>
      <rPr>
        <sz val="10"/>
        <color rgb="FF000000"/>
        <rFont val="Arial"/>
        <family val="2"/>
      </rPr>
      <t xml:space="preserve">Enter the average bus speed (including turns) for the route. The default value is a national average of 8.8 miles/hour for urban areas and 10.0 miles/hour for non-urban areas. However local values may be used if evidence is available.    </t>
    </r>
  </si>
  <si>
    <r>
      <t xml:space="preserve">Details of how speed calculated: </t>
    </r>
    <r>
      <rPr>
        <sz val="10"/>
        <color rgb="FF000000"/>
        <rFont val="Arial"/>
        <family val="2"/>
      </rPr>
      <t xml:space="preserve">If local values have been used for speed, enter details of how speed has been calculated. </t>
    </r>
  </si>
  <si>
    <r>
      <t xml:space="preserve">Mean vehicle occupancy per bus mile: </t>
    </r>
    <r>
      <rPr>
        <sz val="10"/>
        <color rgb="FF000000"/>
        <rFont val="Arial"/>
        <family val="2"/>
      </rPr>
      <t xml:space="preserve">Enter the mean vehicle occupancy per bus mile. This is defined as bus passenger miles divided by bus vehicle miles. A default value of 10 passengers per bus mile is used in the MCC calculator. However local values may be used if evidence is available. Average occupancy can be calculated from local data on total passenger journeys multiplied by the appropriate journey length and divided by local data on bus vehicle miles.  </t>
    </r>
  </si>
  <si>
    <r>
      <t xml:space="preserve">Details of how mean vehicle occupancy calculated: </t>
    </r>
    <r>
      <rPr>
        <sz val="10"/>
        <color rgb="FF000000"/>
        <rFont val="Arial"/>
        <family val="2"/>
      </rPr>
      <t xml:space="preserve">If local values have been used for mean vehicle occupancy, enter details of how it has been calculated. </t>
    </r>
  </si>
  <si>
    <t xml:space="preserve">Average Route length: Enter average route length. A default value of 6.2 miles for urban areas and 7.1 miles for non-urban areas is used in the MCC calculator. However local values may be used if evidence is available. </t>
  </si>
  <si>
    <r>
      <t xml:space="preserve">Details of how route length calculated: </t>
    </r>
    <r>
      <rPr>
        <sz val="10"/>
        <color rgb="FF000000"/>
        <rFont val="Arial"/>
        <family val="2"/>
      </rPr>
      <t xml:space="preserve">If local values have been used for route length, enter details of how it has been calculated. </t>
    </r>
  </si>
  <si>
    <t xml:space="preserve">Mean journey length: Enter the average journey length of bus passengers. A default value of 3.1 miles for urban areas and 3.6 miles for non-urban areas is used in the MCC calculator. However local values may be used if evidence is available. </t>
  </si>
  <si>
    <r>
      <t xml:space="preserve">Details of how mean journey length calculated: </t>
    </r>
    <r>
      <rPr>
        <sz val="10"/>
        <color rgb="FF000000"/>
        <rFont val="Arial"/>
        <family val="2"/>
      </rPr>
      <t xml:space="preserve">If local values have been used for journey length, enter details of how it has been calculated. </t>
    </r>
  </si>
  <si>
    <r>
      <t xml:space="preserve">Operational days per year: </t>
    </r>
    <r>
      <rPr>
        <sz val="10"/>
        <color rgb="FF000000"/>
        <rFont val="Arial"/>
        <family val="2"/>
      </rPr>
      <t xml:space="preserve">Enter number of days per year that the route is in operation. </t>
    </r>
  </si>
  <si>
    <r>
      <t xml:space="preserve">Average commercial adult and child fare by route: </t>
    </r>
    <r>
      <rPr>
        <sz val="10"/>
        <color rgb="FF000000"/>
        <rFont val="Arial"/>
        <family val="2"/>
      </rPr>
      <t xml:space="preserve">If the average commercial adult and child fare (Where 'child' journeys refer to children paying the full commercial child fares)  by route is disputed, provide details of how it has been calculated in the tables provided in this section.  Copy and paste additional tables if required. </t>
    </r>
  </si>
  <si>
    <r>
      <t xml:space="preserve">Type of ticket: </t>
    </r>
    <r>
      <rPr>
        <sz val="10"/>
        <color rgb="FF000000"/>
        <rFont val="Arial"/>
        <family val="2"/>
      </rPr>
      <t xml:space="preserve">Enter the type of ticket here. Include all ticket types available to adult commercial passengers, e.g. cash fares, daily, weekly and monthly tickets, other season tickets etc. </t>
    </r>
  </si>
  <si>
    <r>
      <t xml:space="preserve">Total Revenue: </t>
    </r>
    <r>
      <rPr>
        <sz val="10"/>
        <color rgb="FF000000"/>
        <rFont val="Arial"/>
        <family val="2"/>
      </rPr>
      <t xml:space="preserve">Enter the total revenue obtained by ticket type. </t>
    </r>
  </si>
  <si>
    <r>
      <t xml:space="preserve">Assumed journeys per ticket purchased: </t>
    </r>
    <r>
      <rPr>
        <sz val="10"/>
        <color rgb="FF000000"/>
        <rFont val="Arial"/>
        <family val="2"/>
      </rPr>
      <t xml:space="preserve">Enter the assumed number of journeys that would typically have been made by holders of each ticket type. Although this is reasonably obvious for single and return tickets, it requires some assumptions (backed up by evidence) to be made on the use of multi-trip tickets. </t>
    </r>
  </si>
  <si>
    <r>
      <t xml:space="preserve">Number of tickets sold: </t>
    </r>
    <r>
      <rPr>
        <sz val="10"/>
        <color rgb="FF000000"/>
        <rFont val="Arial"/>
        <family val="2"/>
      </rPr>
      <t xml:space="preserve">Enter the number of tickets sold of each ticket type. </t>
    </r>
  </si>
  <si>
    <t xml:space="preserve">Other method used to calculate MCCs: If an alternative method (other than the MCC calculator) has been used to calculate marginal capacity costs, provide details of the data and methodology used in this section. Additional spreadsheets can be attached if necessary. If detailed network models have been used it is desirable that such models should have a mechanism that includes the implications for the operator's net revenues of changes in demand and frequency. </t>
  </si>
  <si>
    <t>Section 2i: Data - Route Details</t>
  </si>
  <si>
    <r>
      <t>Operators Bus Routes:</t>
    </r>
    <r>
      <rPr>
        <sz val="10"/>
        <color rgb="FF000000"/>
        <rFont val="Arial"/>
        <family val="2"/>
      </rPr>
      <t xml:space="preserve"> Enter each individual route that the bus operator operates </t>
    </r>
  </si>
  <si>
    <r>
      <t xml:space="preserve">Routes used to estimate change in fares: </t>
    </r>
    <r>
      <rPr>
        <sz val="10"/>
        <color rgb="FF000000"/>
        <rFont val="Arial"/>
        <family val="2"/>
      </rPr>
      <t>Select "Yes" for those routes that have been used to estimate the change in fare; and "No" for the remaining routes</t>
    </r>
  </si>
  <si>
    <r>
      <t xml:space="preserve">Routes used to estimate average fare forgone: </t>
    </r>
    <r>
      <rPr>
        <sz val="10"/>
        <color rgb="FF000000"/>
        <rFont val="Arial"/>
        <family val="2"/>
      </rPr>
      <t>Select "Yes" for those routes that have been used to estimate the average fare forgone; and "No" for the remaining routes</t>
    </r>
  </si>
  <si>
    <r>
      <t xml:space="preserve">Routes used to estimate MCCs: </t>
    </r>
    <r>
      <rPr>
        <sz val="10"/>
        <color rgb="FF000000"/>
        <rFont val="Arial"/>
        <family val="2"/>
      </rPr>
      <t>Select "Yes" for those routes that have been used to estimate the marginal capacity cost; and "No" for the remaining routes</t>
    </r>
  </si>
  <si>
    <t>Section 4: Other information</t>
  </si>
  <si>
    <r>
      <t xml:space="preserve">Oral Hearing: </t>
    </r>
    <r>
      <rPr>
        <sz val="10"/>
        <color rgb="FF000000"/>
        <rFont val="Arial"/>
        <family val="2"/>
      </rPr>
      <t>If an oral hearing is required, please describe your reasons.</t>
    </r>
  </si>
  <si>
    <r>
      <t xml:space="preserve">Other Points: </t>
    </r>
    <r>
      <rPr>
        <sz val="10"/>
        <color rgb="FF000000"/>
        <rFont val="Arial"/>
        <family val="2"/>
      </rPr>
      <t>(OPTIONAL)</t>
    </r>
    <r>
      <rPr>
        <b/>
        <sz val="10"/>
        <color rgb="FF000000"/>
        <rFont val="Arial"/>
        <family val="2"/>
      </rPr>
      <t xml:space="preserve"> </t>
    </r>
    <r>
      <rPr>
        <sz val="10"/>
        <color rgb="FF000000"/>
        <rFont val="Arial"/>
        <family val="2"/>
      </rPr>
      <t>Please make other data and economic points pertinent to your application here.</t>
    </r>
  </si>
  <si>
    <r>
      <t xml:space="preserve">Declaration: </t>
    </r>
    <r>
      <rPr>
        <sz val="10"/>
        <color rgb="FF000000"/>
        <rFont val="Arial"/>
        <family val="2"/>
      </rPr>
      <t>Please fill out this declaration when you have completed this proforma.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</si>
</sst>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dd/mm/yyyy&quot; &quot;hh&quot;:&quot;mm"/>
    <numFmt numFmtId="165" formatCode="[$£-809]#,##0.00"/>
    <numFmt numFmtId="166" formatCode="[$£-809]#,##0.0000"/>
    <numFmt numFmtId="167" formatCode="[$£-809]#,##0.000"/>
    <numFmt numFmtId="168" formatCode="#,##0.0"/>
    <numFmt numFmtId="169" formatCode="#,##0&quot; &quot;;&quot;-&quot;#,##0&quot; &quot;"/>
    <numFmt numFmtId="170" formatCode="[$£-809]#,##0;&quot;-&quot;[$£-809]#,##0"/>
    <numFmt numFmtId="171" formatCode="[$£-809]#,##0.00000;&quot;-&quot;[$£-809]#,##0.00000"/>
    <numFmt numFmtId="172" formatCode="&quot; &quot;[$£-809]#,##0.000&quot; &quot;;&quot;-&quot;[$£-809]#,##0.000&quot; &quot;;&quot; &quot;[$£-809]&quot;-&quot;000&quot; &quot;;&quot; &quot;@&quot; &quot;"/>
    <numFmt numFmtId="173" formatCode="#,##0.000"/>
    <numFmt numFmtId="174" formatCode="[$£-809]#,##0"/>
    <numFmt numFmtId="175" formatCode="&quot; &quot;[$£-809]#,##0.00&quot; &quot;;&quot;-&quot;[$£-809]#,##0.00&quot; &quot;;&quot; &quot;[$£-809]&quot;-&quot;00&quot; &quot;;&quot; &quot;@&quot; &quot;"/>
  </numFmts>
  <fonts count="84">
    <font>
      <sz val="10"/>
      <color rgb="FF000000"/>
      <name val="MS Sans Serif"/>
    </font>
    <font>
      <sz val="10"/>
      <color rgb="FF000000"/>
      <name val="MS Sans Serif"/>
    </font>
    <font>
      <sz val="11"/>
      <color rgb="FF000000"/>
      <name val="Calibri"/>
      <family val="2"/>
    </font>
    <font>
      <sz val="11"/>
      <color rgb="FFFFFFFF"/>
      <name val="Calibri"/>
      <family val="2"/>
    </font>
    <font>
      <sz val="11"/>
      <color rgb="FF800080"/>
      <name val="Calibri"/>
      <family val="2"/>
    </font>
    <font>
      <b/>
      <sz val="11"/>
      <color rgb="FFFF9900"/>
      <name val="Calibri"/>
      <family val="2"/>
    </font>
    <font>
      <sz val="10"/>
      <color rgb="FFFFFFFF"/>
      <name val="MS Sans Serif"/>
    </font>
    <font>
      <sz val="10"/>
      <color rgb="FF969696"/>
      <name val="MS Sans Serif"/>
    </font>
    <font>
      <b/>
      <sz val="11"/>
      <color rgb="FFFFFFFF"/>
      <name val="Calibri"/>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0"/>
      <color rgb="FF0000FF"/>
      <name val="MS Sans Serif"/>
    </font>
    <font>
      <sz val="11"/>
      <color rgb="FF333399"/>
      <name val="Calibri"/>
      <family val="2"/>
    </font>
    <font>
      <sz val="11"/>
      <color rgb="FFFF9900"/>
      <name val="Calibri"/>
      <family val="2"/>
    </font>
    <font>
      <sz val="11"/>
      <color rgb="FF993300"/>
      <name val="Calibri"/>
      <family val="2"/>
    </font>
    <font>
      <sz val="10"/>
      <color rgb="FF000000"/>
      <name val="Arial"/>
      <family val="2"/>
    </font>
    <font>
      <b/>
      <sz val="11"/>
      <color rgb="FF333333"/>
      <name val="Calibri"/>
      <family val="2"/>
    </font>
    <font>
      <b/>
      <sz val="18"/>
      <color rgb="FF003366"/>
      <name val="Cambria"/>
      <family val="1"/>
    </font>
    <font>
      <b/>
      <sz val="11"/>
      <color rgb="FF000000"/>
      <name val="Calibri"/>
      <family val="2"/>
    </font>
    <font>
      <sz val="11"/>
      <color rgb="FFFF0000"/>
      <name val="Calibri"/>
      <family val="2"/>
    </font>
    <font>
      <sz val="14"/>
      <color rgb="FFFFFFFF"/>
      <name val="Arial"/>
      <family val="2"/>
    </font>
    <font>
      <b/>
      <sz val="16"/>
      <color rgb="FFFFFFFF"/>
      <name val="Arial"/>
      <family val="2"/>
    </font>
    <font>
      <sz val="10"/>
      <color rgb="FFFFFFFF"/>
      <name val="Arial"/>
      <family val="2"/>
    </font>
    <font>
      <sz val="10"/>
      <color rgb="FF008080"/>
      <name val="Arial"/>
      <family val="2"/>
    </font>
    <font>
      <b/>
      <u/>
      <sz val="12"/>
      <color rgb="FF008080"/>
      <name val="Arial"/>
      <family val="2"/>
    </font>
    <font>
      <b/>
      <sz val="15"/>
      <color rgb="FF000000"/>
      <name val="Arial"/>
      <family val="2"/>
    </font>
    <font>
      <b/>
      <u/>
      <sz val="12"/>
      <color rgb="FFFFFFFF"/>
      <name val="Arial"/>
      <family val="2"/>
    </font>
    <font>
      <b/>
      <u/>
      <sz val="12"/>
      <color rgb="FFFF6600"/>
      <name val="Arial"/>
      <family val="2"/>
    </font>
    <font>
      <b/>
      <u/>
      <sz val="12"/>
      <color rgb="FF0000FF"/>
      <name val="Arial"/>
      <family val="2"/>
    </font>
    <font>
      <b/>
      <sz val="10"/>
      <color rgb="FF000000"/>
      <name val="Arial"/>
      <family val="2"/>
    </font>
    <font>
      <i/>
      <sz val="10"/>
      <color rgb="FF000000"/>
      <name val="Arial"/>
      <family val="2"/>
    </font>
    <font>
      <b/>
      <u/>
      <sz val="10"/>
      <color rgb="FF0000FF"/>
      <name val="Arial"/>
      <family val="2"/>
    </font>
    <font>
      <b/>
      <u/>
      <sz val="10"/>
      <color rgb="FF000000"/>
      <name val="Arial"/>
      <family val="2"/>
    </font>
    <font>
      <u/>
      <sz val="10"/>
      <color rgb="FF0000FF"/>
      <name val="Arial"/>
      <family val="2"/>
    </font>
    <font>
      <b/>
      <u/>
      <sz val="10"/>
      <color rgb="FF008080"/>
      <name val="Arial"/>
      <family val="2"/>
    </font>
    <font>
      <sz val="8"/>
      <color rgb="FF0000FF"/>
      <name val="Arial"/>
      <family val="2"/>
    </font>
    <font>
      <b/>
      <sz val="10"/>
      <color rgb="FF008080"/>
      <name val="Arial"/>
      <family val="2"/>
    </font>
    <font>
      <b/>
      <sz val="10"/>
      <color rgb="FF0000FF"/>
      <name val="Arial"/>
      <family val="2"/>
    </font>
    <font>
      <b/>
      <sz val="10"/>
      <color rgb="FFFFFFFF"/>
      <name val="Arial"/>
      <family val="2"/>
    </font>
    <font>
      <b/>
      <sz val="10"/>
      <color rgb="FF969696"/>
      <name val="Arial"/>
      <family val="2"/>
    </font>
    <font>
      <sz val="10"/>
      <color rgb="FF969696"/>
      <name val="Arial"/>
      <family val="2"/>
    </font>
    <font>
      <b/>
      <sz val="10"/>
      <color rgb="FFFF0000"/>
      <name val="Arial"/>
      <family val="2"/>
    </font>
    <font>
      <b/>
      <sz val="12"/>
      <color rgb="FF000000"/>
      <name val="Arial"/>
      <family val="2"/>
    </font>
    <font>
      <sz val="12"/>
      <color rgb="FF000000"/>
      <name val="Arial"/>
      <family val="2"/>
    </font>
    <font>
      <sz val="12"/>
      <color rgb="FF008080"/>
      <name val="Arial"/>
      <family val="2"/>
    </font>
    <font>
      <sz val="10"/>
      <color rgb="FFFF6600"/>
      <name val="Arial"/>
      <family val="2"/>
    </font>
    <font>
      <sz val="8"/>
      <color rgb="FFFF6600"/>
      <name val="Arial"/>
      <family val="2"/>
    </font>
    <font>
      <sz val="9"/>
      <color rgb="FF969696"/>
      <name val="Arial"/>
      <family val="2"/>
    </font>
    <font>
      <sz val="9"/>
      <color rgb="FFFF0000"/>
      <name val="Arial"/>
      <family val="2"/>
    </font>
    <font>
      <sz val="10"/>
      <color rgb="FFFFFF99"/>
      <name val="Arial"/>
      <family val="2"/>
    </font>
    <font>
      <sz val="10"/>
      <color rgb="FF808080"/>
      <name val="Arial"/>
      <family val="2"/>
    </font>
    <font>
      <u/>
      <sz val="8"/>
      <color rgb="FFFF6600"/>
      <name val="Arial"/>
      <family val="2"/>
    </font>
    <font>
      <b/>
      <u/>
      <sz val="9"/>
      <color rgb="FF008080"/>
      <name val="Arial"/>
      <family val="2"/>
    </font>
    <font>
      <b/>
      <u/>
      <sz val="9"/>
      <color rgb="FF000000"/>
      <name val="Arial"/>
      <family val="2"/>
    </font>
    <font>
      <sz val="10"/>
      <color rgb="FFFF0000"/>
      <name val="Arial"/>
      <family val="2"/>
    </font>
    <font>
      <u/>
      <sz val="10"/>
      <color rgb="FF000000"/>
      <name val="Arial"/>
      <family val="2"/>
    </font>
    <font>
      <u/>
      <sz val="10"/>
      <color rgb="FF000000"/>
      <name val="MS Sans Serif"/>
    </font>
    <font>
      <sz val="12"/>
      <color rgb="FF000000"/>
      <name val="MS Sans Serif"/>
    </font>
    <font>
      <b/>
      <sz val="11"/>
      <color rgb="FF008080"/>
      <name val="Arial"/>
      <family val="2"/>
    </font>
    <font>
      <sz val="11"/>
      <color rgb="FF000000"/>
      <name val="Arial"/>
      <family val="2"/>
    </font>
    <font>
      <b/>
      <sz val="10"/>
      <color rgb="FFFF9900"/>
      <name val="Arial"/>
      <family val="2"/>
    </font>
    <font>
      <sz val="8"/>
      <color rgb="FF0000FF"/>
      <name val="MS Sans Serif"/>
    </font>
    <font>
      <sz val="10"/>
      <color rgb="FF0000FF"/>
      <name val="MS Sans Serif"/>
    </font>
    <font>
      <b/>
      <sz val="11"/>
      <color rgb="FF000000"/>
      <name val="Arial"/>
      <family val="2"/>
    </font>
    <font>
      <sz val="10"/>
      <color rgb="FF0000FF"/>
      <name val="Arial"/>
      <family val="2"/>
    </font>
    <font>
      <sz val="10"/>
      <color rgb="FFFF0000"/>
      <name val="MS Sans Serif"/>
    </font>
    <font>
      <sz val="12"/>
      <color rgb="FFFF0000"/>
      <name val="Arial"/>
      <family val="2"/>
    </font>
    <font>
      <b/>
      <sz val="10"/>
      <color rgb="FFFF6600"/>
      <name val="Arial"/>
      <family val="2"/>
    </font>
    <font>
      <b/>
      <sz val="9"/>
      <color rgb="FF000000"/>
      <name val="Arial"/>
      <family val="2"/>
    </font>
    <font>
      <b/>
      <sz val="10"/>
      <color rgb="FFC0C0C0"/>
      <name val="Arial"/>
      <family val="2"/>
    </font>
    <font>
      <b/>
      <u/>
      <sz val="12"/>
      <color theme="4"/>
      <name val="Arial"/>
      <family val="2"/>
    </font>
    <font>
      <b/>
      <sz val="10"/>
      <color theme="4"/>
      <name val="Arial"/>
      <family val="2"/>
    </font>
    <font>
      <b/>
      <sz val="11"/>
      <color theme="4"/>
      <name val="Arial"/>
      <family val="2"/>
    </font>
    <font>
      <sz val="12"/>
      <name val="Arial"/>
      <family val="2"/>
    </font>
    <font>
      <sz val="12"/>
      <color theme="4"/>
      <name val="Arial"/>
      <family val="2"/>
    </font>
    <font>
      <b/>
      <u/>
      <sz val="10"/>
      <color theme="4"/>
      <name val="Arial"/>
      <family val="2"/>
    </font>
    <font>
      <sz val="10"/>
      <color theme="4"/>
      <name val="Arial"/>
      <family val="2"/>
    </font>
    <font>
      <b/>
      <sz val="12"/>
      <name val="Arial"/>
      <family val="2"/>
    </font>
    <font>
      <b/>
      <sz val="10"/>
      <name val="Arial"/>
      <family val="2"/>
    </font>
    <font>
      <sz val="10"/>
      <name val="Arial"/>
      <family val="2"/>
    </font>
    <font>
      <sz val="10"/>
      <color theme="0"/>
      <name val="Arial"/>
      <family val="2"/>
    </font>
  </fonts>
  <fills count="28">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FFFFFF"/>
        <bgColor rgb="FFFFFFFF"/>
      </patternFill>
    </fill>
    <fill>
      <patternFill patternType="solid">
        <fgColor theme="5" tint="0.79998168889431442"/>
        <bgColor rgb="FFFFFF99"/>
      </patternFill>
    </fill>
    <fill>
      <patternFill patternType="solid">
        <fgColor theme="7" tint="0.79998168889431442"/>
        <bgColor rgb="FFFFFF99"/>
      </patternFill>
    </fill>
    <fill>
      <patternFill patternType="solid">
        <fgColor theme="4"/>
        <bgColor rgb="FF008080"/>
      </patternFill>
    </fill>
  </fills>
  <borders count="26">
    <border>
      <left/>
      <right/>
      <top/>
      <bottom/>
      <diagonal/>
    </border>
    <border>
      <left style="thin">
        <color rgb="FF808080"/>
      </left>
      <right style="thin">
        <color rgb="FF808080"/>
      </right>
      <top style="thin">
        <color rgb="FF808080"/>
      </top>
      <bottom style="thin">
        <color rgb="FF808080"/>
      </bottom>
      <diagonal/>
    </border>
    <border>
      <left style="thin">
        <color rgb="FF969696"/>
      </left>
      <right style="thin">
        <color rgb="FF969696"/>
      </right>
      <top style="thin">
        <color rgb="FF969696"/>
      </top>
      <bottom style="thin">
        <color rgb="FF969696"/>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C0C0C0"/>
      </left>
      <right style="thin">
        <color rgb="FF000000"/>
      </right>
      <top style="thin">
        <color rgb="FFC0C0C0"/>
      </top>
      <bottom style="thin">
        <color rgb="FFC0C0C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50">
    <xf numFmtId="0" fontId="0" fillId="0" borderId="0"/>
    <xf numFmtId="175"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0" fillId="4" borderId="0" applyNumberFormat="0" applyBorder="0" applyAlignment="0" applyProtection="0"/>
    <xf numFmtId="0" fontId="4" fillId="3" borderId="0" applyNumberFormat="0" applyBorder="0" applyAlignment="0" applyProtection="0"/>
    <xf numFmtId="0" fontId="17" fillId="22" borderId="0" applyNumberFormat="0" applyBorder="0" applyAlignment="0" applyProtection="0"/>
    <xf numFmtId="0" fontId="15" fillId="7" borderId="1" applyNumberFormat="0" applyAlignment="0" applyProtection="0"/>
    <xf numFmtId="0" fontId="19" fillId="20" borderId="9" applyNumberFormat="0" applyAlignment="0" applyProtection="0"/>
    <xf numFmtId="0" fontId="5" fillId="20" borderId="1" applyNumberFormat="0" applyAlignment="0" applyProtection="0"/>
    <xf numFmtId="0" fontId="16" fillId="0" borderId="7" applyNumberFormat="0" applyFill="0" applyAlignment="0" applyProtection="0"/>
    <xf numFmtId="0" fontId="8" fillId="21" borderId="3" applyNumberFormat="0" applyAlignment="0" applyProtection="0"/>
    <xf numFmtId="0" fontId="22" fillId="0" borderId="0" applyNumberFormat="0" applyFill="0" applyBorder="0" applyAlignment="0" applyProtection="0"/>
    <xf numFmtId="0" fontId="1" fillId="23" borderId="8" applyNumberFormat="0" applyFont="0" applyAlignment="0" applyProtection="0"/>
    <xf numFmtId="0" fontId="9" fillId="0" borderId="0" applyNumberFormat="0" applyFill="0" applyBorder="0" applyAlignment="0" applyProtection="0"/>
    <xf numFmtId="0" fontId="21" fillId="0" borderId="10" applyNumberFormat="0" applyFill="0" applyAlignment="0" applyProtection="0"/>
    <xf numFmtId="0" fontId="3" fillId="16"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3" fillId="12" borderId="0" applyNumberFormat="0" applyBorder="0" applyAlignment="0" applyProtection="0"/>
    <xf numFmtId="0" fontId="3" fillId="17"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3" fillId="18"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3" fillId="15" borderId="0" applyNumberFormat="0" applyBorder="0" applyAlignment="0" applyProtection="0"/>
    <xf numFmtId="0" fontId="6" fillId="0" borderId="0" applyNumberFormat="0" applyFill="0" applyBorder="0" applyAlignment="0" applyProtection="0"/>
    <xf numFmtId="0" fontId="1" fillId="0" borderId="2" applyNumberFormat="0" applyFont="0" applyFill="0" applyAlignment="0" applyProtection="0"/>
    <xf numFmtId="0" fontId="7" fillId="0" borderId="0" applyNumberFormat="0" applyFill="0" applyBorder="0" applyAlignment="0" applyProtection="0"/>
    <xf numFmtId="0" fontId="14" fillId="0" borderId="0" applyNumberFormat="0" applyFill="0" applyBorder="0" applyAlignment="0" applyProtection="0"/>
    <xf numFmtId="0" fontId="18" fillId="0" borderId="0" applyNumberFormat="0" applyBorder="0" applyProtection="0"/>
    <xf numFmtId="9" fontId="1" fillId="0" borderId="0" applyFont="0" applyFill="0" applyBorder="0" applyAlignment="0" applyProtection="0"/>
  </cellStyleXfs>
  <cellXfs count="339">
    <xf numFmtId="0" fontId="0" fillId="0" borderId="0" xfId="0"/>
    <xf numFmtId="0" fontId="25" fillId="24" borderId="0" xfId="0" applyFont="1" applyFill="1"/>
    <xf numFmtId="0" fontId="27" fillId="24" borderId="0" xfId="0" applyFont="1" applyFill="1"/>
    <xf numFmtId="0" fontId="18" fillId="24" borderId="0" xfId="0" applyFont="1" applyFill="1"/>
    <xf numFmtId="0" fontId="29" fillId="24" borderId="0" xfId="0" applyFont="1" applyFill="1"/>
    <xf numFmtId="0" fontId="30" fillId="24" borderId="11" xfId="0" applyFont="1" applyFill="1" applyBorder="1"/>
    <xf numFmtId="0" fontId="29" fillId="24" borderId="12" xfId="0" applyFont="1" applyFill="1" applyBorder="1"/>
    <xf numFmtId="0" fontId="25" fillId="24" borderId="12" xfId="0" applyFont="1" applyFill="1" applyBorder="1"/>
    <xf numFmtId="0" fontId="25" fillId="24" borderId="13" xfId="0" applyFont="1" applyFill="1" applyBorder="1"/>
    <xf numFmtId="0" fontId="31" fillId="24" borderId="13" xfId="0" applyFont="1" applyFill="1" applyBorder="1"/>
    <xf numFmtId="0" fontId="32" fillId="24" borderId="8" xfId="0" applyFont="1" applyFill="1" applyBorder="1" applyAlignment="1">
      <alignment horizontal="left" vertical="center" wrapText="1"/>
    </xf>
    <xf numFmtId="0" fontId="32" fillId="24" borderId="8" xfId="0" applyFont="1" applyFill="1" applyBorder="1" applyAlignment="1">
      <alignment horizontal="center" vertical="center" wrapText="1"/>
    </xf>
    <xf numFmtId="0" fontId="25" fillId="24" borderId="0" xfId="0" applyFont="1" applyFill="1" applyAlignment="1">
      <alignment vertical="center"/>
    </xf>
    <xf numFmtId="0" fontId="14" fillId="24" borderId="13" xfId="47" applyFill="1" applyBorder="1" applyAlignment="1">
      <alignment horizontal="left" vertical="center"/>
    </xf>
    <xf numFmtId="0" fontId="18" fillId="24" borderId="8" xfId="47" applyFont="1" applyFill="1" applyBorder="1" applyAlignment="1">
      <alignment horizontal="center" vertical="center" wrapText="1"/>
    </xf>
    <xf numFmtId="0" fontId="18" fillId="24" borderId="8" xfId="47" applyFont="1" applyFill="1" applyBorder="1" applyAlignment="1">
      <alignment horizontal="center" vertical="center"/>
    </xf>
    <xf numFmtId="0" fontId="25" fillId="24" borderId="13" xfId="0" applyFont="1" applyFill="1" applyBorder="1" applyAlignment="1">
      <alignment vertical="center"/>
    </xf>
    <xf numFmtId="0" fontId="18" fillId="24" borderId="0" xfId="0" applyFont="1" applyFill="1" applyAlignment="1">
      <alignment vertical="center"/>
    </xf>
    <xf numFmtId="0" fontId="34" fillId="24" borderId="15" xfId="47" applyFont="1" applyFill="1" applyBorder="1" applyAlignment="1">
      <alignment horizontal="left" vertical="top"/>
    </xf>
    <xf numFmtId="0" fontId="34" fillId="24" borderId="16" xfId="47" applyFont="1" applyFill="1" applyBorder="1" applyAlignment="1">
      <alignment horizontal="left" vertical="top"/>
    </xf>
    <xf numFmtId="0" fontId="18" fillId="24" borderId="16" xfId="0" applyFont="1" applyFill="1" applyBorder="1" applyAlignment="1">
      <alignment horizontal="left" vertical="center" wrapText="1"/>
    </xf>
    <xf numFmtId="0" fontId="34" fillId="24" borderId="0" xfId="47" applyFont="1" applyFill="1" applyAlignment="1">
      <alignment horizontal="left" vertical="top"/>
    </xf>
    <xf numFmtId="0" fontId="18" fillId="24" borderId="0" xfId="0" applyFont="1" applyFill="1" applyAlignment="1">
      <alignment horizontal="left" vertical="center" wrapText="1"/>
    </xf>
    <xf numFmtId="0" fontId="30" fillId="24" borderId="0" xfId="0" applyFont="1" applyFill="1"/>
    <xf numFmtId="0" fontId="18" fillId="24" borderId="13" xfId="0" applyFont="1" applyFill="1" applyBorder="1" applyAlignment="1">
      <alignment horizontal="left" vertical="top" wrapText="1"/>
    </xf>
    <xf numFmtId="0" fontId="14" fillId="24" borderId="0" xfId="47" applyFill="1" applyAlignment="1">
      <alignment horizontal="left" vertical="top"/>
    </xf>
    <xf numFmtId="0" fontId="36" fillId="24" borderId="0" xfId="47" applyFont="1" applyFill="1" applyAlignment="1">
      <alignment horizontal="left" vertical="top" wrapText="1"/>
    </xf>
    <xf numFmtId="0" fontId="36" fillId="24" borderId="19" xfId="47" applyFont="1" applyFill="1" applyBorder="1" applyAlignment="1">
      <alignment horizontal="left" vertical="top" wrapText="1"/>
    </xf>
    <xf numFmtId="0" fontId="36" fillId="24" borderId="13" xfId="47" applyFont="1" applyFill="1" applyBorder="1" applyAlignment="1">
      <alignment horizontal="left" vertical="top" wrapText="1"/>
    </xf>
    <xf numFmtId="0" fontId="14" fillId="24" borderId="0" xfId="47" applyFill="1" applyAlignment="1">
      <alignment horizontal="left" vertical="top" wrapText="1"/>
    </xf>
    <xf numFmtId="14" fontId="32" fillId="24" borderId="0" xfId="0" applyNumberFormat="1" applyFont="1" applyFill="1" applyAlignment="1">
      <alignment horizontal="center"/>
    </xf>
    <xf numFmtId="14" fontId="32" fillId="24" borderId="19" xfId="0" applyNumberFormat="1" applyFont="1" applyFill="1" applyBorder="1"/>
    <xf numFmtId="0" fontId="25" fillId="24" borderId="0" xfId="0" applyFont="1" applyFill="1" applyAlignment="1">
      <alignment horizontal="left" vertical="top" wrapText="1"/>
    </xf>
    <xf numFmtId="0" fontId="34" fillId="24" borderId="0" xfId="47" applyFont="1" applyFill="1" applyAlignment="1">
      <alignment horizontal="left" vertical="top" wrapText="1"/>
    </xf>
    <xf numFmtId="0" fontId="18" fillId="24" borderId="0" xfId="0" applyFont="1" applyFill="1" applyAlignment="1">
      <alignment horizontal="left" vertical="top" wrapText="1"/>
    </xf>
    <xf numFmtId="0" fontId="37" fillId="24" borderId="0" xfId="0" applyFont="1" applyFill="1"/>
    <xf numFmtId="0" fontId="32" fillId="24" borderId="0" xfId="0" applyFont="1" applyFill="1" applyAlignment="1">
      <alignment horizontal="center" vertical="top" wrapText="1"/>
    </xf>
    <xf numFmtId="0" fontId="18" fillId="24" borderId="0" xfId="0" applyFont="1" applyFill="1" applyAlignment="1">
      <alignment horizontal="right"/>
    </xf>
    <xf numFmtId="0" fontId="38" fillId="24" borderId="0" xfId="0" applyFont="1" applyFill="1" applyAlignment="1">
      <alignment horizontal="center" textRotation="90" wrapText="1"/>
    </xf>
    <xf numFmtId="0" fontId="25" fillId="24" borderId="0" xfId="0" applyFont="1" applyFill="1" applyAlignment="1">
      <alignment horizontal="right"/>
    </xf>
    <xf numFmtId="0" fontId="25" fillId="24" borderId="0" xfId="0" applyFont="1" applyFill="1" applyAlignment="1">
      <alignment wrapText="1"/>
    </xf>
    <xf numFmtId="0" fontId="35" fillId="24" borderId="0" xfId="0" applyFont="1" applyFill="1"/>
    <xf numFmtId="0" fontId="0" fillId="0" borderId="0" xfId="0" applyAlignment="1">
      <alignment wrapText="1"/>
    </xf>
    <xf numFmtId="0" fontId="18" fillId="24" borderId="0" xfId="0" applyFont="1" applyFill="1" applyAlignment="1">
      <alignment horizontal="center"/>
    </xf>
    <xf numFmtId="0" fontId="40" fillId="24" borderId="0" xfId="0" applyFont="1" applyFill="1" applyAlignment="1">
      <alignment vertical="center" wrapText="1"/>
    </xf>
    <xf numFmtId="0" fontId="18" fillId="0" borderId="0" xfId="0" applyFont="1" applyAlignment="1">
      <alignment horizontal="left" wrapText="1"/>
    </xf>
    <xf numFmtId="0" fontId="0" fillId="0" borderId="0" xfId="0" applyAlignment="1">
      <alignment horizontal="left" wrapText="1"/>
    </xf>
    <xf numFmtId="0" fontId="40" fillId="24" borderId="0" xfId="0" applyFont="1" applyFill="1" applyAlignment="1">
      <alignment horizontal="left" vertical="center" wrapText="1"/>
    </xf>
    <xf numFmtId="165" fontId="18" fillId="24" borderId="0" xfId="0" applyNumberFormat="1" applyFont="1" applyFill="1" applyAlignment="1">
      <alignment horizontal="left" wrapText="1"/>
    </xf>
    <xf numFmtId="0" fontId="25" fillId="24" borderId="0" xfId="0" applyFont="1" applyFill="1" applyAlignment="1">
      <alignment horizontal="left"/>
    </xf>
    <xf numFmtId="0" fontId="25" fillId="24" borderId="0" xfId="0" applyFont="1" applyFill="1" applyAlignment="1">
      <alignment horizontal="center"/>
    </xf>
    <xf numFmtId="170" fontId="25" fillId="24" borderId="0" xfId="1" applyNumberFormat="1" applyFont="1" applyFill="1" applyAlignment="1"/>
    <xf numFmtId="0" fontId="41" fillId="24" borderId="0" xfId="0" applyFont="1" applyFill="1"/>
    <xf numFmtId="0" fontId="42" fillId="24" borderId="0" xfId="0" applyFont="1" applyFill="1" applyAlignment="1">
      <alignment vertical="top"/>
    </xf>
    <xf numFmtId="0" fontId="37" fillId="24" borderId="0" xfId="0" applyFont="1" applyFill="1" applyAlignment="1">
      <alignment horizontal="left" vertical="top" wrapText="1"/>
    </xf>
    <xf numFmtId="0" fontId="44" fillId="0" borderId="0" xfId="0" applyFont="1" applyAlignment="1">
      <alignment horizontal="center"/>
    </xf>
    <xf numFmtId="0" fontId="0" fillId="24" borderId="0" xfId="0" applyFill="1"/>
    <xf numFmtId="0" fontId="27" fillId="24" borderId="0" xfId="0" applyFont="1" applyFill="1" applyAlignment="1">
      <alignment horizontal="center" wrapText="1"/>
    </xf>
    <xf numFmtId="0" fontId="47" fillId="24" borderId="0" xfId="0" applyFont="1" applyFill="1" applyAlignment="1">
      <alignment horizontal="left" vertical="top" wrapText="1"/>
    </xf>
    <xf numFmtId="0" fontId="46" fillId="24" borderId="0" xfId="0" applyFont="1" applyFill="1" applyAlignment="1">
      <alignment horizontal="left" wrapText="1"/>
    </xf>
    <xf numFmtId="0" fontId="48" fillId="24" borderId="0" xfId="0" applyFont="1" applyFill="1"/>
    <xf numFmtId="0" fontId="49" fillId="24" borderId="0" xfId="0" applyFont="1" applyFill="1" applyAlignment="1">
      <alignment horizontal="center" wrapText="1"/>
    </xf>
    <xf numFmtId="0" fontId="50" fillId="24" borderId="0" xfId="0" applyFont="1" applyFill="1" applyAlignment="1">
      <alignment vertical="top"/>
    </xf>
    <xf numFmtId="14" fontId="43" fillId="24" borderId="0" xfId="0" applyNumberFormat="1" applyFont="1" applyFill="1" applyAlignment="1">
      <alignment horizontal="right" vertical="top"/>
    </xf>
    <xf numFmtId="0" fontId="18" fillId="24" borderId="0" xfId="0" applyFont="1" applyFill="1" applyAlignment="1">
      <alignment vertical="top" wrapText="1"/>
    </xf>
    <xf numFmtId="0" fontId="48" fillId="24" borderId="0" xfId="0" applyFont="1" applyFill="1" applyAlignment="1">
      <alignment vertical="top" wrapText="1"/>
    </xf>
    <xf numFmtId="0" fontId="49" fillId="24" borderId="0" xfId="0" applyFont="1" applyFill="1" applyAlignment="1">
      <alignment horizontal="center" textRotation="90" wrapText="1"/>
    </xf>
    <xf numFmtId="0" fontId="51" fillId="24" borderId="0" xfId="0" applyFont="1" applyFill="1" applyAlignment="1">
      <alignment vertical="top"/>
    </xf>
    <xf numFmtId="14" fontId="51" fillId="24" borderId="0" xfId="0" applyNumberFormat="1" applyFont="1" applyFill="1" applyAlignment="1">
      <alignment vertical="top"/>
    </xf>
    <xf numFmtId="14" fontId="50" fillId="24" borderId="0" xfId="0" applyNumberFormat="1" applyFont="1" applyFill="1" applyAlignment="1">
      <alignment vertical="top"/>
    </xf>
    <xf numFmtId="164" fontId="25" fillId="24" borderId="0" xfId="0" applyNumberFormat="1" applyFont="1" applyFill="1"/>
    <xf numFmtId="0" fontId="18" fillId="24" borderId="0" xfId="0" applyFont="1" applyFill="1" applyAlignment="1">
      <alignment horizontal="left"/>
    </xf>
    <xf numFmtId="0" fontId="14" fillId="0" borderId="0" xfId="47" applyAlignment="1">
      <alignment horizontal="center"/>
    </xf>
    <xf numFmtId="3" fontId="33" fillId="24" borderId="0" xfId="0" applyNumberFormat="1" applyFont="1" applyFill="1" applyAlignment="1" applyProtection="1">
      <alignment horizontal="center" vertical="center" wrapText="1"/>
      <protection locked="0"/>
    </xf>
    <xf numFmtId="0" fontId="18" fillId="24" borderId="0" xfId="0" applyFont="1" applyFill="1" applyAlignment="1">
      <alignment wrapText="1"/>
    </xf>
    <xf numFmtId="0" fontId="53" fillId="24" borderId="0" xfId="0" applyFont="1" applyFill="1" applyAlignment="1">
      <alignment vertical="top" wrapText="1"/>
    </xf>
    <xf numFmtId="3" fontId="18" fillId="0" borderId="0" xfId="0" applyNumberFormat="1" applyFont="1" applyAlignment="1" applyProtection="1">
      <alignment horizontal="center" vertical="center" wrapText="1"/>
      <protection locked="0"/>
    </xf>
    <xf numFmtId="0" fontId="18" fillId="0" borderId="0" xfId="0" applyFont="1" applyAlignment="1">
      <alignment vertical="top" wrapText="1"/>
    </xf>
    <xf numFmtId="0" fontId="44" fillId="24" borderId="0" xfId="0" applyFont="1" applyFill="1" applyAlignment="1">
      <alignment vertical="top" wrapText="1"/>
    </xf>
    <xf numFmtId="0" fontId="55" fillId="24" borderId="0" xfId="0" applyFont="1" applyFill="1" applyAlignment="1">
      <alignment horizontal="center"/>
    </xf>
    <xf numFmtId="0" fontId="32" fillId="24" borderId="0" xfId="0" applyFont="1" applyFill="1"/>
    <xf numFmtId="0" fontId="56" fillId="24" borderId="0" xfId="0" applyFont="1" applyFill="1" applyAlignment="1">
      <alignment horizontal="center"/>
    </xf>
    <xf numFmtId="2" fontId="18" fillId="24" borderId="0" xfId="0" applyNumberFormat="1" applyFont="1" applyFill="1" applyAlignment="1">
      <alignment horizontal="center" vertical="center" wrapText="1"/>
    </xf>
    <xf numFmtId="0" fontId="43" fillId="24" borderId="0" xfId="0" applyFont="1" applyFill="1" applyAlignment="1">
      <alignment vertical="top" wrapText="1"/>
    </xf>
    <xf numFmtId="0" fontId="25" fillId="24" borderId="0" xfId="0" applyFont="1" applyFill="1" applyAlignment="1">
      <alignment vertical="top" wrapText="1"/>
    </xf>
    <xf numFmtId="0" fontId="18" fillId="24" borderId="0" xfId="0" applyFont="1" applyFill="1" applyAlignment="1">
      <alignment horizontal="left" wrapText="1"/>
    </xf>
    <xf numFmtId="3" fontId="18" fillId="24" borderId="0" xfId="0" applyNumberFormat="1" applyFont="1" applyFill="1" applyAlignment="1">
      <alignment horizontal="center" wrapText="1"/>
    </xf>
    <xf numFmtId="0" fontId="57" fillId="24" borderId="0" xfId="0" applyFont="1" applyFill="1" applyAlignment="1">
      <alignment vertical="top" wrapText="1"/>
    </xf>
    <xf numFmtId="0" fontId="40" fillId="24" borderId="0" xfId="0" applyFont="1" applyFill="1" applyAlignment="1">
      <alignment horizontal="left"/>
    </xf>
    <xf numFmtId="0" fontId="14" fillId="24" borderId="0" xfId="47" applyFill="1" applyAlignment="1">
      <alignment horizontal="center"/>
    </xf>
    <xf numFmtId="165" fontId="18" fillId="0" borderId="0" xfId="0" applyNumberFormat="1" applyFont="1" applyAlignment="1">
      <alignment horizontal="center" wrapText="1"/>
    </xf>
    <xf numFmtId="165" fontId="18" fillId="24" borderId="0" xfId="0" applyNumberFormat="1" applyFont="1" applyFill="1" applyAlignment="1">
      <alignment horizontal="center" wrapText="1"/>
    </xf>
    <xf numFmtId="167" fontId="18" fillId="0" borderId="0" xfId="0" applyNumberFormat="1" applyFont="1" applyAlignment="1">
      <alignment horizontal="left" wrapText="1"/>
    </xf>
    <xf numFmtId="0" fontId="46" fillId="24" borderId="0" xfId="0" applyFont="1" applyFill="1" applyAlignment="1">
      <alignment vertical="top" wrapText="1"/>
    </xf>
    <xf numFmtId="0" fontId="18" fillId="0" borderId="0" xfId="48" applyAlignment="1">
      <alignment horizontal="center"/>
    </xf>
    <xf numFmtId="0" fontId="27" fillId="24" borderId="0" xfId="0" applyFont="1" applyFill="1" applyAlignment="1">
      <alignment horizontal="center"/>
    </xf>
    <xf numFmtId="0" fontId="18" fillId="0" borderId="0" xfId="48"/>
    <xf numFmtId="0" fontId="18" fillId="0" borderId="0" xfId="48" applyAlignment="1">
      <alignment vertical="center"/>
    </xf>
    <xf numFmtId="0" fontId="60" fillId="0" borderId="0" xfId="0" applyFont="1"/>
    <xf numFmtId="0" fontId="32" fillId="0" borderId="0" xfId="48" applyFont="1"/>
    <xf numFmtId="0" fontId="61" fillId="0" borderId="0" xfId="48" applyFont="1" applyAlignment="1">
      <alignment horizontal="center" vertical="top" wrapText="1"/>
    </xf>
    <xf numFmtId="0" fontId="14" fillId="0" borderId="21" xfId="47" applyFill="1" applyBorder="1" applyAlignment="1">
      <alignment horizontal="center" vertical="top" wrapText="1"/>
    </xf>
    <xf numFmtId="0" fontId="59" fillId="0" borderId="0" xfId="0" applyFont="1"/>
    <xf numFmtId="169" fontId="62" fillId="0" borderId="21" xfId="48" applyNumberFormat="1" applyFont="1" applyBorder="1" applyAlignment="1">
      <alignment horizontal="center" vertical="center" wrapText="1"/>
    </xf>
    <xf numFmtId="0" fontId="18" fillId="0" borderId="21" xfId="48" applyBorder="1"/>
    <xf numFmtId="170" fontId="62" fillId="0" borderId="21" xfId="48" applyNumberFormat="1" applyFont="1" applyBorder="1" applyAlignment="1">
      <alignment horizontal="center"/>
    </xf>
    <xf numFmtId="169" fontId="62" fillId="0" borderId="21" xfId="48" applyNumberFormat="1" applyFont="1" applyBorder="1" applyAlignment="1">
      <alignment horizontal="center"/>
    </xf>
    <xf numFmtId="171" fontId="62" fillId="0" borderId="21" xfId="48" applyNumberFormat="1" applyFont="1" applyBorder="1" applyAlignment="1">
      <alignment horizontal="center"/>
    </xf>
    <xf numFmtId="0" fontId="18" fillId="0" borderId="0" xfId="48" applyAlignment="1">
      <alignment horizontal="center" vertical="center"/>
    </xf>
    <xf numFmtId="0" fontId="18" fillId="0" borderId="0" xfId="48" applyAlignment="1">
      <alignment horizontal="left" vertical="center" wrapText="1"/>
    </xf>
    <xf numFmtId="0" fontId="0" fillId="0" borderId="0" xfId="0" applyAlignment="1">
      <alignment horizontal="center" vertical="center"/>
    </xf>
    <xf numFmtId="0" fontId="63" fillId="0" borderId="0" xfId="48" applyFont="1"/>
    <xf numFmtId="0" fontId="38" fillId="24" borderId="0" xfId="0" applyFont="1" applyFill="1" applyAlignment="1">
      <alignment horizontal="center" textRotation="90"/>
    </xf>
    <xf numFmtId="0" fontId="64" fillId="0" borderId="0" xfId="0" applyFont="1" applyAlignment="1">
      <alignment horizontal="center" textRotation="90" wrapText="1"/>
    </xf>
    <xf numFmtId="0" fontId="65" fillId="0" borderId="0" xfId="0" applyFont="1" applyAlignment="1">
      <alignment horizontal="center"/>
    </xf>
    <xf numFmtId="0" fontId="14" fillId="0" borderId="0" xfId="47" applyAlignment="1">
      <alignment horizontal="center" vertical="top"/>
    </xf>
    <xf numFmtId="0" fontId="26" fillId="0" borderId="0" xfId="48" applyFont="1"/>
    <xf numFmtId="172" fontId="62" fillId="0" borderId="21" xfId="48" applyNumberFormat="1" applyFont="1" applyBorder="1" applyAlignment="1">
      <alignment horizontal="center"/>
    </xf>
    <xf numFmtId="167" fontId="62" fillId="0" borderId="21" xfId="48" applyNumberFormat="1" applyFont="1" applyBorder="1" applyAlignment="1">
      <alignment horizontal="center"/>
    </xf>
    <xf numFmtId="3" fontId="18" fillId="0" borderId="0" xfId="48" applyNumberFormat="1"/>
    <xf numFmtId="4" fontId="62" fillId="0" borderId="21" xfId="48" applyNumberFormat="1" applyFont="1" applyBorder="1" applyAlignment="1">
      <alignment horizontal="center"/>
    </xf>
    <xf numFmtId="173" fontId="62" fillId="0" borderId="21" xfId="48" applyNumberFormat="1" applyFont="1" applyBorder="1" applyAlignment="1">
      <alignment horizontal="center"/>
    </xf>
    <xf numFmtId="9" fontId="66" fillId="0" borderId="21" xfId="2" applyFont="1" applyBorder="1" applyAlignment="1">
      <alignment horizontal="center" vertical="center"/>
    </xf>
    <xf numFmtId="0" fontId="62" fillId="0" borderId="21" xfId="48" applyFont="1" applyBorder="1" applyAlignment="1">
      <alignment vertical="center"/>
    </xf>
    <xf numFmtId="166" fontId="66" fillId="0" borderId="21" xfId="48" applyNumberFormat="1" applyFont="1" applyBorder="1" applyAlignment="1">
      <alignment horizontal="center" vertical="center"/>
    </xf>
    <xf numFmtId="0" fontId="65" fillId="0" borderId="0" xfId="47" applyFont="1" applyAlignment="1">
      <alignment horizontal="center"/>
    </xf>
    <xf numFmtId="0" fontId="18" fillId="0" borderId="0" xfId="48" applyAlignment="1">
      <alignment horizontal="center" textRotation="90"/>
    </xf>
    <xf numFmtId="0" fontId="18" fillId="0" borderId="0" xfId="48" applyAlignment="1">
      <alignment vertical="top" wrapText="1"/>
    </xf>
    <xf numFmtId="0" fontId="18"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24" borderId="0" xfId="0" applyFill="1" applyAlignment="1">
      <alignment horizontal="center"/>
    </xf>
    <xf numFmtId="0" fontId="14" fillId="24" borderId="0" xfId="47" applyFill="1" applyAlignment="1">
      <alignment horizontal="center" vertical="top"/>
    </xf>
    <xf numFmtId="0" fontId="18" fillId="24" borderId="0" xfId="48" applyFill="1" applyAlignment="1">
      <alignment horizontal="left" vertical="top" wrapText="1"/>
    </xf>
    <xf numFmtId="0" fontId="65" fillId="24" borderId="0" xfId="0" applyFont="1" applyFill="1" applyAlignment="1">
      <alignment horizontal="center" wrapText="1"/>
    </xf>
    <xf numFmtId="0" fontId="0" fillId="24" borderId="0" xfId="0" applyFill="1" applyAlignment="1">
      <alignment vertical="top"/>
    </xf>
    <xf numFmtId="0" fontId="25" fillId="0" borderId="0" xfId="48" applyFont="1"/>
    <xf numFmtId="0" fontId="67" fillId="0" borderId="0" xfId="48" applyFont="1" applyAlignment="1">
      <alignment horizontal="center"/>
    </xf>
    <xf numFmtId="0" fontId="0" fillId="0" borderId="0" xfId="0" applyAlignment="1">
      <alignment horizontal="justify" wrapText="1" readingOrder="1"/>
    </xf>
    <xf numFmtId="0" fontId="0" fillId="0" borderId="0" xfId="0" applyAlignment="1">
      <alignment vertical="top" wrapText="1" readingOrder="1"/>
    </xf>
    <xf numFmtId="0" fontId="36" fillId="0" borderId="0" xfId="48" applyFont="1" applyAlignment="1">
      <alignment horizontal="center"/>
    </xf>
    <xf numFmtId="0" fontId="40" fillId="0" borderId="0" xfId="48" applyFont="1"/>
    <xf numFmtId="0" fontId="58" fillId="0" borderId="0" xfId="48" applyFont="1" applyAlignment="1">
      <alignment horizontal="center"/>
    </xf>
    <xf numFmtId="0" fontId="39" fillId="0" borderId="0" xfId="48" applyFont="1"/>
    <xf numFmtId="0" fontId="46" fillId="24" borderId="0" xfId="0" applyFont="1" applyFill="1" applyAlignment="1">
      <alignment vertical="top"/>
    </xf>
    <xf numFmtId="0" fontId="18" fillId="0" borderId="0" xfId="48" applyAlignment="1">
      <alignment vertical="center" wrapText="1"/>
    </xf>
    <xf numFmtId="0" fontId="18" fillId="0" borderId="0" xfId="48" applyAlignment="1">
      <alignment vertical="top"/>
    </xf>
    <xf numFmtId="0" fontId="65" fillId="0" borderId="0" xfId="0" applyFont="1" applyAlignment="1">
      <alignment horizontal="center" vertical="top" wrapText="1"/>
    </xf>
    <xf numFmtId="0" fontId="65" fillId="0" borderId="0" xfId="0" applyFont="1" applyAlignment="1">
      <alignment horizontal="center" wrapText="1"/>
    </xf>
    <xf numFmtId="0" fontId="46" fillId="0" borderId="0" xfId="0" applyFont="1"/>
    <xf numFmtId="0" fontId="58" fillId="0" borderId="0" xfId="48" applyFont="1" applyAlignment="1">
      <alignment horizontal="center" vertical="top"/>
    </xf>
    <xf numFmtId="0" fontId="18" fillId="0" borderId="24" xfId="48" applyBorder="1"/>
    <xf numFmtId="3" fontId="18" fillId="0" borderId="0" xfId="48" applyNumberFormat="1" applyAlignment="1">
      <alignment horizontal="center" vertical="center" wrapText="1"/>
    </xf>
    <xf numFmtId="0" fontId="18" fillId="0" borderId="0" xfId="48" applyAlignment="1">
      <alignment horizontal="left" vertical="top"/>
    </xf>
    <xf numFmtId="0" fontId="66" fillId="0" borderId="21" xfId="47" applyFont="1" applyFill="1" applyBorder="1" applyAlignment="1">
      <alignment horizontal="center" vertical="top" wrapText="1"/>
    </xf>
    <xf numFmtId="168" fontId="62" fillId="0" borderId="21" xfId="48" applyNumberFormat="1" applyFont="1" applyBorder="1" applyAlignment="1" applyProtection="1">
      <alignment horizontal="center"/>
      <protection locked="0"/>
    </xf>
    <xf numFmtId="0" fontId="68" fillId="0" borderId="0" xfId="0" applyFont="1" applyAlignment="1">
      <alignment horizontal="justify" wrapText="1" readingOrder="1"/>
    </xf>
    <xf numFmtId="0" fontId="69" fillId="24" borderId="0" xfId="0" applyFont="1" applyFill="1" applyAlignment="1">
      <alignment horizontal="left" wrapText="1"/>
    </xf>
    <xf numFmtId="0" fontId="59" fillId="0" borderId="0" xfId="0" applyFont="1" applyAlignment="1">
      <alignment horizontal="center" vertical="top" wrapText="1"/>
    </xf>
    <xf numFmtId="0" fontId="0" fillId="24" borderId="0" xfId="0" applyFill="1" applyAlignment="1">
      <alignment vertical="center" wrapText="1"/>
    </xf>
    <xf numFmtId="0" fontId="26" fillId="24" borderId="0" xfId="0" applyFont="1" applyFill="1"/>
    <xf numFmtId="0" fontId="70" fillId="24" borderId="0" xfId="0" applyFont="1" applyFill="1" applyAlignment="1">
      <alignment horizontal="left"/>
    </xf>
    <xf numFmtId="0" fontId="18" fillId="0" borderId="21" xfId="0" applyFont="1" applyBorder="1" applyAlignment="1">
      <alignment wrapText="1"/>
    </xf>
    <xf numFmtId="0" fontId="18" fillId="0" borderId="0" xfId="0" applyFont="1" applyAlignment="1">
      <alignment horizontal="left" vertical="top" wrapText="1"/>
    </xf>
    <xf numFmtId="0" fontId="36" fillId="24" borderId="0" xfId="0" applyFont="1" applyFill="1" applyAlignment="1">
      <alignment horizontal="center"/>
    </xf>
    <xf numFmtId="0" fontId="67" fillId="24" borderId="0" xfId="0" applyFont="1" applyFill="1"/>
    <xf numFmtId="0" fontId="18" fillId="24" borderId="0" xfId="0" applyFont="1" applyFill="1" applyAlignment="1">
      <alignment vertical="top" wrapText="1" shrinkToFit="1"/>
    </xf>
    <xf numFmtId="2" fontId="14" fillId="24" borderId="0" xfId="47" applyNumberFormat="1" applyFill="1" applyAlignment="1">
      <alignment horizontal="center"/>
    </xf>
    <xf numFmtId="2" fontId="36" fillId="24" borderId="0" xfId="0" applyNumberFormat="1" applyFont="1" applyFill="1" applyAlignment="1">
      <alignment horizontal="center"/>
    </xf>
    <xf numFmtId="0" fontId="14" fillId="24" borderId="0" xfId="0" applyFont="1" applyFill="1" applyAlignment="1">
      <alignment horizontal="center"/>
    </xf>
    <xf numFmtId="0" fontId="14" fillId="0" borderId="0" xfId="0" applyFont="1" applyAlignment="1">
      <alignment horizontal="center"/>
    </xf>
    <xf numFmtId="0" fontId="18" fillId="0" borderId="0" xfId="0" applyFont="1"/>
    <xf numFmtId="0" fontId="36" fillId="0" borderId="0" xfId="0" applyFont="1" applyAlignment="1">
      <alignment horizontal="center"/>
    </xf>
    <xf numFmtId="0" fontId="67" fillId="24" borderId="0" xfId="0" applyFont="1" applyFill="1" applyAlignment="1">
      <alignment horizontal="center"/>
    </xf>
    <xf numFmtId="0" fontId="47" fillId="24" borderId="0" xfId="0" applyFont="1" applyFill="1"/>
    <xf numFmtId="0" fontId="50" fillId="24" borderId="0" xfId="0" applyFont="1" applyFill="1" applyAlignment="1">
      <alignment horizontal="right" vertical="top"/>
    </xf>
    <xf numFmtId="0" fontId="71" fillId="24" borderId="0" xfId="0" applyFont="1" applyFill="1" applyAlignment="1">
      <alignment vertical="top"/>
    </xf>
    <xf numFmtId="0" fontId="36" fillId="24" borderId="0" xfId="0" applyFont="1" applyFill="1" applyAlignment="1">
      <alignment horizontal="center" vertical="top"/>
    </xf>
    <xf numFmtId="0" fontId="18" fillId="24" borderId="0" xfId="0" applyFont="1" applyFill="1" applyAlignment="1">
      <alignment horizontal="right" vertical="center"/>
    </xf>
    <xf numFmtId="0" fontId="18" fillId="24" borderId="0" xfId="0" applyFont="1" applyFill="1" applyAlignment="1">
      <alignment horizontal="right" vertical="top" wrapText="1"/>
    </xf>
    <xf numFmtId="0" fontId="72" fillId="24" borderId="0" xfId="0" applyFont="1" applyFill="1" applyAlignment="1">
      <alignment horizontal="left" vertical="top"/>
    </xf>
    <xf numFmtId="0" fontId="18" fillId="24" borderId="0" xfId="0" applyFont="1" applyFill="1" applyAlignment="1">
      <alignment vertical="top"/>
    </xf>
    <xf numFmtId="0" fontId="18" fillId="24" borderId="0" xfId="0" applyFont="1" applyFill="1" applyAlignment="1">
      <alignment horizontal="right" vertical="top"/>
    </xf>
    <xf numFmtId="0" fontId="18" fillId="24" borderId="0" xfId="0" applyFont="1" applyFill="1" applyAlignment="1">
      <alignment horizontal="right" wrapText="1"/>
    </xf>
    <xf numFmtId="0" fontId="18" fillId="24" borderId="24" xfId="0" applyFont="1" applyFill="1" applyBorder="1" applyAlignment="1">
      <alignment horizontal="center" vertical="center"/>
    </xf>
    <xf numFmtId="0" fontId="18" fillId="24" borderId="24" xfId="0" applyFont="1" applyFill="1" applyBorder="1" applyAlignment="1">
      <alignment vertical="top"/>
    </xf>
    <xf numFmtId="0" fontId="32" fillId="24" borderId="0" xfId="0" applyFont="1" applyFill="1" applyAlignment="1">
      <alignment horizontal="center"/>
    </xf>
    <xf numFmtId="0" fontId="46" fillId="24" borderId="0" xfId="0" applyFont="1" applyFill="1"/>
    <xf numFmtId="0" fontId="37" fillId="24" borderId="0" xfId="0" applyFont="1" applyFill="1" applyAlignment="1">
      <alignment horizontal="center" vertical="top" wrapText="1"/>
    </xf>
    <xf numFmtId="0" fontId="58" fillId="24" borderId="0" xfId="0" applyFont="1" applyFill="1" applyAlignment="1">
      <alignment horizontal="center" vertical="top" textRotation="90"/>
    </xf>
    <xf numFmtId="0" fontId="32" fillId="24" borderId="0" xfId="0" applyFont="1" applyFill="1" applyAlignment="1">
      <alignment horizontal="left" vertical="top" wrapText="1"/>
    </xf>
    <xf numFmtId="0" fontId="37" fillId="24" borderId="0" xfId="0" applyFont="1" applyFill="1" applyAlignment="1">
      <alignment wrapText="1"/>
    </xf>
    <xf numFmtId="0" fontId="44" fillId="24" borderId="0" xfId="0" applyFont="1" applyFill="1" applyAlignment="1">
      <alignment horizontal="left" vertical="top" wrapText="1"/>
    </xf>
    <xf numFmtId="0" fontId="32" fillId="0" borderId="0" xfId="0" applyFont="1" applyAlignment="1">
      <alignment wrapText="1"/>
    </xf>
    <xf numFmtId="0" fontId="32" fillId="0" borderId="0" xfId="0" applyFont="1" applyAlignment="1">
      <alignment vertical="top" wrapText="1"/>
    </xf>
    <xf numFmtId="0" fontId="58" fillId="24" borderId="0" xfId="0" applyFont="1" applyFill="1" applyAlignment="1">
      <alignment horizontal="center" vertical="top"/>
    </xf>
    <xf numFmtId="0" fontId="14" fillId="24" borderId="0" xfId="47" applyFill="1" applyAlignment="1">
      <alignment horizontal="center" vertical="top" wrapText="1"/>
    </xf>
    <xf numFmtId="0" fontId="67" fillId="24" borderId="0" xfId="0" applyFont="1" applyFill="1" applyAlignment="1">
      <alignment horizontal="left" vertical="top"/>
    </xf>
    <xf numFmtId="0" fontId="18" fillId="24" borderId="0" xfId="0" applyFont="1" applyFill="1" applyAlignment="1">
      <alignment horizontal="left" vertical="top"/>
    </xf>
    <xf numFmtId="165" fontId="18" fillId="25" borderId="17" xfId="0" applyNumberFormat="1" applyFont="1" applyFill="1" applyBorder="1" applyAlignment="1">
      <alignment horizontal="center" vertical="center" wrapText="1"/>
    </xf>
    <xf numFmtId="165" fontId="18" fillId="25" borderId="21" xfId="0" applyNumberFormat="1" applyFont="1" applyFill="1" applyBorder="1" applyAlignment="1">
      <alignment horizontal="center" vertical="center" wrapText="1"/>
    </xf>
    <xf numFmtId="3" fontId="18" fillId="25" borderId="21" xfId="0" applyNumberFormat="1" applyFont="1" applyFill="1" applyBorder="1" applyAlignment="1" applyProtection="1">
      <alignment horizontal="center" vertical="center" wrapText="1"/>
      <protection locked="0"/>
    </xf>
    <xf numFmtId="0" fontId="18" fillId="25" borderId="17" xfId="0" applyFont="1" applyFill="1" applyBorder="1" applyAlignment="1">
      <alignment wrapText="1"/>
    </xf>
    <xf numFmtId="0" fontId="52" fillId="25" borderId="21" xfId="0" applyFont="1" applyFill="1" applyBorder="1" applyAlignment="1">
      <alignment vertical="top" wrapText="1"/>
    </xf>
    <xf numFmtId="0" fontId="18" fillId="25" borderId="21" xfId="0" applyFont="1" applyFill="1" applyBorder="1" applyAlignment="1">
      <alignment vertical="top" wrapText="1"/>
    </xf>
    <xf numFmtId="166" fontId="18" fillId="25" borderId="21" xfId="0" applyNumberFormat="1" applyFont="1" applyFill="1" applyBorder="1" applyAlignment="1" applyProtection="1">
      <alignment horizontal="center" vertical="center" wrapText="1"/>
      <protection locked="0"/>
    </xf>
    <xf numFmtId="9" fontId="18" fillId="25" borderId="21" xfId="0" applyNumberFormat="1" applyFont="1" applyFill="1" applyBorder="1" applyAlignment="1">
      <alignment horizontal="center" wrapText="1"/>
    </xf>
    <xf numFmtId="10" fontId="18" fillId="25" borderId="21" xfId="0" applyNumberFormat="1" applyFont="1" applyFill="1" applyBorder="1" applyAlignment="1" applyProtection="1">
      <alignment horizontal="center" vertical="center" wrapText="1"/>
      <protection locked="0"/>
    </xf>
    <xf numFmtId="10" fontId="18" fillId="25" borderId="21" xfId="0" applyNumberFormat="1" applyFont="1" applyFill="1" applyBorder="1" applyAlignment="1">
      <alignment horizontal="center" vertical="center" wrapText="1"/>
    </xf>
    <xf numFmtId="0" fontId="74" fillId="24" borderId="0" xfId="0" applyFont="1" applyFill="1" applyAlignment="1">
      <alignment horizontal="center"/>
    </xf>
    <xf numFmtId="3" fontId="18" fillId="25" borderId="21" xfId="0" applyNumberFormat="1" applyFont="1" applyFill="1" applyBorder="1" applyAlignment="1">
      <alignment horizontal="center" vertical="center" wrapText="1"/>
    </xf>
    <xf numFmtId="165" fontId="18" fillId="25" borderId="21" xfId="0" applyNumberFormat="1" applyFont="1" applyFill="1" applyBorder="1" applyAlignment="1" applyProtection="1">
      <alignment horizontal="center" vertical="center" wrapText="1"/>
      <protection locked="0"/>
    </xf>
    <xf numFmtId="0" fontId="18" fillId="25" borderId="21" xfId="48" applyFill="1" applyBorder="1"/>
    <xf numFmtId="168" fontId="18" fillId="25" borderId="21" xfId="48" applyNumberFormat="1" applyFill="1" applyBorder="1" applyAlignment="1">
      <alignment horizontal="center" vertical="center" wrapText="1"/>
    </xf>
    <xf numFmtId="3" fontId="18" fillId="25" borderId="21" xfId="48" applyNumberFormat="1" applyFill="1" applyBorder="1" applyAlignment="1">
      <alignment horizontal="center" vertical="center" wrapText="1"/>
    </xf>
    <xf numFmtId="165" fontId="18" fillId="25" borderId="21" xfId="48" applyNumberFormat="1" applyFill="1" applyBorder="1" applyAlignment="1">
      <alignment horizontal="center" vertical="center" wrapText="1"/>
    </xf>
    <xf numFmtId="0" fontId="75" fillId="0" borderId="21" xfId="48" applyFont="1" applyBorder="1" applyAlignment="1">
      <alignment horizontal="center" vertical="top" wrapText="1"/>
    </xf>
    <xf numFmtId="165" fontId="18" fillId="25" borderId="21" xfId="48" applyNumberFormat="1" applyFill="1" applyBorder="1" applyAlignment="1">
      <alignment horizontal="center" vertical="center"/>
    </xf>
    <xf numFmtId="168" fontId="62" fillId="25" borderId="21" xfId="48" applyNumberFormat="1" applyFont="1" applyFill="1" applyBorder="1" applyAlignment="1" applyProtection="1">
      <alignment horizontal="center"/>
      <protection locked="0"/>
    </xf>
    <xf numFmtId="166" fontId="62" fillId="25" borderId="21" xfId="48" applyNumberFormat="1" applyFont="1" applyFill="1" applyBorder="1" applyAlignment="1" applyProtection="1">
      <alignment horizontal="center" vertical="center" wrapText="1"/>
      <protection locked="0"/>
    </xf>
    <xf numFmtId="168" fontId="62" fillId="25" borderId="21" xfId="48" applyNumberFormat="1" applyFont="1" applyFill="1" applyBorder="1" applyAlignment="1" applyProtection="1">
      <alignment horizontal="center" vertical="center" wrapText="1"/>
      <protection locked="0"/>
    </xf>
    <xf numFmtId="10" fontId="62" fillId="25" borderId="21" xfId="2" applyNumberFormat="1" applyFont="1" applyFill="1" applyBorder="1" applyAlignment="1" applyProtection="1">
      <alignment horizontal="center" vertical="center" wrapText="1"/>
      <protection locked="0"/>
    </xf>
    <xf numFmtId="0" fontId="0" fillId="25" borderId="21" xfId="0" applyFill="1" applyBorder="1"/>
    <xf numFmtId="166" fontId="18" fillId="25" borderId="21" xfId="0" applyNumberFormat="1" applyFont="1" applyFill="1" applyBorder="1" applyAlignment="1">
      <alignment horizontal="center" vertical="center" wrapText="1"/>
    </xf>
    <xf numFmtId="0" fontId="74" fillId="0" borderId="0" xfId="48" applyFont="1" applyAlignment="1">
      <alignment horizontal="center"/>
    </xf>
    <xf numFmtId="0" fontId="0" fillId="25" borderId="21" xfId="0" applyFill="1" applyBorder="1" applyAlignment="1">
      <alignment vertical="center"/>
    </xf>
    <xf numFmtId="165" fontId="0" fillId="25" borderId="21" xfId="0" applyNumberFormat="1" applyFill="1" applyBorder="1"/>
    <xf numFmtId="0" fontId="18" fillId="25" borderId="21" xfId="48" applyFill="1" applyBorder="1" applyAlignment="1">
      <alignment vertical="top" wrapText="1"/>
    </xf>
    <xf numFmtId="9" fontId="18" fillId="25" borderId="21" xfId="2" applyFont="1" applyFill="1" applyBorder="1" applyAlignment="1">
      <alignment horizontal="center" vertical="center" wrapText="1"/>
    </xf>
    <xf numFmtId="166" fontId="18" fillId="25" borderId="21" xfId="48" applyNumberFormat="1" applyFill="1" applyBorder="1" applyAlignment="1">
      <alignment horizontal="center" vertical="center" wrapText="1"/>
    </xf>
    <xf numFmtId="4" fontId="18" fillId="25" borderId="21" xfId="48" applyNumberFormat="1" applyFill="1" applyBorder="1" applyAlignment="1">
      <alignment horizontal="center" vertical="center" wrapText="1"/>
    </xf>
    <xf numFmtId="174" fontId="62" fillId="25" borderId="21" xfId="48" applyNumberFormat="1" applyFont="1" applyFill="1" applyBorder="1" applyAlignment="1" applyProtection="1">
      <alignment horizontal="center" vertical="center" wrapText="1"/>
      <protection locked="0"/>
    </xf>
    <xf numFmtId="4" fontId="62" fillId="25" borderId="21" xfId="48" applyNumberFormat="1" applyFont="1" applyFill="1" applyBorder="1" applyAlignment="1" applyProtection="1">
      <alignment horizontal="center" vertical="center" wrapText="1"/>
      <protection locked="0"/>
    </xf>
    <xf numFmtId="169" fontId="62" fillId="25" borderId="21" xfId="48" applyNumberFormat="1" applyFont="1" applyFill="1" applyBorder="1" applyAlignment="1">
      <alignment horizontal="center" vertical="center" wrapText="1"/>
    </xf>
    <xf numFmtId="0" fontId="18" fillId="25" borderId="13" xfId="48" applyFill="1" applyBorder="1"/>
    <xf numFmtId="0" fontId="18" fillId="25" borderId="0" xfId="48" applyFill="1"/>
    <xf numFmtId="0" fontId="18" fillId="25" borderId="19" xfId="48" applyFill="1" applyBorder="1"/>
    <xf numFmtId="0" fontId="18" fillId="25" borderId="15" xfId="48" applyFill="1" applyBorder="1"/>
    <xf numFmtId="0" fontId="18" fillId="25" borderId="16" xfId="48" applyFill="1" applyBorder="1"/>
    <xf numFmtId="0" fontId="18" fillId="25" borderId="25" xfId="48" applyFill="1" applyBorder="1"/>
    <xf numFmtId="0" fontId="74" fillId="0" borderId="21" xfId="48" applyFont="1" applyBorder="1" applyAlignment="1">
      <alignment horizontal="center" vertical="center" wrapText="1"/>
    </xf>
    <xf numFmtId="0" fontId="18" fillId="25" borderId="21" xfId="48" applyFill="1" applyBorder="1" applyAlignment="1">
      <alignment horizontal="center"/>
    </xf>
    <xf numFmtId="0" fontId="77" fillId="24" borderId="0" xfId="0" applyFont="1" applyFill="1" applyAlignment="1">
      <alignment horizontal="left"/>
    </xf>
    <xf numFmtId="0" fontId="73" fillId="24" borderId="0" xfId="0" applyFont="1" applyFill="1"/>
    <xf numFmtId="0" fontId="78" fillId="24" borderId="0" xfId="0" applyFont="1" applyFill="1"/>
    <xf numFmtId="0" fontId="18" fillId="25" borderId="21" xfId="0" applyFont="1" applyFill="1" applyBorder="1" applyAlignment="1">
      <alignment horizontal="left" vertical="top" wrapText="1"/>
    </xf>
    <xf numFmtId="0" fontId="73" fillId="24" borderId="0" xfId="0" applyFont="1" applyFill="1" applyAlignment="1">
      <alignment horizontal="left"/>
    </xf>
    <xf numFmtId="0" fontId="18" fillId="25" borderId="21" xfId="0" applyFont="1" applyFill="1" applyBorder="1" applyAlignment="1">
      <alignment horizontal="center" vertical="center"/>
    </xf>
    <xf numFmtId="0" fontId="14" fillId="0" borderId="0" xfId="47"/>
    <xf numFmtId="0" fontId="14" fillId="0" borderId="0" xfId="47" applyAlignment="1">
      <alignment horizontal="center" vertical="center"/>
    </xf>
    <xf numFmtId="0" fontId="14" fillId="0" borderId="21" xfId="47" applyBorder="1" applyAlignment="1">
      <alignment horizontal="center" vertical="center" wrapText="1"/>
    </xf>
    <xf numFmtId="0" fontId="18" fillId="25" borderId="21" xfId="0" applyFont="1" applyFill="1" applyBorder="1" applyAlignment="1">
      <alignment horizontal="center" wrapText="1"/>
    </xf>
    <xf numFmtId="0" fontId="36" fillId="25" borderId="21" xfId="47" applyFont="1" applyFill="1" applyBorder="1" applyAlignment="1">
      <alignment vertical="top" wrapText="1"/>
    </xf>
    <xf numFmtId="0" fontId="18" fillId="25" borderId="21" xfId="0" applyFont="1" applyFill="1" applyBorder="1" applyAlignment="1">
      <alignment horizontal="left" wrapText="1"/>
    </xf>
    <xf numFmtId="165" fontId="18" fillId="25" borderId="21" xfId="0" applyNumberFormat="1" applyFont="1" applyFill="1" applyBorder="1" applyAlignment="1">
      <alignment horizontal="left" wrapText="1"/>
    </xf>
    <xf numFmtId="0" fontId="18" fillId="25" borderId="22" xfId="0" applyFont="1" applyFill="1" applyBorder="1" applyAlignment="1">
      <alignment vertical="top" wrapText="1"/>
    </xf>
    <xf numFmtId="0" fontId="18" fillId="25" borderId="23" xfId="0" applyFont="1" applyFill="1" applyBorder="1" applyAlignment="1">
      <alignment vertical="top" wrapText="1"/>
    </xf>
    <xf numFmtId="0" fontId="74" fillId="24" borderId="0" xfId="0" applyFont="1" applyFill="1" applyAlignment="1">
      <alignment vertical="center"/>
    </xf>
    <xf numFmtId="0" fontId="23" fillId="27" borderId="0" xfId="0" applyFont="1" applyFill="1" applyAlignment="1">
      <alignment wrapText="1"/>
    </xf>
    <xf numFmtId="0" fontId="24" fillId="27" borderId="0" xfId="0" applyFont="1" applyFill="1" applyAlignment="1">
      <alignment vertical="top" wrapText="1"/>
    </xf>
    <xf numFmtId="0" fontId="23" fillId="27" borderId="0" xfId="0" applyFont="1" applyFill="1" applyAlignment="1">
      <alignment vertical="top" wrapText="1"/>
    </xf>
    <xf numFmtId="0" fontId="25" fillId="27" borderId="0" xfId="0" applyFont="1" applyFill="1"/>
    <xf numFmtId="0" fontId="26" fillId="27" borderId="0" xfId="0" applyFont="1" applyFill="1"/>
    <xf numFmtId="0" fontId="18" fillId="27" borderId="0" xfId="0" applyFont="1" applyFill="1"/>
    <xf numFmtId="0" fontId="14" fillId="0" borderId="0" xfId="47" applyAlignment="1">
      <alignment horizontal="center" wrapText="1"/>
    </xf>
    <xf numFmtId="0" fontId="78" fillId="24" borderId="0" xfId="0" applyFont="1" applyFill="1" applyAlignment="1">
      <alignment wrapText="1"/>
    </xf>
    <xf numFmtId="0" fontId="79" fillId="24" borderId="0" xfId="0" applyFont="1" applyFill="1"/>
    <xf numFmtId="0" fontId="14" fillId="0" borderId="13" xfId="47" applyBorder="1" applyAlignment="1">
      <alignment vertical="center"/>
    </xf>
    <xf numFmtId="0" fontId="54" fillId="24" borderId="0" xfId="0" applyFont="1" applyFill="1" applyAlignment="1">
      <alignment horizontal="center" vertical="top" textRotation="90" wrapText="1"/>
    </xf>
    <xf numFmtId="0" fontId="54" fillId="24" borderId="0" xfId="0" applyFont="1" applyFill="1" applyAlignment="1">
      <alignment horizontal="center" vertical="top" wrapText="1"/>
    </xf>
    <xf numFmtId="0" fontId="54" fillId="24" borderId="0" xfId="0" applyFont="1" applyFill="1" applyAlignment="1">
      <alignment horizontal="center" vertical="top" textRotation="90"/>
    </xf>
    <xf numFmtId="2" fontId="14" fillId="24" borderId="0" xfId="47" applyNumberFormat="1" applyFill="1" applyAlignment="1">
      <alignment horizontal="center" vertical="top" wrapText="1"/>
    </xf>
    <xf numFmtId="2" fontId="58" fillId="24" borderId="0" xfId="0" applyNumberFormat="1" applyFont="1" applyFill="1" applyAlignment="1">
      <alignment horizontal="center" vertical="top" wrapText="1"/>
    </xf>
    <xf numFmtId="0" fontId="59" fillId="24" borderId="0" xfId="0" applyFont="1" applyFill="1" applyAlignment="1">
      <alignment horizontal="center" vertical="top"/>
    </xf>
    <xf numFmtId="2" fontId="59" fillId="24" borderId="0" xfId="0" applyNumberFormat="1" applyFont="1" applyFill="1" applyAlignment="1">
      <alignment horizontal="center" vertical="top" wrapText="1"/>
    </xf>
    <xf numFmtId="0" fontId="14" fillId="24" borderId="0" xfId="47" applyFill="1" applyAlignment="1">
      <alignment vertical="top"/>
    </xf>
    <xf numFmtId="0" fontId="25" fillId="24" borderId="0" xfId="0" applyFont="1" applyFill="1" applyAlignment="1">
      <alignment vertical="top"/>
    </xf>
    <xf numFmtId="0" fontId="25" fillId="24" borderId="0" xfId="0" applyFont="1" applyFill="1" applyAlignment="1">
      <alignment horizontal="right" vertical="top"/>
    </xf>
    <xf numFmtId="0" fontId="58" fillId="0" borderId="0" xfId="48" applyFont="1" applyAlignment="1">
      <alignment horizontal="center" vertical="center"/>
    </xf>
    <xf numFmtId="0" fontId="18" fillId="24" borderId="0" xfId="48" applyFill="1" applyAlignment="1">
      <alignment vertical="center"/>
    </xf>
    <xf numFmtId="0" fontId="18" fillId="0" borderId="0" xfId="48" applyAlignment="1">
      <alignment horizontal="left" vertical="top" wrapText="1"/>
    </xf>
    <xf numFmtId="0" fontId="83" fillId="0" borderId="0" xfId="48" applyFont="1"/>
    <xf numFmtId="0" fontId="18" fillId="24" borderId="14" xfId="0" applyFont="1" applyFill="1" applyBorder="1" applyAlignment="1">
      <alignment horizontal="left" vertical="center" wrapText="1"/>
    </xf>
    <xf numFmtId="0" fontId="14" fillId="24" borderId="15" xfId="47" applyFill="1" applyBorder="1" applyAlignment="1">
      <alignment horizontal="left" vertical="top" wrapText="1"/>
    </xf>
    <xf numFmtId="0" fontId="14" fillId="24" borderId="16" xfId="47" applyFill="1" applyBorder="1" applyAlignment="1">
      <alignment horizontal="left" vertical="top" wrapText="1"/>
    </xf>
    <xf numFmtId="0" fontId="14" fillId="24" borderId="25" xfId="47" applyFill="1" applyBorder="1" applyAlignment="1">
      <alignment horizontal="left" vertical="top" wrapText="1"/>
    </xf>
    <xf numFmtId="0" fontId="23" fillId="27" borderId="0" xfId="0" applyFont="1" applyFill="1" applyAlignment="1">
      <alignment horizontal="left" vertical="top" wrapText="1"/>
    </xf>
    <xf numFmtId="0" fontId="23" fillId="27" borderId="0" xfId="0" applyFont="1" applyFill="1" applyAlignment="1">
      <alignment vertical="top" wrapText="1"/>
    </xf>
    <xf numFmtId="0" fontId="28" fillId="24" borderId="0" xfId="0" applyFont="1" applyFill="1" applyAlignment="1">
      <alignment horizontal="left"/>
    </xf>
    <xf numFmtId="0" fontId="32" fillId="24" borderId="14" xfId="0" applyFont="1" applyFill="1" applyBorder="1" applyAlignment="1">
      <alignment horizontal="left" vertical="center"/>
    </xf>
    <xf numFmtId="0" fontId="18" fillId="24" borderId="17" xfId="0" applyFont="1" applyFill="1" applyBorder="1" applyAlignment="1">
      <alignment horizontal="left" vertical="top" wrapText="1"/>
    </xf>
    <xf numFmtId="0" fontId="35" fillId="24" borderId="18" xfId="0" applyFont="1" applyFill="1" applyBorder="1" applyAlignment="1">
      <alignment horizontal="justify" vertical="top" wrapText="1"/>
    </xf>
    <xf numFmtId="0" fontId="14" fillId="24" borderId="19" xfId="47" applyFill="1" applyBorder="1" applyAlignment="1">
      <alignment horizontal="left" vertical="top" wrapText="1"/>
    </xf>
    <xf numFmtId="0" fontId="18" fillId="24" borderId="18" xfId="0" applyFont="1" applyFill="1" applyBorder="1" applyAlignment="1">
      <alignment horizontal="justify" vertical="top" wrapText="1"/>
    </xf>
    <xf numFmtId="0" fontId="18" fillId="24" borderId="18" xfId="47" applyFont="1" applyFill="1" applyBorder="1" applyAlignment="1">
      <alignment horizontal="left" vertical="top" wrapText="1"/>
    </xf>
    <xf numFmtId="0" fontId="18" fillId="24" borderId="20" xfId="0" applyFont="1" applyFill="1" applyBorder="1" applyAlignment="1">
      <alignment horizontal="left" vertical="top" wrapText="1"/>
    </xf>
    <xf numFmtId="0" fontId="38" fillId="24" borderId="0" xfId="0" applyFont="1" applyFill="1" applyAlignment="1">
      <alignment horizontal="center" textRotation="90" wrapText="1"/>
    </xf>
    <xf numFmtId="0" fontId="35" fillId="24" borderId="0" xfId="0" applyFont="1" applyFill="1" applyAlignment="1">
      <alignment wrapText="1"/>
    </xf>
    <xf numFmtId="0" fontId="40" fillId="0" borderId="18" xfId="0" applyFont="1" applyBorder="1" applyAlignment="1">
      <alignment horizontal="center" vertical="center" wrapText="1"/>
    </xf>
    <xf numFmtId="0" fontId="73" fillId="24" borderId="0" xfId="0" applyFont="1" applyFill="1" applyAlignment="1">
      <alignment horizontal="center" wrapText="1"/>
    </xf>
    <xf numFmtId="0" fontId="45" fillId="24" borderId="0" xfId="0" applyFont="1" applyFill="1" applyAlignment="1">
      <alignment horizontal="left" vertical="top" wrapText="1"/>
    </xf>
    <xf numFmtId="0" fontId="46" fillId="24" borderId="0" xfId="0" applyFont="1" applyFill="1" applyAlignment="1">
      <alignment vertical="top" wrapText="1"/>
    </xf>
    <xf numFmtId="0" fontId="40" fillId="24" borderId="18" xfId="0" applyFont="1" applyFill="1" applyBorder="1" applyAlignment="1">
      <alignment horizontal="center" vertical="center" wrapText="1"/>
    </xf>
    <xf numFmtId="0" fontId="18" fillId="26" borderId="21" xfId="48" applyFill="1" applyBorder="1" applyAlignment="1">
      <alignment horizontal="center" vertical="center" wrapText="1"/>
    </xf>
    <xf numFmtId="0" fontId="73" fillId="24" borderId="0" xfId="0" applyFont="1" applyFill="1" applyAlignment="1">
      <alignment horizontal="center"/>
    </xf>
    <xf numFmtId="0" fontId="38" fillId="0" borderId="0" xfId="48" applyFont="1" applyAlignment="1">
      <alignment horizontal="center" textRotation="90" wrapText="1"/>
    </xf>
    <xf numFmtId="0" fontId="46" fillId="0" borderId="0" xfId="48" applyFont="1" applyAlignment="1">
      <alignment horizontal="left" vertical="center" wrapText="1"/>
    </xf>
    <xf numFmtId="0" fontId="66" fillId="0" borderId="21" xfId="48" applyFont="1" applyBorder="1" applyAlignment="1">
      <alignment horizontal="left" vertical="center" wrapText="1"/>
    </xf>
    <xf numFmtId="0" fontId="66" fillId="0" borderId="21" xfId="48" applyFont="1" applyBorder="1" applyAlignment="1">
      <alignment horizontal="right" vertical="center"/>
    </xf>
    <xf numFmtId="0" fontId="64" fillId="0" borderId="0" xfId="0" applyFont="1" applyAlignment="1">
      <alignment horizontal="center" textRotation="90" wrapText="1"/>
    </xf>
    <xf numFmtId="0" fontId="46" fillId="24" borderId="0" xfId="0" applyFont="1" applyFill="1" applyAlignment="1">
      <alignment horizontal="left" vertical="top" wrapText="1"/>
    </xf>
    <xf numFmtId="0" fontId="73" fillId="24" borderId="0" xfId="0" applyFont="1" applyFill="1" applyAlignment="1">
      <alignment horizontal="center" vertical="center" wrapText="1"/>
    </xf>
    <xf numFmtId="0" fontId="46" fillId="24" borderId="0" xfId="0" applyFont="1" applyFill="1" applyAlignment="1">
      <alignment horizontal="left" vertical="top" wrapText="1" readingOrder="1"/>
    </xf>
    <xf numFmtId="0" fontId="38" fillId="24" borderId="0" xfId="0" applyFont="1" applyFill="1" applyAlignment="1">
      <alignment horizontal="center" vertical="top" textRotation="90" wrapText="1"/>
    </xf>
    <xf numFmtId="0" fontId="46" fillId="24" borderId="0" xfId="0" applyFont="1" applyFill="1" applyAlignment="1">
      <alignment vertical="top" wrapText="1" readingOrder="1"/>
    </xf>
    <xf numFmtId="0" fontId="76" fillId="24" borderId="0" xfId="0" applyFont="1" applyFill="1" applyAlignment="1">
      <alignment vertical="top" wrapText="1" readingOrder="1"/>
    </xf>
    <xf numFmtId="0" fontId="76" fillId="24" borderId="0" xfId="0" applyFont="1" applyFill="1" applyAlignment="1">
      <alignment vertical="center" wrapText="1"/>
    </xf>
    <xf numFmtId="0" fontId="46" fillId="0" borderId="0" xfId="0" applyFont="1" applyAlignment="1">
      <alignment vertical="center" wrapText="1"/>
    </xf>
    <xf numFmtId="0" fontId="40" fillId="0" borderId="13" xfId="0" applyFont="1" applyBorder="1" applyAlignment="1">
      <alignment horizontal="center" wrapText="1"/>
    </xf>
    <xf numFmtId="0" fontId="32" fillId="0" borderId="0" xfId="48" applyFont="1" applyAlignment="1">
      <alignment wrapText="1"/>
    </xf>
    <xf numFmtId="0" fontId="74" fillId="0" borderId="16" xfId="48" applyFont="1" applyBorder="1" applyAlignment="1">
      <alignment horizontal="center" wrapText="1"/>
    </xf>
    <xf numFmtId="0" fontId="76" fillId="24" borderId="0" xfId="0" applyFont="1" applyFill="1" applyAlignment="1">
      <alignment horizontal="left" vertical="center" wrapText="1"/>
    </xf>
    <xf numFmtId="0" fontId="40" fillId="0" borderId="13" xfId="0" applyFont="1" applyBorder="1" applyAlignment="1">
      <alignment wrapText="1"/>
    </xf>
    <xf numFmtId="0" fontId="18" fillId="0" borderId="19" xfId="48" applyBorder="1" applyAlignment="1">
      <alignment horizontal="left" vertical="top" wrapText="1"/>
    </xf>
    <xf numFmtId="0" fontId="76" fillId="24" borderId="0" xfId="0" applyFont="1" applyFill="1" applyAlignment="1">
      <alignment horizontal="justify" vertical="top" wrapText="1" readingOrder="1"/>
    </xf>
    <xf numFmtId="0" fontId="46" fillId="24" borderId="0" xfId="0" applyFont="1" applyFill="1" applyAlignment="1">
      <alignment horizontal="left" wrapText="1"/>
    </xf>
    <xf numFmtId="0" fontId="38" fillId="24" borderId="0" xfId="0" applyFont="1" applyFill="1" applyAlignment="1">
      <alignment horizontal="left" textRotation="90" wrapText="1"/>
    </xf>
    <xf numFmtId="0" fontId="46" fillId="24" borderId="0" xfId="0" applyFont="1" applyFill="1" applyAlignment="1">
      <alignment horizontal="left" vertical="center" wrapText="1"/>
    </xf>
    <xf numFmtId="0" fontId="18" fillId="0" borderId="19" xfId="48" applyBorder="1" applyAlignment="1">
      <alignment horizontal="left" vertical="center" wrapText="1"/>
    </xf>
    <xf numFmtId="0" fontId="38" fillId="24" borderId="0" xfId="0" applyFont="1" applyFill="1" applyAlignment="1">
      <alignment horizontal="center" textRotation="90"/>
    </xf>
    <xf numFmtId="0" fontId="78" fillId="24" borderId="0" xfId="0" applyFont="1" applyFill="1" applyAlignment="1">
      <alignment wrapText="1"/>
    </xf>
    <xf numFmtId="0" fontId="67" fillId="24" borderId="0" xfId="0" applyFont="1" applyFill="1" applyAlignment="1">
      <alignment horizontal="center" vertical="top" textRotation="90"/>
    </xf>
    <xf numFmtId="0" fontId="78" fillId="24" borderId="0" xfId="0" applyFont="1" applyFill="1" applyAlignment="1">
      <alignment horizontal="center" vertical="top" wrapText="1"/>
    </xf>
    <xf numFmtId="0" fontId="0" fillId="24" borderId="13" xfId="0" applyFill="1" applyBorder="1" applyAlignment="1"/>
    <xf numFmtId="0" fontId="0" fillId="25" borderId="21" xfId="0" applyFill="1" applyBorder="1" applyAlignment="1"/>
    <xf numFmtId="0" fontId="0" fillId="24" borderId="0" xfId="0" applyFill="1" applyAlignment="1"/>
    <xf numFmtId="0" fontId="18" fillId="0" borderId="21" xfId="48" applyBorder="1" applyAlignment="1"/>
    <xf numFmtId="0" fontId="0" fillId="0" borderId="0" xfId="0" applyAlignment="1"/>
    <xf numFmtId="0" fontId="0" fillId="25" borderId="17" xfId="0" applyFill="1" applyBorder="1" applyAlignment="1"/>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f1" xfId="44" xr:uid="{00000000-0005-0000-0000-00001A000000}"/>
    <cellStyle name="cf2" xfId="45" xr:uid="{00000000-0005-0000-0000-00001B000000}"/>
    <cellStyle name="cf3" xfId="46" xr:uid="{00000000-0005-0000-0000-00001C000000}"/>
    <cellStyle name="Check Cell" xfId="15" builtinId="23" customBuiltin="1"/>
    <cellStyle name="Currency" xfId="1" builtinId="4"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7" xr:uid="{00000000-0005-0000-0000-000025000000}"/>
    <cellStyle name="Input" xfId="11" builtinId="20" customBuiltin="1"/>
    <cellStyle name="Linked Cell" xfId="14" builtinId="24" customBuiltin="1"/>
    <cellStyle name="Neutral" xfId="10" builtinId="28" customBuiltin="1"/>
    <cellStyle name="Normal" xfId="0" builtinId="0" customBuiltin="1"/>
    <cellStyle name="Normal_09 10 Rat from Web 2.1 version" xfId="48" xr:uid="{00000000-0005-0000-0000-00002A000000}"/>
    <cellStyle name="Note" xfId="17" builtinId="10" customBuiltin="1"/>
    <cellStyle name="Output" xfId="12" builtinId="21" customBuiltin="1"/>
    <cellStyle name="Per cent" xfId="2" builtinId="5" customBuiltin="1"/>
    <cellStyle name="Percent 2" xfId="49" xr:uid="{00000000-0005-0000-0000-00002E000000}"/>
    <cellStyle name="Title" xfId="3" builtinId="15" customBuiltin="1"/>
    <cellStyle name="Total" xfId="19" builtinId="25" customBuiltin="1"/>
    <cellStyle name="Warning Text" xfId="16" builtinId="11" customBuiltin="1"/>
  </cellStyles>
  <dxfs count="4">
    <dxf>
      <font>
        <color rgb="FF969696"/>
      </font>
    </dxf>
    <dxf>
      <border>
        <left style="thin">
          <color rgb="FF969696"/>
        </left>
        <right style="thin">
          <color rgb="FF969696"/>
        </right>
        <top style="thin">
          <color rgb="FF969696"/>
        </top>
        <bottom style="thin">
          <color rgb="FF969696"/>
        </bottom>
      </border>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27</xdr:row>
      <xdr:rowOff>25402</xdr:rowOff>
    </xdr:from>
    <xdr:ext cx="0" cy="1304921"/>
    <xdr:sp macro="" textlink="">
      <xdr:nvSpPr>
        <xdr:cNvPr id="2" name="Text Box 1">
          <a:extLst>
            <a:ext uri="{FF2B5EF4-FFF2-40B4-BE49-F238E27FC236}">
              <a16:creationId xmlns:a16="http://schemas.microsoft.com/office/drawing/2014/main" id="{F69879B8-8BD3-8621-B758-00E44BC8590A}"/>
            </a:ext>
          </a:extLst>
        </xdr:cNvPr>
        <xdr:cNvSpPr txBox="1"/>
      </xdr:nvSpPr>
      <xdr:spPr>
        <a:xfrm>
          <a:off x="0" y="6642102"/>
          <a:ext cx="0" cy="1304921"/>
        </a:xfrm>
        <a:prstGeom prst="rect">
          <a:avLst/>
        </a:prstGeom>
        <a:solidFill>
          <a:srgbClr val="FFFF99"/>
        </a:solidFill>
        <a:ln w="9528" cap="flat">
          <a:solidFill>
            <a:srgbClr val="000000"/>
          </a:solidFill>
          <a:prstDash val="solid"/>
          <a:miter/>
        </a:ln>
      </xdr:spPr>
      <xdr:txBody>
        <a:bodyPr vert="horz" wrap="square" lIns="27432" tIns="22860" rIns="0" bIns="0" anchor="t" anchorCtr="0" compatLnSpc="0">
          <a:noAutofit/>
        </a:bodyPr>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en-GB" sz="1000" b="0" i="0" u="none" strike="noStrike" kern="0" cap="none" spc="0" baseline="0">
            <a:solidFill>
              <a:srgbClr val="000000"/>
            </a:solidFill>
            <a:uFillTx/>
            <a:latin typeface="Arial"/>
            <a:cs typeface="Arial"/>
          </a:endParaRPr>
        </a:p>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en-GB" sz="1000" b="0" i="0" u="none" strike="noStrike" kern="0" cap="none" spc="0" baseline="0">
            <a:solidFill>
              <a:srgbClr val="000000"/>
            </a:solidFill>
            <a:uFillTx/>
            <a:latin typeface="Arial"/>
            <a:cs typeface="Arial"/>
          </a:endParaRPr>
        </a:p>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en-GB" sz="1000" b="0" i="0" u="none" strike="noStrike" kern="0" cap="none" spc="0" baseline="0">
            <a:solidFill>
              <a:srgbClr val="000000"/>
            </a:solidFill>
            <a:uFillTx/>
            <a:latin typeface="Arial"/>
            <a:cs typeface="Arial"/>
          </a:endParaRPr>
        </a:p>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en-GB" sz="1000" b="0" i="0" u="none" strike="noStrike" kern="0" cap="none" spc="0" baseline="0">
            <a:solidFill>
              <a:srgbClr val="000000"/>
            </a:solidFill>
            <a:uFillTx/>
            <a:latin typeface="Arial"/>
            <a:cs typeface="Arial"/>
          </a:endParaRPr>
        </a:p>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en-GB" sz="1000" b="0" i="0" u="none" strike="noStrike" kern="0" cap="none" spc="0" baseline="0">
            <a:solidFill>
              <a:srgbClr val="000000"/>
            </a:solidFill>
            <a:uFillTx/>
            <a:latin typeface="Arial"/>
            <a:cs typeface="Arial"/>
          </a:endParaRPr>
        </a:p>
      </xdr:txBody>
    </xdr:sp>
    <xdr:clientData/>
  </xdr:oneCellAnchor>
</xdr:wsDr>
</file>

<file path=xl/theme/theme1.xml><?xml version="1.0" encoding="utf-8"?>
<a:theme xmlns:a="http://schemas.openxmlformats.org/drawingml/2006/main" name="Office Theme">
  <a:themeElements>
    <a:clrScheme name="DfT Theme">
      <a:dk1>
        <a:srgbClr val="232323"/>
      </a:dk1>
      <a:lt1>
        <a:sysClr val="window" lastClr="FFFFFF"/>
      </a:lt1>
      <a:dk2>
        <a:srgbClr val="626262"/>
      </a:dk2>
      <a:lt2>
        <a:srgbClr val="EEF1F2"/>
      </a:lt2>
      <a:accent1>
        <a:srgbClr val="006853"/>
      </a:accent1>
      <a:accent2>
        <a:srgbClr val="15B542"/>
      </a:accent2>
      <a:accent3>
        <a:srgbClr val="1DE9B6"/>
      </a:accent3>
      <a:accent4>
        <a:srgbClr val="0082CA"/>
      </a:accent4>
      <a:accent5>
        <a:srgbClr val="E60000"/>
      </a:accent5>
      <a:accent6>
        <a:srgbClr val="FE5500"/>
      </a:accent6>
      <a:hlink>
        <a:srgbClr val="001A7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concessionary-bus-travel-reimbursement-calculator" TargetMode="External"/><Relationship Id="rId2" Type="http://schemas.openxmlformats.org/officeDocument/2006/relationships/hyperlink" Target="https://www.gov.uk/government/publications/guidance-on-reimbursing-bus-operators-for-concessionary-travel" TargetMode="External"/><Relationship Id="rId1" Type="http://schemas.openxmlformats.org/officeDocument/2006/relationships/hyperlink" Target="https://assets.publishing.service.gov.uk/media/5dfa0669ed915d0931d74799/sosapplications.pdf"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organisations/department-for-transport/about/personal-information-charter" TargetMode="External"/><Relationship Id="rId4" Type="http://schemas.openxmlformats.org/officeDocument/2006/relationships/hyperlink" Target="mailto:concessionaryfares@df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V85"/>
  <sheetViews>
    <sheetView showGridLines="0" tabSelected="1" workbookViewId="0">
      <selection activeCell="C8" sqref="C8"/>
    </sheetView>
  </sheetViews>
  <sheetFormatPr defaultColWidth="8.7109375" defaultRowHeight="12.6"/>
  <cols>
    <col min="1" max="1" width="4.140625" style="1" customWidth="1"/>
    <col min="2" max="2" width="47.7109375" style="1" customWidth="1"/>
    <col min="3" max="3" width="16.42578125" style="1" customWidth="1"/>
    <col min="4" max="4" width="17.42578125" style="1" customWidth="1"/>
    <col min="5" max="5" width="53" style="1" customWidth="1"/>
    <col min="6" max="6" width="25.140625" style="1" customWidth="1"/>
    <col min="7" max="7" width="27.42578125" style="1" customWidth="1"/>
    <col min="8" max="8" width="13.42578125" style="1" customWidth="1"/>
    <col min="9" max="19" width="8.7109375" style="1" customWidth="1"/>
    <col min="20" max="20" width="10.42578125" style="3" customWidth="1"/>
    <col min="21" max="21" width="8.7109375" style="1" customWidth="1"/>
    <col min="22" max="16384" width="8.7109375" style="1"/>
  </cols>
  <sheetData>
    <row r="1" spans="1:20" s="261" customFormat="1" ht="19.5" customHeight="1">
      <c r="A1" s="258"/>
      <c r="B1" s="259" t="s">
        <v>0</v>
      </c>
      <c r="C1" s="260"/>
      <c r="D1" s="260"/>
      <c r="E1" s="260"/>
      <c r="F1" s="260"/>
      <c r="G1" s="260"/>
      <c r="H1" s="258"/>
      <c r="N1" s="262" t="s">
        <v>1</v>
      </c>
      <c r="O1" s="262"/>
      <c r="P1" s="262" t="s">
        <v>2</v>
      </c>
      <c r="T1" s="263"/>
    </row>
    <row r="2" spans="1:20" s="261" customFormat="1" ht="18" customHeight="1">
      <c r="A2" s="258"/>
      <c r="B2" s="286" t="s">
        <v>3</v>
      </c>
      <c r="C2" s="286"/>
      <c r="D2" s="287"/>
      <c r="E2" s="287"/>
      <c r="F2" s="260"/>
      <c r="G2" s="260"/>
      <c r="H2" s="258"/>
      <c r="N2" s="262" t="s">
        <v>4</v>
      </c>
      <c r="O2" s="262"/>
      <c r="P2" s="262" t="s">
        <v>5</v>
      </c>
      <c r="T2" s="263"/>
    </row>
    <row r="3" spans="1:20" s="261" customFormat="1" ht="7.5" customHeight="1">
      <c r="A3" s="258"/>
      <c r="B3" s="260"/>
      <c r="C3" s="260"/>
      <c r="D3" s="260"/>
      <c r="E3" s="260"/>
      <c r="F3" s="260"/>
      <c r="G3" s="260"/>
      <c r="H3" s="258"/>
      <c r="T3" s="263"/>
    </row>
    <row r="4" spans="1:20" ht="18.95">
      <c r="B4" s="243" t="s">
        <v>6</v>
      </c>
      <c r="C4" s="288" t="s">
        <v>7</v>
      </c>
      <c r="D4" s="288"/>
      <c r="E4" s="288"/>
      <c r="F4" s="288"/>
      <c r="G4" s="288"/>
      <c r="H4" s="288"/>
    </row>
    <row r="5" spans="1:20" ht="18.95">
      <c r="B5" s="2"/>
      <c r="C5" s="288" t="s">
        <v>8</v>
      </c>
      <c r="D5" s="288"/>
      <c r="E5" s="288"/>
      <c r="F5" s="288"/>
      <c r="G5" s="288"/>
      <c r="H5" s="288"/>
    </row>
    <row r="6" spans="1:20" ht="12" customHeight="1">
      <c r="B6" s="4"/>
      <c r="C6" s="4"/>
      <c r="D6" s="4"/>
    </row>
    <row r="7" spans="1:20" ht="12" customHeight="1">
      <c r="B7" s="5"/>
      <c r="C7" s="6"/>
      <c r="D7" s="6"/>
      <c r="E7" s="7"/>
      <c r="F7" s="7"/>
      <c r="G7" s="7"/>
      <c r="H7" s="8"/>
    </row>
    <row r="8" spans="1:20" ht="48.75" customHeight="1">
      <c r="B8" s="9"/>
      <c r="C8" s="10" t="s">
        <v>9</v>
      </c>
      <c r="D8" s="11" t="s">
        <v>10</v>
      </c>
      <c r="E8" s="289" t="s">
        <v>11</v>
      </c>
      <c r="F8" s="289"/>
      <c r="G8" s="289"/>
      <c r="H8" s="8"/>
    </row>
    <row r="9" spans="1:20" s="12" customFormat="1" ht="27" customHeight="1">
      <c r="B9" s="13" t="s">
        <v>12</v>
      </c>
      <c r="C9" s="14" t="s">
        <v>13</v>
      </c>
      <c r="D9" s="15" t="s">
        <v>14</v>
      </c>
      <c r="E9" s="282" t="s">
        <v>15</v>
      </c>
      <c r="F9" s="282"/>
      <c r="G9" s="282"/>
      <c r="H9" s="16"/>
      <c r="T9" s="17"/>
    </row>
    <row r="10" spans="1:20" s="12" customFormat="1" ht="66.75" customHeight="1">
      <c r="B10" s="13" t="s">
        <v>16</v>
      </c>
      <c r="C10" s="14" t="s">
        <v>13</v>
      </c>
      <c r="D10" s="14" t="s">
        <v>17</v>
      </c>
      <c r="E10" s="282" t="s">
        <v>18</v>
      </c>
      <c r="F10" s="282"/>
      <c r="G10" s="282"/>
      <c r="H10" s="16"/>
      <c r="T10" s="17"/>
    </row>
    <row r="11" spans="1:20" s="12" customFormat="1" ht="66.75" customHeight="1">
      <c r="B11" s="13" t="s">
        <v>19</v>
      </c>
      <c r="C11" s="14" t="s">
        <v>13</v>
      </c>
      <c r="D11" s="14" t="s">
        <v>20</v>
      </c>
      <c r="E11" s="282" t="s">
        <v>21</v>
      </c>
      <c r="F11" s="282"/>
      <c r="G11" s="282"/>
      <c r="H11" s="16"/>
      <c r="T11" s="17"/>
    </row>
    <row r="12" spans="1:20" s="12" customFormat="1" ht="66.75" customHeight="1">
      <c r="B12" s="13" t="s">
        <v>22</v>
      </c>
      <c r="C12" s="14" t="s">
        <v>13</v>
      </c>
      <c r="D12" s="14" t="s">
        <v>20</v>
      </c>
      <c r="E12" s="282" t="s">
        <v>23</v>
      </c>
      <c r="F12" s="282"/>
      <c r="G12" s="282"/>
      <c r="H12" s="16"/>
      <c r="T12" s="17"/>
    </row>
    <row r="13" spans="1:20" s="12" customFormat="1" ht="39.75" customHeight="1">
      <c r="B13" s="13" t="s">
        <v>24</v>
      </c>
      <c r="C13" s="14" t="s">
        <v>13</v>
      </c>
      <c r="D13" s="14" t="s">
        <v>20</v>
      </c>
      <c r="E13" s="282" t="s">
        <v>25</v>
      </c>
      <c r="F13" s="282"/>
      <c r="G13" s="282"/>
      <c r="H13" s="16"/>
      <c r="T13" s="17"/>
    </row>
    <row r="14" spans="1:20" s="12" customFormat="1" ht="39.75" customHeight="1">
      <c r="B14" s="13" t="s">
        <v>26</v>
      </c>
      <c r="C14" s="14" t="s">
        <v>13</v>
      </c>
      <c r="D14" s="14" t="s">
        <v>20</v>
      </c>
      <c r="E14" s="282" t="s">
        <v>27</v>
      </c>
      <c r="F14" s="282"/>
      <c r="G14" s="282"/>
      <c r="H14" s="16"/>
      <c r="T14" s="17"/>
    </row>
    <row r="15" spans="1:20" s="12" customFormat="1" ht="39.75" customHeight="1">
      <c r="B15" s="13" t="s">
        <v>28</v>
      </c>
      <c r="C15" s="14" t="s">
        <v>13</v>
      </c>
      <c r="D15" s="14" t="s">
        <v>20</v>
      </c>
      <c r="E15" s="282" t="s">
        <v>29</v>
      </c>
      <c r="F15" s="282"/>
      <c r="G15" s="282"/>
      <c r="H15" s="16"/>
      <c r="T15" s="17"/>
    </row>
    <row r="16" spans="1:20" s="12" customFormat="1" ht="39.75" customHeight="1">
      <c r="B16" s="13" t="s">
        <v>30</v>
      </c>
      <c r="C16" s="14" t="s">
        <v>13</v>
      </c>
      <c r="D16" s="14" t="s">
        <v>31</v>
      </c>
      <c r="E16" s="282" t="s">
        <v>32</v>
      </c>
      <c r="F16" s="282"/>
      <c r="G16" s="282"/>
      <c r="H16" s="16"/>
      <c r="T16" s="17"/>
    </row>
    <row r="17" spans="2:20" s="12" customFormat="1" ht="39.75" customHeight="1">
      <c r="B17" s="13" t="s">
        <v>33</v>
      </c>
      <c r="C17" s="14" t="s">
        <v>13</v>
      </c>
      <c r="D17" s="14" t="s">
        <v>34</v>
      </c>
      <c r="E17" s="282" t="s">
        <v>35</v>
      </c>
      <c r="F17" s="282"/>
      <c r="G17" s="282"/>
      <c r="H17" s="16"/>
      <c r="T17" s="17"/>
    </row>
    <row r="18" spans="2:20" s="12" customFormat="1" ht="39.75" customHeight="1">
      <c r="B18" s="13" t="s">
        <v>36</v>
      </c>
      <c r="C18" s="14" t="s">
        <v>37</v>
      </c>
      <c r="D18" s="14" t="s">
        <v>38</v>
      </c>
      <c r="E18" s="282" t="s">
        <v>39</v>
      </c>
      <c r="F18" s="282"/>
      <c r="G18" s="282"/>
      <c r="H18" s="16"/>
      <c r="T18" s="17"/>
    </row>
    <row r="19" spans="2:20" s="12" customFormat="1" ht="39.75" customHeight="1">
      <c r="B19" s="267" t="s">
        <v>40</v>
      </c>
      <c r="C19" s="14" t="s">
        <v>13</v>
      </c>
      <c r="D19" s="14" t="s">
        <v>14</v>
      </c>
      <c r="E19" s="282" t="s">
        <v>41</v>
      </c>
      <c r="F19" s="282"/>
      <c r="G19" s="282"/>
      <c r="H19" s="16"/>
      <c r="T19" s="17"/>
    </row>
    <row r="20" spans="2:20" s="12" customFormat="1" ht="39.75" customHeight="1">
      <c r="B20" s="13" t="s">
        <v>42</v>
      </c>
      <c r="C20" s="14" t="s">
        <v>13</v>
      </c>
      <c r="D20" s="15" t="s">
        <v>43</v>
      </c>
      <c r="E20" s="282" t="s">
        <v>44</v>
      </c>
      <c r="F20" s="282"/>
      <c r="G20" s="282"/>
      <c r="H20" s="16"/>
      <c r="T20" s="17"/>
    </row>
    <row r="21" spans="2:20" s="12" customFormat="1" ht="39.75" customHeight="1">
      <c r="B21" s="13" t="s">
        <v>45</v>
      </c>
      <c r="C21" s="14" t="s">
        <v>13</v>
      </c>
      <c r="D21" s="15" t="s">
        <v>14</v>
      </c>
      <c r="E21" s="282" t="s">
        <v>41</v>
      </c>
      <c r="F21" s="282"/>
      <c r="G21" s="282"/>
      <c r="H21" s="16"/>
      <c r="T21" s="17"/>
    </row>
    <row r="22" spans="2:20" s="12" customFormat="1" ht="39.75" customHeight="1">
      <c r="B22" s="13" t="s">
        <v>46</v>
      </c>
      <c r="C22" s="14" t="s">
        <v>47</v>
      </c>
      <c r="D22" s="15" t="s">
        <v>47</v>
      </c>
      <c r="E22" s="282" t="s">
        <v>48</v>
      </c>
      <c r="F22" s="282"/>
      <c r="G22" s="282"/>
      <c r="H22" s="16"/>
      <c r="T22" s="17"/>
    </row>
    <row r="23" spans="2:20" ht="6" customHeight="1">
      <c r="B23" s="18"/>
      <c r="C23" s="19"/>
      <c r="D23" s="19"/>
      <c r="E23" s="20"/>
      <c r="F23" s="20"/>
      <c r="G23" s="20"/>
      <c r="H23" s="8"/>
    </row>
    <row r="24" spans="2:20" ht="12.75" customHeight="1">
      <c r="B24" s="21"/>
      <c r="C24" s="21"/>
      <c r="D24" s="21"/>
      <c r="E24" s="22"/>
      <c r="F24" s="22"/>
      <c r="G24" s="22"/>
    </row>
    <row r="25" spans="2:20" ht="12.75" customHeight="1">
      <c r="B25" s="21"/>
      <c r="C25" s="21"/>
      <c r="D25" s="21"/>
      <c r="E25" s="22"/>
      <c r="F25" s="22"/>
      <c r="G25" s="22"/>
    </row>
    <row r="26" spans="2:20" ht="12.75" customHeight="1">
      <c r="B26" s="21"/>
      <c r="C26" s="21"/>
      <c r="D26" s="21"/>
      <c r="E26" s="22"/>
      <c r="F26" s="22"/>
      <c r="G26" s="22"/>
    </row>
    <row r="27" spans="2:20" ht="12.75" customHeight="1">
      <c r="B27" s="4"/>
      <c r="C27" s="4"/>
      <c r="D27" s="4"/>
    </row>
    <row r="28" spans="2:20" ht="15" customHeight="1">
      <c r="B28" s="2" t="s">
        <v>49</v>
      </c>
      <c r="C28" s="23"/>
      <c r="D28" s="2"/>
    </row>
    <row r="29" spans="2:20" ht="4.5" customHeight="1">
      <c r="B29" s="4"/>
      <c r="C29" s="4"/>
      <c r="D29" s="4"/>
    </row>
    <row r="30" spans="2:20" ht="68.45" customHeight="1">
      <c r="B30" s="290" t="s">
        <v>50</v>
      </c>
      <c r="C30" s="290"/>
      <c r="D30" s="290"/>
      <c r="E30" s="290"/>
      <c r="F30" s="290"/>
      <c r="G30" s="290"/>
    </row>
    <row r="31" spans="2:20" ht="15.75" customHeight="1">
      <c r="B31" s="291" t="s">
        <v>51</v>
      </c>
      <c r="C31" s="291"/>
      <c r="D31" s="291"/>
      <c r="E31" s="291"/>
      <c r="F31" s="291"/>
      <c r="G31" s="291"/>
    </row>
    <row r="32" spans="2:20" ht="42" customHeight="1">
      <c r="B32" s="291"/>
      <c r="C32" s="291"/>
      <c r="D32" s="291"/>
      <c r="E32" s="291"/>
      <c r="F32" s="291"/>
      <c r="G32" s="291"/>
    </row>
    <row r="33" spans="1:22" ht="12.75" hidden="1" customHeight="1">
      <c r="B33" s="333"/>
      <c r="C33" s="333"/>
      <c r="D33" s="333"/>
      <c r="E33" s="333"/>
      <c r="H33" s="8"/>
    </row>
    <row r="34" spans="1:22" ht="18" customHeight="1">
      <c r="B34" s="24"/>
      <c r="C34" s="25" t="s">
        <v>52</v>
      </c>
      <c r="D34" s="26"/>
      <c r="E34" s="26"/>
      <c r="F34" s="26"/>
      <c r="G34" s="27"/>
    </row>
    <row r="35" spans="1:22" ht="18" customHeight="1">
      <c r="B35" s="24" t="s">
        <v>53</v>
      </c>
      <c r="C35" s="292" t="s">
        <v>54</v>
      </c>
      <c r="D35" s="292"/>
      <c r="E35" s="292"/>
      <c r="F35" s="292"/>
      <c r="G35" s="292"/>
    </row>
    <row r="36" spans="1:22" ht="18" customHeight="1">
      <c r="B36" s="24" t="s">
        <v>55</v>
      </c>
      <c r="C36" s="292" t="s">
        <v>56</v>
      </c>
      <c r="D36" s="292"/>
      <c r="E36" s="292"/>
      <c r="F36" s="292"/>
      <c r="G36" s="292"/>
    </row>
    <row r="37" spans="1:22" ht="29.25" customHeight="1">
      <c r="B37" s="293" t="s">
        <v>57</v>
      </c>
      <c r="C37" s="293"/>
      <c r="D37" s="293"/>
      <c r="E37" s="293"/>
      <c r="F37" s="293"/>
      <c r="G37" s="293"/>
    </row>
    <row r="38" spans="1:22" ht="29.25" customHeight="1">
      <c r="B38" s="293" t="s">
        <v>58</v>
      </c>
      <c r="C38" s="293"/>
      <c r="D38" s="293"/>
      <c r="E38" s="293"/>
      <c r="F38" s="293"/>
      <c r="G38" s="293"/>
    </row>
    <row r="39" spans="1:22" ht="12.75" customHeight="1">
      <c r="B39" s="293" t="s">
        <v>59</v>
      </c>
      <c r="C39" s="293"/>
      <c r="D39" s="293"/>
      <c r="E39" s="293"/>
      <c r="F39" s="293"/>
      <c r="G39" s="293"/>
    </row>
    <row r="40" spans="1:22" ht="15" customHeight="1">
      <c r="B40" s="28"/>
      <c r="C40" s="26"/>
      <c r="D40" s="26"/>
      <c r="E40" s="29" t="s">
        <v>60</v>
      </c>
      <c r="F40" s="30"/>
      <c r="G40" s="31"/>
      <c r="V40" s="32" t="s">
        <v>61</v>
      </c>
    </row>
    <row r="41" spans="1:22" ht="2.25" customHeight="1">
      <c r="B41" s="28"/>
      <c r="C41" s="26"/>
      <c r="D41" s="26"/>
      <c r="E41" s="33"/>
      <c r="F41" s="30"/>
      <c r="G41" s="31"/>
      <c r="V41" s="32" t="s">
        <v>62</v>
      </c>
    </row>
    <row r="42" spans="1:22" customFormat="1" ht="15" customHeight="1">
      <c r="A42" s="1"/>
      <c r="B42" s="294" t="s">
        <v>63</v>
      </c>
      <c r="C42" s="294"/>
      <c r="D42" s="294"/>
      <c r="E42" s="294"/>
      <c r="F42" s="294"/>
      <c r="G42" s="294"/>
      <c r="H42" s="1"/>
      <c r="I42" s="1"/>
      <c r="J42" s="1"/>
      <c r="K42" s="1"/>
      <c r="L42" s="1"/>
      <c r="M42" s="1"/>
      <c r="N42" s="1"/>
      <c r="O42" s="1"/>
      <c r="P42" s="1"/>
      <c r="Q42" s="1"/>
      <c r="R42" s="1"/>
      <c r="S42" s="1"/>
      <c r="T42" s="3"/>
      <c r="U42" s="1"/>
      <c r="V42" s="32" t="s">
        <v>64</v>
      </c>
    </row>
    <row r="43" spans="1:22" customFormat="1" ht="30" customHeight="1">
      <c r="A43" s="1"/>
      <c r="B43" s="295" t="s">
        <v>65</v>
      </c>
      <c r="C43" s="295"/>
      <c r="D43" s="295"/>
      <c r="E43" s="295"/>
      <c r="F43" s="295"/>
      <c r="G43" s="295"/>
      <c r="H43" s="1"/>
      <c r="I43" s="1"/>
      <c r="J43" s="1"/>
      <c r="K43" s="1"/>
      <c r="L43" s="1"/>
      <c r="M43" s="1"/>
      <c r="N43" s="1"/>
      <c r="O43" s="1"/>
      <c r="P43" s="1"/>
      <c r="Q43" s="1"/>
      <c r="R43" s="1"/>
      <c r="S43" s="1"/>
      <c r="T43" s="3"/>
      <c r="U43" s="1"/>
      <c r="V43" s="32" t="s">
        <v>66</v>
      </c>
    </row>
    <row r="44" spans="1:22" customFormat="1" ht="45" customHeight="1">
      <c r="A44" s="1"/>
      <c r="B44" s="290" t="s">
        <v>67</v>
      </c>
      <c r="C44" s="290"/>
      <c r="D44" s="290"/>
      <c r="E44" s="290"/>
      <c r="F44" s="290"/>
      <c r="G44" s="290"/>
      <c r="H44" s="1"/>
      <c r="I44" s="1"/>
      <c r="J44" s="1"/>
      <c r="K44" s="1"/>
      <c r="L44" s="1"/>
      <c r="M44" s="1"/>
      <c r="N44" s="1"/>
      <c r="O44" s="1"/>
      <c r="P44" s="1"/>
      <c r="Q44" s="1"/>
      <c r="R44" s="1"/>
      <c r="S44" s="1"/>
      <c r="T44" s="3"/>
      <c r="U44" s="1"/>
      <c r="V44" s="32" t="s">
        <v>66</v>
      </c>
    </row>
    <row r="45" spans="1:22" customFormat="1" ht="12.95">
      <c r="A45" s="1"/>
      <c r="B45" s="283" t="s">
        <v>68</v>
      </c>
      <c r="C45" s="284"/>
      <c r="D45" s="284"/>
      <c r="E45" s="284"/>
      <c r="F45" s="284"/>
      <c r="G45" s="285"/>
      <c r="H45" s="1"/>
      <c r="I45" s="1"/>
      <c r="J45" s="1"/>
      <c r="K45" s="1"/>
      <c r="L45" s="1"/>
      <c r="M45" s="1"/>
      <c r="N45" s="1"/>
      <c r="O45" s="1"/>
      <c r="P45" s="1"/>
      <c r="Q45" s="1"/>
      <c r="R45" s="1"/>
      <c r="S45" s="1"/>
      <c r="T45" s="3"/>
      <c r="U45" s="1"/>
      <c r="V45" s="32"/>
    </row>
    <row r="46" spans="1:22" customFormat="1" ht="9" customHeight="1">
      <c r="A46" s="1"/>
      <c r="B46" s="34"/>
      <c r="C46" s="34"/>
      <c r="D46" s="34"/>
      <c r="E46" s="34"/>
      <c r="F46" s="1"/>
      <c r="G46" s="1"/>
      <c r="H46" s="1"/>
      <c r="I46" s="1"/>
      <c r="J46" s="1"/>
      <c r="K46" s="1"/>
      <c r="L46" s="1"/>
      <c r="M46" s="1"/>
      <c r="N46" s="1"/>
      <c r="O46" s="1"/>
      <c r="P46" s="1"/>
      <c r="Q46" s="1"/>
      <c r="R46" s="1"/>
      <c r="S46" s="1"/>
      <c r="T46" s="3"/>
      <c r="U46" s="1"/>
      <c r="V46" s="1"/>
    </row>
    <row r="47" spans="1:22" customFormat="1" ht="15.75" customHeight="1">
      <c r="A47" s="1"/>
      <c r="B47" s="35"/>
      <c r="C47" s="35"/>
      <c r="D47" s="35"/>
      <c r="E47" s="36" t="s">
        <v>69</v>
      </c>
      <c r="F47" s="1" t="s">
        <v>70</v>
      </c>
      <c r="G47" s="1"/>
      <c r="H47" s="1"/>
      <c r="I47" s="1"/>
      <c r="J47" s="1"/>
      <c r="K47" s="1"/>
      <c r="L47" s="1"/>
      <c r="M47" s="1"/>
      <c r="N47" s="1"/>
      <c r="O47" s="1"/>
      <c r="P47" s="1"/>
      <c r="Q47" s="1"/>
      <c r="R47" s="1"/>
      <c r="S47" s="1"/>
      <c r="T47" s="3"/>
      <c r="U47" s="1"/>
      <c r="V47" s="1"/>
    </row>
    <row r="48" spans="1:22" customFormat="1" ht="3" customHeight="1">
      <c r="A48" s="1"/>
      <c r="B48" s="1"/>
      <c r="C48" s="1"/>
      <c r="D48" s="1"/>
      <c r="E48" s="1"/>
      <c r="F48" s="1"/>
      <c r="G48" s="1"/>
      <c r="H48" s="1"/>
      <c r="I48" s="1"/>
      <c r="J48" s="1"/>
      <c r="K48" s="1"/>
      <c r="L48" s="1"/>
      <c r="M48" s="1"/>
      <c r="N48" s="1"/>
      <c r="O48" s="1"/>
      <c r="P48" s="1"/>
      <c r="Q48" s="1"/>
      <c r="R48" s="1"/>
      <c r="S48" s="1"/>
      <c r="T48" s="3"/>
      <c r="U48" s="1"/>
      <c r="V48" s="1"/>
    </row>
    <row r="49" spans="1:22" customFormat="1" ht="12.95">
      <c r="A49" s="1"/>
      <c r="B49" s="35" t="s">
        <v>71</v>
      </c>
      <c r="C49" s="35"/>
      <c r="D49" s="35"/>
      <c r="E49" s="1"/>
      <c r="F49" s="1"/>
      <c r="G49" s="1"/>
      <c r="H49" s="1"/>
      <c r="I49" s="1"/>
      <c r="J49" s="1"/>
      <c r="K49" s="1"/>
      <c r="L49" s="1"/>
      <c r="M49" s="1"/>
      <c r="N49" s="1"/>
      <c r="O49" s="1"/>
      <c r="P49" s="1"/>
      <c r="Q49" s="1"/>
      <c r="R49" s="1"/>
      <c r="S49" s="1"/>
      <c r="T49" s="3"/>
      <c r="U49" s="1"/>
      <c r="V49" s="32" t="s">
        <v>2</v>
      </c>
    </row>
    <row r="50" spans="1:22" customFormat="1" ht="15" customHeight="1">
      <c r="A50" s="1"/>
      <c r="B50" s="37" t="s">
        <v>72</v>
      </c>
      <c r="C50" s="37"/>
      <c r="D50" s="37"/>
      <c r="E50" s="251"/>
      <c r="F50" s="1"/>
      <c r="G50" s="1"/>
      <c r="H50" s="1"/>
      <c r="I50" s="1"/>
      <c r="J50" s="1"/>
      <c r="K50" s="1"/>
      <c r="L50" s="1"/>
      <c r="M50" s="1"/>
      <c r="N50" s="1"/>
      <c r="O50" s="1"/>
      <c r="P50" s="1"/>
      <c r="Q50" s="1"/>
      <c r="R50" s="1"/>
      <c r="S50" s="1"/>
      <c r="T50" s="3"/>
      <c r="U50" s="1"/>
      <c r="V50" s="32" t="s">
        <v>5</v>
      </c>
    </row>
    <row r="51" spans="1:22" customFormat="1" ht="15" customHeight="1">
      <c r="A51" s="296" t="str">
        <f>IF(E50="OPERATOR","Comments by the TCA",IF(E50=0,"Comments by the other party","Comments by the OPERATOR"))</f>
        <v>Comments by the other party</v>
      </c>
      <c r="B51" s="37" t="s">
        <v>73</v>
      </c>
      <c r="C51" s="37"/>
      <c r="D51" s="37"/>
      <c r="E51" s="204"/>
      <c r="F51" s="1" t="s">
        <v>68</v>
      </c>
      <c r="G51" s="1"/>
      <c r="H51" s="1"/>
      <c r="I51" s="1"/>
      <c r="J51" s="1"/>
      <c r="K51" s="1"/>
      <c r="L51" s="1"/>
      <c r="M51" s="1"/>
      <c r="N51" s="1"/>
      <c r="O51" s="1"/>
      <c r="P51" s="1"/>
      <c r="Q51" s="1"/>
      <c r="R51" s="1"/>
      <c r="S51" s="1"/>
      <c r="T51" s="3"/>
      <c r="U51" s="1"/>
      <c r="V51" s="1"/>
    </row>
    <row r="52" spans="1:22" customFormat="1" ht="15" customHeight="1">
      <c r="A52" s="296"/>
      <c r="B52" s="37" t="s">
        <v>74</v>
      </c>
      <c r="C52" s="37"/>
      <c r="D52" s="37"/>
      <c r="E52" s="204"/>
      <c r="F52" s="1"/>
      <c r="G52" s="1"/>
      <c r="H52" s="1"/>
      <c r="I52" s="1"/>
      <c r="J52" s="1"/>
      <c r="K52" s="1"/>
      <c r="L52" s="1"/>
      <c r="M52" s="1"/>
      <c r="N52" s="1"/>
      <c r="O52" s="1"/>
      <c r="P52" s="1"/>
      <c r="Q52" s="1"/>
      <c r="R52" s="1"/>
      <c r="S52" s="1"/>
      <c r="T52" s="3"/>
      <c r="U52" s="1"/>
      <c r="V52" s="1"/>
    </row>
    <row r="53" spans="1:22" customFormat="1" ht="15" customHeight="1">
      <c r="A53" s="296"/>
      <c r="B53" s="37" t="s">
        <v>75</v>
      </c>
      <c r="C53" s="37"/>
      <c r="D53" s="37"/>
      <c r="E53" s="252"/>
      <c r="F53" s="1"/>
      <c r="G53" s="1"/>
      <c r="H53" s="1"/>
      <c r="I53" s="1"/>
      <c r="J53" s="1"/>
      <c r="K53" s="1"/>
      <c r="L53" s="1"/>
      <c r="M53" s="1"/>
      <c r="N53" s="1"/>
      <c r="O53" s="1"/>
      <c r="P53" s="1"/>
      <c r="Q53" s="1"/>
      <c r="R53" s="1"/>
      <c r="S53" s="1"/>
      <c r="T53" s="3"/>
      <c r="U53" s="1"/>
      <c r="V53" s="1"/>
    </row>
    <row r="54" spans="1:22" customFormat="1" ht="15" customHeight="1">
      <c r="A54" s="296"/>
      <c r="B54" s="37" t="s">
        <v>76</v>
      </c>
      <c r="C54" s="37"/>
      <c r="D54" s="37"/>
      <c r="E54" s="204"/>
      <c r="F54" s="1"/>
      <c r="G54" s="1"/>
      <c r="H54" s="1"/>
      <c r="I54" s="1"/>
      <c r="J54" s="1"/>
      <c r="K54" s="1"/>
      <c r="L54" s="1"/>
      <c r="M54" s="1"/>
      <c r="N54" s="1"/>
      <c r="O54" s="1"/>
      <c r="P54" s="1"/>
      <c r="Q54" s="1"/>
      <c r="R54" s="1"/>
      <c r="S54" s="1"/>
      <c r="T54" s="3"/>
      <c r="U54" s="1"/>
      <c r="V54" s="1"/>
    </row>
    <row r="55" spans="1:22" customFormat="1" ht="12.95">
      <c r="A55" s="296"/>
      <c r="B55" s="39"/>
      <c r="C55" s="39"/>
      <c r="D55" s="39"/>
      <c r="E55" s="40"/>
      <c r="F55" s="1"/>
      <c r="G55" s="1"/>
      <c r="H55" s="1"/>
      <c r="I55" s="1"/>
      <c r="J55" s="1"/>
      <c r="K55" s="1"/>
      <c r="L55" s="1"/>
      <c r="M55" s="1"/>
      <c r="N55" s="1"/>
      <c r="O55" s="1"/>
      <c r="P55" s="1"/>
      <c r="Q55" s="1"/>
      <c r="R55" s="1"/>
      <c r="S55" s="1"/>
      <c r="T55" s="3"/>
      <c r="U55" s="1"/>
      <c r="V55" s="1"/>
    </row>
    <row r="56" spans="1:22" customFormat="1" ht="12.75" customHeight="1">
      <c r="A56" s="296"/>
      <c r="B56" s="35" t="s">
        <v>77</v>
      </c>
      <c r="C56" s="35"/>
      <c r="D56" s="35"/>
      <c r="E56" s="40"/>
      <c r="F56" s="1"/>
      <c r="G56" s="1"/>
      <c r="H56" s="1"/>
      <c r="I56" s="1"/>
      <c r="J56" s="1"/>
      <c r="K56" s="1"/>
      <c r="L56" s="1"/>
      <c r="M56" s="1"/>
      <c r="N56" s="1"/>
      <c r="O56" s="1"/>
      <c r="P56" s="1"/>
      <c r="Q56" s="1"/>
      <c r="R56" s="1"/>
      <c r="S56" s="1"/>
      <c r="T56" s="3"/>
      <c r="U56" s="1"/>
      <c r="V56" s="1"/>
    </row>
    <row r="57" spans="1:22" customFormat="1" ht="12.95">
      <c r="A57" s="296"/>
      <c r="B57" s="35"/>
      <c r="C57" s="35"/>
      <c r="D57" s="35"/>
      <c r="E57" s="40"/>
      <c r="F57" s="1"/>
      <c r="G57" s="1"/>
      <c r="H57" s="1"/>
      <c r="I57" s="1"/>
      <c r="J57" s="1"/>
      <c r="K57" s="1"/>
      <c r="L57" s="1"/>
      <c r="M57" s="1"/>
      <c r="N57" s="1"/>
      <c r="O57" s="1"/>
      <c r="P57" s="1"/>
      <c r="Q57" s="1"/>
      <c r="R57" s="1"/>
      <c r="S57" s="1"/>
      <c r="T57" s="3"/>
      <c r="U57" s="1"/>
      <c r="V57" s="1"/>
    </row>
    <row r="58" spans="1:22" customFormat="1" ht="12.75" customHeight="1">
      <c r="A58" s="296"/>
      <c r="B58" s="41" t="s">
        <v>78</v>
      </c>
      <c r="C58" s="35"/>
      <c r="D58" s="35"/>
      <c r="E58" s="40"/>
      <c r="F58" s="1"/>
      <c r="G58" s="1"/>
      <c r="H58" s="1"/>
      <c r="I58" s="1"/>
      <c r="J58" s="1"/>
      <c r="K58" s="1"/>
      <c r="L58" s="1"/>
      <c r="M58" s="1"/>
      <c r="N58" s="1"/>
      <c r="O58" s="1"/>
      <c r="P58" s="1"/>
      <c r="Q58" s="1"/>
      <c r="R58" s="1"/>
      <c r="S58" s="1"/>
      <c r="T58" s="3"/>
      <c r="U58" s="1"/>
      <c r="V58" s="1"/>
    </row>
    <row r="59" spans="1:22" customFormat="1" ht="12.95">
      <c r="A59" s="296"/>
      <c r="B59" s="35"/>
      <c r="C59" s="35"/>
      <c r="D59" s="35"/>
      <c r="E59" s="40"/>
      <c r="F59" s="1"/>
      <c r="G59" s="1"/>
      <c r="H59" s="1"/>
      <c r="I59" s="1"/>
      <c r="J59" s="1"/>
      <c r="K59" s="1"/>
      <c r="L59" s="1"/>
      <c r="M59" s="1"/>
      <c r="N59" s="1"/>
      <c r="O59" s="1"/>
      <c r="P59" s="1"/>
      <c r="Q59" s="1"/>
      <c r="R59" s="1"/>
      <c r="S59" s="1"/>
      <c r="T59" s="3"/>
      <c r="U59" s="1"/>
      <c r="V59" s="1"/>
    </row>
    <row r="60" spans="1:22" customFormat="1" ht="12.75" customHeight="1">
      <c r="A60" s="296"/>
      <c r="B60" s="297" t="s">
        <v>79</v>
      </c>
      <c r="C60" s="297"/>
      <c r="D60" s="297"/>
      <c r="E60" s="297"/>
      <c r="F60" s="297"/>
      <c r="G60" s="297"/>
      <c r="H60" s="297"/>
      <c r="I60" s="1"/>
      <c r="J60" s="1"/>
      <c r="K60" s="1"/>
      <c r="L60" s="1"/>
      <c r="M60" s="1"/>
      <c r="N60" s="1"/>
      <c r="O60" s="1"/>
      <c r="P60" s="1"/>
      <c r="Q60" s="1"/>
      <c r="R60" s="1"/>
      <c r="S60" s="1"/>
      <c r="T60" s="3"/>
      <c r="U60" s="1"/>
      <c r="V60" s="1"/>
    </row>
    <row r="61" spans="1:22" customFormat="1" ht="12.75" customHeight="1">
      <c r="A61" s="42"/>
      <c r="B61" s="297"/>
      <c r="C61" s="297"/>
      <c r="D61" s="297"/>
      <c r="E61" s="297"/>
      <c r="F61" s="297"/>
      <c r="G61" s="297"/>
      <c r="H61" s="297"/>
      <c r="I61" s="1"/>
      <c r="J61" s="1"/>
      <c r="K61" s="1"/>
      <c r="L61" s="1"/>
      <c r="M61" s="1"/>
      <c r="N61" s="1"/>
      <c r="O61" s="1"/>
      <c r="P61" s="1"/>
      <c r="Q61" s="1"/>
      <c r="R61" s="1"/>
      <c r="S61" s="1"/>
      <c r="T61" s="3"/>
      <c r="U61" s="1"/>
      <c r="V61" s="1"/>
    </row>
    <row r="62" spans="1:22" customFormat="1" ht="12.75" customHeight="1">
      <c r="A62" s="1"/>
      <c r="B62" s="34"/>
      <c r="C62" s="34"/>
      <c r="D62" s="34"/>
      <c r="E62" s="34"/>
      <c r="F62" s="1"/>
      <c r="G62" s="43"/>
      <c r="H62" s="1"/>
      <c r="I62" s="1"/>
      <c r="J62" s="1"/>
      <c r="K62" s="1"/>
      <c r="L62" s="1"/>
      <c r="M62" s="1"/>
      <c r="N62" s="1"/>
      <c r="O62" s="1"/>
      <c r="P62" s="1"/>
      <c r="Q62" s="1"/>
      <c r="R62" s="1"/>
      <c r="S62" s="1"/>
      <c r="T62" s="3"/>
      <c r="U62" s="1"/>
      <c r="V62" s="1"/>
    </row>
    <row r="63" spans="1:22" customFormat="1" ht="37.5">
      <c r="A63" s="275">
        <v>1.1000000000000001</v>
      </c>
      <c r="B63" s="34" t="s">
        <v>80</v>
      </c>
      <c r="C63" s="34"/>
      <c r="D63" s="34"/>
      <c r="E63" s="257" t="s">
        <v>81</v>
      </c>
      <c r="F63" s="1"/>
      <c r="G63" s="257" t="s">
        <v>82</v>
      </c>
      <c r="H63" s="1"/>
      <c r="I63" s="1"/>
      <c r="J63" s="1"/>
      <c r="K63" s="1"/>
      <c r="L63" s="1"/>
      <c r="M63" s="1"/>
      <c r="N63" s="1"/>
      <c r="O63" s="1"/>
      <c r="P63" s="1"/>
      <c r="Q63" s="1" t="s">
        <v>83</v>
      </c>
      <c r="R63" s="1"/>
      <c r="S63" s="1"/>
      <c r="T63" s="3"/>
      <c r="U63" s="1"/>
      <c r="V63" s="1"/>
    </row>
    <row r="64" spans="1:22" customFormat="1" ht="80.099999999999994" customHeight="1">
      <c r="A64" s="276"/>
      <c r="B64" s="34" t="s">
        <v>84</v>
      </c>
      <c r="C64" s="34"/>
      <c r="D64" s="34"/>
      <c r="E64" s="253"/>
      <c r="F64" s="44" t="str">
        <f>IF(E64="YES", "Please provide summary of position below and complete section 6", "")</f>
        <v/>
      </c>
      <c r="G64" s="334"/>
      <c r="H64" s="334"/>
      <c r="I64" s="45"/>
      <c r="J64" s="45"/>
      <c r="K64" s="46"/>
      <c r="L64" s="46"/>
      <c r="M64" s="46"/>
      <c r="N64" s="46"/>
      <c r="O64" s="1"/>
      <c r="P64" s="1"/>
      <c r="Q64" s="3"/>
      <c r="R64" s="1"/>
      <c r="S64" s="1"/>
      <c r="T64" s="3"/>
      <c r="U64" s="1"/>
      <c r="V64" s="1"/>
    </row>
    <row r="65" spans="1:22" customFormat="1" ht="80.099999999999994" customHeight="1">
      <c r="A65" s="276"/>
      <c r="B65" s="34" t="s">
        <v>85</v>
      </c>
      <c r="C65" s="34"/>
      <c r="D65" s="34"/>
      <c r="E65" s="253"/>
      <c r="F65" s="47" t="str">
        <f>IF(E65="YES", "Operator to complete sections 2, 2a-2e (as appropriate), 3, 4 and 6
TCA to complete sections  2, 2a-2e (as appropriate), 3, 5 and 6", "")</f>
        <v/>
      </c>
      <c r="G65" s="334"/>
      <c r="H65" s="334"/>
      <c r="I65" s="45"/>
      <c r="J65" s="45"/>
      <c r="K65" s="46"/>
      <c r="L65" s="46"/>
      <c r="M65" s="46"/>
      <c r="N65" s="46"/>
      <c r="O65" s="1"/>
      <c r="P65" s="1"/>
      <c r="Q65" s="1" t="s">
        <v>2</v>
      </c>
      <c r="R65" s="1"/>
      <c r="S65" s="1"/>
      <c r="T65" s="3" t="s">
        <v>2</v>
      </c>
      <c r="U65" s="1"/>
      <c r="V65" s="1"/>
    </row>
    <row r="66" spans="1:22" customFormat="1" ht="80.099999999999994" customHeight="1">
      <c r="A66" s="276"/>
      <c r="B66" s="34" t="s">
        <v>86</v>
      </c>
      <c r="C66" s="34"/>
      <c r="D66" s="34"/>
      <c r="E66" s="253"/>
      <c r="F66" s="44" t="str">
        <f>IF(E66="YES", "operator to complete sections 2, 2f, 3, 4 and 6
TCA to complete sections 2, 2f, 3, 5 and 6", "")</f>
        <v/>
      </c>
      <c r="G66" s="334"/>
      <c r="H66" s="334"/>
      <c r="I66" s="45"/>
      <c r="J66" s="45"/>
      <c r="K66" s="46"/>
      <c r="L66" s="46"/>
      <c r="M66" s="46"/>
      <c r="N66" s="46"/>
      <c r="O66" s="1"/>
      <c r="P66" s="1"/>
      <c r="Q66" s="1" t="s">
        <v>5</v>
      </c>
      <c r="R66" s="1"/>
      <c r="S66" s="1"/>
      <c r="T66" s="3" t="s">
        <v>5</v>
      </c>
      <c r="U66" s="1"/>
      <c r="V66" s="1"/>
    </row>
    <row r="67" spans="1:22" customFormat="1" ht="80.099999999999994" customHeight="1">
      <c r="A67" s="276"/>
      <c r="B67" s="34" t="s">
        <v>87</v>
      </c>
      <c r="C67" s="34"/>
      <c r="D67" s="34"/>
      <c r="E67" s="253"/>
      <c r="F67" s="44" t="str">
        <f>IF(E67="YES", "operator to complete sections 2, 2g, 3, 4 and 6
TCA to complete sections 2, 2g, 3, 5 and 6", "")</f>
        <v/>
      </c>
      <c r="G67" s="334"/>
      <c r="H67" s="334"/>
      <c r="I67" s="45"/>
      <c r="J67" s="45"/>
      <c r="K67" s="46"/>
      <c r="L67" s="46"/>
      <c r="M67" s="46"/>
      <c r="N67" s="46"/>
      <c r="O67" s="1"/>
      <c r="P67" s="1"/>
      <c r="Q67" s="1"/>
      <c r="R67" s="1"/>
      <c r="S67" s="1"/>
      <c r="T67" s="3"/>
      <c r="U67" s="1"/>
      <c r="V67" s="1"/>
    </row>
    <row r="68" spans="1:22" customFormat="1" ht="80.099999999999994" customHeight="1">
      <c r="A68" s="276"/>
      <c r="B68" s="34" t="s">
        <v>88</v>
      </c>
      <c r="C68" s="34"/>
      <c r="D68" s="34"/>
      <c r="E68" s="253"/>
      <c r="F68" s="44" t="str">
        <f>IF(E68="YES", "operator to complete sections 2, 2h, 3, 4 and 6
TCA to complete sections 2, 2h, 3, 5 and 6", "")</f>
        <v/>
      </c>
      <c r="G68" s="334"/>
      <c r="H68" s="334"/>
      <c r="I68" s="45"/>
      <c r="J68" s="45"/>
      <c r="K68" s="46"/>
      <c r="L68" s="46"/>
      <c r="M68" s="46"/>
      <c r="N68" s="46"/>
      <c r="O68" s="1"/>
      <c r="P68" s="1"/>
      <c r="Q68" s="1"/>
      <c r="R68" s="1"/>
      <c r="S68" s="1"/>
      <c r="T68" s="3"/>
      <c r="U68" s="1"/>
      <c r="V68" s="1"/>
    </row>
    <row r="69" spans="1:22" customFormat="1" ht="80.099999999999994" customHeight="1">
      <c r="A69" s="276"/>
      <c r="B69" s="34" t="s">
        <v>89</v>
      </c>
      <c r="C69" s="34"/>
      <c r="D69" s="34"/>
      <c r="E69" s="253"/>
      <c r="F69" s="44" t="str">
        <f>IF(E69="YES", "Please provide summary of position below and complete section 6", "")</f>
        <v/>
      </c>
      <c r="G69" s="255"/>
      <c r="H69" s="256"/>
      <c r="I69" s="45"/>
      <c r="J69" s="45"/>
      <c r="K69" s="46"/>
      <c r="L69" s="46"/>
      <c r="M69" s="46"/>
      <c r="N69" s="46"/>
      <c r="O69" s="1"/>
      <c r="P69" s="1"/>
      <c r="Q69" s="1"/>
      <c r="R69" s="1"/>
      <c r="S69" s="1"/>
      <c r="T69" s="3"/>
      <c r="U69" s="1"/>
      <c r="V69" s="1"/>
    </row>
    <row r="70" spans="1:22" customFormat="1" ht="12.95">
      <c r="A70" s="276"/>
      <c r="B70" s="34"/>
      <c r="C70" s="34"/>
      <c r="D70" s="34"/>
      <c r="E70" s="34"/>
      <c r="F70" s="1"/>
      <c r="G70" s="43"/>
      <c r="H70" s="1"/>
      <c r="I70" s="1"/>
      <c r="J70" s="1"/>
      <c r="K70" s="1"/>
      <c r="L70" s="1"/>
      <c r="M70" s="1"/>
      <c r="N70" s="1"/>
      <c r="O70" s="1"/>
      <c r="P70" s="1"/>
      <c r="Q70" s="1"/>
      <c r="R70" s="1"/>
      <c r="S70" s="1"/>
      <c r="T70" s="3"/>
      <c r="U70" s="1"/>
      <c r="V70" s="1"/>
    </row>
    <row r="71" spans="1:22" customFormat="1" ht="12.95">
      <c r="A71" s="276"/>
      <c r="B71" s="277"/>
      <c r="C71" s="39"/>
      <c r="D71" s="39"/>
      <c r="E71" s="40"/>
      <c r="F71" s="1"/>
      <c r="G71" s="1"/>
      <c r="H71" s="1"/>
      <c r="I71" s="1"/>
      <c r="J71" s="1"/>
      <c r="K71" s="1"/>
      <c r="L71" s="1"/>
      <c r="M71" s="1"/>
      <c r="N71" s="1"/>
      <c r="O71" s="1"/>
      <c r="P71" s="1"/>
      <c r="Q71" s="1"/>
      <c r="R71" s="1"/>
      <c r="S71" s="1"/>
      <c r="T71" s="3"/>
      <c r="U71" s="1"/>
      <c r="V71" s="1"/>
    </row>
    <row r="72" spans="1:22" customFormat="1" ht="24.95" customHeight="1">
      <c r="A72" s="276"/>
      <c r="B72" s="34" t="s">
        <v>90</v>
      </c>
      <c r="C72" s="39"/>
      <c r="D72" s="39"/>
      <c r="E72" s="254"/>
      <c r="F72" s="1"/>
      <c r="G72" s="1"/>
      <c r="H72" s="1"/>
      <c r="I72" s="1"/>
      <c r="J72" s="1"/>
      <c r="K72" s="1"/>
      <c r="L72" s="1"/>
      <c r="M72" s="1"/>
      <c r="N72" s="1"/>
      <c r="O72" s="1"/>
      <c r="P72" s="1"/>
      <c r="Q72" s="1"/>
      <c r="R72" s="1"/>
      <c r="S72" s="1"/>
      <c r="T72" s="3"/>
      <c r="U72" s="1"/>
      <c r="V72" s="1"/>
    </row>
    <row r="73" spans="1:22" customFormat="1" ht="24.95" customHeight="1">
      <c r="A73" s="1"/>
      <c r="B73" s="34"/>
      <c r="C73" s="39"/>
      <c r="D73" s="39"/>
      <c r="E73" s="48"/>
      <c r="F73" s="1"/>
      <c r="G73" s="1"/>
      <c r="H73" s="1"/>
      <c r="I73" s="1"/>
      <c r="J73" s="1"/>
      <c r="K73" s="1"/>
      <c r="L73" s="1"/>
      <c r="M73" s="1"/>
      <c r="N73" s="1"/>
      <c r="O73" s="1"/>
      <c r="P73" s="1"/>
      <c r="Q73" s="1"/>
      <c r="R73" s="1"/>
      <c r="S73" s="1"/>
      <c r="T73" s="3"/>
      <c r="U73" s="1"/>
      <c r="V73" s="1"/>
    </row>
    <row r="74" spans="1:22" customFormat="1" ht="12.95">
      <c r="A74" s="1"/>
      <c r="B74" s="244" t="s">
        <v>91</v>
      </c>
      <c r="C74" s="35"/>
      <c r="D74" s="35"/>
      <c r="E74" s="40"/>
      <c r="F74" s="1"/>
      <c r="G74" s="1"/>
      <c r="H74" s="1"/>
      <c r="I74" s="1"/>
      <c r="J74" s="1"/>
      <c r="K74" s="1"/>
      <c r="L74" s="1"/>
      <c r="M74" s="1"/>
      <c r="N74" s="1"/>
      <c r="O74" s="1"/>
      <c r="P74" s="1"/>
      <c r="Q74" s="1"/>
      <c r="R74" s="1"/>
      <c r="S74" s="1"/>
      <c r="T74" s="3"/>
      <c r="U74" s="1"/>
      <c r="V74" s="1"/>
    </row>
    <row r="75" spans="1:22" customFormat="1" ht="12.95">
      <c r="A75" s="1"/>
      <c r="B75" s="37" t="s">
        <v>92</v>
      </c>
      <c r="C75" s="37"/>
      <c r="D75" s="37"/>
      <c r="E75" s="204"/>
      <c r="F75" s="49"/>
      <c r="G75" s="1"/>
      <c r="H75" s="1"/>
      <c r="I75" s="1"/>
      <c r="J75" s="1"/>
      <c r="K75" s="1"/>
      <c r="L75" s="1"/>
      <c r="M75" s="1"/>
      <c r="N75" s="1"/>
      <c r="O75" s="1"/>
      <c r="P75" s="1"/>
      <c r="Q75" s="1"/>
      <c r="R75" s="1"/>
      <c r="S75" s="1"/>
      <c r="T75" s="3"/>
      <c r="U75" s="1"/>
      <c r="V75" s="1"/>
    </row>
    <row r="76" spans="1:22" customFormat="1" ht="12.95">
      <c r="A76" s="1"/>
      <c r="B76" s="37" t="s">
        <v>93</v>
      </c>
      <c r="C76" s="37"/>
      <c r="D76" s="37"/>
      <c r="E76" s="204"/>
      <c r="F76" s="49"/>
      <c r="G76" s="1"/>
      <c r="H76" s="1"/>
      <c r="I76" s="1"/>
      <c r="J76" s="1"/>
      <c r="K76" s="1"/>
      <c r="L76" s="1"/>
      <c r="M76" s="1"/>
      <c r="N76" s="1"/>
      <c r="O76" s="1"/>
      <c r="P76" s="1"/>
      <c r="Q76" s="1"/>
      <c r="R76" s="1"/>
      <c r="S76" s="1"/>
      <c r="T76" s="3"/>
      <c r="U76" s="1"/>
      <c r="V76" s="1"/>
    </row>
    <row r="77" spans="1:22" customFormat="1" ht="12.95">
      <c r="A77" s="1"/>
      <c r="B77" s="37" t="s">
        <v>94</v>
      </c>
      <c r="C77" s="37"/>
      <c r="D77" s="37"/>
      <c r="E77" s="204"/>
      <c r="F77" s="49"/>
      <c r="G77" s="1"/>
      <c r="H77" s="1"/>
      <c r="I77" s="1"/>
      <c r="J77" s="1"/>
      <c r="K77" s="1"/>
      <c r="L77" s="1"/>
      <c r="M77" s="1"/>
      <c r="N77" s="1"/>
      <c r="O77" s="1"/>
      <c r="P77" s="1"/>
      <c r="Q77" s="1"/>
      <c r="R77" s="1"/>
      <c r="S77" s="1"/>
      <c r="T77" s="3"/>
      <c r="U77" s="1"/>
      <c r="V77" s="1"/>
    </row>
    <row r="78" spans="1:22" customFormat="1" ht="3.75" customHeight="1">
      <c r="A78" s="1"/>
      <c r="B78" s="1"/>
      <c r="C78" s="1"/>
      <c r="D78" s="1"/>
      <c r="E78" s="50"/>
      <c r="F78" s="1"/>
      <c r="G78" s="51"/>
      <c r="H78" s="1"/>
      <c r="I78" s="1"/>
      <c r="J78" s="1"/>
      <c r="K78" s="1"/>
      <c r="L78" s="1"/>
      <c r="M78" s="1"/>
      <c r="N78" s="1"/>
      <c r="O78" s="1"/>
      <c r="P78" s="1"/>
      <c r="Q78" s="1"/>
      <c r="R78" s="1"/>
      <c r="S78" s="1"/>
      <c r="T78" s="3"/>
      <c r="U78" s="1"/>
      <c r="V78" s="1"/>
    </row>
    <row r="79" spans="1:22" customFormat="1" ht="15" customHeight="1">
      <c r="A79" s="1"/>
      <c r="B79" s="3"/>
      <c r="C79" s="3"/>
      <c r="D79" s="3"/>
      <c r="E79" s="3"/>
      <c r="F79" s="3"/>
      <c r="G79" s="1"/>
      <c r="H79" s="1"/>
      <c r="I79" s="1"/>
      <c r="J79" s="1"/>
      <c r="K79" s="1"/>
      <c r="L79" s="1"/>
      <c r="M79" s="1"/>
      <c r="N79" s="1"/>
      <c r="O79" s="1"/>
      <c r="P79" s="1"/>
      <c r="Q79" s="1"/>
      <c r="R79" s="1"/>
      <c r="S79" s="1"/>
      <c r="T79" s="3"/>
      <c r="U79" s="1"/>
      <c r="V79" s="1"/>
    </row>
    <row r="80" spans="1:22" customFormat="1" ht="3.75" customHeight="1">
      <c r="A80" s="1"/>
      <c r="B80" s="52"/>
      <c r="C80" s="52"/>
      <c r="D80" s="52"/>
      <c r="E80" s="1"/>
      <c r="F80" s="1"/>
      <c r="G80" s="53"/>
      <c r="H80" s="1"/>
      <c r="I80" s="1"/>
      <c r="J80" s="1"/>
      <c r="K80" s="1"/>
      <c r="L80" s="1"/>
      <c r="M80" s="1"/>
      <c r="N80" s="1"/>
      <c r="O80" s="1"/>
      <c r="P80" s="1"/>
      <c r="Q80" s="1"/>
      <c r="R80" s="1"/>
      <c r="S80" s="1"/>
      <c r="T80" s="3"/>
      <c r="U80" s="1"/>
      <c r="V80" s="1"/>
    </row>
    <row r="81" spans="1:22" customFormat="1" ht="112.5" customHeight="1">
      <c r="A81" s="1"/>
      <c r="B81" s="54" t="s">
        <v>95</v>
      </c>
      <c r="C81" s="54"/>
      <c r="D81" s="54"/>
      <c r="E81" s="334"/>
      <c r="F81" s="334"/>
      <c r="G81" s="334"/>
      <c r="H81" s="334"/>
      <c r="I81" s="1"/>
      <c r="J81" s="1"/>
      <c r="K81" s="1" t="b">
        <f>IF(G80&lt;1, TRUE,FALSE)</f>
        <v>1</v>
      </c>
      <c r="L81" s="1"/>
      <c r="M81" s="1"/>
      <c r="N81" s="1"/>
      <c r="O81" s="1"/>
      <c r="P81" s="1"/>
      <c r="Q81" s="1"/>
      <c r="R81" s="1"/>
      <c r="S81" s="1"/>
      <c r="T81" s="3"/>
      <c r="U81" s="1"/>
      <c r="V81" s="1"/>
    </row>
    <row r="85" spans="1:22" customFormat="1" ht="18" customHeight="1">
      <c r="A85" s="1"/>
      <c r="B85" s="1"/>
      <c r="C85" s="1"/>
      <c r="D85" s="1"/>
      <c r="E85" s="55"/>
      <c r="F85" s="1"/>
      <c r="G85" s="1"/>
      <c r="H85" s="1"/>
      <c r="I85" s="1"/>
      <c r="J85" s="1"/>
      <c r="K85" s="1"/>
      <c r="L85" s="1"/>
      <c r="M85" s="1"/>
      <c r="N85" s="1"/>
      <c r="O85" s="1"/>
      <c r="P85" s="1"/>
      <c r="Q85" s="1"/>
      <c r="R85" s="1"/>
      <c r="S85" s="1"/>
      <c r="T85" s="3"/>
      <c r="U85" s="1"/>
      <c r="V85" s="1"/>
    </row>
  </sheetData>
  <mergeCells count="39">
    <mergeCell ref="G68:H68"/>
    <mergeCell ref="E81:H81"/>
    <mergeCell ref="A51:A60"/>
    <mergeCell ref="B60:H61"/>
    <mergeCell ref="G64:H64"/>
    <mergeCell ref="G65:H65"/>
    <mergeCell ref="G66:H66"/>
    <mergeCell ref="G67:H67"/>
    <mergeCell ref="E18:G18"/>
    <mergeCell ref="E19:G19"/>
    <mergeCell ref="E20:G20"/>
    <mergeCell ref="B44:G44"/>
    <mergeCell ref="E22:G22"/>
    <mergeCell ref="B30:G30"/>
    <mergeCell ref="B31:G32"/>
    <mergeCell ref="B33:E33"/>
    <mergeCell ref="C35:G35"/>
    <mergeCell ref="C36:G36"/>
    <mergeCell ref="B37:G37"/>
    <mergeCell ref="B38:G38"/>
    <mergeCell ref="B39:G39"/>
    <mergeCell ref="B42:G42"/>
    <mergeCell ref="B43:G43"/>
    <mergeCell ref="E9:G9"/>
    <mergeCell ref="B45:G45"/>
    <mergeCell ref="B2:C2"/>
    <mergeCell ref="D2:E2"/>
    <mergeCell ref="C4:H4"/>
    <mergeCell ref="C5:H5"/>
    <mergeCell ref="E8:G8"/>
    <mergeCell ref="E21:G21"/>
    <mergeCell ref="E10:G10"/>
    <mergeCell ref="E11:G11"/>
    <mergeCell ref="E12:G12"/>
    <mergeCell ref="E13:G13"/>
    <mergeCell ref="E14:G14"/>
    <mergeCell ref="E15:G15"/>
    <mergeCell ref="E16:G16"/>
    <mergeCell ref="E17:G17"/>
  </mergeCells>
  <dataValidations count="1">
    <dataValidation type="list" allowBlank="1" showErrorMessage="1" sqref="E64:E69" xr:uid="{00000000-0002-0000-0000-000000000000}">
      <formula1>yesno</formula1>
    </dataValidation>
  </dataValidations>
  <hyperlinks>
    <hyperlink ref="B9" location="Start!B27" display="Section 1 - Introduction and Application Overview" xr:uid="{00000000-0004-0000-0000-000000000000}"/>
    <hyperlink ref="B10" location="'2_Data_-_Summary__'!A1" display="Section 2 - Data - Summary" xr:uid="{00000000-0004-0000-0000-000001000000}"/>
    <hyperlink ref="B11" location="'2a_Data_-_Discount_Factor'!A1" display="Section 2a - Discount Factor Method" xr:uid="{00000000-0004-0000-0000-000002000000}"/>
    <hyperlink ref="B12" location="'2b_Data_-_Fare_basket'!A1" display="Section 2b - Fare Basket Method" xr:uid="{00000000-0004-0000-0000-000003000000}"/>
    <hyperlink ref="B13" location="'2c_Data_-_Other_fare_method'!A1" display="Section 2c - Other fare method" xr:uid="{00000000-0004-0000-0000-000004000000}"/>
    <hyperlink ref="B14" location="'2d_Data_-_Reimbursement_factor'!Print_Area" display="Section 2d - Other RF method" xr:uid="{00000000-0004-0000-0000-000005000000}"/>
    <hyperlink ref="B15" location="'2e_Data_-_Change_in_fares'!A1" display="Section 2e - Change in fares" xr:uid="{00000000-0004-0000-0000-000006000000}"/>
    <hyperlink ref="B16" location="'2f_Data_-_MOC'!Print_Area" display="Section 2f - Marginal Operating Costs" xr:uid="{00000000-0004-0000-0000-000007000000}"/>
    <hyperlink ref="B17" location="'2g_Data_-_MCC'!A1" display="Section 2g - Marginal Capacity Costs" xr:uid="{00000000-0004-0000-0000-000008000000}"/>
    <hyperlink ref="B18" location="'2h_Data_-_PVR'!A1" display="Section 2h - PVR costs" xr:uid="{00000000-0004-0000-0000-000009000000}"/>
    <hyperlink ref="B19" location="'2i_Data_-_Route_Details'!A1" display="Section 2i -  Route Details" xr:uid="{00000000-0004-0000-0000-00000A000000}"/>
    <hyperlink ref="B20" location="'3__Comments_by_other_party__'!A1" display="Section 3 - Comments by the other party" xr:uid="{00000000-0004-0000-0000-00000B000000}"/>
    <hyperlink ref="B21" location="'4_Other_Info__'!A1" display="Section 4 - Other information" xr:uid="{00000000-0004-0000-0000-00000C000000}"/>
    <hyperlink ref="B22" location="'5_Notes__'!A1" display="Section 5 - Notes" xr:uid="{00000000-0004-0000-0000-00000D000000}"/>
    <hyperlink ref="C34" r:id="rId1" xr:uid="{00000000-0004-0000-0000-00000E000000}"/>
    <hyperlink ref="C35" r:id="rId2" xr:uid="{00000000-0004-0000-0000-00000F000000}"/>
    <hyperlink ref="C36" r:id="rId3" xr:uid="{00000000-0004-0000-0000-000010000000}"/>
    <hyperlink ref="E40" r:id="rId4" xr:uid="{00000000-0004-0000-0000-000011000000}"/>
    <hyperlink ref="A63" location="'3__Comments_by_other_party__'!A8" display="'3__Comments_by_other_party__'!A8" xr:uid="{00000000-0004-0000-0000-000012000000}"/>
    <hyperlink ref="B45" r:id="rId5" xr:uid="{E3976449-2CE4-4B51-A1B9-35FF42366B46}"/>
  </hyperlinks>
  <printOptions horizontalCentered="1"/>
  <pageMargins left="0.38000000000000006" right="0.41000000000000003" top="0.31496062992125995" bottom="0.45000000000000007" header="0.23622047244094502" footer="0.18000000000000002"/>
  <pageSetup scale="67" fitToWidth="0" fitToHeight="0" orientation="landscape" r:id="rId6"/>
  <headerFooter alignWithMargins="0">
    <oddHeader>&amp;C&amp;"Aptos"&amp;10&amp;K000000 OFFICIAL&amp;1#_x000D_</oddHeader>
    <oddFooter>&amp;L&amp;D&amp;C&amp;ATab_x000D_&amp;1#&amp;"Aptos"&amp;10&amp;K000000 OFFICIAL&amp;RPage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M14"/>
  <sheetViews>
    <sheetView showGridLines="0" workbookViewId="0">
      <selection activeCell="B3" sqref="B3:E3"/>
    </sheetView>
  </sheetViews>
  <sheetFormatPr defaultColWidth="8.7109375" defaultRowHeight="12.6"/>
  <cols>
    <col min="1" max="1" width="5" style="94" customWidth="1"/>
    <col min="2" max="2" width="50" style="96" bestFit="1" customWidth="1"/>
    <col min="3" max="3" width="30.85546875" style="96" customWidth="1"/>
    <col min="4" max="5" width="38.85546875" style="96" customWidth="1"/>
    <col min="6" max="7" width="24.5703125" style="96" customWidth="1"/>
    <col min="8" max="8" width="8.7109375" style="96" customWidth="1"/>
    <col min="9" max="16384" width="8.7109375" style="96"/>
  </cols>
  <sheetData>
    <row r="1" spans="1:13" ht="15.6">
      <c r="A1" s="313" t="str">
        <f>IF(Start!E50="OPERATOR","Link to Comments by the TCA",IF(Start!E50=0,"Link to Comments by the other party","Link to Comments by the OPERATOR"))</f>
        <v>Link to Comments by the other party</v>
      </c>
      <c r="B1" s="299" t="s">
        <v>36</v>
      </c>
      <c r="C1" s="299"/>
      <c r="D1" s="299"/>
      <c r="E1" s="299"/>
      <c r="F1" s="95"/>
      <c r="G1" s="95"/>
    </row>
    <row r="2" spans="1:13" ht="16.5" customHeight="1">
      <c r="A2" s="313"/>
      <c r="B2" s="95"/>
      <c r="C2" s="95"/>
      <c r="D2" s="95"/>
      <c r="E2" s="95"/>
      <c r="F2" s="95"/>
      <c r="G2" s="95"/>
    </row>
    <row r="3" spans="1:13" ht="120" customHeight="1">
      <c r="A3" s="313"/>
      <c r="B3" s="324" t="s">
        <v>266</v>
      </c>
      <c r="C3" s="324"/>
      <c r="D3" s="324"/>
      <c r="E3" s="324"/>
      <c r="F3" s="138"/>
      <c r="G3" s="156"/>
      <c r="H3" s="156"/>
      <c r="I3" s="139"/>
      <c r="J3" s="139"/>
      <c r="K3" s="139"/>
      <c r="L3" s="139"/>
      <c r="M3" s="139"/>
    </row>
    <row r="4" spans="1:13" ht="24.95" customHeight="1">
      <c r="A4" s="264" t="s">
        <v>267</v>
      </c>
      <c r="B4" s="325" t="s">
        <v>268</v>
      </c>
      <c r="C4" s="325"/>
      <c r="D4" s="325"/>
      <c r="E4" s="325"/>
      <c r="F4" s="325"/>
      <c r="G4" s="157"/>
      <c r="H4" s="156"/>
      <c r="I4" s="139"/>
      <c r="J4" s="139"/>
      <c r="K4" s="139"/>
      <c r="L4" s="139"/>
      <c r="M4" s="139"/>
    </row>
    <row r="5" spans="1:13" ht="12.95">
      <c r="A5" s="158"/>
    </row>
    <row r="6" spans="1:13" ht="273.75" customHeight="1">
      <c r="A6" s="142"/>
      <c r="B6" s="334"/>
      <c r="C6" s="334"/>
      <c r="D6" s="334"/>
      <c r="E6" s="334"/>
    </row>
    <row r="7" spans="1:13">
      <c r="A7" s="142"/>
    </row>
    <row r="8" spans="1:13">
      <c r="A8" s="142"/>
    </row>
    <row r="9" spans="1:13">
      <c r="A9" s="142"/>
    </row>
    <row r="10" spans="1:13">
      <c r="A10" s="142"/>
    </row>
    <row r="11" spans="1:13">
      <c r="A11" s="142"/>
    </row>
    <row r="12" spans="1:13">
      <c r="A12" s="142"/>
    </row>
    <row r="13" spans="1:13">
      <c r="A13" s="142"/>
    </row>
    <row r="14" spans="1:13">
      <c r="A14" s="142"/>
    </row>
  </sheetData>
  <mergeCells count="5">
    <mergeCell ref="A1:A3"/>
    <mergeCell ref="B1:E1"/>
    <mergeCell ref="B3:E3"/>
    <mergeCell ref="B4:F4"/>
    <mergeCell ref="B6:E6"/>
  </mergeCells>
  <hyperlinks>
    <hyperlink ref="A4" location="'3__Comments_by_other_party__'!A157" display="2h.1" xr:uid="{00000000-0004-0000-0900-000000000000}"/>
  </hyperlinks>
  <printOptions horizontalCentered="1"/>
  <pageMargins left="0.74803149606299213" right="0.74803149606299213" top="0.47000000000000008" bottom="0.66000000000000014" header="0.33000000000000007" footer="0.27"/>
  <pageSetup paperSize="0" scale="74"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O76"/>
  <sheetViews>
    <sheetView showGridLines="0" workbookViewId="0">
      <selection activeCell="C6" sqref="C6"/>
    </sheetView>
  </sheetViews>
  <sheetFormatPr defaultColWidth="8.7109375" defaultRowHeight="12.6"/>
  <cols>
    <col min="1" max="1" width="4.42578125" style="94" customWidth="1"/>
    <col min="2" max="2" width="4.42578125" style="96" customWidth="1"/>
    <col min="3" max="3" width="5.42578125" style="96" customWidth="1"/>
    <col min="4" max="4" width="22.85546875" style="96" bestFit="1" customWidth="1"/>
    <col min="5" max="7" width="22.85546875" style="96" customWidth="1"/>
    <col min="8" max="14" width="8.7109375" style="96" customWidth="1"/>
    <col min="15" max="15" width="8.7109375" style="136" customWidth="1"/>
    <col min="16" max="16" width="8.7109375" style="96" customWidth="1"/>
    <col min="17" max="16384" width="8.7109375" style="96"/>
  </cols>
  <sheetData>
    <row r="1" spans="1:15" ht="15.6">
      <c r="A1" s="326" t="str">
        <f>IF(Start!E50="OPERATOR","Link to Comments by the TCA",IF(Start!E50=0,"Link to Comments by the other party","Link to Comments by the OPERATOR"))</f>
        <v>Link to Comments by the other party</v>
      </c>
      <c r="B1" s="311" t="s">
        <v>269</v>
      </c>
      <c r="C1" s="311"/>
      <c r="D1" s="311"/>
      <c r="E1" s="311"/>
      <c r="F1" s="311"/>
      <c r="G1" s="311"/>
    </row>
    <row r="2" spans="1:15" ht="27.75" customHeight="1">
      <c r="A2" s="326"/>
      <c r="B2" s="95"/>
      <c r="C2" s="327" t="s">
        <v>270</v>
      </c>
      <c r="D2" s="327"/>
      <c r="E2" s="327"/>
      <c r="F2" s="327"/>
      <c r="G2" s="327"/>
    </row>
    <row r="3" spans="1:15" ht="33.75" customHeight="1">
      <c r="A3" s="326"/>
      <c r="B3" s="144"/>
      <c r="C3" s="327"/>
      <c r="D3" s="327"/>
      <c r="E3" s="327"/>
      <c r="F3" s="327"/>
      <c r="G3" s="327"/>
    </row>
    <row r="4" spans="1:15" ht="15" customHeight="1">
      <c r="A4" s="42"/>
      <c r="B4" s="93"/>
      <c r="C4" s="42"/>
      <c r="D4" s="42"/>
      <c r="E4" s="42"/>
      <c r="F4" s="42"/>
      <c r="G4" s="42"/>
    </row>
    <row r="5" spans="1:15" ht="43.5" customHeight="1">
      <c r="A5" s="72" t="s">
        <v>271</v>
      </c>
      <c r="D5" s="240" t="s">
        <v>272</v>
      </c>
      <c r="E5" s="240" t="s">
        <v>273</v>
      </c>
      <c r="F5" s="240" t="s">
        <v>274</v>
      </c>
      <c r="G5" s="240" t="s">
        <v>275</v>
      </c>
    </row>
    <row r="6" spans="1:15" ht="20.25" customHeight="1">
      <c r="A6" s="72"/>
      <c r="D6" s="249">
        <v>59</v>
      </c>
      <c r="E6" s="249">
        <v>60</v>
      </c>
      <c r="F6" s="249">
        <v>61</v>
      </c>
      <c r="G6" s="250">
        <v>62</v>
      </c>
    </row>
    <row r="7" spans="1:15" ht="16.5" customHeight="1">
      <c r="A7" s="147"/>
      <c r="D7" s="218" t="s">
        <v>276</v>
      </c>
      <c r="E7" s="241" t="s">
        <v>277</v>
      </c>
      <c r="F7" s="241" t="s">
        <v>277</v>
      </c>
      <c r="G7" s="241" t="s">
        <v>277</v>
      </c>
    </row>
    <row r="8" spans="1:15" ht="16.5" customHeight="1">
      <c r="A8" s="147"/>
      <c r="D8" s="218" t="s">
        <v>276</v>
      </c>
      <c r="E8" s="241" t="s">
        <v>277</v>
      </c>
      <c r="F8" s="241" t="s">
        <v>277</v>
      </c>
      <c r="G8" s="241" t="s">
        <v>277</v>
      </c>
    </row>
    <row r="9" spans="1:15" ht="16.5" customHeight="1">
      <c r="A9" s="147"/>
      <c r="D9" s="218" t="s">
        <v>276</v>
      </c>
      <c r="E9" s="241" t="s">
        <v>277</v>
      </c>
      <c r="F9" s="241" t="s">
        <v>277</v>
      </c>
      <c r="G9" s="241" t="s">
        <v>277</v>
      </c>
    </row>
    <row r="10" spans="1:15" ht="14.25" customHeight="1">
      <c r="A10" s="115"/>
      <c r="B10" s="146"/>
      <c r="D10" s="218" t="s">
        <v>276</v>
      </c>
      <c r="E10" s="241" t="s">
        <v>277</v>
      </c>
      <c r="F10" s="241" t="s">
        <v>277</v>
      </c>
      <c r="G10" s="241" t="s">
        <v>277</v>
      </c>
      <c r="O10" s="136" t="s">
        <v>183</v>
      </c>
    </row>
    <row r="11" spans="1:15" ht="16.5" customHeight="1">
      <c r="A11" s="142"/>
      <c r="D11" s="218" t="s">
        <v>276</v>
      </c>
      <c r="E11" s="241" t="s">
        <v>277</v>
      </c>
      <c r="F11" s="241" t="s">
        <v>277</v>
      </c>
      <c r="G11" s="241" t="s">
        <v>277</v>
      </c>
      <c r="O11" s="136" t="s">
        <v>185</v>
      </c>
    </row>
    <row r="12" spans="1:15" ht="16.5" customHeight="1">
      <c r="A12" s="142"/>
      <c r="D12" s="218" t="s">
        <v>276</v>
      </c>
      <c r="E12" s="241" t="s">
        <v>277</v>
      </c>
      <c r="F12" s="241" t="s">
        <v>277</v>
      </c>
      <c r="G12" s="241" t="s">
        <v>277</v>
      </c>
      <c r="I12" s="303" t="s">
        <v>142</v>
      </c>
      <c r="J12" s="303"/>
      <c r="K12" s="303"/>
      <c r="L12" s="303"/>
      <c r="M12" s="303"/>
    </row>
    <row r="13" spans="1:15" ht="14.1">
      <c r="A13" s="142"/>
      <c r="D13" s="218" t="s">
        <v>276</v>
      </c>
      <c r="E13" s="241" t="s">
        <v>277</v>
      </c>
      <c r="F13" s="241" t="s">
        <v>277</v>
      </c>
      <c r="G13" s="241" t="s">
        <v>277</v>
      </c>
    </row>
    <row r="14" spans="1:15" ht="14.1">
      <c r="A14" s="142"/>
      <c r="D14" s="218" t="s">
        <v>276</v>
      </c>
      <c r="E14" s="241" t="s">
        <v>277</v>
      </c>
      <c r="F14" s="241" t="s">
        <v>277</v>
      </c>
      <c r="G14" s="241" t="s">
        <v>277</v>
      </c>
    </row>
    <row r="15" spans="1:15" ht="14.1">
      <c r="A15" s="142"/>
      <c r="D15" s="218" t="s">
        <v>276</v>
      </c>
      <c r="E15" s="241" t="s">
        <v>277</v>
      </c>
      <c r="F15" s="241" t="s">
        <v>277</v>
      </c>
      <c r="G15" s="241" t="s">
        <v>277</v>
      </c>
    </row>
    <row r="16" spans="1:15" ht="14.1">
      <c r="D16" s="218" t="s">
        <v>276</v>
      </c>
      <c r="E16" s="241" t="s">
        <v>277</v>
      </c>
      <c r="F16" s="241" t="s">
        <v>277</v>
      </c>
      <c r="G16" s="241" t="s">
        <v>277</v>
      </c>
    </row>
    <row r="17" spans="4:11" ht="14.1">
      <c r="D17" s="218" t="s">
        <v>276</v>
      </c>
      <c r="E17" s="241" t="s">
        <v>277</v>
      </c>
      <c r="F17" s="241" t="s">
        <v>277</v>
      </c>
      <c r="G17" s="241" t="s">
        <v>277</v>
      </c>
    </row>
    <row r="18" spans="4:11" ht="14.1">
      <c r="D18" s="218" t="s">
        <v>276</v>
      </c>
      <c r="E18" s="241" t="s">
        <v>277</v>
      </c>
      <c r="F18" s="241" t="s">
        <v>277</v>
      </c>
      <c r="G18" s="241" t="s">
        <v>277</v>
      </c>
    </row>
    <row r="19" spans="4:11" ht="14.1">
      <c r="D19" s="218" t="s">
        <v>276</v>
      </c>
      <c r="E19" s="241" t="s">
        <v>277</v>
      </c>
      <c r="F19" s="241" t="s">
        <v>277</v>
      </c>
      <c r="G19" s="241" t="s">
        <v>277</v>
      </c>
    </row>
    <row r="20" spans="4:11" ht="14.1">
      <c r="D20" s="218" t="s">
        <v>276</v>
      </c>
      <c r="E20" s="241" t="s">
        <v>277</v>
      </c>
      <c r="F20" s="241" t="s">
        <v>277</v>
      </c>
      <c r="G20" s="241" t="s">
        <v>277</v>
      </c>
    </row>
    <row r="21" spans="4:11" ht="14.1">
      <c r="D21" s="218" t="s">
        <v>276</v>
      </c>
      <c r="E21" s="241" t="s">
        <v>277</v>
      </c>
      <c r="F21" s="241" t="s">
        <v>277</v>
      </c>
      <c r="G21" s="241" t="s">
        <v>277</v>
      </c>
    </row>
    <row r="22" spans="4:11" ht="14.1">
      <c r="D22" s="218" t="s">
        <v>276</v>
      </c>
      <c r="E22" s="241" t="s">
        <v>277</v>
      </c>
      <c r="F22" s="241" t="s">
        <v>277</v>
      </c>
      <c r="G22" s="241" t="s">
        <v>277</v>
      </c>
    </row>
    <row r="23" spans="4:11" ht="14.1">
      <c r="D23" s="218" t="s">
        <v>276</v>
      </c>
      <c r="E23" s="241" t="s">
        <v>277</v>
      </c>
      <c r="F23" s="241" t="s">
        <v>277</v>
      </c>
      <c r="G23" s="241" t="s">
        <v>277</v>
      </c>
    </row>
    <row r="24" spans="4:11" ht="14.1">
      <c r="D24" s="218" t="s">
        <v>276</v>
      </c>
      <c r="E24" s="241" t="s">
        <v>277</v>
      </c>
      <c r="F24" s="241" t="s">
        <v>277</v>
      </c>
      <c r="G24" s="241" t="s">
        <v>277</v>
      </c>
      <c r="H24" s="159"/>
      <c r="I24" s="159"/>
      <c r="J24" s="159"/>
      <c r="K24" s="159"/>
    </row>
    <row r="25" spans="4:11" ht="14.1">
      <c r="D25" s="218" t="s">
        <v>276</v>
      </c>
      <c r="E25" s="241" t="s">
        <v>277</v>
      </c>
      <c r="F25" s="241" t="s">
        <v>277</v>
      </c>
      <c r="G25" s="241" t="s">
        <v>277</v>
      </c>
    </row>
    <row r="26" spans="4:11" ht="14.1">
      <c r="D26" s="218" t="s">
        <v>276</v>
      </c>
      <c r="E26" s="241" t="s">
        <v>277</v>
      </c>
      <c r="F26" s="241" t="s">
        <v>277</v>
      </c>
      <c r="G26" s="241" t="s">
        <v>277</v>
      </c>
    </row>
    <row r="27" spans="4:11" ht="14.1">
      <c r="D27" s="218" t="s">
        <v>276</v>
      </c>
      <c r="E27" s="241" t="s">
        <v>277</v>
      </c>
      <c r="F27" s="241" t="s">
        <v>277</v>
      </c>
      <c r="G27" s="241" t="s">
        <v>277</v>
      </c>
    </row>
    <row r="28" spans="4:11" ht="14.1">
      <c r="D28" s="218" t="s">
        <v>276</v>
      </c>
      <c r="E28" s="241" t="s">
        <v>277</v>
      </c>
      <c r="F28" s="241" t="s">
        <v>277</v>
      </c>
      <c r="G28" s="241" t="s">
        <v>277</v>
      </c>
    </row>
    <row r="29" spans="4:11" ht="14.1">
      <c r="D29" s="218" t="s">
        <v>276</v>
      </c>
      <c r="E29" s="241" t="s">
        <v>277</v>
      </c>
      <c r="F29" s="241" t="s">
        <v>277</v>
      </c>
      <c r="G29" s="241" t="s">
        <v>277</v>
      </c>
    </row>
    <row r="30" spans="4:11" ht="14.1">
      <c r="D30" s="218" t="s">
        <v>276</v>
      </c>
      <c r="E30" s="241" t="s">
        <v>277</v>
      </c>
      <c r="F30" s="241" t="s">
        <v>277</v>
      </c>
      <c r="G30" s="241" t="s">
        <v>277</v>
      </c>
    </row>
    <row r="31" spans="4:11" ht="14.1">
      <c r="D31" s="218" t="s">
        <v>276</v>
      </c>
      <c r="E31" s="241" t="s">
        <v>277</v>
      </c>
      <c r="F31" s="241" t="s">
        <v>277</v>
      </c>
      <c r="G31" s="241" t="s">
        <v>277</v>
      </c>
    </row>
    <row r="32" spans="4:11" ht="14.1">
      <c r="D32" s="218" t="s">
        <v>276</v>
      </c>
      <c r="E32" s="241" t="s">
        <v>277</v>
      </c>
      <c r="F32" s="241" t="s">
        <v>277</v>
      </c>
      <c r="G32" s="241" t="s">
        <v>277</v>
      </c>
    </row>
    <row r="33" spans="4:7" ht="14.1">
      <c r="D33" s="218" t="s">
        <v>276</v>
      </c>
      <c r="E33" s="241" t="s">
        <v>277</v>
      </c>
      <c r="F33" s="241" t="s">
        <v>277</v>
      </c>
      <c r="G33" s="241" t="s">
        <v>277</v>
      </c>
    </row>
    <row r="34" spans="4:7" ht="14.1">
      <c r="D34" s="218" t="s">
        <v>276</v>
      </c>
      <c r="E34" s="241" t="s">
        <v>277</v>
      </c>
      <c r="F34" s="241" t="s">
        <v>277</v>
      </c>
      <c r="G34" s="241" t="s">
        <v>277</v>
      </c>
    </row>
    <row r="35" spans="4:7" ht="14.1">
      <c r="D35" s="218" t="s">
        <v>276</v>
      </c>
      <c r="E35" s="241" t="s">
        <v>277</v>
      </c>
      <c r="F35" s="241" t="s">
        <v>277</v>
      </c>
      <c r="G35" s="241" t="s">
        <v>277</v>
      </c>
    </row>
    <row r="36" spans="4:7" ht="14.1">
      <c r="D36" s="218" t="s">
        <v>276</v>
      </c>
      <c r="E36" s="241" t="s">
        <v>277</v>
      </c>
      <c r="F36" s="241" t="s">
        <v>277</v>
      </c>
      <c r="G36" s="241" t="s">
        <v>277</v>
      </c>
    </row>
    <row r="37" spans="4:7" ht="14.1">
      <c r="D37" s="218" t="s">
        <v>276</v>
      </c>
      <c r="E37" s="241" t="s">
        <v>277</v>
      </c>
      <c r="F37" s="241" t="s">
        <v>277</v>
      </c>
      <c r="G37" s="241" t="s">
        <v>277</v>
      </c>
    </row>
    <row r="38" spans="4:7" ht="14.1">
      <c r="D38" s="218" t="s">
        <v>276</v>
      </c>
      <c r="E38" s="241" t="s">
        <v>277</v>
      </c>
      <c r="F38" s="241" t="s">
        <v>277</v>
      </c>
      <c r="G38" s="241" t="s">
        <v>277</v>
      </c>
    </row>
    <row r="39" spans="4:7" ht="14.1">
      <c r="D39" s="218" t="s">
        <v>276</v>
      </c>
      <c r="E39" s="241" t="s">
        <v>277</v>
      </c>
      <c r="F39" s="241" t="s">
        <v>277</v>
      </c>
      <c r="G39" s="241" t="s">
        <v>277</v>
      </c>
    </row>
    <row r="40" spans="4:7" ht="14.1">
      <c r="D40" s="218" t="s">
        <v>276</v>
      </c>
      <c r="E40" s="241" t="s">
        <v>277</v>
      </c>
      <c r="F40" s="241" t="s">
        <v>277</v>
      </c>
      <c r="G40" s="241" t="s">
        <v>277</v>
      </c>
    </row>
    <row r="41" spans="4:7" ht="14.1">
      <c r="D41" s="218" t="s">
        <v>276</v>
      </c>
      <c r="E41" s="241" t="s">
        <v>277</v>
      </c>
      <c r="F41" s="241" t="s">
        <v>277</v>
      </c>
      <c r="G41" s="241" t="s">
        <v>277</v>
      </c>
    </row>
    <row r="42" spans="4:7" ht="14.1">
      <c r="D42" s="218" t="s">
        <v>276</v>
      </c>
      <c r="E42" s="241" t="s">
        <v>277</v>
      </c>
      <c r="F42" s="241" t="s">
        <v>277</v>
      </c>
      <c r="G42" s="241" t="s">
        <v>277</v>
      </c>
    </row>
    <row r="43" spans="4:7" ht="14.1">
      <c r="D43" s="218" t="s">
        <v>276</v>
      </c>
      <c r="E43" s="241" t="s">
        <v>277</v>
      </c>
      <c r="F43" s="241" t="s">
        <v>277</v>
      </c>
      <c r="G43" s="241" t="s">
        <v>277</v>
      </c>
    </row>
    <row r="44" spans="4:7" ht="14.1">
      <c r="D44" s="218" t="s">
        <v>276</v>
      </c>
      <c r="E44" s="241" t="s">
        <v>277</v>
      </c>
      <c r="F44" s="241" t="s">
        <v>277</v>
      </c>
      <c r="G44" s="241" t="s">
        <v>277</v>
      </c>
    </row>
    <row r="45" spans="4:7" ht="14.1">
      <c r="D45" s="218" t="s">
        <v>276</v>
      </c>
      <c r="E45" s="241" t="s">
        <v>277</v>
      </c>
      <c r="F45" s="241" t="s">
        <v>277</v>
      </c>
      <c r="G45" s="241" t="s">
        <v>277</v>
      </c>
    </row>
    <row r="46" spans="4:7" ht="14.1">
      <c r="D46" s="218" t="s">
        <v>276</v>
      </c>
      <c r="E46" s="241" t="s">
        <v>277</v>
      </c>
      <c r="F46" s="241" t="s">
        <v>277</v>
      </c>
      <c r="G46" s="241" t="s">
        <v>277</v>
      </c>
    </row>
    <row r="47" spans="4:7" ht="14.1">
      <c r="D47" s="218" t="s">
        <v>276</v>
      </c>
      <c r="E47" s="241" t="s">
        <v>277</v>
      </c>
      <c r="F47" s="241" t="s">
        <v>277</v>
      </c>
      <c r="G47" s="241" t="s">
        <v>277</v>
      </c>
    </row>
    <row r="48" spans="4:7" ht="14.1">
      <c r="D48" s="218" t="s">
        <v>276</v>
      </c>
      <c r="E48" s="241" t="s">
        <v>277</v>
      </c>
      <c r="F48" s="241" t="s">
        <v>277</v>
      </c>
      <c r="G48" s="241" t="s">
        <v>277</v>
      </c>
    </row>
    <row r="49" spans="4:7" ht="14.1">
      <c r="D49" s="218" t="s">
        <v>276</v>
      </c>
      <c r="E49" s="241" t="s">
        <v>277</v>
      </c>
      <c r="F49" s="241" t="s">
        <v>277</v>
      </c>
      <c r="G49" s="241" t="s">
        <v>277</v>
      </c>
    </row>
    <row r="50" spans="4:7" ht="14.1">
      <c r="D50" s="218" t="s">
        <v>276</v>
      </c>
      <c r="E50" s="241" t="s">
        <v>277</v>
      </c>
      <c r="F50" s="241" t="s">
        <v>277</v>
      </c>
      <c r="G50" s="241" t="s">
        <v>277</v>
      </c>
    </row>
    <row r="51" spans="4:7" ht="14.1">
      <c r="D51" s="218" t="s">
        <v>276</v>
      </c>
      <c r="E51" s="241" t="s">
        <v>277</v>
      </c>
      <c r="F51" s="241" t="s">
        <v>277</v>
      </c>
      <c r="G51" s="241" t="s">
        <v>277</v>
      </c>
    </row>
    <row r="52" spans="4:7" ht="14.1">
      <c r="D52" s="218" t="s">
        <v>276</v>
      </c>
      <c r="E52" s="241" t="s">
        <v>277</v>
      </c>
      <c r="F52" s="241" t="s">
        <v>277</v>
      </c>
      <c r="G52" s="241" t="s">
        <v>277</v>
      </c>
    </row>
    <row r="53" spans="4:7" ht="14.1">
      <c r="D53" s="218" t="s">
        <v>276</v>
      </c>
      <c r="E53" s="241" t="s">
        <v>277</v>
      </c>
      <c r="F53" s="241" t="s">
        <v>277</v>
      </c>
      <c r="G53" s="241" t="s">
        <v>277</v>
      </c>
    </row>
    <row r="54" spans="4:7" ht="14.1">
      <c r="D54" s="218" t="s">
        <v>276</v>
      </c>
      <c r="E54" s="241" t="s">
        <v>277</v>
      </c>
      <c r="F54" s="241" t="s">
        <v>277</v>
      </c>
      <c r="G54" s="241" t="s">
        <v>277</v>
      </c>
    </row>
    <row r="55" spans="4:7" ht="14.1">
      <c r="D55" s="218" t="s">
        <v>276</v>
      </c>
      <c r="E55" s="241" t="s">
        <v>277</v>
      </c>
      <c r="F55" s="241" t="s">
        <v>277</v>
      </c>
      <c r="G55" s="241" t="s">
        <v>277</v>
      </c>
    </row>
    <row r="56" spans="4:7" ht="14.1">
      <c r="D56" s="218" t="s">
        <v>276</v>
      </c>
      <c r="E56" s="241" t="s">
        <v>277</v>
      </c>
      <c r="F56" s="241" t="s">
        <v>277</v>
      </c>
      <c r="G56" s="241" t="s">
        <v>277</v>
      </c>
    </row>
    <row r="57" spans="4:7" ht="12.75" customHeight="1">
      <c r="D57" s="218" t="s">
        <v>276</v>
      </c>
      <c r="E57" s="241" t="s">
        <v>277</v>
      </c>
      <c r="F57" s="241" t="s">
        <v>277</v>
      </c>
      <c r="G57" s="241" t="s">
        <v>277</v>
      </c>
    </row>
    <row r="62" spans="4:7">
      <c r="D62" s="328" t="s">
        <v>278</v>
      </c>
      <c r="E62" s="334"/>
      <c r="F62" s="334"/>
      <c r="G62" s="334"/>
    </row>
    <row r="63" spans="4:7">
      <c r="D63" s="328"/>
      <c r="E63" s="334"/>
      <c r="F63" s="334"/>
      <c r="G63" s="334"/>
    </row>
    <row r="64" spans="4:7">
      <c r="D64" s="328"/>
      <c r="E64" s="334"/>
      <c r="F64" s="334"/>
      <c r="G64" s="334"/>
    </row>
    <row r="65" spans="4:7">
      <c r="D65" s="328"/>
      <c r="E65" s="334"/>
      <c r="F65" s="334"/>
      <c r="G65" s="334"/>
    </row>
    <row r="66" spans="4:7">
      <c r="D66" s="328"/>
      <c r="E66" s="334"/>
      <c r="F66" s="334"/>
      <c r="G66" s="334"/>
    </row>
    <row r="67" spans="4:7">
      <c r="D67" s="328"/>
      <c r="E67" s="334"/>
      <c r="F67" s="334"/>
      <c r="G67" s="334"/>
    </row>
    <row r="68" spans="4:7">
      <c r="D68" s="328"/>
      <c r="E68" s="334"/>
      <c r="F68" s="334"/>
      <c r="G68" s="334"/>
    </row>
    <row r="69" spans="4:7">
      <c r="D69" s="328"/>
      <c r="E69" s="334"/>
      <c r="F69" s="334"/>
      <c r="G69" s="334"/>
    </row>
    <row r="70" spans="4:7">
      <c r="D70" s="328"/>
      <c r="E70" s="334"/>
      <c r="F70" s="334"/>
      <c r="G70" s="334"/>
    </row>
    <row r="71" spans="4:7">
      <c r="D71" s="328"/>
      <c r="E71" s="334"/>
      <c r="F71" s="334"/>
      <c r="G71" s="334"/>
    </row>
    <row r="72" spans="4:7">
      <c r="D72" s="328"/>
      <c r="E72" s="334"/>
      <c r="F72" s="334"/>
      <c r="G72" s="334"/>
    </row>
    <row r="73" spans="4:7">
      <c r="D73" s="328"/>
      <c r="E73" s="334"/>
      <c r="F73" s="334"/>
      <c r="G73" s="334"/>
    </row>
    <row r="74" spans="4:7">
      <c r="D74" s="328"/>
      <c r="E74" s="334"/>
      <c r="F74" s="334"/>
      <c r="G74" s="334"/>
    </row>
    <row r="75" spans="4:7">
      <c r="D75" s="328"/>
      <c r="E75" s="334"/>
      <c r="F75" s="334"/>
      <c r="G75" s="334"/>
    </row>
    <row r="76" spans="4:7">
      <c r="D76" s="328"/>
      <c r="E76" s="334"/>
      <c r="F76" s="334"/>
      <c r="G76" s="334"/>
    </row>
  </sheetData>
  <mergeCells count="6">
    <mergeCell ref="A1:A3"/>
    <mergeCell ref="B1:G1"/>
    <mergeCell ref="C2:G3"/>
    <mergeCell ref="I12:M12"/>
    <mergeCell ref="D62:D76"/>
    <mergeCell ref="E62:G76"/>
  </mergeCells>
  <hyperlinks>
    <hyperlink ref="A5" location="'3__Comments_by_other_party__'!A163" display="2i" xr:uid="{00000000-0004-0000-0A00-000000000000}"/>
    <hyperlink ref="D6" location="'5_Notes__'!A78" display="'5_Notes__'!A78" xr:uid="{00000000-0004-0000-0A00-000001000000}"/>
    <hyperlink ref="E6" location="'5_Notes__'!A79" display="'5_Notes__'!A79" xr:uid="{00000000-0004-0000-0A00-000002000000}"/>
    <hyperlink ref="F6" location="'5_Notes__'!A80" display="'5_Notes__'!A80" xr:uid="{00000000-0004-0000-0A00-000003000000}"/>
    <hyperlink ref="G6" location="'5_Notes__'!A81" display="'5_Notes__'!A81" xr:uid="{00000000-0004-0000-0A00-000004000000}"/>
  </hyperlinks>
  <printOptions horizontalCentered="1"/>
  <pageMargins left="0.74803149606299213" right="0.74803149606299213" top="0.47000000000000008" bottom="0.66000000000000014" header="0.33000000000000007" footer="0.27"/>
  <pageSetup paperSize="0" scale="53"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colBreaks count="1" manualBreakCount="1">
    <brk id="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K339"/>
  <sheetViews>
    <sheetView showGridLines="0" topLeftCell="A75" workbookViewId="0">
      <selection activeCell="C81" sqref="C81"/>
    </sheetView>
  </sheetViews>
  <sheetFormatPr defaultColWidth="8.7109375" defaultRowHeight="12.6"/>
  <cols>
    <col min="1" max="1" width="4.140625" style="173" bestFit="1" customWidth="1"/>
    <col min="2" max="2" width="0.85546875" style="3" customWidth="1"/>
    <col min="3" max="3" width="118.5703125" style="3" customWidth="1"/>
    <col min="4" max="4" width="1.7109375" style="3" customWidth="1"/>
    <col min="5" max="6" width="8.7109375" style="3" customWidth="1"/>
    <col min="7" max="16384" width="8.7109375" style="3"/>
  </cols>
  <sheetData>
    <row r="1" spans="1:4">
      <c r="A1" s="329" t="s">
        <v>279</v>
      </c>
      <c r="B1" s="160"/>
    </row>
    <row r="2" spans="1:4" ht="15.6">
      <c r="A2" s="329"/>
      <c r="C2" s="242" t="s">
        <v>280</v>
      </c>
    </row>
    <row r="3" spans="1:4" ht="15.6">
      <c r="A3" s="329"/>
      <c r="C3" s="243" t="str">
        <f>IF(Start!E50="OPERATOR","Section 3 - Comments by the TCA on the OPERATOR'S data - OPTIONAL",IF(Start!E50="","Section 3 - Comments by the Other Party","Section 3 - Comments by the OPERATOR on the TCA's data - OPTIONAL"))</f>
        <v>Section 3 - Comments by the Other Party</v>
      </c>
    </row>
    <row r="4" spans="1:4" ht="12.95">
      <c r="A4" s="329"/>
      <c r="B4" s="160"/>
      <c r="C4" s="161"/>
      <c r="D4" s="71"/>
    </row>
    <row r="5" spans="1:4" ht="24.95">
      <c r="A5" s="329"/>
      <c r="B5" s="1"/>
      <c r="C5" s="162" t="s">
        <v>281</v>
      </c>
    </row>
    <row r="6" spans="1:4">
      <c r="A6" s="329"/>
      <c r="B6" s="1"/>
    </row>
    <row r="7" spans="1:4" ht="12.95">
      <c r="A7" s="112"/>
      <c r="B7" s="1"/>
      <c r="C7" s="244" t="s">
        <v>282</v>
      </c>
    </row>
    <row r="8" spans="1:4" ht="12.95">
      <c r="A8" s="89">
        <v>1.1000000000000001</v>
      </c>
      <c r="B8" s="1"/>
      <c r="C8" s="3" t="s">
        <v>283</v>
      </c>
    </row>
    <row r="9" spans="1:4">
      <c r="A9" s="112"/>
      <c r="B9" s="1"/>
      <c r="C9" s="245"/>
    </row>
    <row r="10" spans="1:4">
      <c r="A10" s="112"/>
      <c r="B10" s="1"/>
      <c r="C10" s="163"/>
    </row>
    <row r="11" spans="1:4">
      <c r="A11" s="112"/>
      <c r="B11" s="1"/>
    </row>
    <row r="12" spans="1:4" ht="12.95">
      <c r="A12" s="112"/>
      <c r="C12" s="244" t="s">
        <v>284</v>
      </c>
    </row>
    <row r="13" spans="1:4" ht="3.75" customHeight="1">
      <c r="A13" s="164"/>
      <c r="B13" s="165"/>
    </row>
    <row r="14" spans="1:4" ht="12.75" customHeight="1">
      <c r="A14" s="89">
        <v>2.1</v>
      </c>
      <c r="B14" s="165"/>
      <c r="C14" s="3" t="s">
        <v>285</v>
      </c>
    </row>
    <row r="15" spans="1:4" ht="12.75" customHeight="1">
      <c r="A15" s="164"/>
      <c r="B15" s="165"/>
      <c r="C15" s="245"/>
    </row>
    <row r="16" spans="1:4" ht="12.75" customHeight="1">
      <c r="A16" s="164"/>
      <c r="B16" s="165"/>
    </row>
    <row r="17" spans="1:3" ht="12.95">
      <c r="A17" s="89">
        <v>2.2000000000000002</v>
      </c>
      <c r="B17" s="165"/>
      <c r="C17" s="3" t="s">
        <v>286</v>
      </c>
    </row>
    <row r="18" spans="1:3">
      <c r="A18" s="164"/>
      <c r="B18" s="165"/>
      <c r="C18" s="245"/>
    </row>
    <row r="19" spans="1:3">
      <c r="A19" s="164"/>
      <c r="B19" s="165"/>
      <c r="C19" s="64"/>
    </row>
    <row r="20" spans="1:3" ht="12.95">
      <c r="A20" s="89">
        <v>2.2999999999999998</v>
      </c>
      <c r="B20" s="165"/>
      <c r="C20" s="3" t="s">
        <v>102</v>
      </c>
    </row>
    <row r="21" spans="1:3">
      <c r="A21" s="164"/>
      <c r="B21" s="165"/>
      <c r="C21" s="245"/>
    </row>
    <row r="22" spans="1:3">
      <c r="A22" s="164"/>
      <c r="B22" s="165"/>
    </row>
    <row r="23" spans="1:3" ht="12.95">
      <c r="A23" s="89">
        <v>2.4</v>
      </c>
      <c r="B23" s="165"/>
      <c r="C23" s="3" t="s">
        <v>287</v>
      </c>
    </row>
    <row r="24" spans="1:3">
      <c r="A24" s="164"/>
      <c r="B24" s="165"/>
      <c r="C24" s="245"/>
    </row>
    <row r="25" spans="1:3">
      <c r="A25" s="164"/>
      <c r="B25" s="165"/>
      <c r="C25" s="163"/>
    </row>
    <row r="26" spans="1:3" ht="12.95">
      <c r="A26" s="89">
        <v>2.5</v>
      </c>
      <c r="B26" s="165"/>
      <c r="C26" s="163" t="s">
        <v>108</v>
      </c>
    </row>
    <row r="27" spans="1:3">
      <c r="A27" s="164"/>
      <c r="B27" s="165"/>
      <c r="C27" s="245"/>
    </row>
    <row r="28" spans="1:3">
      <c r="A28" s="164"/>
      <c r="B28" s="165"/>
      <c r="C28" s="163"/>
    </row>
    <row r="29" spans="1:3" ht="12.95">
      <c r="A29" s="89">
        <v>2.6</v>
      </c>
      <c r="B29" s="165"/>
      <c r="C29" s="163" t="s">
        <v>288</v>
      </c>
    </row>
    <row r="30" spans="1:3">
      <c r="A30" s="164"/>
      <c r="B30" s="165"/>
      <c r="C30" s="245"/>
    </row>
    <row r="31" spans="1:3">
      <c r="A31" s="164"/>
      <c r="B31" s="165"/>
    </row>
    <row r="32" spans="1:3" ht="12.95">
      <c r="A32" s="89">
        <v>2.7</v>
      </c>
      <c r="B32" s="165"/>
      <c r="C32" s="71" t="s">
        <v>289</v>
      </c>
    </row>
    <row r="33" spans="1:3">
      <c r="A33" s="164"/>
      <c r="B33" s="165"/>
      <c r="C33" s="245"/>
    </row>
    <row r="34" spans="1:3">
      <c r="A34" s="164"/>
      <c r="B34" s="165"/>
      <c r="C34" s="166"/>
    </row>
    <row r="35" spans="1:3" ht="12" customHeight="1">
      <c r="A35" s="89">
        <v>2.8</v>
      </c>
      <c r="B35" s="165"/>
      <c r="C35" s="71" t="s">
        <v>290</v>
      </c>
    </row>
    <row r="36" spans="1:3">
      <c r="A36" s="164"/>
      <c r="B36" s="165"/>
      <c r="C36" s="245"/>
    </row>
    <row r="37" spans="1:3">
      <c r="A37" s="164"/>
      <c r="B37" s="165"/>
    </row>
    <row r="38" spans="1:3" ht="12.95">
      <c r="A38" s="89">
        <v>2.9</v>
      </c>
      <c r="B38" s="165"/>
      <c r="C38" s="71" t="s">
        <v>291</v>
      </c>
    </row>
    <row r="39" spans="1:3">
      <c r="A39" s="164"/>
      <c r="B39" s="165"/>
      <c r="C39" s="245"/>
    </row>
    <row r="40" spans="1:3">
      <c r="A40" s="164"/>
      <c r="B40" s="165"/>
      <c r="C40" s="34"/>
    </row>
    <row r="41" spans="1:3" ht="12.95">
      <c r="A41" s="167">
        <v>2.1</v>
      </c>
      <c r="B41" s="165"/>
      <c r="C41" s="34" t="s">
        <v>292</v>
      </c>
    </row>
    <row r="42" spans="1:3" ht="12.95">
      <c r="A42" s="89"/>
      <c r="B42" s="165"/>
      <c r="C42" s="245"/>
    </row>
    <row r="43" spans="1:3">
      <c r="A43" s="164"/>
      <c r="B43" s="165"/>
      <c r="C43" s="34"/>
    </row>
    <row r="44" spans="1:3" ht="12.95">
      <c r="A44" s="167">
        <v>2.11</v>
      </c>
      <c r="B44" s="165"/>
      <c r="C44" s="34" t="s">
        <v>293</v>
      </c>
    </row>
    <row r="45" spans="1:3" ht="12.95">
      <c r="A45" s="167"/>
      <c r="B45" s="165"/>
      <c r="C45" s="245"/>
    </row>
    <row r="46" spans="1:3" ht="12.95">
      <c r="A46" s="167"/>
      <c r="B46" s="165"/>
      <c r="C46" s="163"/>
    </row>
    <row r="47" spans="1:3" ht="12.95">
      <c r="A47" s="167">
        <v>2.12</v>
      </c>
      <c r="B47" s="165"/>
      <c r="C47" s="163" t="s">
        <v>294</v>
      </c>
    </row>
    <row r="48" spans="1:3" ht="12.95">
      <c r="A48" s="167"/>
      <c r="B48" s="165"/>
      <c r="C48" s="245"/>
    </row>
    <row r="49" spans="1:3" ht="12.95">
      <c r="A49" s="167"/>
      <c r="B49" s="165"/>
      <c r="C49" s="163"/>
    </row>
    <row r="50" spans="1:3" ht="12.95">
      <c r="A50" s="167">
        <v>2.13</v>
      </c>
      <c r="B50" s="165"/>
      <c r="C50" s="163" t="s">
        <v>292</v>
      </c>
    </row>
    <row r="51" spans="1:3" ht="12.95">
      <c r="A51" s="167"/>
      <c r="B51" s="165"/>
      <c r="C51" s="245"/>
    </row>
    <row r="52" spans="1:3">
      <c r="A52" s="168"/>
      <c r="B52" s="165"/>
    </row>
    <row r="53" spans="1:3" ht="12.95">
      <c r="A53" s="167">
        <v>2.14</v>
      </c>
      <c r="B53" s="165"/>
      <c r="C53" s="3" t="s">
        <v>295</v>
      </c>
    </row>
    <row r="54" spans="1:3">
      <c r="A54" s="168"/>
      <c r="B54" s="165"/>
      <c r="C54" s="245"/>
    </row>
    <row r="55" spans="1:3">
      <c r="A55" s="168"/>
      <c r="B55" s="165"/>
    </row>
    <row r="56" spans="1:3" ht="12.95">
      <c r="A56" s="167">
        <v>2.15</v>
      </c>
      <c r="B56" s="165"/>
      <c r="C56" s="3" t="s">
        <v>296</v>
      </c>
    </row>
    <row r="57" spans="1:3">
      <c r="A57" s="168"/>
      <c r="B57" s="165"/>
      <c r="C57" s="245"/>
    </row>
    <row r="58" spans="1:3">
      <c r="A58" s="168"/>
      <c r="B58" s="165"/>
    </row>
    <row r="59" spans="1:3" ht="12.95">
      <c r="A59" s="167">
        <v>2.16</v>
      </c>
      <c r="B59" s="165"/>
      <c r="C59" s="3" t="s">
        <v>297</v>
      </c>
    </row>
    <row r="60" spans="1:3">
      <c r="A60" s="168"/>
      <c r="B60" s="165"/>
      <c r="C60" s="245"/>
    </row>
    <row r="61" spans="1:3">
      <c r="A61" s="164"/>
      <c r="B61" s="165"/>
      <c r="C61" s="163"/>
    </row>
    <row r="62" spans="1:3">
      <c r="A62" s="164"/>
      <c r="B62" s="165"/>
    </row>
    <row r="63" spans="1:3" ht="12.95">
      <c r="A63" s="164"/>
      <c r="C63" s="244" t="s">
        <v>298</v>
      </c>
    </row>
    <row r="64" spans="1:3" ht="3.75" customHeight="1">
      <c r="A64" s="164"/>
      <c r="B64" s="165"/>
    </row>
    <row r="65" spans="1:11" ht="12.95">
      <c r="A65" s="89" t="s">
        <v>134</v>
      </c>
      <c r="B65" s="56"/>
      <c r="C65" s="3" t="s">
        <v>299</v>
      </c>
      <c r="D65" s="80"/>
      <c r="E65" s="80"/>
      <c r="F65" s="80"/>
      <c r="G65" s="80"/>
      <c r="H65" s="80"/>
      <c r="I65" s="80"/>
      <c r="J65" s="80"/>
      <c r="K65" s="80"/>
    </row>
    <row r="66" spans="1:11" ht="12.95">
      <c r="A66" s="169"/>
      <c r="B66" s="56"/>
      <c r="C66" s="245"/>
      <c r="D66" s="56"/>
    </row>
    <row r="67" spans="1:11" ht="12.95">
      <c r="A67" s="169"/>
      <c r="B67" s="56"/>
      <c r="C67" s="163"/>
      <c r="D67" s="56"/>
    </row>
    <row r="68" spans="1:11" ht="12.95">
      <c r="A68" s="169"/>
      <c r="B68" s="56"/>
      <c r="D68" s="56"/>
    </row>
    <row r="69" spans="1:11" ht="12.95">
      <c r="A69" s="169"/>
      <c r="B69" s="56"/>
      <c r="C69" s="244" t="s">
        <v>300</v>
      </c>
      <c r="D69" s="56"/>
    </row>
    <row r="70" spans="1:11" ht="3.75" customHeight="1">
      <c r="A70" s="169"/>
      <c r="B70" s="56"/>
      <c r="D70" s="56"/>
    </row>
    <row r="71" spans="1:11" ht="12.95">
      <c r="A71" s="89" t="s">
        <v>161</v>
      </c>
      <c r="B71" s="56"/>
      <c r="C71" s="3" t="s">
        <v>299</v>
      </c>
      <c r="D71" s="56"/>
    </row>
    <row r="72" spans="1:11" ht="12.95">
      <c r="A72" s="169"/>
      <c r="B72" s="56"/>
      <c r="C72" s="245"/>
      <c r="D72" s="56"/>
    </row>
    <row r="73" spans="1:11" ht="12.95">
      <c r="A73" s="169"/>
      <c r="B73" s="56"/>
      <c r="C73" s="163"/>
      <c r="D73" s="56"/>
    </row>
    <row r="74" spans="1:11" ht="12.95">
      <c r="A74" s="169"/>
      <c r="B74" s="56"/>
      <c r="D74" s="56"/>
    </row>
    <row r="75" spans="1:11" ht="12.95">
      <c r="A75" s="169"/>
      <c r="B75" s="56"/>
      <c r="C75" s="244" t="s">
        <v>301</v>
      </c>
      <c r="D75" s="56"/>
    </row>
    <row r="76" spans="1:11" ht="3.75" customHeight="1">
      <c r="A76" s="169"/>
      <c r="B76" s="56"/>
      <c r="D76" s="56"/>
    </row>
    <row r="77" spans="1:11" ht="12.95">
      <c r="A77" s="89" t="s">
        <v>173</v>
      </c>
      <c r="B77" s="56"/>
      <c r="C77" s="3" t="s">
        <v>299</v>
      </c>
      <c r="D77" s="56"/>
    </row>
    <row r="78" spans="1:11" ht="12.95">
      <c r="A78" s="169"/>
      <c r="B78" s="56"/>
      <c r="C78" s="245"/>
      <c r="D78" s="56"/>
    </row>
    <row r="79" spans="1:11" ht="12.95">
      <c r="A79" s="169"/>
      <c r="B79" s="56"/>
      <c r="C79" s="163"/>
      <c r="D79" s="56"/>
    </row>
    <row r="80" spans="1:11" ht="12.95">
      <c r="A80" s="169"/>
      <c r="B80" s="56"/>
      <c r="C80" s="163"/>
      <c r="D80" s="56"/>
    </row>
    <row r="81" spans="1:11" ht="12.95">
      <c r="A81" s="169"/>
      <c r="B81" s="56"/>
      <c r="C81" s="244" t="s">
        <v>302</v>
      </c>
      <c r="D81" s="56"/>
    </row>
    <row r="82" spans="1:11" ht="3.75" customHeight="1">
      <c r="A82" s="169"/>
      <c r="B82" s="56"/>
      <c r="D82" s="56"/>
    </row>
    <row r="83" spans="1:11" ht="12.95">
      <c r="A83" s="89" t="s">
        <v>177</v>
      </c>
      <c r="B83" s="56"/>
      <c r="C83" s="3" t="s">
        <v>299</v>
      </c>
      <c r="D83" s="56"/>
    </row>
    <row r="84" spans="1:11" ht="12.95">
      <c r="A84" s="169"/>
      <c r="B84" s="56"/>
      <c r="C84" s="245"/>
      <c r="D84" s="56"/>
    </row>
    <row r="85" spans="1:11" s="171" customFormat="1" ht="12.95">
      <c r="A85" s="170"/>
      <c r="B85"/>
      <c r="C85" s="163"/>
      <c r="D85"/>
    </row>
    <row r="86" spans="1:11" s="171" customFormat="1" ht="12.95">
      <c r="A86" s="170"/>
      <c r="B86"/>
      <c r="C86" s="163"/>
      <c r="D86"/>
    </row>
    <row r="87" spans="1:11" ht="12.95">
      <c r="A87" s="169"/>
      <c r="B87" s="56"/>
      <c r="C87" s="244" t="s">
        <v>303</v>
      </c>
      <c r="D87" s="56"/>
    </row>
    <row r="88" spans="1:11" ht="3.75" customHeight="1">
      <c r="A88" s="169"/>
      <c r="B88" s="56"/>
      <c r="D88" s="56"/>
    </row>
    <row r="89" spans="1:11" ht="12.95">
      <c r="A89" s="89" t="s">
        <v>187</v>
      </c>
      <c r="B89" s="56"/>
      <c r="C89" s="3" t="s">
        <v>304</v>
      </c>
      <c r="D89" s="56"/>
    </row>
    <row r="90" spans="1:11" ht="12.95">
      <c r="A90" s="169"/>
      <c r="B90" s="56"/>
      <c r="C90" s="245"/>
      <c r="D90" s="56"/>
    </row>
    <row r="91" spans="1:11" ht="12.95">
      <c r="A91" s="169"/>
      <c r="B91" s="56"/>
      <c r="D91" s="56"/>
    </row>
    <row r="92" spans="1:11" ht="12.95">
      <c r="A92" s="89" t="s">
        <v>195</v>
      </c>
      <c r="B92" s="56"/>
      <c r="C92" s="3" t="s">
        <v>305</v>
      </c>
      <c r="D92" s="56"/>
    </row>
    <row r="93" spans="1:11" ht="12.95">
      <c r="A93" s="169"/>
      <c r="B93" s="56"/>
      <c r="C93" s="245"/>
      <c r="D93" s="56"/>
    </row>
    <row r="94" spans="1:11" ht="12.95">
      <c r="A94" s="169"/>
      <c r="B94" s="56"/>
      <c r="D94" s="56"/>
    </row>
    <row r="95" spans="1:11" customFormat="1" ht="12.95">
      <c r="A95" s="169"/>
      <c r="B95" s="56"/>
      <c r="C95" s="3"/>
      <c r="D95" s="56"/>
      <c r="E95" s="3"/>
      <c r="F95" s="3"/>
      <c r="G95" s="3"/>
      <c r="H95" s="3"/>
      <c r="I95" s="3"/>
      <c r="J95" s="3"/>
      <c r="K95" s="3"/>
    </row>
    <row r="96" spans="1:11" customFormat="1" ht="12.95">
      <c r="A96" s="169"/>
      <c r="B96" s="56"/>
      <c r="C96" s="244" t="s">
        <v>306</v>
      </c>
      <c r="D96" s="56"/>
      <c r="E96" s="3"/>
      <c r="F96" s="3"/>
      <c r="G96" s="3"/>
      <c r="H96" s="3"/>
      <c r="I96" s="3"/>
      <c r="J96" s="3"/>
      <c r="K96" s="3"/>
    </row>
    <row r="97" spans="1:11" customFormat="1" ht="3.75" customHeight="1">
      <c r="A97" s="169"/>
      <c r="B97" s="56"/>
      <c r="C97" s="3"/>
      <c r="D97" s="56"/>
      <c r="E97" s="3"/>
      <c r="F97" s="3"/>
      <c r="G97" s="3"/>
      <c r="H97" s="3"/>
      <c r="I97" s="3"/>
      <c r="J97" s="3"/>
      <c r="K97" s="3"/>
    </row>
    <row r="98" spans="1:11" customFormat="1" ht="12.95">
      <c r="A98" s="89" t="s">
        <v>208</v>
      </c>
      <c r="B98" s="56"/>
      <c r="C98" s="3" t="s">
        <v>307</v>
      </c>
      <c r="D98" s="56"/>
      <c r="E98" s="3"/>
      <c r="F98" s="3"/>
      <c r="G98" s="3"/>
      <c r="H98" s="3"/>
      <c r="I98" s="3"/>
      <c r="J98" s="3"/>
      <c r="K98" s="3"/>
    </row>
    <row r="99" spans="1:11" customFormat="1" ht="12.95">
      <c r="A99" s="169"/>
      <c r="B99" s="56"/>
      <c r="C99" s="245"/>
      <c r="D99" s="56"/>
      <c r="E99" s="3"/>
      <c r="F99" s="3"/>
      <c r="G99" s="3"/>
      <c r="H99" s="3"/>
      <c r="I99" s="3"/>
      <c r="J99" s="3"/>
      <c r="K99" s="3"/>
    </row>
    <row r="100" spans="1:11" customFormat="1" ht="12.95">
      <c r="A100" s="169"/>
      <c r="B100" s="56"/>
      <c r="C100" s="3"/>
      <c r="D100" s="56"/>
      <c r="E100" s="3"/>
      <c r="F100" s="3"/>
      <c r="G100" s="3"/>
      <c r="H100" s="3"/>
      <c r="I100" s="3"/>
      <c r="J100" s="3"/>
      <c r="K100" s="3"/>
    </row>
    <row r="101" spans="1:11" customFormat="1" ht="12.95">
      <c r="A101" s="89" t="s">
        <v>211</v>
      </c>
      <c r="B101" s="56"/>
      <c r="C101" s="3" t="s">
        <v>212</v>
      </c>
      <c r="D101" s="56"/>
      <c r="E101" s="3"/>
      <c r="F101" s="3"/>
      <c r="G101" s="3"/>
      <c r="H101" s="3"/>
      <c r="I101" s="3"/>
      <c r="J101" s="3"/>
      <c r="K101" s="3"/>
    </row>
    <row r="102" spans="1:11" customFormat="1" ht="12.95">
      <c r="A102" s="169"/>
      <c r="B102" s="56"/>
      <c r="C102" s="245"/>
      <c r="D102" s="56"/>
      <c r="E102" s="3"/>
      <c r="F102" s="3"/>
      <c r="G102" s="3"/>
      <c r="H102" s="3"/>
      <c r="I102" s="3"/>
      <c r="J102" s="3"/>
      <c r="K102" s="3"/>
    </row>
    <row r="103" spans="1:11" customFormat="1" ht="12.95">
      <c r="A103" s="169"/>
      <c r="B103" s="56"/>
      <c r="C103" s="3"/>
      <c r="D103" s="56"/>
      <c r="E103" s="3"/>
      <c r="F103" s="3"/>
      <c r="G103" s="3"/>
      <c r="H103" s="3"/>
      <c r="I103" s="3"/>
      <c r="J103" s="3"/>
      <c r="K103" s="3"/>
    </row>
    <row r="104" spans="1:11" customFormat="1" ht="12.95">
      <c r="A104" s="89" t="s">
        <v>213</v>
      </c>
      <c r="B104" s="56"/>
      <c r="C104" s="3" t="s">
        <v>308</v>
      </c>
      <c r="D104" s="56"/>
      <c r="E104" s="3"/>
      <c r="F104" s="3"/>
      <c r="G104" s="3"/>
      <c r="H104" s="3"/>
      <c r="I104" s="3"/>
      <c r="J104" s="3"/>
      <c r="K104" s="3"/>
    </row>
    <row r="105" spans="1:11" customFormat="1" ht="12.95">
      <c r="A105" s="169"/>
      <c r="B105" s="56"/>
      <c r="C105" s="245"/>
      <c r="D105" s="56"/>
      <c r="E105" s="3"/>
      <c r="F105" s="3"/>
      <c r="G105" s="3"/>
      <c r="H105" s="3"/>
      <c r="I105" s="3"/>
      <c r="J105" s="3"/>
      <c r="K105" s="3"/>
    </row>
    <row r="106" spans="1:11" customFormat="1" ht="12.95">
      <c r="A106" s="169"/>
      <c r="B106" s="56"/>
      <c r="C106" s="3"/>
      <c r="D106" s="56"/>
      <c r="E106" s="3"/>
      <c r="F106" s="3"/>
      <c r="G106" s="3"/>
      <c r="H106" s="3"/>
      <c r="I106" s="3"/>
      <c r="J106" s="3"/>
      <c r="K106" s="3"/>
    </row>
    <row r="107" spans="1:11" customFormat="1" ht="12.95">
      <c r="A107" s="89" t="s">
        <v>215</v>
      </c>
      <c r="B107" s="56"/>
      <c r="C107" s="3" t="s">
        <v>309</v>
      </c>
      <c r="D107" s="56"/>
      <c r="E107" s="3"/>
      <c r="F107" s="3"/>
      <c r="G107" s="3"/>
      <c r="H107" s="3"/>
      <c r="I107" s="3"/>
      <c r="J107" s="3"/>
      <c r="K107" s="3"/>
    </row>
    <row r="108" spans="1:11" customFormat="1" ht="12.95">
      <c r="A108" s="169"/>
      <c r="B108" s="56"/>
      <c r="C108" s="245"/>
      <c r="D108" s="56"/>
      <c r="E108" s="3"/>
      <c r="F108" s="3"/>
      <c r="G108" s="3"/>
      <c r="H108" s="3"/>
      <c r="I108" s="3"/>
      <c r="J108" s="3"/>
      <c r="K108" s="3"/>
    </row>
    <row r="109" spans="1:11" customFormat="1" ht="12.95">
      <c r="A109" s="169"/>
      <c r="B109" s="56"/>
      <c r="C109" s="3"/>
      <c r="D109" s="56"/>
      <c r="E109" s="3"/>
      <c r="F109" s="3"/>
      <c r="G109" s="3"/>
      <c r="H109" s="3"/>
      <c r="I109" s="3"/>
      <c r="J109" s="3"/>
      <c r="K109" s="3"/>
    </row>
    <row r="110" spans="1:11" customFormat="1" ht="12.95">
      <c r="A110" s="89" t="s">
        <v>217</v>
      </c>
      <c r="B110" s="56"/>
      <c r="C110" s="3" t="s">
        <v>310</v>
      </c>
      <c r="D110" s="56"/>
      <c r="E110" s="3"/>
      <c r="F110" s="3"/>
      <c r="G110" s="3"/>
      <c r="H110" s="3"/>
      <c r="I110" s="3"/>
      <c r="J110" s="3"/>
      <c r="K110" s="3"/>
    </row>
    <row r="111" spans="1:11" customFormat="1" ht="12.95">
      <c r="A111" s="169"/>
      <c r="B111" s="56"/>
      <c r="C111" s="245"/>
      <c r="D111" s="56"/>
      <c r="E111" s="3"/>
      <c r="F111" s="3"/>
      <c r="G111" s="3"/>
      <c r="H111" s="3"/>
      <c r="I111" s="3"/>
      <c r="J111" s="3"/>
      <c r="K111" s="3"/>
    </row>
    <row r="112" spans="1:11" customFormat="1" ht="12.95">
      <c r="A112" s="169"/>
      <c r="B112" s="56"/>
      <c r="C112" s="3"/>
      <c r="D112" s="56"/>
      <c r="E112" s="3"/>
      <c r="F112" s="3"/>
      <c r="G112" s="3"/>
      <c r="H112" s="3"/>
      <c r="I112" s="3"/>
      <c r="J112" s="3"/>
      <c r="K112" s="3"/>
    </row>
    <row r="113" spans="1:11" customFormat="1" ht="12.95">
      <c r="A113" s="89" t="s">
        <v>219</v>
      </c>
      <c r="B113" s="56"/>
      <c r="C113" s="3" t="s">
        <v>311</v>
      </c>
      <c r="D113" s="56"/>
      <c r="E113" s="3"/>
      <c r="F113" s="3"/>
      <c r="G113" s="3"/>
      <c r="H113" s="3"/>
      <c r="I113" s="3"/>
      <c r="J113" s="3"/>
      <c r="K113" s="3"/>
    </row>
    <row r="114" spans="1:11" customFormat="1" ht="12.95">
      <c r="A114" s="169"/>
      <c r="B114" s="56"/>
      <c r="C114" s="245"/>
      <c r="D114" s="56"/>
      <c r="E114" s="3"/>
      <c r="F114" s="3"/>
      <c r="G114" s="3"/>
      <c r="H114" s="3"/>
      <c r="I114" s="3"/>
      <c r="J114" s="3"/>
      <c r="K114" s="3"/>
    </row>
    <row r="115" spans="1:11" customFormat="1" ht="12.95">
      <c r="A115" s="169"/>
      <c r="B115" s="56"/>
      <c r="C115" s="163"/>
      <c r="D115" s="56"/>
      <c r="E115" s="3"/>
      <c r="F115" s="3"/>
      <c r="G115" s="3"/>
      <c r="H115" s="3"/>
      <c r="I115" s="3"/>
      <c r="J115" s="3"/>
      <c r="K115" s="3"/>
    </row>
    <row r="116" spans="1:11" customFormat="1" ht="12.95">
      <c r="A116" s="89" t="s">
        <v>221</v>
      </c>
      <c r="B116" s="56"/>
      <c r="C116" s="163" t="s">
        <v>312</v>
      </c>
      <c r="D116" s="56"/>
      <c r="E116" s="3"/>
      <c r="F116" s="3"/>
      <c r="G116" s="3"/>
      <c r="H116" s="3"/>
      <c r="I116" s="3"/>
      <c r="J116" s="3"/>
      <c r="K116" s="3"/>
    </row>
    <row r="117" spans="1:11" customFormat="1" ht="12.95">
      <c r="A117" s="169"/>
      <c r="B117" s="56"/>
      <c r="C117" s="245"/>
      <c r="D117" s="56"/>
      <c r="E117" s="3"/>
      <c r="F117" s="3"/>
      <c r="G117" s="3"/>
      <c r="H117" s="3"/>
      <c r="I117" s="3"/>
      <c r="J117" s="3"/>
      <c r="K117" s="3"/>
    </row>
    <row r="118" spans="1:11" customFormat="1" ht="12.95">
      <c r="A118" s="169"/>
      <c r="B118" s="56"/>
      <c r="C118" s="163"/>
      <c r="D118" s="56"/>
      <c r="E118" s="3"/>
      <c r="F118" s="3"/>
      <c r="G118" s="3"/>
      <c r="H118" s="3"/>
      <c r="I118" s="3"/>
      <c r="J118" s="3"/>
      <c r="K118" s="3"/>
    </row>
    <row r="119" spans="1:11" customFormat="1" ht="12.95">
      <c r="A119" s="89" t="s">
        <v>224</v>
      </c>
      <c r="B119" s="56"/>
      <c r="C119" s="163" t="s">
        <v>204</v>
      </c>
      <c r="D119" s="56"/>
      <c r="E119" s="3"/>
      <c r="F119" s="3"/>
      <c r="G119" s="3"/>
      <c r="H119" s="3"/>
      <c r="I119" s="3"/>
      <c r="J119" s="3"/>
      <c r="K119" s="3"/>
    </row>
    <row r="120" spans="1:11" customFormat="1" ht="12.95">
      <c r="A120" s="169"/>
      <c r="B120" s="56"/>
      <c r="C120" s="245"/>
      <c r="D120" s="56"/>
      <c r="E120" s="3"/>
      <c r="F120" s="3"/>
      <c r="G120" s="3"/>
      <c r="H120" s="3"/>
      <c r="I120" s="3"/>
      <c r="J120" s="3"/>
      <c r="K120" s="3"/>
    </row>
    <row r="121" spans="1:11" customFormat="1" ht="12.95">
      <c r="A121" s="169"/>
      <c r="B121" s="56"/>
      <c r="C121" s="3"/>
      <c r="D121" s="56"/>
      <c r="E121" s="3"/>
      <c r="F121" s="3"/>
      <c r="G121" s="3"/>
      <c r="H121" s="3"/>
      <c r="I121" s="3"/>
      <c r="J121" s="3"/>
      <c r="K121" s="3"/>
    </row>
    <row r="122" spans="1:11" customFormat="1" ht="12.95">
      <c r="A122" s="169"/>
      <c r="B122" s="56"/>
      <c r="C122" s="244" t="s">
        <v>313</v>
      </c>
      <c r="D122" s="56"/>
      <c r="E122" s="3"/>
      <c r="F122" s="3"/>
      <c r="G122" s="3"/>
      <c r="H122" s="3"/>
      <c r="I122" s="3"/>
      <c r="J122" s="3"/>
      <c r="K122" s="3"/>
    </row>
    <row r="123" spans="1:11" customFormat="1" ht="3.75" customHeight="1">
      <c r="A123" s="169"/>
      <c r="B123" s="56"/>
      <c r="C123" s="3"/>
      <c r="D123" s="56"/>
      <c r="E123" s="3"/>
      <c r="F123" s="3"/>
      <c r="G123" s="3"/>
      <c r="H123" s="3"/>
      <c r="I123" s="3"/>
      <c r="J123" s="3"/>
      <c r="K123" s="3"/>
    </row>
    <row r="124" spans="1:11" customFormat="1" ht="12.95">
      <c r="A124" s="89" t="s">
        <v>234</v>
      </c>
      <c r="B124" s="56"/>
      <c r="C124" s="3" t="s">
        <v>314</v>
      </c>
      <c r="D124" s="56"/>
      <c r="E124" s="3"/>
      <c r="F124" s="3"/>
      <c r="G124" s="3"/>
      <c r="H124" s="3"/>
      <c r="I124" s="3"/>
      <c r="J124" s="3"/>
      <c r="K124" s="3"/>
    </row>
    <row r="125" spans="1:11" customFormat="1" ht="12.95">
      <c r="A125" s="164"/>
      <c r="B125" s="3"/>
      <c r="C125" s="245"/>
      <c r="D125" s="3"/>
      <c r="E125" s="3"/>
      <c r="F125" s="3"/>
      <c r="G125" s="3"/>
      <c r="H125" s="3"/>
      <c r="I125" s="3"/>
      <c r="J125" s="3"/>
      <c r="K125" s="3"/>
    </row>
    <row r="126" spans="1:11" customFormat="1" ht="12.95">
      <c r="A126" s="164"/>
      <c r="B126" s="3"/>
      <c r="C126" s="3"/>
      <c r="D126" s="3"/>
      <c r="E126" s="3"/>
      <c r="F126" s="3"/>
      <c r="G126" s="3"/>
      <c r="H126" s="3"/>
      <c r="I126" s="3"/>
      <c r="J126" s="3"/>
      <c r="K126" s="3"/>
    </row>
    <row r="127" spans="1:11" customFormat="1" ht="12.95">
      <c r="A127" s="89" t="s">
        <v>237</v>
      </c>
      <c r="B127" s="3"/>
      <c r="C127" s="3" t="s">
        <v>315</v>
      </c>
      <c r="D127" s="3"/>
      <c r="E127" s="3"/>
      <c r="F127" s="3"/>
      <c r="G127" s="3"/>
      <c r="H127" s="3"/>
      <c r="I127" s="3"/>
      <c r="J127" s="3"/>
      <c r="K127" s="3"/>
    </row>
    <row r="128" spans="1:11" customFormat="1" ht="12.95">
      <c r="A128" s="164"/>
      <c r="B128" s="3"/>
      <c r="C128" s="245"/>
      <c r="D128" s="3"/>
      <c r="E128" s="3"/>
      <c r="F128" s="3"/>
      <c r="G128" s="3"/>
      <c r="H128" s="3"/>
      <c r="I128" s="3"/>
      <c r="J128" s="3"/>
      <c r="K128" s="3"/>
    </row>
    <row r="129" spans="1:11" customFormat="1" ht="12.95">
      <c r="A129" s="164"/>
      <c r="B129" s="3"/>
      <c r="C129" s="3"/>
      <c r="D129" s="3"/>
      <c r="E129" s="3"/>
      <c r="F129" s="3"/>
      <c r="G129" s="3"/>
      <c r="H129" s="3"/>
      <c r="I129" s="3"/>
      <c r="J129" s="3"/>
      <c r="K129" s="3"/>
    </row>
    <row r="130" spans="1:11" customFormat="1" ht="12.95">
      <c r="A130" s="89" t="s">
        <v>240</v>
      </c>
      <c r="B130" s="3"/>
      <c r="C130" s="3" t="s">
        <v>316</v>
      </c>
      <c r="D130" s="3"/>
      <c r="E130" s="3"/>
      <c r="F130" s="3"/>
      <c r="G130" s="3"/>
      <c r="H130" s="3"/>
      <c r="I130" s="3"/>
      <c r="J130" s="3"/>
      <c r="K130" s="3"/>
    </row>
    <row r="131" spans="1:11" customFormat="1" ht="12.95">
      <c r="A131" s="164"/>
      <c r="B131" s="3"/>
      <c r="C131" s="245"/>
      <c r="D131" s="3"/>
      <c r="E131" s="3"/>
      <c r="F131" s="3"/>
      <c r="G131" s="3"/>
      <c r="H131" s="3"/>
      <c r="I131" s="3"/>
      <c r="J131" s="3"/>
      <c r="K131" s="3"/>
    </row>
    <row r="132" spans="1:11" customFormat="1" ht="12.95">
      <c r="A132" s="164"/>
      <c r="B132" s="3"/>
      <c r="C132" s="3"/>
      <c r="D132" s="3"/>
      <c r="E132" s="3"/>
      <c r="F132" s="3"/>
      <c r="G132" s="3"/>
      <c r="H132" s="3"/>
      <c r="I132" s="3"/>
      <c r="J132" s="3"/>
      <c r="K132" s="3"/>
    </row>
    <row r="133" spans="1:11" customFormat="1" ht="12.95">
      <c r="A133" s="89" t="s">
        <v>243</v>
      </c>
      <c r="B133" s="3"/>
      <c r="C133" s="71" t="s">
        <v>317</v>
      </c>
      <c r="D133" s="3"/>
      <c r="E133" s="3"/>
      <c r="F133" s="3"/>
      <c r="G133" s="3"/>
      <c r="H133" s="3"/>
      <c r="I133" s="3"/>
      <c r="J133" s="3"/>
      <c r="K133" s="3"/>
    </row>
    <row r="134" spans="1:11" customFormat="1" ht="12.95">
      <c r="A134" s="164"/>
      <c r="B134" s="3"/>
      <c r="C134" s="245"/>
      <c r="D134" s="3"/>
      <c r="E134" s="3"/>
      <c r="F134" s="3"/>
      <c r="G134" s="3"/>
      <c r="H134" s="3"/>
      <c r="I134" s="3"/>
      <c r="J134" s="3"/>
      <c r="K134" s="3"/>
    </row>
    <row r="135" spans="1:11" customFormat="1" ht="12.95">
      <c r="A135" s="164"/>
      <c r="B135" s="3"/>
      <c r="C135" s="3"/>
      <c r="D135" s="3"/>
      <c r="E135" s="3"/>
      <c r="F135" s="3"/>
      <c r="G135" s="3"/>
      <c r="H135" s="3"/>
      <c r="I135" s="3"/>
      <c r="J135" s="3"/>
      <c r="K135" s="3"/>
    </row>
    <row r="136" spans="1:11" customFormat="1" ht="12.95">
      <c r="A136" s="89" t="s">
        <v>246</v>
      </c>
      <c r="B136" s="3"/>
      <c r="C136" s="3" t="s">
        <v>318</v>
      </c>
      <c r="D136" s="3"/>
      <c r="E136" s="3"/>
      <c r="F136" s="3"/>
      <c r="G136" s="3"/>
      <c r="H136" s="3"/>
      <c r="I136" s="3"/>
      <c r="J136" s="3"/>
      <c r="K136" s="3"/>
    </row>
    <row r="137" spans="1:11" customFormat="1" ht="12.95">
      <c r="A137" s="164"/>
      <c r="B137" s="3"/>
      <c r="C137" s="245"/>
      <c r="D137" s="3"/>
      <c r="E137" s="3"/>
      <c r="F137" s="3"/>
      <c r="G137" s="3"/>
      <c r="H137" s="3"/>
      <c r="I137" s="3"/>
      <c r="J137" s="3"/>
      <c r="K137" s="3"/>
    </row>
    <row r="138" spans="1:11" customFormat="1" ht="12.95">
      <c r="A138" s="164"/>
      <c r="B138" s="3"/>
      <c r="C138" s="3"/>
      <c r="D138" s="3"/>
      <c r="E138" s="3"/>
      <c r="F138" s="3"/>
      <c r="G138" s="3"/>
      <c r="H138" s="3"/>
      <c r="I138" s="3"/>
      <c r="J138" s="3"/>
      <c r="K138" s="3"/>
    </row>
    <row r="139" spans="1:11" customFormat="1" ht="12.95">
      <c r="A139" s="89" t="s">
        <v>249</v>
      </c>
      <c r="B139" s="3"/>
      <c r="C139" s="3" t="s">
        <v>319</v>
      </c>
      <c r="D139" s="3"/>
      <c r="E139" s="3"/>
      <c r="F139" s="3"/>
      <c r="G139" s="3"/>
      <c r="H139" s="3"/>
      <c r="I139" s="3"/>
      <c r="J139" s="3"/>
      <c r="K139" s="3"/>
    </row>
    <row r="140" spans="1:11" customFormat="1" ht="12.95">
      <c r="A140" s="164"/>
      <c r="B140" s="3"/>
      <c r="C140" s="245"/>
      <c r="D140" s="3"/>
      <c r="E140" s="3"/>
      <c r="F140" s="3"/>
      <c r="G140" s="3"/>
      <c r="H140" s="3"/>
      <c r="I140" s="3"/>
      <c r="J140" s="3"/>
      <c r="K140" s="3"/>
    </row>
    <row r="141" spans="1:11" customFormat="1" ht="12.95">
      <c r="A141" s="164"/>
      <c r="B141" s="3"/>
      <c r="C141" s="3"/>
      <c r="D141" s="3"/>
      <c r="E141" s="3"/>
      <c r="F141" s="3"/>
      <c r="G141" s="3"/>
      <c r="H141" s="3"/>
      <c r="I141" s="3"/>
      <c r="J141" s="3"/>
      <c r="K141" s="3"/>
    </row>
    <row r="142" spans="1:11" customFormat="1" ht="12.95">
      <c r="A142" s="89" t="s">
        <v>252</v>
      </c>
      <c r="B142" s="3"/>
      <c r="C142" s="3" t="s">
        <v>320</v>
      </c>
      <c r="D142" s="3"/>
      <c r="E142" s="3"/>
      <c r="F142" s="3"/>
      <c r="G142" s="3"/>
      <c r="H142" s="3"/>
      <c r="I142" s="3"/>
      <c r="J142" s="3"/>
      <c r="K142" s="3"/>
    </row>
    <row r="143" spans="1:11" customFormat="1" ht="12.95">
      <c r="A143" s="164"/>
      <c r="B143" s="3"/>
      <c r="C143" s="245"/>
      <c r="D143" s="3"/>
      <c r="E143" s="3"/>
      <c r="F143" s="3"/>
      <c r="G143" s="3"/>
      <c r="H143" s="3"/>
      <c r="I143" s="3"/>
      <c r="J143" s="3"/>
      <c r="K143" s="3"/>
    </row>
    <row r="144" spans="1:11" customFormat="1" ht="12.95">
      <c r="A144" s="164"/>
      <c r="B144" s="3"/>
      <c r="C144" s="3"/>
      <c r="D144" s="3"/>
      <c r="E144" s="3"/>
      <c r="F144" s="3"/>
      <c r="G144" s="3"/>
      <c r="H144" s="3"/>
      <c r="I144" s="3"/>
      <c r="J144" s="3"/>
      <c r="K144" s="3"/>
    </row>
    <row r="145" spans="1:11" customFormat="1" ht="12.95">
      <c r="A145" s="89" t="s">
        <v>255</v>
      </c>
      <c r="B145" s="3"/>
      <c r="C145" s="3" t="s">
        <v>321</v>
      </c>
      <c r="D145" s="3"/>
      <c r="E145" s="3"/>
      <c r="F145" s="3"/>
      <c r="G145" s="3"/>
      <c r="H145" s="3"/>
      <c r="I145" s="3"/>
      <c r="J145" s="3"/>
      <c r="K145" s="3"/>
    </row>
    <row r="146" spans="1:11" customFormat="1" ht="12.95">
      <c r="A146" s="164"/>
      <c r="B146" s="3"/>
      <c r="C146" s="245"/>
      <c r="D146" s="3"/>
      <c r="E146" s="3"/>
      <c r="F146" s="3"/>
      <c r="G146" s="3"/>
      <c r="H146" s="3"/>
      <c r="I146" s="3"/>
      <c r="J146" s="3"/>
      <c r="K146" s="3"/>
    </row>
    <row r="147" spans="1:11" customFormat="1" ht="12.95">
      <c r="A147" s="164"/>
      <c r="B147" s="3"/>
      <c r="C147" s="163"/>
      <c r="D147" s="3"/>
      <c r="E147" s="3"/>
      <c r="F147" s="3"/>
      <c r="G147" s="3"/>
      <c r="H147" s="3"/>
      <c r="I147" s="3"/>
      <c r="J147" s="3"/>
      <c r="K147" s="3"/>
    </row>
    <row r="148" spans="1:11" customFormat="1" ht="12.95">
      <c r="A148" s="89" t="s">
        <v>257</v>
      </c>
      <c r="B148" s="3"/>
      <c r="C148" s="3" t="s">
        <v>322</v>
      </c>
      <c r="D148" s="3"/>
      <c r="E148" s="3"/>
      <c r="F148" s="3"/>
      <c r="G148" s="3"/>
      <c r="H148" s="3"/>
      <c r="I148" s="3"/>
      <c r="J148" s="3"/>
      <c r="K148" s="3"/>
    </row>
    <row r="149" spans="1:11" customFormat="1" ht="12.95">
      <c r="A149" s="164"/>
      <c r="B149" s="3"/>
      <c r="C149" s="245"/>
      <c r="D149" s="3"/>
      <c r="E149" s="3"/>
      <c r="F149" s="3"/>
      <c r="G149" s="3"/>
      <c r="H149" s="3"/>
      <c r="I149" s="3"/>
      <c r="J149" s="3"/>
      <c r="K149" s="3"/>
    </row>
    <row r="150" spans="1:11" customFormat="1" ht="12.95">
      <c r="A150" s="164"/>
      <c r="B150" s="3"/>
      <c r="C150" s="163"/>
      <c r="D150" s="3"/>
      <c r="E150" s="3"/>
      <c r="F150" s="3"/>
      <c r="G150" s="3"/>
      <c r="H150" s="3"/>
      <c r="I150" s="3"/>
      <c r="J150" s="3"/>
      <c r="K150" s="3"/>
    </row>
    <row r="151" spans="1:11" customFormat="1" ht="12.95">
      <c r="A151" s="89" t="s">
        <v>263</v>
      </c>
      <c r="B151" s="3"/>
      <c r="C151" s="163" t="s">
        <v>323</v>
      </c>
      <c r="D151" s="3"/>
      <c r="E151" s="3"/>
      <c r="F151" s="3"/>
      <c r="G151" s="3"/>
      <c r="H151" s="3"/>
      <c r="I151" s="3"/>
      <c r="J151" s="3"/>
      <c r="K151" s="3"/>
    </row>
    <row r="152" spans="1:11" customFormat="1" ht="12.95">
      <c r="A152" s="164"/>
      <c r="B152" s="3"/>
      <c r="C152" s="245"/>
      <c r="D152" s="3"/>
      <c r="E152" s="3"/>
      <c r="F152" s="3"/>
      <c r="G152" s="3"/>
      <c r="H152" s="3"/>
      <c r="I152" s="3"/>
      <c r="J152" s="3"/>
      <c r="K152" s="3"/>
    </row>
    <row r="153" spans="1:11" customFormat="1" ht="12.95">
      <c r="A153" s="164"/>
      <c r="B153" s="3"/>
      <c r="C153" s="3"/>
      <c r="D153" s="3"/>
      <c r="E153" s="3"/>
      <c r="F153" s="3"/>
      <c r="G153" s="3"/>
      <c r="H153" s="3"/>
      <c r="I153" s="3"/>
      <c r="J153" s="3"/>
      <c r="K153" s="3"/>
    </row>
    <row r="154" spans="1:11" customFormat="1" ht="12.95">
      <c r="A154" s="164"/>
      <c r="B154" s="3"/>
      <c r="C154" s="3"/>
      <c r="D154" s="3"/>
      <c r="E154" s="3"/>
      <c r="F154" s="3"/>
      <c r="G154" s="3"/>
      <c r="H154" s="3"/>
      <c r="I154" s="3"/>
      <c r="J154" s="3"/>
      <c r="K154" s="3"/>
    </row>
    <row r="155" spans="1:11" customFormat="1" ht="12.95">
      <c r="A155" s="164"/>
      <c r="B155" s="3"/>
      <c r="C155" s="244" t="s">
        <v>324</v>
      </c>
      <c r="D155" s="3"/>
      <c r="E155" s="3"/>
      <c r="F155" s="3"/>
      <c r="G155" s="3"/>
      <c r="H155" s="3"/>
      <c r="I155" s="3"/>
      <c r="J155" s="3"/>
      <c r="K155" s="3"/>
    </row>
    <row r="156" spans="1:11" customFormat="1" ht="5.25" customHeight="1">
      <c r="A156" s="164"/>
      <c r="B156" s="3"/>
      <c r="C156" s="3"/>
      <c r="D156" s="3"/>
      <c r="E156" s="3"/>
      <c r="F156" s="3"/>
      <c r="G156" s="3"/>
      <c r="H156" s="3"/>
      <c r="I156" s="3"/>
      <c r="J156" s="3"/>
      <c r="K156" s="3"/>
    </row>
    <row r="157" spans="1:11" customFormat="1" ht="12.95">
      <c r="A157" s="89" t="s">
        <v>267</v>
      </c>
      <c r="B157" s="3"/>
      <c r="C157" s="3" t="s">
        <v>299</v>
      </c>
      <c r="D157" s="3"/>
      <c r="E157" s="3"/>
      <c r="F157" s="3"/>
      <c r="G157" s="3"/>
      <c r="H157" s="3"/>
      <c r="I157" s="3"/>
      <c r="J157" s="3"/>
      <c r="K157" s="3"/>
    </row>
    <row r="158" spans="1:11" customFormat="1" ht="12.95">
      <c r="A158" s="164"/>
      <c r="B158" s="3"/>
      <c r="C158" s="245"/>
      <c r="D158" s="3"/>
      <c r="E158" s="3"/>
      <c r="F158" s="3"/>
      <c r="G158" s="3"/>
      <c r="H158" s="3"/>
      <c r="I158" s="3"/>
      <c r="J158" s="3"/>
      <c r="K158" s="3"/>
    </row>
    <row r="159" spans="1:11" s="171" customFormat="1">
      <c r="A159" s="172"/>
      <c r="C159" s="163"/>
    </row>
    <row r="160" spans="1:11" customFormat="1" ht="12.95">
      <c r="A160" s="164"/>
      <c r="B160" s="3"/>
      <c r="C160" s="3"/>
      <c r="D160" s="3"/>
      <c r="E160" s="3"/>
      <c r="F160" s="3"/>
      <c r="G160" s="3"/>
      <c r="H160" s="3"/>
      <c r="I160" s="3"/>
      <c r="J160" s="3"/>
      <c r="K160" s="3"/>
    </row>
    <row r="161" spans="1:11" customFormat="1" ht="12.95">
      <c r="A161" s="164"/>
      <c r="B161" s="3"/>
      <c r="C161" s="244" t="s">
        <v>325</v>
      </c>
      <c r="D161" s="3"/>
      <c r="E161" s="3"/>
      <c r="F161" s="3"/>
      <c r="G161" s="3"/>
      <c r="H161" s="3"/>
      <c r="I161" s="3"/>
      <c r="J161" s="3"/>
      <c r="K161" s="3"/>
    </row>
    <row r="162" spans="1:11" customFormat="1" ht="3.75" customHeight="1">
      <c r="A162" s="164"/>
      <c r="B162" s="3"/>
      <c r="C162" s="3"/>
      <c r="D162" s="3"/>
      <c r="E162" s="3"/>
      <c r="F162" s="3"/>
      <c r="G162" s="3"/>
      <c r="H162" s="3"/>
      <c r="I162" s="3"/>
      <c r="J162" s="3"/>
      <c r="K162" s="3"/>
    </row>
    <row r="163" spans="1:11" customFormat="1" ht="12.95">
      <c r="A163" s="248" t="s">
        <v>271</v>
      </c>
      <c r="B163" s="3"/>
      <c r="C163" s="3" t="s">
        <v>326</v>
      </c>
      <c r="D163" s="3"/>
      <c r="E163" s="3"/>
      <c r="F163" s="3"/>
      <c r="G163" s="3"/>
      <c r="H163" s="3"/>
      <c r="I163" s="3"/>
      <c r="J163" s="3"/>
      <c r="K163" s="3"/>
    </row>
    <row r="164" spans="1:11" customFormat="1" ht="12.95">
      <c r="A164" s="164"/>
      <c r="B164" s="3"/>
      <c r="C164" s="245"/>
      <c r="D164" s="3"/>
      <c r="E164" s="3"/>
      <c r="F164" s="3"/>
      <c r="G164" s="3"/>
      <c r="H164" s="3"/>
      <c r="I164" s="3"/>
      <c r="J164" s="3"/>
      <c r="K164" s="3"/>
    </row>
    <row r="165" spans="1:11" s="171" customFormat="1">
      <c r="A165" s="172"/>
      <c r="C165" s="163"/>
    </row>
    <row r="166" spans="1:11" customFormat="1" ht="12.95">
      <c r="A166" s="164"/>
      <c r="B166" s="3"/>
      <c r="C166" s="3"/>
      <c r="D166" s="3"/>
      <c r="E166" s="3"/>
      <c r="F166" s="3"/>
      <c r="G166" s="3"/>
      <c r="H166" s="3"/>
      <c r="I166" s="3"/>
      <c r="J166" s="3"/>
      <c r="K166" s="3"/>
    </row>
    <row r="167" spans="1:11" customFormat="1" ht="12.95">
      <c r="A167" s="164"/>
      <c r="B167" s="3"/>
      <c r="C167" s="3" t="s">
        <v>327</v>
      </c>
      <c r="D167" s="3"/>
      <c r="E167" s="3"/>
      <c r="F167" s="3"/>
      <c r="G167" s="3"/>
      <c r="H167" s="3"/>
      <c r="I167" s="3"/>
      <c r="J167" s="3"/>
      <c r="K167" s="3"/>
    </row>
    <row r="168" spans="1:11" customFormat="1" ht="12.95">
      <c r="A168" s="164"/>
      <c r="B168" s="3"/>
      <c r="C168" s="245"/>
      <c r="D168" s="3"/>
      <c r="E168" s="3"/>
      <c r="F168" s="3"/>
      <c r="G168" s="3"/>
      <c r="H168" s="3"/>
      <c r="I168" s="3"/>
      <c r="J168" s="3"/>
      <c r="K168" s="3"/>
    </row>
    <row r="169" spans="1:11" customFormat="1" ht="12.95">
      <c r="A169" s="164"/>
      <c r="B169" s="3"/>
      <c r="C169" s="3"/>
      <c r="D169" s="3"/>
      <c r="E169" s="3"/>
      <c r="F169" s="3"/>
      <c r="G169" s="3"/>
      <c r="H169" s="3"/>
      <c r="I169" s="3"/>
      <c r="J169" s="3"/>
      <c r="K169" s="3"/>
    </row>
    <row r="170" spans="1:11" customFormat="1" ht="12.95">
      <c r="A170" s="164"/>
      <c r="B170" s="3"/>
      <c r="C170" s="3"/>
      <c r="D170" s="3"/>
      <c r="E170" s="3"/>
      <c r="F170" s="3"/>
      <c r="G170" s="3"/>
      <c r="H170" s="3"/>
      <c r="I170" s="3"/>
      <c r="J170" s="3"/>
      <c r="K170" s="3"/>
    </row>
    <row r="171" spans="1:11" customFormat="1" ht="12.95">
      <c r="A171" s="164"/>
      <c r="B171" s="3"/>
      <c r="C171" s="3"/>
      <c r="D171" s="3"/>
      <c r="E171" s="3"/>
      <c r="F171" s="3"/>
      <c r="G171" s="3"/>
      <c r="H171" s="3"/>
      <c r="I171" s="3"/>
      <c r="J171" s="3"/>
      <c r="K171" s="3"/>
    </row>
    <row r="172" spans="1:11" customFormat="1" ht="12.95">
      <c r="A172" s="164"/>
      <c r="B172" s="3"/>
      <c r="C172" s="3"/>
      <c r="D172" s="3"/>
      <c r="E172" s="3"/>
      <c r="F172" s="3"/>
      <c r="G172" s="3"/>
      <c r="H172" s="3"/>
      <c r="I172" s="3"/>
      <c r="J172" s="3"/>
      <c r="K172" s="3"/>
    </row>
    <row r="173" spans="1:11" customFormat="1" ht="12.95">
      <c r="A173" s="164"/>
      <c r="B173" s="3"/>
      <c r="C173" s="3"/>
      <c r="D173" s="3"/>
      <c r="E173" s="3"/>
      <c r="F173" s="3"/>
      <c r="G173" s="3"/>
      <c r="H173" s="3"/>
      <c r="I173" s="3"/>
      <c r="J173" s="3"/>
      <c r="K173" s="3"/>
    </row>
    <row r="174" spans="1:11" customFormat="1" ht="12.95">
      <c r="A174" s="164"/>
      <c r="B174" s="3"/>
      <c r="C174" s="3"/>
      <c r="D174" s="3"/>
      <c r="E174" s="3"/>
      <c r="F174" s="3"/>
      <c r="G174" s="3"/>
      <c r="H174" s="3"/>
      <c r="I174" s="3"/>
      <c r="J174" s="3"/>
      <c r="K174" s="3"/>
    </row>
    <row r="175" spans="1:11" customFormat="1" ht="12.95">
      <c r="A175" s="164"/>
      <c r="B175" s="3"/>
      <c r="C175" s="3"/>
      <c r="D175" s="3"/>
      <c r="E175" s="3"/>
      <c r="F175" s="3"/>
      <c r="G175" s="3"/>
      <c r="H175" s="3"/>
      <c r="I175" s="3"/>
      <c r="J175" s="3"/>
      <c r="K175" s="3"/>
    </row>
    <row r="176" spans="1:11" customFormat="1" ht="12.95">
      <c r="A176" s="164"/>
      <c r="B176" s="3"/>
      <c r="C176" s="3"/>
      <c r="D176" s="3"/>
      <c r="E176" s="3"/>
      <c r="F176" s="3"/>
      <c r="G176" s="3"/>
      <c r="H176" s="3"/>
      <c r="I176" s="3"/>
      <c r="J176" s="3"/>
      <c r="K176" s="3"/>
    </row>
    <row r="177" spans="1:11" customFormat="1" ht="12.95">
      <c r="A177" s="164"/>
      <c r="B177" s="3"/>
      <c r="C177" s="3"/>
      <c r="D177" s="3"/>
      <c r="E177" s="3"/>
      <c r="F177" s="3"/>
      <c r="G177" s="3"/>
      <c r="H177" s="3"/>
      <c r="I177" s="3"/>
      <c r="J177" s="3"/>
      <c r="K177" s="3"/>
    </row>
    <row r="178" spans="1:11" customFormat="1" ht="12.95">
      <c r="A178" s="164"/>
      <c r="B178" s="3"/>
      <c r="C178" s="3"/>
      <c r="D178" s="3"/>
      <c r="E178" s="3"/>
      <c r="F178" s="3"/>
      <c r="G178" s="3"/>
      <c r="H178" s="3"/>
      <c r="I178" s="3"/>
      <c r="J178" s="3"/>
      <c r="K178" s="3"/>
    </row>
    <row r="179" spans="1:11" customFormat="1" ht="12.95">
      <c r="A179" s="164"/>
      <c r="B179" s="3"/>
      <c r="C179" s="3"/>
      <c r="D179" s="3"/>
      <c r="E179" s="3"/>
      <c r="F179" s="3"/>
      <c r="G179" s="3"/>
      <c r="H179" s="3"/>
      <c r="I179" s="3"/>
      <c r="J179" s="3"/>
      <c r="K179" s="3"/>
    </row>
    <row r="180" spans="1:11" customFormat="1" ht="12.95">
      <c r="A180" s="164"/>
      <c r="B180" s="3"/>
      <c r="C180" s="3"/>
      <c r="D180" s="3"/>
      <c r="E180" s="3"/>
      <c r="F180" s="3"/>
      <c r="G180" s="3"/>
      <c r="H180" s="3"/>
      <c r="I180" s="3"/>
      <c r="J180" s="3"/>
      <c r="K180" s="3"/>
    </row>
    <row r="181" spans="1:11" customFormat="1" ht="12.95">
      <c r="A181" s="164"/>
      <c r="B181" s="3"/>
      <c r="C181" s="3"/>
      <c r="D181" s="3"/>
      <c r="E181" s="3"/>
      <c r="F181" s="3"/>
      <c r="G181" s="3"/>
      <c r="H181" s="3"/>
      <c r="I181" s="3"/>
      <c r="J181" s="3"/>
      <c r="K181" s="3"/>
    </row>
    <row r="182" spans="1:11" customFormat="1" ht="12.95">
      <c r="A182" s="164"/>
      <c r="B182" s="3"/>
      <c r="C182" s="3"/>
      <c r="D182" s="3"/>
      <c r="E182" s="3"/>
      <c r="F182" s="3"/>
      <c r="G182" s="3"/>
      <c r="H182" s="3"/>
      <c r="I182" s="3"/>
      <c r="J182" s="3"/>
      <c r="K182" s="3"/>
    </row>
    <row r="183" spans="1:11" customFormat="1" ht="12.95">
      <c r="A183" s="164"/>
      <c r="B183" s="3"/>
      <c r="C183" s="3"/>
      <c r="D183" s="3"/>
      <c r="E183" s="3"/>
      <c r="F183" s="3"/>
      <c r="G183" s="3"/>
      <c r="H183" s="3"/>
      <c r="I183" s="3"/>
      <c r="J183" s="3"/>
      <c r="K183" s="3"/>
    </row>
    <row r="184" spans="1:11" customFormat="1" ht="12.95">
      <c r="A184" s="164"/>
      <c r="B184" s="3"/>
      <c r="C184" s="3"/>
      <c r="D184" s="3"/>
      <c r="E184" s="3"/>
      <c r="F184" s="3"/>
      <c r="G184" s="3"/>
      <c r="H184" s="3"/>
      <c r="I184" s="3"/>
      <c r="J184" s="3"/>
      <c r="K184" s="3"/>
    </row>
    <row r="185" spans="1:11" customFormat="1" ht="12.95">
      <c r="A185" s="164"/>
      <c r="B185" s="3"/>
      <c r="C185" s="3"/>
      <c r="D185" s="3"/>
      <c r="E185" s="3"/>
      <c r="F185" s="3"/>
      <c r="G185" s="3"/>
      <c r="H185" s="3"/>
      <c r="I185" s="3"/>
      <c r="J185" s="3"/>
      <c r="K185" s="3"/>
    </row>
    <row r="186" spans="1:11" customFormat="1" ht="12.95">
      <c r="A186" s="164"/>
      <c r="B186" s="3"/>
      <c r="C186" s="3"/>
      <c r="D186" s="3"/>
      <c r="E186" s="3"/>
      <c r="F186" s="3"/>
      <c r="G186" s="3"/>
      <c r="H186" s="3"/>
      <c r="I186" s="3"/>
      <c r="J186" s="3"/>
      <c r="K186" s="3"/>
    </row>
    <row r="187" spans="1:11" customFormat="1" ht="12.95">
      <c r="A187" s="164"/>
      <c r="B187" s="3"/>
      <c r="C187" s="3"/>
      <c r="D187" s="3"/>
      <c r="E187" s="3"/>
      <c r="F187" s="3"/>
      <c r="G187" s="3"/>
      <c r="H187" s="3"/>
      <c r="I187" s="3"/>
      <c r="J187" s="3"/>
      <c r="K187" s="3"/>
    </row>
    <row r="188" spans="1:11" customFormat="1" ht="12.95">
      <c r="A188" s="164"/>
      <c r="B188" s="3"/>
      <c r="C188" s="3"/>
      <c r="D188" s="3"/>
      <c r="E188" s="3"/>
      <c r="F188" s="3"/>
      <c r="G188" s="3"/>
      <c r="H188" s="3"/>
      <c r="I188" s="3"/>
      <c r="J188" s="3"/>
      <c r="K188" s="3"/>
    </row>
    <row r="189" spans="1:11" customFormat="1" ht="12.95">
      <c r="A189" s="164"/>
      <c r="B189" s="3"/>
      <c r="C189" s="3"/>
      <c r="D189" s="3"/>
      <c r="E189" s="3"/>
      <c r="F189" s="3"/>
      <c r="G189" s="3"/>
      <c r="H189" s="3"/>
      <c r="I189" s="3"/>
      <c r="J189" s="3"/>
      <c r="K189" s="3"/>
    </row>
    <row r="190" spans="1:11" customFormat="1" ht="12.95">
      <c r="A190" s="164"/>
      <c r="B190" s="3"/>
      <c r="C190" s="3"/>
      <c r="D190" s="3"/>
      <c r="E190" s="3"/>
      <c r="F190" s="3"/>
      <c r="G190" s="3"/>
      <c r="H190" s="3"/>
      <c r="I190" s="3"/>
      <c r="J190" s="3"/>
      <c r="K190" s="3"/>
    </row>
    <row r="191" spans="1:11" customFormat="1" ht="12.95">
      <c r="A191" s="164"/>
      <c r="B191" s="3"/>
      <c r="C191" s="3"/>
      <c r="D191" s="3"/>
      <c r="E191" s="3"/>
      <c r="F191" s="3"/>
      <c r="G191" s="3"/>
      <c r="H191" s="3"/>
      <c r="I191" s="3"/>
      <c r="J191" s="3"/>
      <c r="K191" s="3"/>
    </row>
    <row r="192" spans="1:11" customFormat="1" ht="12.95">
      <c r="A192" s="164"/>
      <c r="B192" s="3"/>
      <c r="C192" s="3"/>
      <c r="D192" s="3"/>
      <c r="E192" s="3"/>
      <c r="F192" s="3"/>
      <c r="G192" s="3"/>
      <c r="H192" s="3"/>
      <c r="I192" s="3"/>
      <c r="J192" s="3"/>
      <c r="K192" s="3"/>
    </row>
    <row r="193" spans="1:11" customFormat="1" ht="12.95">
      <c r="A193" s="164"/>
      <c r="B193" s="3"/>
      <c r="C193" s="3"/>
      <c r="D193" s="3"/>
      <c r="E193" s="3"/>
      <c r="F193" s="3"/>
      <c r="G193" s="3"/>
      <c r="H193" s="3"/>
      <c r="I193" s="3"/>
      <c r="J193" s="3"/>
      <c r="K193" s="3"/>
    </row>
    <row r="194" spans="1:11" customFormat="1" ht="12.95">
      <c r="A194" s="164"/>
      <c r="B194" s="3"/>
      <c r="C194" s="3"/>
      <c r="D194" s="3"/>
      <c r="E194" s="3"/>
      <c r="F194" s="3"/>
      <c r="G194" s="3"/>
      <c r="H194" s="3"/>
      <c r="I194" s="3"/>
      <c r="J194" s="3"/>
      <c r="K194" s="3"/>
    </row>
    <row r="195" spans="1:11" customFormat="1" ht="12.95">
      <c r="A195" s="164"/>
      <c r="B195" s="3"/>
      <c r="C195" s="3"/>
      <c r="D195" s="3"/>
      <c r="E195" s="3"/>
      <c r="F195" s="3"/>
      <c r="G195" s="3"/>
      <c r="H195" s="3"/>
      <c r="I195" s="3"/>
      <c r="J195" s="3"/>
      <c r="K195" s="3"/>
    </row>
    <row r="196" spans="1:11" customFormat="1" ht="12.95">
      <c r="A196" s="164"/>
      <c r="B196" s="3"/>
      <c r="C196" s="3"/>
      <c r="D196" s="3"/>
      <c r="E196" s="3"/>
      <c r="F196" s="3"/>
      <c r="G196" s="3"/>
      <c r="H196" s="3"/>
      <c r="I196" s="3"/>
      <c r="J196" s="3"/>
      <c r="K196" s="3"/>
    </row>
    <row r="197" spans="1:11" customFormat="1" ht="12.95">
      <c r="A197" s="164"/>
      <c r="B197" s="3"/>
      <c r="C197" s="3"/>
      <c r="D197" s="3"/>
      <c r="E197" s="3"/>
      <c r="F197" s="3"/>
      <c r="G197" s="3"/>
      <c r="H197" s="3"/>
      <c r="I197" s="3"/>
      <c r="J197" s="3"/>
      <c r="K197" s="3"/>
    </row>
    <row r="198" spans="1:11" customFormat="1" ht="12.95">
      <c r="A198" s="164"/>
      <c r="B198" s="3"/>
      <c r="C198" s="3"/>
      <c r="D198" s="3"/>
      <c r="E198" s="3"/>
      <c r="F198" s="3"/>
      <c r="G198" s="3"/>
      <c r="H198" s="3"/>
      <c r="I198" s="3"/>
      <c r="J198" s="3"/>
      <c r="K198" s="3"/>
    </row>
    <row r="199" spans="1:11" customFormat="1" ht="12.95">
      <c r="A199" s="164"/>
      <c r="B199" s="3"/>
      <c r="C199" s="3"/>
      <c r="D199" s="3"/>
      <c r="E199" s="3"/>
      <c r="F199" s="3"/>
      <c r="G199" s="3"/>
      <c r="H199" s="3"/>
      <c r="I199" s="3"/>
      <c r="J199" s="3"/>
      <c r="K199" s="3"/>
    </row>
    <row r="200" spans="1:11" customFormat="1" ht="12.95">
      <c r="A200" s="164"/>
      <c r="B200" s="3"/>
      <c r="C200" s="3"/>
      <c r="D200" s="3"/>
      <c r="E200" s="3"/>
      <c r="F200" s="3"/>
      <c r="G200" s="3"/>
      <c r="H200" s="3"/>
      <c r="I200" s="3"/>
      <c r="J200" s="3"/>
      <c r="K200" s="3"/>
    </row>
    <row r="201" spans="1:11" customFormat="1" ht="12.95">
      <c r="A201" s="164"/>
      <c r="B201" s="3"/>
      <c r="C201" s="3"/>
      <c r="D201" s="3"/>
      <c r="E201" s="3"/>
      <c r="F201" s="3"/>
      <c r="G201" s="3"/>
      <c r="H201" s="3"/>
      <c r="I201" s="3"/>
      <c r="J201" s="3"/>
      <c r="K201" s="3"/>
    </row>
    <row r="202" spans="1:11" customFormat="1" ht="12.95">
      <c r="A202" s="164"/>
      <c r="B202" s="3"/>
      <c r="C202" s="3"/>
      <c r="D202" s="3"/>
      <c r="E202" s="3"/>
      <c r="F202" s="3"/>
      <c r="G202" s="3"/>
      <c r="H202" s="3"/>
      <c r="I202" s="3"/>
      <c r="J202" s="3"/>
      <c r="K202" s="3"/>
    </row>
    <row r="203" spans="1:11" customFormat="1" ht="12.95">
      <c r="A203" s="164"/>
      <c r="B203" s="3"/>
      <c r="C203" s="3"/>
      <c r="D203" s="3"/>
      <c r="E203" s="3"/>
      <c r="F203" s="3"/>
      <c r="G203" s="3"/>
      <c r="H203" s="3"/>
      <c r="I203" s="3"/>
      <c r="J203" s="3"/>
      <c r="K203" s="3"/>
    </row>
    <row r="204" spans="1:11" customFormat="1" ht="12.95">
      <c r="A204" s="164"/>
      <c r="B204" s="3"/>
      <c r="C204" s="3"/>
      <c r="D204" s="3"/>
      <c r="E204" s="3"/>
      <c r="F204" s="3"/>
      <c r="G204" s="3"/>
      <c r="H204" s="3"/>
      <c r="I204" s="3"/>
      <c r="J204" s="3"/>
      <c r="K204" s="3"/>
    </row>
    <row r="205" spans="1:11" customFormat="1" ht="12.95">
      <c r="A205" s="164"/>
      <c r="B205" s="3"/>
      <c r="C205" s="3"/>
      <c r="D205" s="3"/>
      <c r="E205" s="3"/>
      <c r="F205" s="3"/>
      <c r="G205" s="3"/>
      <c r="H205" s="3"/>
      <c r="I205" s="3"/>
      <c r="J205" s="3"/>
      <c r="K205" s="3"/>
    </row>
    <row r="206" spans="1:11" customFormat="1" ht="12.95">
      <c r="A206" s="164"/>
      <c r="B206" s="3"/>
      <c r="C206" s="3"/>
      <c r="D206" s="3"/>
      <c r="E206" s="3"/>
      <c r="F206" s="3"/>
      <c r="G206" s="3"/>
      <c r="H206" s="3"/>
      <c r="I206" s="3"/>
      <c r="J206" s="3"/>
      <c r="K206" s="3"/>
    </row>
    <row r="207" spans="1:11" customFormat="1" ht="12.95">
      <c r="A207" s="164"/>
      <c r="B207" s="3"/>
      <c r="C207" s="3"/>
      <c r="D207" s="3"/>
      <c r="E207" s="3"/>
      <c r="F207" s="3"/>
      <c r="G207" s="3"/>
      <c r="H207" s="3"/>
      <c r="I207" s="3"/>
      <c r="J207" s="3"/>
      <c r="K207" s="3"/>
    </row>
    <row r="208" spans="1:11" customFormat="1" ht="12.95">
      <c r="A208" s="164"/>
      <c r="B208" s="3"/>
      <c r="C208" s="3"/>
      <c r="D208" s="3"/>
      <c r="E208" s="3"/>
      <c r="F208" s="3"/>
      <c r="G208" s="3"/>
      <c r="H208" s="3"/>
      <c r="I208" s="3"/>
      <c r="J208" s="3"/>
      <c r="K208" s="3"/>
    </row>
    <row r="209" spans="1:11" customFormat="1" ht="12.95">
      <c r="A209" s="164"/>
      <c r="B209" s="3"/>
      <c r="C209" s="3"/>
      <c r="D209" s="3"/>
      <c r="E209" s="3"/>
      <c r="F209" s="3"/>
      <c r="G209" s="3"/>
      <c r="H209" s="3"/>
      <c r="I209" s="3"/>
      <c r="J209" s="3"/>
      <c r="K209" s="3"/>
    </row>
    <row r="210" spans="1:11" customFormat="1" ht="12.95">
      <c r="A210" s="164"/>
      <c r="B210" s="3"/>
      <c r="C210" s="3"/>
      <c r="D210" s="3"/>
      <c r="E210" s="3"/>
      <c r="F210" s="3"/>
      <c r="G210" s="3"/>
      <c r="H210" s="3"/>
      <c r="I210" s="3"/>
      <c r="J210" s="3"/>
      <c r="K210" s="3"/>
    </row>
    <row r="211" spans="1:11" customFormat="1" ht="12.95">
      <c r="A211" s="164"/>
      <c r="B211" s="3"/>
      <c r="C211" s="3"/>
      <c r="D211" s="3"/>
      <c r="E211" s="3"/>
      <c r="F211" s="3"/>
      <c r="G211" s="3"/>
      <c r="H211" s="3"/>
      <c r="I211" s="3"/>
      <c r="J211" s="3"/>
      <c r="K211" s="3"/>
    </row>
    <row r="212" spans="1:11" customFormat="1" ht="12.95">
      <c r="A212" s="164"/>
      <c r="B212" s="3"/>
      <c r="C212" s="3"/>
      <c r="D212" s="3"/>
      <c r="E212" s="3"/>
      <c r="F212" s="3"/>
      <c r="G212" s="3"/>
      <c r="H212" s="3"/>
      <c r="I212" s="3"/>
      <c r="J212" s="3"/>
      <c r="K212" s="3"/>
    </row>
    <row r="213" spans="1:11" customFormat="1" ht="12.95">
      <c r="A213" s="164"/>
      <c r="B213" s="3"/>
      <c r="C213" s="3"/>
      <c r="D213" s="3"/>
      <c r="E213" s="3"/>
      <c r="F213" s="3"/>
      <c r="G213" s="3"/>
      <c r="H213" s="3"/>
      <c r="I213" s="3"/>
      <c r="J213" s="3"/>
      <c r="K213" s="3"/>
    </row>
    <row r="214" spans="1:11" customFormat="1" ht="12.95">
      <c r="A214" s="164"/>
      <c r="B214" s="3"/>
      <c r="C214" s="3"/>
      <c r="D214" s="3"/>
      <c r="E214" s="3"/>
      <c r="F214" s="3"/>
      <c r="G214" s="3"/>
      <c r="H214" s="3"/>
      <c r="I214" s="3"/>
      <c r="J214" s="3"/>
      <c r="K214" s="3"/>
    </row>
    <row r="215" spans="1:11" customFormat="1" ht="12.95">
      <c r="A215" s="164"/>
      <c r="B215" s="3"/>
      <c r="C215" s="3"/>
      <c r="D215" s="3"/>
      <c r="E215" s="3"/>
      <c r="F215" s="3"/>
      <c r="G215" s="3"/>
      <c r="H215" s="3"/>
      <c r="I215" s="3"/>
      <c r="J215" s="3"/>
      <c r="K215" s="3"/>
    </row>
    <row r="216" spans="1:11" customFormat="1" ht="12.95">
      <c r="A216" s="164"/>
      <c r="B216" s="3"/>
      <c r="C216" s="3"/>
      <c r="D216" s="3"/>
      <c r="E216" s="3"/>
      <c r="F216" s="3"/>
      <c r="G216" s="3"/>
      <c r="H216" s="3"/>
      <c r="I216" s="3"/>
      <c r="J216" s="3"/>
      <c r="K216" s="3"/>
    </row>
    <row r="217" spans="1:11" customFormat="1" ht="12.95">
      <c r="A217" s="164"/>
      <c r="B217" s="3"/>
      <c r="C217" s="3"/>
      <c r="D217" s="3"/>
      <c r="E217" s="3"/>
      <c r="F217" s="3"/>
      <c r="G217" s="3"/>
      <c r="H217" s="3"/>
      <c r="I217" s="3"/>
      <c r="J217" s="3"/>
      <c r="K217" s="3"/>
    </row>
    <row r="218" spans="1:11" customFormat="1" ht="12.95">
      <c r="A218" s="164"/>
      <c r="B218" s="3"/>
      <c r="C218" s="3"/>
      <c r="D218" s="3"/>
      <c r="E218" s="3"/>
      <c r="F218" s="3"/>
      <c r="G218" s="3"/>
      <c r="H218" s="3"/>
      <c r="I218" s="3"/>
      <c r="J218" s="3"/>
      <c r="K218" s="3"/>
    </row>
    <row r="219" spans="1:11" customFormat="1" ht="12.95">
      <c r="A219" s="164"/>
      <c r="B219" s="3"/>
      <c r="C219" s="3"/>
      <c r="D219" s="3"/>
      <c r="E219" s="3"/>
      <c r="F219" s="3"/>
      <c r="G219" s="3"/>
      <c r="H219" s="3"/>
      <c r="I219" s="3"/>
      <c r="J219" s="3"/>
      <c r="K219" s="3"/>
    </row>
    <row r="220" spans="1:11" customFormat="1" ht="12.95">
      <c r="A220" s="164"/>
      <c r="B220" s="3"/>
      <c r="C220" s="3"/>
      <c r="D220" s="3"/>
      <c r="E220" s="3"/>
      <c r="F220" s="3"/>
      <c r="G220" s="3"/>
      <c r="H220" s="3"/>
      <c r="I220" s="3"/>
      <c r="J220" s="3"/>
      <c r="K220" s="3"/>
    </row>
    <row r="221" spans="1:11" customFormat="1" ht="12.95">
      <c r="A221" s="164"/>
      <c r="B221" s="3"/>
      <c r="C221" s="3"/>
      <c r="D221" s="3"/>
      <c r="E221" s="3"/>
      <c r="F221" s="3"/>
      <c r="G221" s="3"/>
      <c r="H221" s="3"/>
      <c r="I221" s="3"/>
      <c r="J221" s="3"/>
      <c r="K221" s="3"/>
    </row>
    <row r="222" spans="1:11" customFormat="1" ht="12.95">
      <c r="A222" s="164"/>
      <c r="B222" s="3"/>
      <c r="C222" s="3"/>
      <c r="D222" s="3"/>
      <c r="E222" s="3"/>
      <c r="F222" s="3"/>
      <c r="G222" s="3"/>
      <c r="H222" s="3"/>
      <c r="I222" s="3"/>
      <c r="J222" s="3"/>
      <c r="K222" s="3"/>
    </row>
    <row r="223" spans="1:11" customFormat="1" ht="12.95">
      <c r="A223" s="164"/>
      <c r="B223" s="3"/>
      <c r="C223" s="3"/>
      <c r="D223" s="3"/>
      <c r="E223" s="3"/>
      <c r="F223" s="3"/>
      <c r="G223" s="3"/>
      <c r="H223" s="3"/>
      <c r="I223" s="3"/>
      <c r="J223" s="3"/>
      <c r="K223" s="3"/>
    </row>
    <row r="224" spans="1:11" customFormat="1" ht="12.95">
      <c r="A224" s="164"/>
      <c r="B224" s="3"/>
      <c r="C224" s="3"/>
      <c r="D224" s="3"/>
      <c r="E224" s="3"/>
      <c r="F224" s="3"/>
      <c r="G224" s="3"/>
      <c r="H224" s="3"/>
      <c r="I224" s="3"/>
      <c r="J224" s="3"/>
      <c r="K224" s="3"/>
    </row>
    <row r="225" spans="1:11" customFormat="1" ht="12.95">
      <c r="A225" s="164"/>
      <c r="B225" s="3"/>
      <c r="C225" s="3"/>
      <c r="D225" s="3"/>
      <c r="E225" s="3"/>
      <c r="F225" s="3"/>
      <c r="G225" s="3"/>
      <c r="H225" s="3"/>
      <c r="I225" s="3"/>
      <c r="J225" s="3"/>
      <c r="K225" s="3"/>
    </row>
    <row r="226" spans="1:11" customFormat="1" ht="12.95">
      <c r="A226" s="164"/>
      <c r="B226" s="3"/>
      <c r="C226" s="3"/>
      <c r="D226" s="3"/>
      <c r="E226" s="3"/>
      <c r="F226" s="3"/>
      <c r="G226" s="3"/>
      <c r="H226" s="3"/>
      <c r="I226" s="3"/>
      <c r="J226" s="3"/>
      <c r="K226" s="3"/>
    </row>
    <row r="227" spans="1:11" customFormat="1" ht="12.95">
      <c r="A227" s="164"/>
      <c r="B227" s="3"/>
      <c r="C227" s="3"/>
      <c r="D227" s="3"/>
      <c r="E227" s="3"/>
      <c r="F227" s="3"/>
      <c r="G227" s="3"/>
      <c r="H227" s="3"/>
      <c r="I227" s="3"/>
      <c r="J227" s="3"/>
      <c r="K227" s="3"/>
    </row>
    <row r="228" spans="1:11" customFormat="1" ht="12.95">
      <c r="A228" s="164"/>
      <c r="B228" s="3"/>
      <c r="C228" s="3"/>
      <c r="D228" s="3"/>
      <c r="E228" s="3"/>
      <c r="F228" s="3"/>
      <c r="G228" s="3"/>
      <c r="H228" s="3"/>
      <c r="I228" s="3"/>
      <c r="J228" s="3"/>
      <c r="K228" s="3"/>
    </row>
    <row r="229" spans="1:11" customFormat="1" ht="12.95">
      <c r="A229" s="164"/>
      <c r="B229" s="3"/>
      <c r="C229" s="3"/>
      <c r="D229" s="3"/>
      <c r="E229" s="3"/>
      <c r="F229" s="3"/>
      <c r="G229" s="3"/>
      <c r="H229" s="3"/>
      <c r="I229" s="3"/>
      <c r="J229" s="3"/>
      <c r="K229" s="3"/>
    </row>
    <row r="230" spans="1:11" customFormat="1" ht="12.95">
      <c r="A230" s="164"/>
      <c r="B230" s="3"/>
      <c r="C230" s="3"/>
      <c r="D230" s="3"/>
      <c r="E230" s="3"/>
      <c r="F230" s="3"/>
      <c r="G230" s="3"/>
      <c r="H230" s="3"/>
      <c r="I230" s="3"/>
      <c r="J230" s="3"/>
      <c r="K230" s="3"/>
    </row>
    <row r="231" spans="1:11" customFormat="1" ht="12.95">
      <c r="A231" s="164"/>
      <c r="B231" s="3"/>
      <c r="C231" s="3"/>
      <c r="D231" s="3"/>
      <c r="E231" s="3"/>
      <c r="F231" s="3"/>
      <c r="G231" s="3"/>
      <c r="H231" s="3"/>
      <c r="I231" s="3"/>
      <c r="J231" s="3"/>
      <c r="K231" s="3"/>
    </row>
    <row r="232" spans="1:11" customFormat="1" ht="12.95">
      <c r="A232" s="164"/>
      <c r="B232" s="3"/>
      <c r="C232" s="3"/>
      <c r="D232" s="3"/>
      <c r="E232" s="3"/>
      <c r="F232" s="3"/>
      <c r="G232" s="3"/>
      <c r="H232" s="3"/>
      <c r="I232" s="3"/>
      <c r="J232" s="3"/>
      <c r="K232" s="3"/>
    </row>
    <row r="233" spans="1:11" customFormat="1" ht="12.95">
      <c r="A233" s="164"/>
      <c r="B233" s="3"/>
      <c r="C233" s="3"/>
      <c r="D233" s="3"/>
      <c r="E233" s="3"/>
      <c r="F233" s="3"/>
      <c r="G233" s="3"/>
      <c r="H233" s="3"/>
      <c r="I233" s="3"/>
      <c r="J233" s="3"/>
      <c r="K233" s="3"/>
    </row>
    <row r="234" spans="1:11" customFormat="1" ht="12.95">
      <c r="A234" s="164"/>
      <c r="B234" s="3"/>
      <c r="C234" s="3"/>
      <c r="D234" s="3"/>
      <c r="E234" s="3"/>
      <c r="F234" s="3"/>
      <c r="G234" s="3"/>
      <c r="H234" s="3"/>
      <c r="I234" s="3"/>
      <c r="J234" s="3"/>
      <c r="K234" s="3"/>
    </row>
    <row r="235" spans="1:11" customFormat="1" ht="12.95">
      <c r="A235" s="164"/>
      <c r="B235" s="3"/>
      <c r="C235" s="3"/>
      <c r="D235" s="3"/>
      <c r="E235" s="3"/>
      <c r="F235" s="3"/>
      <c r="G235" s="3"/>
      <c r="H235" s="3"/>
      <c r="I235" s="3"/>
      <c r="J235" s="3"/>
      <c r="K235" s="3"/>
    </row>
    <row r="236" spans="1:11" customFormat="1" ht="12.95">
      <c r="A236" s="164"/>
      <c r="B236" s="3"/>
      <c r="C236" s="3"/>
      <c r="D236" s="3"/>
      <c r="E236" s="3"/>
      <c r="F236" s="3"/>
      <c r="G236" s="3"/>
      <c r="H236" s="3"/>
      <c r="I236" s="3"/>
      <c r="J236" s="3"/>
      <c r="K236" s="3"/>
    </row>
    <row r="237" spans="1:11" customFormat="1" ht="12.95">
      <c r="A237" s="164"/>
      <c r="B237" s="3"/>
      <c r="C237" s="3"/>
      <c r="D237" s="3"/>
      <c r="E237" s="3"/>
      <c r="F237" s="3"/>
      <c r="G237" s="3"/>
      <c r="H237" s="3"/>
      <c r="I237" s="3"/>
      <c r="J237" s="3"/>
      <c r="K237" s="3"/>
    </row>
    <row r="238" spans="1:11" customFormat="1" ht="12.95">
      <c r="A238" s="164"/>
      <c r="B238" s="3"/>
      <c r="C238" s="3"/>
      <c r="D238" s="3"/>
      <c r="E238" s="3"/>
      <c r="F238" s="3"/>
      <c r="G238" s="3"/>
      <c r="H238" s="3"/>
      <c r="I238" s="3"/>
      <c r="J238" s="3"/>
      <c r="K238" s="3"/>
    </row>
    <row r="239" spans="1:11" customFormat="1" ht="12.95">
      <c r="A239" s="164"/>
      <c r="B239" s="3"/>
      <c r="C239" s="3"/>
      <c r="D239" s="3"/>
      <c r="E239" s="3"/>
      <c r="F239" s="3"/>
      <c r="G239" s="3"/>
      <c r="H239" s="3"/>
      <c r="I239" s="3"/>
      <c r="J239" s="3"/>
      <c r="K239" s="3"/>
    </row>
    <row r="240" spans="1:11" customFormat="1" ht="12.95">
      <c r="A240" s="164"/>
      <c r="B240" s="3"/>
      <c r="C240" s="3"/>
      <c r="D240" s="3"/>
      <c r="E240" s="3"/>
      <c r="F240" s="3"/>
      <c r="G240" s="3"/>
      <c r="H240" s="3"/>
      <c r="I240" s="3"/>
      <c r="J240" s="3"/>
      <c r="K240" s="3"/>
    </row>
    <row r="241" spans="1:11" customFormat="1" ht="12.95">
      <c r="A241" s="164"/>
      <c r="B241" s="3"/>
      <c r="C241" s="3"/>
      <c r="D241" s="3"/>
      <c r="E241" s="3"/>
      <c r="F241" s="3"/>
      <c r="G241" s="3"/>
      <c r="H241" s="3"/>
      <c r="I241" s="3"/>
      <c r="J241" s="3"/>
      <c r="K241" s="3"/>
    </row>
    <row r="242" spans="1:11" customFormat="1" ht="12.95">
      <c r="A242" s="164"/>
      <c r="B242" s="3"/>
      <c r="C242" s="3"/>
      <c r="D242" s="3"/>
      <c r="E242" s="3"/>
      <c r="F242" s="3"/>
      <c r="G242" s="3"/>
      <c r="H242" s="3"/>
      <c r="I242" s="3"/>
      <c r="J242" s="3"/>
      <c r="K242" s="3"/>
    </row>
    <row r="243" spans="1:11" customFormat="1" ht="12.95">
      <c r="A243" s="164"/>
      <c r="B243" s="3"/>
      <c r="C243" s="3"/>
      <c r="D243" s="3"/>
      <c r="E243" s="3"/>
      <c r="F243" s="3"/>
      <c r="G243" s="3"/>
      <c r="H243" s="3"/>
      <c r="I243" s="3"/>
      <c r="J243" s="3"/>
      <c r="K243" s="3"/>
    </row>
    <row r="244" spans="1:11" customFormat="1" ht="12.95">
      <c r="A244" s="164"/>
      <c r="B244" s="3"/>
      <c r="C244" s="3"/>
      <c r="D244" s="3"/>
      <c r="E244" s="3"/>
      <c r="F244" s="3"/>
      <c r="G244" s="3"/>
      <c r="H244" s="3"/>
      <c r="I244" s="3"/>
      <c r="J244" s="3"/>
      <c r="K244" s="3"/>
    </row>
    <row r="245" spans="1:11" customFormat="1" ht="12.95">
      <c r="A245" s="164"/>
      <c r="B245" s="3"/>
      <c r="C245" s="3"/>
      <c r="D245" s="3"/>
      <c r="E245" s="3"/>
      <c r="F245" s="3"/>
      <c r="G245" s="3"/>
      <c r="H245" s="3"/>
      <c r="I245" s="3"/>
      <c r="J245" s="3"/>
      <c r="K245" s="3"/>
    </row>
    <row r="246" spans="1:11" customFormat="1" ht="12.95">
      <c r="A246" s="164"/>
      <c r="B246" s="3"/>
      <c r="C246" s="3"/>
      <c r="D246" s="3"/>
      <c r="E246" s="3"/>
      <c r="F246" s="3"/>
      <c r="G246" s="3"/>
      <c r="H246" s="3"/>
      <c r="I246" s="3"/>
      <c r="J246" s="3"/>
      <c r="K246" s="3"/>
    </row>
    <row r="247" spans="1:11" customFormat="1" ht="12.95">
      <c r="A247" s="164"/>
      <c r="B247" s="3"/>
      <c r="C247" s="3"/>
      <c r="D247" s="3"/>
      <c r="E247" s="3"/>
      <c r="F247" s="3"/>
      <c r="G247" s="3"/>
      <c r="H247" s="3"/>
      <c r="I247" s="3"/>
      <c r="J247" s="3"/>
      <c r="K247" s="3"/>
    </row>
    <row r="248" spans="1:11" customFormat="1" ht="12.95">
      <c r="A248" s="164"/>
      <c r="B248" s="3"/>
      <c r="C248" s="3"/>
      <c r="D248" s="3"/>
      <c r="E248" s="3"/>
      <c r="F248" s="3"/>
      <c r="G248" s="3"/>
      <c r="H248" s="3"/>
      <c r="I248" s="3"/>
      <c r="J248" s="3"/>
      <c r="K248" s="3"/>
    </row>
    <row r="249" spans="1:11" customFormat="1" ht="12.95">
      <c r="A249" s="164"/>
      <c r="B249" s="3"/>
      <c r="C249" s="3"/>
      <c r="D249" s="3"/>
      <c r="E249" s="3"/>
      <c r="F249" s="3"/>
      <c r="G249" s="3"/>
      <c r="H249" s="3"/>
      <c r="I249" s="3"/>
      <c r="J249" s="3"/>
      <c r="K249" s="3"/>
    </row>
    <row r="250" spans="1:11" customFormat="1" ht="12.95">
      <c r="A250" s="164"/>
      <c r="B250" s="3"/>
      <c r="C250" s="3"/>
      <c r="D250" s="3"/>
      <c r="E250" s="3"/>
      <c r="F250" s="3"/>
      <c r="G250" s="3"/>
      <c r="H250" s="3"/>
      <c r="I250" s="3"/>
      <c r="J250" s="3"/>
      <c r="K250" s="3"/>
    </row>
    <row r="251" spans="1:11" customFormat="1" ht="12.95">
      <c r="A251" s="164"/>
      <c r="B251" s="3"/>
      <c r="C251" s="3"/>
      <c r="D251" s="3"/>
      <c r="E251" s="3"/>
      <c r="F251" s="3"/>
      <c r="G251" s="3"/>
      <c r="H251" s="3"/>
      <c r="I251" s="3"/>
      <c r="J251" s="3"/>
      <c r="K251" s="3"/>
    </row>
    <row r="252" spans="1:11" customFormat="1" ht="12.95">
      <c r="A252" s="164"/>
      <c r="B252" s="3"/>
      <c r="C252" s="3"/>
      <c r="D252" s="3"/>
      <c r="E252" s="3"/>
      <c r="F252" s="3"/>
      <c r="G252" s="3"/>
      <c r="H252" s="3"/>
      <c r="I252" s="3"/>
      <c r="J252" s="3"/>
      <c r="K252" s="3"/>
    </row>
    <row r="253" spans="1:11" customFormat="1" ht="12.95">
      <c r="A253" s="164"/>
      <c r="B253" s="3"/>
      <c r="C253" s="3"/>
      <c r="D253" s="3"/>
      <c r="E253" s="3"/>
      <c r="F253" s="3"/>
      <c r="G253" s="3"/>
      <c r="H253" s="3"/>
      <c r="I253" s="3"/>
      <c r="J253" s="3"/>
      <c r="K253" s="3"/>
    </row>
    <row r="254" spans="1:11" customFormat="1" ht="12.95">
      <c r="A254" s="164"/>
      <c r="B254" s="3"/>
      <c r="C254" s="3"/>
      <c r="D254" s="3"/>
      <c r="E254" s="3"/>
      <c r="F254" s="3"/>
      <c r="G254" s="3"/>
      <c r="H254" s="3"/>
      <c r="I254" s="3"/>
      <c r="J254" s="3"/>
      <c r="K254" s="3"/>
    </row>
    <row r="255" spans="1:11" customFormat="1" ht="12.95">
      <c r="A255" s="164"/>
      <c r="B255" s="3"/>
      <c r="C255" s="3"/>
      <c r="D255" s="3"/>
      <c r="E255" s="3"/>
      <c r="F255" s="3"/>
      <c r="G255" s="3"/>
      <c r="H255" s="3"/>
      <c r="I255" s="3"/>
      <c r="J255" s="3"/>
      <c r="K255" s="3"/>
    </row>
    <row r="256" spans="1:11" customFormat="1" ht="12.95">
      <c r="A256" s="164"/>
      <c r="B256" s="3"/>
      <c r="C256" s="3"/>
      <c r="D256" s="3"/>
      <c r="E256" s="3"/>
      <c r="F256" s="3"/>
      <c r="G256" s="3"/>
      <c r="H256" s="3"/>
      <c r="I256" s="3"/>
      <c r="J256" s="3"/>
      <c r="K256" s="3"/>
    </row>
    <row r="257" spans="1:11" customFormat="1" ht="12.95">
      <c r="A257" s="164"/>
      <c r="B257" s="3"/>
      <c r="C257" s="3"/>
      <c r="D257" s="3"/>
      <c r="E257" s="3"/>
      <c r="F257" s="3"/>
      <c r="G257" s="3"/>
      <c r="H257" s="3"/>
      <c r="I257" s="3"/>
      <c r="J257" s="3"/>
      <c r="K257" s="3"/>
    </row>
    <row r="258" spans="1:11" customFormat="1" ht="12.95">
      <c r="A258" s="164"/>
      <c r="B258" s="3"/>
      <c r="C258" s="3"/>
      <c r="D258" s="3"/>
      <c r="E258" s="3"/>
      <c r="F258" s="3"/>
      <c r="G258" s="3"/>
      <c r="H258" s="3"/>
      <c r="I258" s="3"/>
      <c r="J258" s="3"/>
      <c r="K258" s="3"/>
    </row>
    <row r="259" spans="1:11" customFormat="1" ht="12.95">
      <c r="A259" s="164"/>
      <c r="B259" s="3"/>
      <c r="C259" s="3"/>
      <c r="D259" s="3"/>
      <c r="E259" s="3"/>
      <c r="F259" s="3"/>
      <c r="G259" s="3"/>
      <c r="H259" s="3"/>
      <c r="I259" s="3"/>
      <c r="J259" s="3"/>
      <c r="K259" s="3"/>
    </row>
    <row r="260" spans="1:11" customFormat="1" ht="12.95">
      <c r="A260" s="164"/>
      <c r="B260" s="3"/>
      <c r="C260" s="3"/>
      <c r="D260" s="3"/>
      <c r="E260" s="3"/>
      <c r="F260" s="3"/>
      <c r="G260" s="3"/>
      <c r="H260" s="3"/>
      <c r="I260" s="3"/>
      <c r="J260" s="3"/>
      <c r="K260" s="3"/>
    </row>
    <row r="261" spans="1:11" customFormat="1" ht="12.95">
      <c r="A261" s="164"/>
      <c r="B261" s="3"/>
      <c r="C261" s="3"/>
      <c r="D261" s="3"/>
      <c r="E261" s="3"/>
      <c r="F261" s="3"/>
      <c r="G261" s="3"/>
      <c r="H261" s="3"/>
      <c r="I261" s="3"/>
      <c r="J261" s="3"/>
      <c r="K261" s="3"/>
    </row>
    <row r="262" spans="1:11" customFormat="1" ht="12.95">
      <c r="A262" s="164"/>
      <c r="B262" s="3"/>
      <c r="C262" s="3"/>
      <c r="D262" s="3"/>
      <c r="E262" s="3"/>
      <c r="F262" s="3"/>
      <c r="G262" s="3"/>
      <c r="H262" s="3"/>
      <c r="I262" s="3"/>
      <c r="J262" s="3"/>
      <c r="K262" s="3"/>
    </row>
    <row r="263" spans="1:11" customFormat="1" ht="12.95">
      <c r="A263" s="164"/>
      <c r="B263" s="3"/>
      <c r="C263" s="3"/>
      <c r="D263" s="3"/>
      <c r="E263" s="3"/>
      <c r="F263" s="3"/>
      <c r="G263" s="3"/>
      <c r="H263" s="3"/>
      <c r="I263" s="3"/>
      <c r="J263" s="3"/>
      <c r="K263" s="3"/>
    </row>
    <row r="264" spans="1:11" customFormat="1" ht="12.95">
      <c r="A264" s="164"/>
      <c r="B264" s="3"/>
      <c r="C264" s="3"/>
      <c r="D264" s="3"/>
      <c r="E264" s="3"/>
      <c r="F264" s="3"/>
      <c r="G264" s="3"/>
      <c r="H264" s="3"/>
      <c r="I264" s="3"/>
      <c r="J264" s="3"/>
      <c r="K264" s="3"/>
    </row>
    <row r="265" spans="1:11" customFormat="1" ht="12.95">
      <c r="A265" s="164"/>
      <c r="B265" s="3"/>
      <c r="C265" s="3"/>
      <c r="D265" s="3"/>
      <c r="E265" s="3"/>
      <c r="F265" s="3"/>
      <c r="G265" s="3"/>
      <c r="H265" s="3"/>
      <c r="I265" s="3"/>
      <c r="J265" s="3"/>
      <c r="K265" s="3"/>
    </row>
    <row r="266" spans="1:11" customFormat="1" ht="12.95">
      <c r="A266" s="164"/>
      <c r="B266" s="3"/>
      <c r="C266" s="3"/>
      <c r="D266" s="3"/>
      <c r="E266" s="3"/>
      <c r="F266" s="3"/>
      <c r="G266" s="3"/>
      <c r="H266" s="3"/>
      <c r="I266" s="3"/>
      <c r="J266" s="3"/>
      <c r="K266" s="3"/>
    </row>
    <row r="267" spans="1:11" customFormat="1" ht="12.95">
      <c r="A267" s="164"/>
      <c r="B267" s="3"/>
      <c r="C267" s="3"/>
      <c r="D267" s="3"/>
      <c r="E267" s="3"/>
      <c r="F267" s="3"/>
      <c r="G267" s="3"/>
      <c r="H267" s="3"/>
      <c r="I267" s="3"/>
      <c r="J267" s="3"/>
      <c r="K267" s="3"/>
    </row>
    <row r="268" spans="1:11" customFormat="1" ht="12.95">
      <c r="A268" s="164"/>
      <c r="B268" s="3"/>
      <c r="C268" s="3"/>
      <c r="D268" s="3"/>
      <c r="E268" s="3"/>
      <c r="F268" s="3"/>
      <c r="G268" s="3"/>
      <c r="H268" s="3"/>
      <c r="I268" s="3"/>
      <c r="J268" s="3"/>
      <c r="K268" s="3"/>
    </row>
    <row r="269" spans="1:11" customFormat="1" ht="12.95">
      <c r="A269" s="164"/>
      <c r="B269" s="3"/>
      <c r="C269" s="3"/>
      <c r="D269" s="3"/>
      <c r="E269" s="3"/>
      <c r="F269" s="3"/>
      <c r="G269" s="3"/>
      <c r="H269" s="3"/>
      <c r="I269" s="3"/>
      <c r="J269" s="3"/>
      <c r="K269" s="3"/>
    </row>
    <row r="270" spans="1:11" customFormat="1" ht="12.95">
      <c r="A270" s="164"/>
      <c r="B270" s="3"/>
      <c r="C270" s="3"/>
      <c r="D270" s="3"/>
      <c r="E270" s="3"/>
      <c r="F270" s="3"/>
      <c r="G270" s="3"/>
      <c r="H270" s="3"/>
      <c r="I270" s="3"/>
      <c r="J270" s="3"/>
      <c r="K270" s="3"/>
    </row>
    <row r="271" spans="1:11" customFormat="1" ht="12.95">
      <c r="A271" s="164"/>
      <c r="B271" s="3"/>
      <c r="C271" s="3"/>
      <c r="D271" s="3"/>
      <c r="E271" s="3"/>
      <c r="F271" s="3"/>
      <c r="G271" s="3"/>
      <c r="H271" s="3"/>
      <c r="I271" s="3"/>
      <c r="J271" s="3"/>
      <c r="K271" s="3"/>
    </row>
    <row r="272" spans="1:11" customFormat="1" ht="12.95">
      <c r="A272" s="164"/>
      <c r="B272" s="3"/>
      <c r="C272" s="3"/>
      <c r="D272" s="3"/>
      <c r="E272" s="3"/>
      <c r="F272" s="3"/>
      <c r="G272" s="3"/>
      <c r="H272" s="3"/>
      <c r="I272" s="3"/>
      <c r="J272" s="3"/>
      <c r="K272" s="3"/>
    </row>
    <row r="273" spans="1:11" customFormat="1" ht="12.95">
      <c r="A273" s="164"/>
      <c r="B273" s="3"/>
      <c r="C273" s="3"/>
      <c r="D273" s="3"/>
      <c r="E273" s="3"/>
      <c r="F273" s="3"/>
      <c r="G273" s="3"/>
      <c r="H273" s="3"/>
      <c r="I273" s="3"/>
      <c r="J273" s="3"/>
      <c r="K273" s="3"/>
    </row>
    <row r="274" spans="1:11" customFormat="1" ht="12.95">
      <c r="A274" s="164"/>
      <c r="B274" s="3"/>
      <c r="C274" s="3"/>
      <c r="D274" s="3"/>
      <c r="E274" s="3"/>
      <c r="F274" s="3"/>
      <c r="G274" s="3"/>
      <c r="H274" s="3"/>
      <c r="I274" s="3"/>
      <c r="J274" s="3"/>
      <c r="K274" s="3"/>
    </row>
    <row r="275" spans="1:11" customFormat="1" ht="12.95">
      <c r="A275" s="164"/>
      <c r="B275" s="3"/>
      <c r="C275" s="3"/>
      <c r="D275" s="3"/>
      <c r="E275" s="3"/>
      <c r="F275" s="3"/>
      <c r="G275" s="3"/>
      <c r="H275" s="3"/>
      <c r="I275" s="3"/>
      <c r="J275" s="3"/>
      <c r="K275" s="3"/>
    </row>
    <row r="276" spans="1:11" customFormat="1" ht="12.95">
      <c r="A276" s="164"/>
      <c r="B276" s="3"/>
      <c r="C276" s="3"/>
      <c r="D276" s="3"/>
      <c r="E276" s="3"/>
      <c r="F276" s="3"/>
      <c r="G276" s="3"/>
      <c r="H276" s="3"/>
      <c r="I276" s="3"/>
      <c r="J276" s="3"/>
      <c r="K276" s="3"/>
    </row>
    <row r="277" spans="1:11" customFormat="1" ht="12.95">
      <c r="A277" s="164"/>
      <c r="B277" s="3"/>
      <c r="C277" s="3"/>
      <c r="D277" s="3"/>
      <c r="E277" s="3"/>
      <c r="F277" s="3"/>
      <c r="G277" s="3"/>
      <c r="H277" s="3"/>
      <c r="I277" s="3"/>
      <c r="J277" s="3"/>
      <c r="K277" s="3"/>
    </row>
    <row r="278" spans="1:11" customFormat="1" ht="12.95">
      <c r="A278" s="164"/>
      <c r="B278" s="3"/>
      <c r="C278" s="3"/>
      <c r="D278" s="3"/>
      <c r="E278" s="3"/>
      <c r="F278" s="3"/>
      <c r="G278" s="3"/>
      <c r="H278" s="3"/>
      <c r="I278" s="3"/>
      <c r="J278" s="3"/>
      <c r="K278" s="3"/>
    </row>
    <row r="279" spans="1:11" customFormat="1" ht="12.95">
      <c r="A279" s="164"/>
      <c r="B279" s="3"/>
      <c r="C279" s="3"/>
      <c r="D279" s="3"/>
      <c r="E279" s="3"/>
      <c r="F279" s="3"/>
      <c r="G279" s="3"/>
      <c r="H279" s="3"/>
      <c r="I279" s="3"/>
      <c r="J279" s="3"/>
      <c r="K279" s="3"/>
    </row>
    <row r="280" spans="1:11" customFormat="1" ht="12.95">
      <c r="A280" s="164"/>
      <c r="B280" s="3"/>
      <c r="C280" s="3"/>
      <c r="D280" s="3"/>
      <c r="E280" s="3"/>
      <c r="F280" s="3"/>
      <c r="G280" s="3"/>
      <c r="H280" s="3"/>
      <c r="I280" s="3"/>
      <c r="J280" s="3"/>
      <c r="K280" s="3"/>
    </row>
    <row r="281" spans="1:11" customFormat="1" ht="12.95">
      <c r="A281" s="164"/>
      <c r="B281" s="3"/>
      <c r="C281" s="3"/>
      <c r="D281" s="3"/>
      <c r="E281" s="3"/>
      <c r="F281" s="3"/>
      <c r="G281" s="3"/>
      <c r="H281" s="3"/>
      <c r="I281" s="3"/>
      <c r="J281" s="3"/>
      <c r="K281" s="3"/>
    </row>
    <row r="282" spans="1:11" customFormat="1" ht="12.95">
      <c r="A282" s="164"/>
      <c r="B282" s="3"/>
      <c r="C282" s="3"/>
      <c r="D282" s="3"/>
      <c r="E282" s="3"/>
      <c r="F282" s="3"/>
      <c r="G282" s="3"/>
      <c r="H282" s="3"/>
      <c r="I282" s="3"/>
      <c r="J282" s="3"/>
      <c r="K282" s="3"/>
    </row>
    <row r="283" spans="1:11" customFormat="1" ht="12.95">
      <c r="A283" s="164"/>
      <c r="B283" s="3"/>
      <c r="C283" s="3"/>
      <c r="D283" s="3"/>
      <c r="E283" s="3"/>
      <c r="F283" s="3"/>
      <c r="G283" s="3"/>
      <c r="H283" s="3"/>
      <c r="I283" s="3"/>
      <c r="J283" s="3"/>
      <c r="K283" s="3"/>
    </row>
    <row r="284" spans="1:11" customFormat="1" ht="12.95">
      <c r="A284" s="164"/>
      <c r="B284" s="3"/>
      <c r="C284" s="3"/>
      <c r="D284" s="3"/>
      <c r="E284" s="3"/>
      <c r="F284" s="3"/>
      <c r="G284" s="3"/>
      <c r="H284" s="3"/>
      <c r="I284" s="3"/>
      <c r="J284" s="3"/>
      <c r="K284" s="3"/>
    </row>
    <row r="285" spans="1:11" customFormat="1" ht="12.95">
      <c r="A285" s="164"/>
      <c r="B285" s="3"/>
      <c r="C285" s="3"/>
      <c r="D285" s="3"/>
      <c r="E285" s="3"/>
      <c r="F285" s="3"/>
      <c r="G285" s="3"/>
      <c r="H285" s="3"/>
      <c r="I285" s="3"/>
      <c r="J285" s="3"/>
      <c r="K285" s="3"/>
    </row>
    <row r="286" spans="1:11" customFormat="1" ht="12.95">
      <c r="A286" s="164"/>
      <c r="B286" s="3"/>
      <c r="C286" s="3"/>
      <c r="D286" s="3"/>
      <c r="E286" s="3"/>
      <c r="F286" s="3"/>
      <c r="G286" s="3"/>
      <c r="H286" s="3"/>
      <c r="I286" s="3"/>
      <c r="J286" s="3"/>
      <c r="K286" s="3"/>
    </row>
    <row r="287" spans="1:11" customFormat="1" ht="12.95">
      <c r="A287" s="164"/>
      <c r="B287" s="3"/>
      <c r="C287" s="3"/>
      <c r="D287" s="3"/>
      <c r="E287" s="3"/>
      <c r="F287" s="3"/>
      <c r="G287" s="3"/>
      <c r="H287" s="3"/>
      <c r="I287" s="3"/>
      <c r="J287" s="3"/>
      <c r="K287" s="3"/>
    </row>
    <row r="288" spans="1:11" customFormat="1" ht="12.95">
      <c r="A288" s="164"/>
      <c r="B288" s="3"/>
      <c r="C288" s="3"/>
      <c r="D288" s="3"/>
      <c r="E288" s="3"/>
      <c r="F288" s="3"/>
      <c r="G288" s="3"/>
      <c r="H288" s="3"/>
      <c r="I288" s="3"/>
      <c r="J288" s="3"/>
      <c r="K288" s="3"/>
    </row>
    <row r="289" spans="1:11" customFormat="1" ht="12.95">
      <c r="A289" s="164"/>
      <c r="B289" s="3"/>
      <c r="C289" s="3"/>
      <c r="D289" s="3"/>
      <c r="E289" s="3"/>
      <c r="F289" s="3"/>
      <c r="G289" s="3"/>
      <c r="H289" s="3"/>
      <c r="I289" s="3"/>
      <c r="J289" s="3"/>
      <c r="K289" s="3"/>
    </row>
    <row r="290" spans="1:11" customFormat="1" ht="12.95">
      <c r="A290" s="164"/>
      <c r="B290" s="3"/>
      <c r="C290" s="3"/>
      <c r="D290" s="3"/>
      <c r="E290" s="3"/>
      <c r="F290" s="3"/>
      <c r="G290" s="3"/>
      <c r="H290" s="3"/>
      <c r="I290" s="3"/>
      <c r="J290" s="3"/>
      <c r="K290" s="3"/>
    </row>
    <row r="291" spans="1:11" customFormat="1" ht="12.95">
      <c r="A291" s="164"/>
      <c r="B291" s="3"/>
      <c r="C291" s="3"/>
      <c r="D291" s="3"/>
      <c r="E291" s="3"/>
      <c r="F291" s="3"/>
      <c r="G291" s="3"/>
      <c r="H291" s="3"/>
      <c r="I291" s="3"/>
      <c r="J291" s="3"/>
      <c r="K291" s="3"/>
    </row>
    <row r="292" spans="1:11" customFormat="1" ht="12.95">
      <c r="A292" s="164"/>
      <c r="B292" s="3"/>
      <c r="C292" s="3"/>
      <c r="D292" s="3"/>
      <c r="E292" s="3"/>
      <c r="F292" s="3"/>
      <c r="G292" s="3"/>
      <c r="H292" s="3"/>
      <c r="I292" s="3"/>
      <c r="J292" s="3"/>
      <c r="K292" s="3"/>
    </row>
    <row r="293" spans="1:11" customFormat="1" ht="12.95">
      <c r="A293" s="164"/>
      <c r="B293" s="3"/>
      <c r="C293" s="3"/>
      <c r="D293" s="3"/>
      <c r="E293" s="3"/>
      <c r="F293" s="3"/>
      <c r="G293" s="3"/>
      <c r="H293" s="3"/>
      <c r="I293" s="3"/>
      <c r="J293" s="3"/>
      <c r="K293" s="3"/>
    </row>
    <row r="294" spans="1:11" customFormat="1" ht="12.95">
      <c r="A294" s="164"/>
      <c r="B294" s="3"/>
      <c r="C294" s="3"/>
      <c r="D294" s="3"/>
      <c r="E294" s="3"/>
      <c r="F294" s="3"/>
      <c r="G294" s="3"/>
      <c r="H294" s="3"/>
      <c r="I294" s="3"/>
      <c r="J294" s="3"/>
      <c r="K294" s="3"/>
    </row>
    <row r="295" spans="1:11" customFormat="1" ht="12.95">
      <c r="A295" s="164"/>
      <c r="B295" s="3"/>
      <c r="C295" s="3"/>
      <c r="D295" s="3"/>
      <c r="E295" s="3"/>
      <c r="F295" s="3"/>
      <c r="G295" s="3"/>
      <c r="H295" s="3"/>
      <c r="I295" s="3"/>
      <c r="J295" s="3"/>
      <c r="K295" s="3"/>
    </row>
    <row r="296" spans="1:11" customFormat="1" ht="12.95">
      <c r="A296" s="164"/>
      <c r="B296" s="3"/>
      <c r="C296" s="3"/>
      <c r="D296" s="3"/>
      <c r="E296" s="3"/>
      <c r="F296" s="3"/>
      <c r="G296" s="3"/>
      <c r="H296" s="3"/>
      <c r="I296" s="3"/>
      <c r="J296" s="3"/>
      <c r="K296" s="3"/>
    </row>
    <row r="297" spans="1:11" customFormat="1" ht="12.95">
      <c r="A297" s="164"/>
      <c r="B297" s="3"/>
      <c r="C297" s="3"/>
      <c r="D297" s="3"/>
      <c r="E297" s="3"/>
      <c r="F297" s="3"/>
      <c r="G297" s="3"/>
      <c r="H297" s="3"/>
      <c r="I297" s="3"/>
      <c r="J297" s="3"/>
      <c r="K297" s="3"/>
    </row>
    <row r="298" spans="1:11" customFormat="1" ht="12.95">
      <c r="A298" s="164"/>
      <c r="B298" s="3"/>
      <c r="C298" s="3"/>
      <c r="D298" s="3"/>
      <c r="E298" s="3"/>
      <c r="F298" s="3"/>
      <c r="G298" s="3"/>
      <c r="H298" s="3"/>
      <c r="I298" s="3"/>
      <c r="J298" s="3"/>
      <c r="K298" s="3"/>
    </row>
    <row r="299" spans="1:11" customFormat="1" ht="12.95">
      <c r="A299" s="164"/>
      <c r="B299" s="3"/>
      <c r="C299" s="3"/>
      <c r="D299" s="3"/>
      <c r="E299" s="3"/>
      <c r="F299" s="3"/>
      <c r="G299" s="3"/>
      <c r="H299" s="3"/>
      <c r="I299" s="3"/>
      <c r="J299" s="3"/>
      <c r="K299" s="3"/>
    </row>
    <row r="300" spans="1:11" customFormat="1" ht="12.95">
      <c r="A300" s="164"/>
      <c r="B300" s="3"/>
      <c r="C300" s="3"/>
      <c r="D300" s="3"/>
      <c r="E300" s="3"/>
      <c r="F300" s="3"/>
      <c r="G300" s="3"/>
      <c r="H300" s="3"/>
      <c r="I300" s="3"/>
      <c r="J300" s="3"/>
      <c r="K300" s="3"/>
    </row>
    <row r="301" spans="1:11" customFormat="1" ht="12.95">
      <c r="A301" s="164"/>
      <c r="B301" s="3"/>
      <c r="C301" s="3"/>
      <c r="D301" s="3"/>
      <c r="E301" s="3"/>
      <c r="F301" s="3"/>
      <c r="G301" s="3"/>
      <c r="H301" s="3"/>
      <c r="I301" s="3"/>
      <c r="J301" s="3"/>
      <c r="K301" s="3"/>
    </row>
    <row r="302" spans="1:11" customFormat="1" ht="12.95">
      <c r="A302" s="164"/>
      <c r="B302" s="3"/>
      <c r="C302" s="3"/>
      <c r="D302" s="3"/>
      <c r="E302" s="3"/>
      <c r="F302" s="3"/>
      <c r="G302" s="3"/>
      <c r="H302" s="3"/>
      <c r="I302" s="3"/>
      <c r="J302" s="3"/>
      <c r="K302" s="3"/>
    </row>
    <row r="303" spans="1:11" customFormat="1" ht="12.95">
      <c r="A303" s="164"/>
      <c r="B303" s="3"/>
      <c r="C303" s="3"/>
      <c r="D303" s="3"/>
      <c r="E303" s="3"/>
      <c r="F303" s="3"/>
      <c r="G303" s="3"/>
      <c r="H303" s="3"/>
      <c r="I303" s="3"/>
      <c r="J303" s="3"/>
      <c r="K303" s="3"/>
    </row>
    <row r="304" spans="1:11" customFormat="1" ht="12.95">
      <c r="A304" s="164"/>
      <c r="B304" s="3"/>
      <c r="C304" s="3"/>
      <c r="D304" s="3"/>
      <c r="E304" s="3"/>
      <c r="F304" s="3"/>
      <c r="G304" s="3"/>
      <c r="H304" s="3"/>
      <c r="I304" s="3"/>
      <c r="J304" s="3"/>
      <c r="K304" s="3"/>
    </row>
    <row r="305" spans="1:11" customFormat="1" ht="12.95">
      <c r="A305" s="164"/>
      <c r="B305" s="3"/>
      <c r="C305" s="3"/>
      <c r="D305" s="3"/>
      <c r="E305" s="3"/>
      <c r="F305" s="3"/>
      <c r="G305" s="3"/>
      <c r="H305" s="3"/>
      <c r="I305" s="3"/>
      <c r="J305" s="3"/>
      <c r="K305" s="3"/>
    </row>
    <row r="306" spans="1:11" customFormat="1" ht="12.95">
      <c r="A306" s="164"/>
      <c r="B306" s="3"/>
      <c r="C306" s="3"/>
      <c r="D306" s="3"/>
      <c r="E306" s="3"/>
      <c r="F306" s="3"/>
      <c r="G306" s="3"/>
      <c r="H306" s="3"/>
      <c r="I306" s="3"/>
      <c r="J306" s="3"/>
      <c r="K306" s="3"/>
    </row>
    <row r="307" spans="1:11" customFormat="1" ht="12.95">
      <c r="A307" s="164"/>
      <c r="B307" s="3"/>
      <c r="C307" s="3"/>
      <c r="D307" s="3"/>
      <c r="E307" s="3"/>
      <c r="F307" s="3"/>
      <c r="G307" s="3"/>
      <c r="H307" s="3"/>
      <c r="I307" s="3"/>
      <c r="J307" s="3"/>
      <c r="K307" s="3"/>
    </row>
    <row r="308" spans="1:11" customFormat="1" ht="12.95">
      <c r="A308" s="164"/>
      <c r="B308" s="3"/>
      <c r="C308" s="3"/>
      <c r="D308" s="3"/>
      <c r="E308" s="3"/>
      <c r="F308" s="3"/>
      <c r="G308" s="3"/>
      <c r="H308" s="3"/>
      <c r="I308" s="3"/>
      <c r="J308" s="3"/>
      <c r="K308" s="3"/>
    </row>
    <row r="309" spans="1:11" customFormat="1" ht="12.95">
      <c r="A309" s="164"/>
      <c r="B309" s="3"/>
      <c r="C309" s="3"/>
      <c r="D309" s="3"/>
      <c r="E309" s="3"/>
      <c r="F309" s="3"/>
      <c r="G309" s="3"/>
      <c r="H309" s="3"/>
      <c r="I309" s="3"/>
      <c r="J309" s="3"/>
      <c r="K309" s="3"/>
    </row>
    <row r="310" spans="1:11" customFormat="1" ht="12.95">
      <c r="A310" s="164"/>
      <c r="B310" s="3"/>
      <c r="C310" s="3"/>
      <c r="D310" s="3"/>
      <c r="E310" s="3"/>
      <c r="F310" s="3"/>
      <c r="G310" s="3"/>
      <c r="H310" s="3"/>
      <c r="I310" s="3"/>
      <c r="J310" s="3"/>
      <c r="K310" s="3"/>
    </row>
    <row r="311" spans="1:11" customFormat="1" ht="12.95">
      <c r="A311" s="164"/>
      <c r="B311" s="3"/>
      <c r="C311" s="3"/>
      <c r="D311" s="3"/>
      <c r="E311" s="3"/>
      <c r="F311" s="3"/>
      <c r="G311" s="3"/>
      <c r="H311" s="3"/>
      <c r="I311" s="3"/>
      <c r="J311" s="3"/>
      <c r="K311" s="3"/>
    </row>
    <row r="312" spans="1:11" customFormat="1" ht="12.95">
      <c r="A312" s="164"/>
      <c r="B312" s="3"/>
      <c r="C312" s="3"/>
      <c r="D312" s="3"/>
      <c r="E312" s="3"/>
      <c r="F312" s="3"/>
      <c r="G312" s="3"/>
      <c r="H312" s="3"/>
      <c r="I312" s="3"/>
      <c r="J312" s="3"/>
      <c r="K312" s="3"/>
    </row>
    <row r="313" spans="1:11" customFormat="1" ht="12.95">
      <c r="A313" s="164"/>
      <c r="B313" s="3"/>
      <c r="C313" s="3"/>
      <c r="D313" s="3"/>
      <c r="E313" s="3"/>
      <c r="F313" s="3"/>
      <c r="G313" s="3"/>
      <c r="H313" s="3"/>
      <c r="I313" s="3"/>
      <c r="J313" s="3"/>
      <c r="K313" s="3"/>
    </row>
    <row r="314" spans="1:11" customFormat="1" ht="12.95">
      <c r="A314" s="164"/>
      <c r="B314" s="3"/>
      <c r="C314" s="3"/>
      <c r="D314" s="3"/>
      <c r="E314" s="3"/>
      <c r="F314" s="3"/>
      <c r="G314" s="3"/>
      <c r="H314" s="3"/>
      <c r="I314" s="3"/>
      <c r="J314" s="3"/>
      <c r="K314" s="3"/>
    </row>
    <row r="315" spans="1:11" customFormat="1" ht="12.95">
      <c r="A315" s="164"/>
      <c r="B315" s="3"/>
      <c r="C315" s="3"/>
      <c r="D315" s="3"/>
      <c r="E315" s="3"/>
      <c r="F315" s="3"/>
      <c r="G315" s="3"/>
      <c r="H315" s="3"/>
      <c r="I315" s="3"/>
      <c r="J315" s="3"/>
      <c r="K315" s="3"/>
    </row>
    <row r="316" spans="1:11" customFormat="1" ht="12.95">
      <c r="A316" s="164"/>
      <c r="B316" s="3"/>
      <c r="C316" s="3"/>
      <c r="D316" s="3"/>
      <c r="E316" s="3"/>
      <c r="F316" s="3"/>
      <c r="G316" s="3"/>
      <c r="H316" s="3"/>
      <c r="I316" s="3"/>
      <c r="J316" s="3"/>
      <c r="K316" s="3"/>
    </row>
    <row r="317" spans="1:11" customFormat="1" ht="12.95">
      <c r="A317" s="164"/>
      <c r="B317" s="3"/>
      <c r="C317" s="3"/>
      <c r="D317" s="3"/>
      <c r="E317" s="3"/>
      <c r="F317" s="3"/>
      <c r="G317" s="3"/>
      <c r="H317" s="3"/>
      <c r="I317" s="3"/>
      <c r="J317" s="3"/>
      <c r="K317" s="3"/>
    </row>
    <row r="318" spans="1:11" customFormat="1" ht="12.95">
      <c r="A318" s="164"/>
      <c r="B318" s="3"/>
      <c r="C318" s="3"/>
      <c r="D318" s="3"/>
      <c r="E318" s="3"/>
      <c r="F318" s="3"/>
      <c r="G318" s="3"/>
      <c r="H318" s="3"/>
      <c r="I318" s="3"/>
      <c r="J318" s="3"/>
      <c r="K318" s="3"/>
    </row>
    <row r="319" spans="1:11" customFormat="1" ht="12.95">
      <c r="A319" s="164"/>
      <c r="B319" s="3"/>
      <c r="C319" s="3"/>
      <c r="D319" s="3"/>
      <c r="E319" s="3"/>
      <c r="F319" s="3"/>
      <c r="G319" s="3"/>
      <c r="H319" s="3"/>
      <c r="I319" s="3"/>
      <c r="J319" s="3"/>
      <c r="K319" s="3"/>
    </row>
    <row r="320" spans="1:11" customFormat="1" ht="12.95">
      <c r="A320" s="164"/>
      <c r="B320" s="3"/>
      <c r="C320" s="3"/>
      <c r="D320" s="3"/>
      <c r="E320" s="3"/>
      <c r="F320" s="3"/>
      <c r="G320" s="3"/>
      <c r="H320" s="3"/>
      <c r="I320" s="3"/>
      <c r="J320" s="3"/>
      <c r="K320" s="3"/>
    </row>
    <row r="321" spans="1:11" customFormat="1" ht="12.95">
      <c r="A321" s="164"/>
      <c r="B321" s="3"/>
      <c r="C321" s="3"/>
      <c r="D321" s="3"/>
      <c r="E321" s="3"/>
      <c r="F321" s="3"/>
      <c r="G321" s="3"/>
      <c r="H321" s="3"/>
      <c r="I321" s="3"/>
      <c r="J321" s="3"/>
      <c r="K321" s="3"/>
    </row>
    <row r="322" spans="1:11" customFormat="1" ht="12.95">
      <c r="A322" s="164"/>
      <c r="B322" s="3"/>
      <c r="C322" s="3"/>
      <c r="D322" s="3"/>
      <c r="E322" s="3"/>
      <c r="F322" s="3"/>
      <c r="G322" s="3"/>
      <c r="H322" s="3"/>
      <c r="I322" s="3"/>
      <c r="J322" s="3"/>
      <c r="K322" s="3"/>
    </row>
    <row r="323" spans="1:11" customFormat="1" ht="12.95">
      <c r="A323" s="164"/>
      <c r="B323" s="3"/>
      <c r="C323" s="3"/>
      <c r="D323" s="3"/>
      <c r="E323" s="3"/>
      <c r="F323" s="3"/>
      <c r="G323" s="3"/>
      <c r="H323" s="3"/>
      <c r="I323" s="3"/>
      <c r="J323" s="3"/>
      <c r="K323" s="3"/>
    </row>
    <row r="324" spans="1:11" customFormat="1" ht="12.95">
      <c r="A324" s="164"/>
      <c r="B324" s="3"/>
      <c r="C324" s="3"/>
      <c r="D324" s="3"/>
      <c r="E324" s="3"/>
      <c r="F324" s="3"/>
      <c r="G324" s="3"/>
      <c r="H324" s="3"/>
      <c r="I324" s="3"/>
      <c r="J324" s="3"/>
      <c r="K324" s="3"/>
    </row>
    <row r="325" spans="1:11" customFormat="1" ht="12.95">
      <c r="A325" s="164"/>
      <c r="B325" s="3"/>
      <c r="C325" s="3"/>
      <c r="D325" s="3"/>
      <c r="E325" s="3"/>
      <c r="F325" s="3"/>
      <c r="G325" s="3"/>
      <c r="H325" s="3"/>
      <c r="I325" s="3"/>
      <c r="J325" s="3"/>
      <c r="K325" s="3"/>
    </row>
    <row r="326" spans="1:11" customFormat="1" ht="12.95">
      <c r="A326" s="164"/>
      <c r="B326" s="3"/>
      <c r="C326" s="3"/>
      <c r="D326" s="3"/>
      <c r="E326" s="3"/>
      <c r="F326" s="3"/>
      <c r="G326" s="3"/>
      <c r="H326" s="3"/>
      <c r="I326" s="3"/>
      <c r="J326" s="3"/>
      <c r="K326" s="3"/>
    </row>
    <row r="327" spans="1:11" customFormat="1" ht="12.95">
      <c r="A327" s="164"/>
      <c r="B327" s="3"/>
      <c r="C327" s="3"/>
      <c r="D327" s="3"/>
      <c r="E327" s="3"/>
      <c r="F327" s="3"/>
      <c r="G327" s="3"/>
      <c r="H327" s="3"/>
      <c r="I327" s="3"/>
      <c r="J327" s="3"/>
      <c r="K327" s="3"/>
    </row>
    <row r="328" spans="1:11" customFormat="1" ht="12.95">
      <c r="A328" s="164"/>
      <c r="B328" s="3"/>
      <c r="C328" s="3"/>
      <c r="D328" s="3"/>
      <c r="E328" s="3"/>
      <c r="F328" s="3"/>
      <c r="G328" s="3"/>
      <c r="H328" s="3"/>
      <c r="I328" s="3"/>
      <c r="J328" s="3"/>
      <c r="K328" s="3"/>
    </row>
    <row r="329" spans="1:11" customFormat="1" ht="12.95">
      <c r="A329" s="164"/>
      <c r="B329" s="3"/>
      <c r="C329" s="3"/>
      <c r="D329" s="3"/>
      <c r="E329" s="3"/>
      <c r="F329" s="3"/>
      <c r="G329" s="3"/>
      <c r="H329" s="3"/>
      <c r="I329" s="3"/>
      <c r="J329" s="3"/>
      <c r="K329" s="3"/>
    </row>
    <row r="330" spans="1:11" customFormat="1" ht="12.95">
      <c r="A330" s="164"/>
      <c r="B330" s="3"/>
      <c r="C330" s="3"/>
      <c r="D330" s="3"/>
      <c r="E330" s="3"/>
      <c r="F330" s="3"/>
      <c r="G330" s="3"/>
      <c r="H330" s="3"/>
      <c r="I330" s="3"/>
      <c r="J330" s="3"/>
      <c r="K330" s="3"/>
    </row>
    <row r="331" spans="1:11" customFormat="1" ht="12.95">
      <c r="A331" s="164"/>
      <c r="B331" s="3"/>
      <c r="C331" s="3"/>
      <c r="D331" s="3"/>
      <c r="E331" s="3"/>
      <c r="F331" s="3"/>
      <c r="G331" s="3"/>
      <c r="H331" s="3"/>
      <c r="I331" s="3"/>
      <c r="J331" s="3"/>
      <c r="K331" s="3"/>
    </row>
    <row r="332" spans="1:11" customFormat="1" ht="12.95">
      <c r="A332" s="164"/>
      <c r="B332" s="3"/>
      <c r="C332" s="3"/>
      <c r="D332" s="3"/>
      <c r="E332" s="3"/>
      <c r="F332" s="3"/>
      <c r="G332" s="3"/>
      <c r="H332" s="3"/>
      <c r="I332" s="3"/>
      <c r="J332" s="3"/>
      <c r="K332" s="3"/>
    </row>
    <row r="333" spans="1:11" customFormat="1" ht="12.95">
      <c r="A333" s="164"/>
      <c r="B333" s="3"/>
      <c r="C333" s="3"/>
      <c r="D333" s="3"/>
      <c r="E333" s="3"/>
      <c r="F333" s="3"/>
      <c r="G333" s="3"/>
      <c r="H333" s="3"/>
      <c r="I333" s="3"/>
      <c r="J333" s="3"/>
      <c r="K333" s="3"/>
    </row>
    <row r="334" spans="1:11" customFormat="1" ht="12.95">
      <c r="A334" s="164"/>
      <c r="B334" s="3"/>
      <c r="C334" s="3"/>
      <c r="D334" s="3"/>
      <c r="E334" s="3"/>
      <c r="F334" s="3"/>
      <c r="G334" s="3"/>
      <c r="H334" s="3"/>
      <c r="I334" s="3"/>
      <c r="J334" s="3"/>
      <c r="K334" s="3"/>
    </row>
    <row r="335" spans="1:11" customFormat="1" ht="12.95">
      <c r="A335" s="164"/>
      <c r="B335" s="3"/>
      <c r="C335" s="3"/>
      <c r="D335" s="3"/>
      <c r="E335" s="3"/>
      <c r="F335" s="3"/>
      <c r="G335" s="3"/>
      <c r="H335" s="3"/>
      <c r="I335" s="3"/>
      <c r="J335" s="3"/>
      <c r="K335" s="3"/>
    </row>
    <row r="336" spans="1:11" customFormat="1" ht="12.95">
      <c r="A336" s="164"/>
      <c r="B336" s="3"/>
      <c r="C336" s="3"/>
      <c r="D336" s="3"/>
      <c r="E336" s="3"/>
      <c r="F336" s="3"/>
      <c r="G336" s="3"/>
      <c r="H336" s="3"/>
      <c r="I336" s="3"/>
      <c r="J336" s="3"/>
      <c r="K336" s="3"/>
    </row>
    <row r="337" spans="1:11" customFormat="1" ht="12.95">
      <c r="A337" s="164"/>
      <c r="B337" s="3"/>
      <c r="C337" s="3"/>
      <c r="D337" s="3"/>
      <c r="E337" s="3"/>
      <c r="F337" s="3"/>
      <c r="G337" s="3"/>
      <c r="H337" s="3"/>
      <c r="I337" s="3"/>
      <c r="J337" s="3"/>
      <c r="K337" s="3"/>
    </row>
    <row r="338" spans="1:11" customFormat="1" ht="12.95">
      <c r="A338" s="164"/>
      <c r="B338" s="3"/>
      <c r="C338" s="3"/>
      <c r="D338" s="3"/>
      <c r="E338" s="3"/>
      <c r="F338" s="3"/>
      <c r="G338" s="3"/>
      <c r="H338" s="3"/>
      <c r="I338" s="3"/>
      <c r="J338" s="3"/>
      <c r="K338" s="3"/>
    </row>
    <row r="339" spans="1:11" customFormat="1" ht="12.95">
      <c r="A339" s="164"/>
      <c r="B339" s="3"/>
      <c r="C339" s="3"/>
      <c r="D339" s="3"/>
      <c r="E339" s="3"/>
      <c r="F339" s="3"/>
      <c r="G339" s="3"/>
      <c r="H339" s="3"/>
      <c r="I339" s="3"/>
      <c r="J339" s="3"/>
      <c r="K339" s="3"/>
    </row>
  </sheetData>
  <mergeCells count="1">
    <mergeCell ref="A1:A6"/>
  </mergeCells>
  <conditionalFormatting sqref="C4">
    <cfRule type="cellIs" dxfId="3" priority="1" stopIfTrue="1" operator="equal">
      <formula>0</formula>
    </cfRule>
  </conditionalFormatting>
  <hyperlinks>
    <hyperlink ref="A8" location="Start!A62" display="Start!A62" xr:uid="{00000000-0004-0000-0B00-000000000000}"/>
    <hyperlink ref="A14" location="'2_Data_-_Summary__'!B9" display="'2_Data_-_Summary__'!B9" xr:uid="{00000000-0004-0000-0B00-000001000000}"/>
    <hyperlink ref="A17" location="'2_Data_-_Summary__'!B10" display="'2_Data_-_Summary__'!B10" xr:uid="{00000000-0004-0000-0B00-000002000000}"/>
    <hyperlink ref="A20" location="'2_Data_-_Summary__'!B11" display="'2_Data_-_Summary__'!B11" xr:uid="{00000000-0004-0000-0B00-000003000000}"/>
    <hyperlink ref="A23" location="'2_Data_-_Summary__'!B16" display="'2_Data_-_Summary__'!B16" xr:uid="{00000000-0004-0000-0B00-000004000000}"/>
    <hyperlink ref="A26" location="'2_Data_-_Summary__'!B17" display="'2_Data_-_Summary__'!B17" xr:uid="{00000000-0004-0000-0B00-000005000000}"/>
    <hyperlink ref="A29" location="'2_Data_-_Summary__'!B19" display="'2_Data_-_Summary__'!B19" xr:uid="{00000000-0004-0000-0B00-000006000000}"/>
    <hyperlink ref="A32" location="'2_Data_-_Summary__'!B21" display="'2_Data_-_Summary__'!B21" xr:uid="{00000000-0004-0000-0B00-000007000000}"/>
    <hyperlink ref="A35" location="'2_Data_-_Summary__'!B22" display="'2_Data_-_Summary__'!B22" xr:uid="{00000000-0004-0000-0B00-000008000000}"/>
    <hyperlink ref="A38" location="'2_Data_-_Summary__'!B10" display="'2_Data_-_Summary__'!B10" xr:uid="{00000000-0004-0000-0B00-000009000000}"/>
    <hyperlink ref="A41" location="'2_Data_-_Summary__'!B27" display="'2_Data_-_Summary__'!B27" xr:uid="{00000000-0004-0000-0B00-00000A000000}"/>
    <hyperlink ref="A44" location="'2_Data_-_Summary__'!B28" display="'2_Data_-_Summary__'!B28" xr:uid="{00000000-0004-0000-0B00-00000B000000}"/>
    <hyperlink ref="A47" location="'2_Data_-_Summary__'!B29" display="'2_Data_-_Summary__'!B29" xr:uid="{00000000-0004-0000-0B00-00000C000000}"/>
    <hyperlink ref="A50" location="'2_Data_-_Summary__'!B33" display="'2_Data_-_Summary__'!B33" xr:uid="{00000000-0004-0000-0B00-00000D000000}"/>
    <hyperlink ref="A53" location="'2_Data_-_Summary__'!B34" display="'2_Data_-_Summary__'!B34" xr:uid="{00000000-0004-0000-0B00-00000E000000}"/>
    <hyperlink ref="A56" location="'2_Data_-_Summary__'!B34" display="'2_Data_-_Summary__'!B34" xr:uid="{00000000-0004-0000-0B00-00000F000000}"/>
    <hyperlink ref="A59" location="'2_Data_-_Summary__'!B35" display="'2_Data_-_Summary__'!B35" xr:uid="{00000000-0004-0000-0B00-000010000000}"/>
    <hyperlink ref="A65" location="'2a_Data_-_Discount_Factor'!A9" display="2a.1" xr:uid="{00000000-0004-0000-0B00-000011000000}"/>
    <hyperlink ref="A71" location="'2b_Data_-_Fare_basket'!A9" display="2b.1" xr:uid="{00000000-0004-0000-0B00-000012000000}"/>
    <hyperlink ref="A77" location="'2c_Data_-_Other_fare_method'!A7" display="2c.1" xr:uid="{00000000-0004-0000-0B00-000013000000}"/>
    <hyperlink ref="A83" location="'2d_Data_-_Reimbursement_factor'!A6" display="2d.1" xr:uid="{00000000-0004-0000-0B00-000014000000}"/>
    <hyperlink ref="A89" location="'2e_Data_-_Change_in_fares'!B10" display="2e.1" xr:uid="{00000000-0004-0000-0B00-000015000000}"/>
    <hyperlink ref="A92" location="'2e_Data_-_Change_in_fares'!B16" display="2e.2" xr:uid="{00000000-0004-0000-0B00-000016000000}"/>
    <hyperlink ref="A98" location="'2f_Data_-_MOC'!B11" display="2f.1" xr:uid="{00000000-0004-0000-0B00-000017000000}"/>
    <hyperlink ref="A101" location="'2f_Data_-_MOC'!B15" display="2f.2" xr:uid="{00000000-0004-0000-0B00-000018000000}"/>
    <hyperlink ref="A104" location="'2f_Data_-_MOC'!B16" display="2f.3" xr:uid="{00000000-0004-0000-0B00-000019000000}"/>
    <hyperlink ref="A107" location="'2f_Data_-_MOC'!B17" display="2f.4" xr:uid="{00000000-0004-0000-0B00-00001A000000}"/>
    <hyperlink ref="A110" location="'2f_Data_-_MOC'!B18" display="2f.5" xr:uid="{00000000-0004-0000-0B00-00001B000000}"/>
    <hyperlink ref="A113" location="'2f_Data_-_MOC'!B19" display="2f.6" xr:uid="{00000000-0004-0000-0B00-00001C000000}"/>
    <hyperlink ref="A116" location="'2f_Data_-_MOC'!B22" display="2f.7" xr:uid="{00000000-0004-0000-0B00-00001D000000}"/>
    <hyperlink ref="A119" location="'2f_Data_-_MOC'!B30" display="2f.8" xr:uid="{00000000-0004-0000-0B00-00001E000000}"/>
    <hyperlink ref="A124" location="'2g_Data_-_MCC'!B14" display="2g.1" xr:uid="{00000000-0004-0000-0B00-00001F000000}"/>
    <hyperlink ref="A127" location="'2g_Data_-_MCC'!B17" display="2g.2" xr:uid="{00000000-0004-0000-0B00-000020000000}"/>
    <hyperlink ref="A130" location="'2g_Data_-_MCC'!B20" display="2g.3" xr:uid="{00000000-0004-0000-0B00-000021000000}"/>
    <hyperlink ref="A133" location="'2g_Data_-_MCC'!B23" display="2g.4" xr:uid="{00000000-0004-0000-0B00-000022000000}"/>
    <hyperlink ref="A136" location="'2g_Data_-_MCC'!B26" display="2g.5" xr:uid="{00000000-0004-0000-0B00-000023000000}"/>
    <hyperlink ref="A139" location="'2g_Data_-_MCC'!B29" display="2g.6" xr:uid="{00000000-0004-0000-0B00-000024000000}"/>
    <hyperlink ref="A142" location="'2g_Data_-_MCC'!B32" display="2g.7" xr:uid="{00000000-0004-0000-0B00-000025000000}"/>
    <hyperlink ref="A145" location="'2g_Data_-_MCC'!B35" display="2g.8" xr:uid="{00000000-0004-0000-0B00-000026000000}"/>
    <hyperlink ref="A148" location="'2g_Data_-_MCC'!B39" display="2g.9" xr:uid="{00000000-0004-0000-0B00-000027000000}"/>
    <hyperlink ref="A151" location="'2g_Data_-_MCC'!B151" display="2g.10" xr:uid="{00000000-0004-0000-0B00-000028000000}"/>
    <hyperlink ref="A157" location="'2h_Data_-_PVR'!A4" display="2h.1" xr:uid="{00000000-0004-0000-0B00-000029000000}"/>
    <hyperlink ref="A163" location="'2i_Data_-_Route_Details'!A5" display="2i" xr:uid="{00000000-0004-0000-0B00-00002A000000}"/>
  </hyperlinks>
  <pageMargins left="0.75000000000000011" right="0.75000000000000011" top="0.46000000000000008" bottom="0.87000000000000011" header="0.43000000000000005" footer="0.36000000000000004"/>
  <pageSetup paperSize="0" scale="67" fitToWidth="0" fitToHeight="0" orientation="portrait" horizontalDpi="0" verticalDpi="0" copies="0"/>
  <headerFooter alignWithMargins="0">
    <oddHeader>&amp;C&amp;"Aptos"&amp;10&amp;K000000 OFFICIAL&amp;1#_x000D_</oddHeader>
    <oddFooter>&amp;L&amp;D&amp;C&amp;ATab_x000D_&amp;1#&amp;"Aptos"&amp;10&amp;K000000 OFFICIAL&amp;RPage &amp;P of &amp;N</oddFooter>
  </headerFooter>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A1:T23"/>
  <sheetViews>
    <sheetView showGridLines="0" workbookViewId="0">
      <selection activeCell="B11" sqref="B11"/>
    </sheetView>
  </sheetViews>
  <sheetFormatPr defaultColWidth="8.7109375" defaultRowHeight="12.6"/>
  <cols>
    <col min="1" max="1" width="3.85546875" style="164" customWidth="1"/>
    <col min="2" max="2" width="46.42578125" style="3" customWidth="1"/>
    <col min="3" max="3" width="76.42578125" style="3" customWidth="1"/>
    <col min="4" max="19" width="8.7109375" style="3" customWidth="1"/>
    <col min="20" max="20" width="8.7109375" style="1" customWidth="1"/>
    <col min="21" max="21" width="8.7109375" style="3" customWidth="1"/>
    <col min="22" max="16384" width="8.7109375" style="3"/>
  </cols>
  <sheetData>
    <row r="1" spans="1:20" ht="6" customHeight="1">
      <c r="A1" s="296" t="s">
        <v>11</v>
      </c>
      <c r="F1" s="1" t="s">
        <v>2</v>
      </c>
    </row>
    <row r="2" spans="1:20" ht="15.6">
      <c r="A2" s="296"/>
      <c r="B2" s="174"/>
      <c r="F2" s="1" t="s">
        <v>5</v>
      </c>
    </row>
    <row r="3" spans="1:20" ht="15.6">
      <c r="A3" s="296"/>
      <c r="B3" s="246" t="s">
        <v>328</v>
      </c>
      <c r="C3" s="175">
        <f>Start!$E$50</f>
        <v>0</v>
      </c>
      <c r="D3" s="176"/>
      <c r="E3" s="176"/>
    </row>
    <row r="4" spans="1:20">
      <c r="C4" s="175">
        <f>Start!$E$75</f>
        <v>0</v>
      </c>
      <c r="D4" s="176"/>
      <c r="E4" s="176"/>
    </row>
    <row r="5" spans="1:20">
      <c r="A5" s="177"/>
      <c r="C5" s="175">
        <f>Start!$E$76</f>
        <v>0</v>
      </c>
      <c r="D5" s="176"/>
      <c r="E5" s="176"/>
    </row>
    <row r="6" spans="1:20" ht="12.95">
      <c r="A6" s="177"/>
      <c r="B6" s="244" t="s">
        <v>329</v>
      </c>
    </row>
    <row r="7" spans="1:20" ht="12.95">
      <c r="A7" s="248">
        <v>63</v>
      </c>
      <c r="B7" s="178" t="s">
        <v>330</v>
      </c>
      <c r="C7" s="247"/>
      <c r="E7" s="1" t="b">
        <f>IF(C7="YES",FALSE,TRUE)</f>
        <v>1</v>
      </c>
    </row>
    <row r="8" spans="1:20" ht="135" customHeight="1">
      <c r="A8" s="177"/>
      <c r="B8" s="179" t="s">
        <v>331</v>
      </c>
      <c r="C8" s="204"/>
      <c r="D8" s="180"/>
    </row>
    <row r="9" spans="1:20" ht="12.95">
      <c r="A9" s="177"/>
      <c r="B9" s="244" t="s">
        <v>332</v>
      </c>
      <c r="C9" s="181"/>
    </row>
    <row r="10" spans="1:20" ht="97.5" customHeight="1">
      <c r="A10" s="115">
        <v>64</v>
      </c>
      <c r="B10" s="34" t="s">
        <v>333</v>
      </c>
      <c r="C10" s="204"/>
    </row>
    <row r="11" spans="1:20" ht="97.5" customHeight="1">
      <c r="A11" s="177"/>
      <c r="B11" s="182"/>
      <c r="C11" s="204"/>
    </row>
    <row r="12" spans="1:20" ht="97.5" customHeight="1">
      <c r="A12" s="177"/>
      <c r="B12" s="182"/>
      <c r="C12" s="204"/>
    </row>
    <row r="13" spans="1:20" ht="12.95">
      <c r="A13" s="177"/>
      <c r="B13" s="244" t="s">
        <v>334</v>
      </c>
      <c r="C13" s="181"/>
    </row>
    <row r="14" spans="1:20" ht="25.5" customHeight="1">
      <c r="A14" s="132">
        <v>65</v>
      </c>
      <c r="B14" s="183" t="s">
        <v>335</v>
      </c>
      <c r="C14" s="247"/>
      <c r="T14" s="1" t="s">
        <v>2</v>
      </c>
    </row>
    <row r="15" spans="1:20" ht="25.5" customHeight="1">
      <c r="A15" s="177"/>
      <c r="B15" s="85"/>
      <c r="C15" s="184"/>
      <c r="T15" s="1" t="s">
        <v>5</v>
      </c>
    </row>
    <row r="16" spans="1:20" ht="37.5">
      <c r="A16" s="177"/>
      <c r="B16" s="183" t="s">
        <v>336</v>
      </c>
      <c r="C16" s="247"/>
    </row>
    <row r="17" spans="1:11">
      <c r="A17" s="177"/>
      <c r="B17" s="85"/>
      <c r="C17" s="185"/>
    </row>
    <row r="18" spans="1:11">
      <c r="A18" s="177"/>
      <c r="B18" s="37" t="s">
        <v>337</v>
      </c>
      <c r="C18" s="204"/>
    </row>
    <row r="19" spans="1:11">
      <c r="A19" s="177"/>
      <c r="B19" s="37" t="s">
        <v>338</v>
      </c>
      <c r="C19" s="204"/>
    </row>
    <row r="20" spans="1:11">
      <c r="A20" s="177"/>
      <c r="B20" s="37" t="s">
        <v>339</v>
      </c>
      <c r="C20" s="204"/>
    </row>
    <row r="22" spans="1:11" ht="12.75" customHeight="1">
      <c r="C22" s="186" t="s">
        <v>340</v>
      </c>
      <c r="D22" s="80"/>
      <c r="E22" s="80"/>
      <c r="F22" s="80"/>
      <c r="G22" s="80"/>
      <c r="H22" s="80"/>
      <c r="I22" s="80"/>
      <c r="J22" s="80"/>
      <c r="K22" s="80"/>
    </row>
    <row r="23" spans="1:11" ht="12.95">
      <c r="C23" s="80"/>
      <c r="D23" s="80"/>
      <c r="E23" s="80"/>
      <c r="F23" s="80"/>
      <c r="G23" s="80"/>
      <c r="H23" s="80"/>
      <c r="I23" s="80"/>
      <c r="J23" s="80"/>
      <c r="K23" s="80"/>
    </row>
  </sheetData>
  <mergeCells count="1">
    <mergeCell ref="A1:A3"/>
  </mergeCells>
  <conditionalFormatting sqref="C3:C5">
    <cfRule type="cellIs" dxfId="2" priority="1" stopIfTrue="1" operator="equal">
      <formula>0</formula>
    </cfRule>
  </conditionalFormatting>
  <conditionalFormatting sqref="C8">
    <cfRule type="expression" dxfId="1" priority="2" stopIfTrue="1">
      <formula>$E$7</formula>
    </cfRule>
  </conditionalFormatting>
  <conditionalFormatting sqref="B8">
    <cfRule type="expression" dxfId="0" priority="3" stopIfTrue="1">
      <formula>$E$7</formula>
    </cfRule>
  </conditionalFormatting>
  <dataValidations count="2">
    <dataValidation type="list" allowBlank="1" showErrorMessage="1" sqref="C14 C16" xr:uid="{00000000-0002-0000-0C00-000000000000}">
      <formula1>$T$14:$T$15</formula1>
    </dataValidation>
    <dataValidation type="list" allowBlank="1" showInputMessage="1" showErrorMessage="1" sqref="C7" xr:uid="{00000000-0002-0000-0C00-000001000000}">
      <formula1>$F$1:$F$2</formula1>
    </dataValidation>
  </dataValidations>
  <hyperlinks>
    <hyperlink ref="A10" location="'5_Notes__'!A85" display="'5_Notes__'!A85" xr:uid="{00000000-0004-0000-0C00-000000000000}"/>
    <hyperlink ref="A14" location="'5_Notes__'!A86" display="'5_Notes__'!A86" xr:uid="{00000000-0004-0000-0C00-000001000000}"/>
    <hyperlink ref="A7" location="'5_Notes__'!A84" display="'5_Notes__'!A84" xr:uid="{00000000-0004-0000-0C00-000002000000}"/>
  </hyperlinks>
  <pageMargins left="0.75000000000000011" right="0.75000000000000011" top="0.46000000000000008" bottom="0.64000000000000012" header="0.43000000000000005" footer="0.27"/>
  <pageSetup paperSize="0" scale="95" fitToWidth="0" fitToHeight="0" orientation="landscape" horizontalDpi="0" verticalDpi="0" copies="0"/>
  <headerFooter alignWithMargins="0">
    <oddHeader>&amp;C&amp;"Aptos"&amp;10&amp;K000000 OFFICIAL&amp;1#_x000D_</oddHeader>
    <oddFooter>&amp;L&amp;D&amp;C&amp;ATab_x000D_&amp;1#&amp;"Aptos"&amp;10&amp;K000000 OFFICIAL&amp;RPage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N91"/>
  <sheetViews>
    <sheetView showGridLines="0" zoomScale="120" zoomScaleNormal="120" workbookViewId="0">
      <selection activeCell="C7" sqref="C7"/>
    </sheetView>
  </sheetViews>
  <sheetFormatPr defaultColWidth="8.7109375" defaultRowHeight="12.6"/>
  <cols>
    <col min="1" max="1" width="7.140625" style="177" customWidth="1"/>
    <col min="2" max="2" width="0.85546875" style="3" customWidth="1"/>
    <col min="3" max="3" width="101.7109375" style="3" customWidth="1"/>
    <col min="4" max="4" width="2.42578125" style="3" customWidth="1"/>
    <col min="5" max="5" width="27" style="3" customWidth="1"/>
    <col min="6" max="6" width="8.7109375" style="3" customWidth="1"/>
    <col min="7" max="16384" width="8.7109375" style="3"/>
  </cols>
  <sheetData>
    <row r="1" spans="1:5" ht="4.5" customHeight="1"/>
    <row r="2" spans="1:5" ht="15" customHeight="1">
      <c r="A2" s="331" t="s">
        <v>341</v>
      </c>
      <c r="B2" s="174"/>
      <c r="C2" s="187"/>
    </row>
    <row r="3" spans="1:5" ht="12.95">
      <c r="A3" s="331"/>
      <c r="B3" s="332" t="s">
        <v>342</v>
      </c>
      <c r="C3" s="332"/>
      <c r="D3" s="332"/>
      <c r="E3" s="332"/>
    </row>
    <row r="4" spans="1:5" ht="23.25" customHeight="1">
      <c r="A4" s="331"/>
      <c r="B4" s="35" t="s">
        <v>343</v>
      </c>
      <c r="C4" s="266"/>
    </row>
    <row r="5" spans="1:5" ht="3.75" customHeight="1">
      <c r="A5" s="189"/>
      <c r="B5" s="35"/>
    </row>
    <row r="6" spans="1:5" ht="45" customHeight="1">
      <c r="A6" s="132">
        <v>1</v>
      </c>
      <c r="B6" s="35"/>
      <c r="C6" s="190" t="s">
        <v>344</v>
      </c>
    </row>
    <row r="7" spans="1:5" ht="146.44999999999999" customHeight="1">
      <c r="A7" s="132">
        <v>2</v>
      </c>
      <c r="B7" s="35"/>
      <c r="C7" s="190" t="s">
        <v>345</v>
      </c>
    </row>
    <row r="8" spans="1:5" ht="25.5">
      <c r="A8" s="132">
        <v>3</v>
      </c>
      <c r="B8" s="35"/>
      <c r="C8" s="190" t="s">
        <v>346</v>
      </c>
    </row>
    <row r="9" spans="1:5" ht="50.45">
      <c r="A9" s="132">
        <v>4</v>
      </c>
      <c r="B9" s="35"/>
      <c r="C9" s="190" t="s">
        <v>347</v>
      </c>
    </row>
    <row r="10" spans="1:5" ht="54.95" customHeight="1">
      <c r="A10" s="132">
        <v>5</v>
      </c>
      <c r="B10" s="35"/>
      <c r="C10" s="190" t="s">
        <v>348</v>
      </c>
    </row>
    <row r="11" spans="1:5" ht="64.5">
      <c r="A11" s="132">
        <v>6</v>
      </c>
      <c r="B11" s="35"/>
      <c r="C11" s="190" t="s">
        <v>349</v>
      </c>
    </row>
    <row r="12" spans="1:5" ht="93.75" customHeight="1">
      <c r="A12" s="132">
        <v>7</v>
      </c>
      <c r="B12" s="35"/>
      <c r="C12" s="190" t="s">
        <v>350</v>
      </c>
    </row>
    <row r="13" spans="1:5" ht="25.5">
      <c r="A13" s="132">
        <v>8</v>
      </c>
      <c r="B13" s="35"/>
      <c r="C13" s="190" t="s">
        <v>351</v>
      </c>
    </row>
    <row r="14" spans="1:5" ht="93.95" customHeight="1">
      <c r="A14" s="132">
        <v>9</v>
      </c>
      <c r="B14" s="35"/>
      <c r="C14" s="190" t="s">
        <v>352</v>
      </c>
    </row>
    <row r="15" spans="1:5" ht="15" customHeight="1">
      <c r="A15" s="132">
        <v>10</v>
      </c>
      <c r="B15" s="35"/>
      <c r="C15" s="190" t="s">
        <v>353</v>
      </c>
    </row>
    <row r="16" spans="1:5" ht="50.45">
      <c r="A16" s="132">
        <v>11</v>
      </c>
      <c r="B16" s="35"/>
      <c r="C16" s="190" t="s">
        <v>354</v>
      </c>
    </row>
    <row r="17" spans="1:4" ht="75.599999999999994">
      <c r="A17" s="132">
        <v>12</v>
      </c>
      <c r="B17" s="35"/>
      <c r="C17" s="190" t="s">
        <v>355</v>
      </c>
    </row>
    <row r="18" spans="1:4" ht="75.599999999999994">
      <c r="A18" s="132">
        <v>13</v>
      </c>
      <c r="B18" s="35"/>
      <c r="C18" s="190" t="s">
        <v>356</v>
      </c>
    </row>
    <row r="19" spans="1:4" ht="65.099999999999994" customHeight="1">
      <c r="A19" s="132">
        <v>14</v>
      </c>
      <c r="B19" s="35"/>
      <c r="C19" s="190" t="s">
        <v>357</v>
      </c>
    </row>
    <row r="20" spans="1:4" ht="38.1">
      <c r="A20" s="132">
        <v>15</v>
      </c>
      <c r="B20" s="35"/>
      <c r="C20" s="190" t="s">
        <v>358</v>
      </c>
    </row>
    <row r="21" spans="1:4" ht="63">
      <c r="A21" s="132">
        <v>16</v>
      </c>
      <c r="B21" s="35"/>
      <c r="C21" s="190" t="s">
        <v>359</v>
      </c>
    </row>
    <row r="22" spans="1:4" ht="6" customHeight="1">
      <c r="A22" s="189"/>
      <c r="B22" s="191"/>
      <c r="C22" s="35"/>
      <c r="D22" s="192"/>
    </row>
    <row r="23" spans="1:4" ht="6" customHeight="1">
      <c r="A23" s="189"/>
      <c r="B23" s="35"/>
    </row>
    <row r="24" spans="1:4" ht="12.95">
      <c r="A24" s="132"/>
      <c r="B24" s="35"/>
      <c r="C24" s="330" t="s">
        <v>360</v>
      </c>
      <c r="D24" s="330"/>
    </row>
    <row r="25" spans="1:4" ht="12.95">
      <c r="A25" s="132">
        <v>17</v>
      </c>
      <c r="B25" s="35"/>
      <c r="C25" s="190" t="s">
        <v>361</v>
      </c>
    </row>
    <row r="26" spans="1:4" ht="17.25" customHeight="1">
      <c r="A26" s="132">
        <v>18</v>
      </c>
      <c r="B26" s="35"/>
      <c r="C26" s="190" t="s">
        <v>362</v>
      </c>
    </row>
    <row r="27" spans="1:4" ht="25.5">
      <c r="A27" s="132">
        <v>19</v>
      </c>
      <c r="B27" s="35"/>
      <c r="C27" s="190" t="s">
        <v>363</v>
      </c>
    </row>
    <row r="28" spans="1:4" ht="51.6" customHeight="1">
      <c r="A28" s="132">
        <v>20</v>
      </c>
      <c r="B28" s="191"/>
      <c r="C28" s="190" t="s">
        <v>364</v>
      </c>
      <c r="D28" s="190"/>
    </row>
    <row r="29" spans="1:4" ht="12.95">
      <c r="A29" s="132"/>
      <c r="B29" s="35"/>
      <c r="C29" s="330" t="s">
        <v>365</v>
      </c>
      <c r="D29" s="330"/>
    </row>
    <row r="30" spans="1:4" ht="38.1">
      <c r="A30" s="132">
        <v>21</v>
      </c>
      <c r="B30" s="35"/>
      <c r="C30" s="190" t="s">
        <v>366</v>
      </c>
    </row>
    <row r="31" spans="1:4" ht="50.45">
      <c r="A31" s="132">
        <v>22</v>
      </c>
      <c r="B31" s="35"/>
      <c r="C31" s="190" t="s">
        <v>367</v>
      </c>
    </row>
    <row r="32" spans="1:4" ht="25.5">
      <c r="A32" s="132">
        <v>23</v>
      </c>
      <c r="B32" s="35"/>
      <c r="C32" s="190" t="s">
        <v>368</v>
      </c>
    </row>
    <row r="33" spans="1:14" ht="50.45">
      <c r="A33" s="132">
        <v>24</v>
      </c>
      <c r="B33" s="35"/>
      <c r="C33" s="190" t="s">
        <v>369</v>
      </c>
    </row>
    <row r="34" spans="1:14" ht="25.5">
      <c r="A34" s="132">
        <v>25</v>
      </c>
      <c r="B34" s="35"/>
      <c r="C34" s="190" t="s">
        <v>370</v>
      </c>
    </row>
    <row r="35" spans="1:14" ht="8.1" customHeight="1">
      <c r="A35" s="189"/>
      <c r="B35" s="191"/>
      <c r="C35" s="35"/>
      <c r="D35" s="190"/>
    </row>
    <row r="36" spans="1:14" ht="12.95">
      <c r="A36" s="189"/>
      <c r="B36" s="191"/>
      <c r="C36" s="330" t="s">
        <v>371</v>
      </c>
      <c r="D36" s="330"/>
    </row>
    <row r="37" spans="1:14" ht="38.1">
      <c r="A37" s="132">
        <v>26</v>
      </c>
      <c r="B37" s="188"/>
      <c r="C37" s="190" t="s">
        <v>372</v>
      </c>
      <c r="D37" s="42"/>
    </row>
    <row r="38" spans="1:14" ht="25.5">
      <c r="A38" s="132">
        <v>27</v>
      </c>
      <c r="B38" s="188"/>
      <c r="C38" s="190" t="s">
        <v>373</v>
      </c>
    </row>
    <row r="39" spans="1:14" ht="125.45">
      <c r="A39" s="132">
        <v>28</v>
      </c>
      <c r="B39" s="188"/>
      <c r="C39" s="190" t="s">
        <v>374</v>
      </c>
    </row>
    <row r="40" spans="1:14" ht="12.95">
      <c r="A40" s="132">
        <v>29</v>
      </c>
      <c r="B40" s="188"/>
      <c r="C40" s="190" t="s">
        <v>375</v>
      </c>
    </row>
    <row r="41" spans="1:14" ht="12.95">
      <c r="A41" s="132">
        <v>30</v>
      </c>
      <c r="B41" s="188"/>
      <c r="C41" s="190" t="s">
        <v>376</v>
      </c>
    </row>
    <row r="42" spans="1:14" ht="12.95">
      <c r="A42" s="132">
        <v>31</v>
      </c>
      <c r="B42" s="188"/>
      <c r="C42" s="190" t="s">
        <v>377</v>
      </c>
    </row>
    <row r="43" spans="1:14" customFormat="1" ht="8.1" customHeight="1">
      <c r="A43" s="189"/>
      <c r="B43" s="191"/>
      <c r="C43" s="191"/>
      <c r="D43" s="42"/>
      <c r="E43" s="3"/>
      <c r="F43" s="3"/>
      <c r="G43" s="3"/>
      <c r="H43" s="3"/>
      <c r="I43" s="3"/>
      <c r="J43" s="3"/>
      <c r="K43" s="3"/>
      <c r="L43" s="3"/>
      <c r="M43" s="3"/>
      <c r="N43" s="3"/>
    </row>
    <row r="44" spans="1:14" customFormat="1" ht="12.95">
      <c r="A44" s="189"/>
      <c r="B44" s="191"/>
      <c r="C44" s="330" t="s">
        <v>378</v>
      </c>
      <c r="D44" s="330"/>
      <c r="E44" s="3"/>
      <c r="F44" s="3"/>
      <c r="G44" s="3"/>
      <c r="H44" s="3"/>
      <c r="I44" s="3"/>
      <c r="J44" s="3"/>
      <c r="K44" s="3"/>
      <c r="L44" s="3"/>
      <c r="M44" s="3"/>
      <c r="N44" s="3"/>
    </row>
    <row r="45" spans="1:14" customFormat="1" ht="63">
      <c r="A45" s="132">
        <v>32</v>
      </c>
      <c r="B45" s="191"/>
      <c r="C45" s="190" t="s">
        <v>379</v>
      </c>
      <c r="D45" s="42"/>
      <c r="E45" s="3"/>
      <c r="F45" s="3"/>
      <c r="G45" s="3"/>
      <c r="H45" s="3"/>
      <c r="I45" s="3"/>
      <c r="J45" s="3"/>
      <c r="K45" s="3"/>
      <c r="L45" s="3"/>
      <c r="M45" s="3"/>
      <c r="N45" s="3"/>
    </row>
    <row r="46" spans="1:14" customFormat="1" ht="66.75" customHeight="1">
      <c r="A46" s="132">
        <v>33</v>
      </c>
      <c r="B46" s="191"/>
      <c r="C46" s="190" t="s">
        <v>380</v>
      </c>
      <c r="D46" s="3"/>
      <c r="E46" s="3"/>
      <c r="F46" s="3"/>
      <c r="G46" s="3"/>
      <c r="H46" s="3"/>
      <c r="I46" s="3"/>
      <c r="J46" s="3"/>
      <c r="K46" s="3"/>
      <c r="L46" s="3"/>
      <c r="M46" s="3"/>
      <c r="N46" s="3"/>
    </row>
    <row r="47" spans="1:14" customFormat="1" ht="50.45">
      <c r="A47" s="132">
        <v>34</v>
      </c>
      <c r="B47" s="191"/>
      <c r="C47" s="190" t="s">
        <v>381</v>
      </c>
      <c r="D47" s="3"/>
      <c r="E47" s="3"/>
      <c r="F47" s="3"/>
      <c r="G47" s="3"/>
      <c r="H47" s="3"/>
      <c r="I47" s="3"/>
      <c r="J47" s="3"/>
      <c r="K47" s="3"/>
      <c r="L47" s="3"/>
      <c r="M47" s="3"/>
      <c r="N47" s="3"/>
    </row>
    <row r="48" spans="1:14" customFormat="1" ht="51.75" customHeight="1">
      <c r="A48" s="132">
        <v>35</v>
      </c>
      <c r="B48" s="191"/>
      <c r="C48" s="190" t="s">
        <v>382</v>
      </c>
      <c r="D48" s="3"/>
      <c r="E48" s="3"/>
      <c r="F48" s="3"/>
      <c r="G48" s="3"/>
      <c r="H48" s="3"/>
      <c r="I48" s="3"/>
      <c r="J48" s="3"/>
      <c r="K48" s="3"/>
      <c r="L48" s="3"/>
      <c r="M48" s="3"/>
      <c r="N48" s="3"/>
    </row>
    <row r="49" spans="1:14" customFormat="1" ht="50.45">
      <c r="A49" s="132">
        <v>36</v>
      </c>
      <c r="B49" s="191"/>
      <c r="C49" s="190" t="s">
        <v>383</v>
      </c>
      <c r="D49" s="3"/>
      <c r="E49" s="3"/>
      <c r="F49" s="3"/>
      <c r="G49" s="3"/>
      <c r="H49" s="3"/>
      <c r="I49" s="3"/>
      <c r="J49" s="3"/>
      <c r="K49" s="3"/>
      <c r="L49" s="3"/>
      <c r="M49" s="3"/>
      <c r="N49" s="3"/>
    </row>
    <row r="50" spans="1:14" customFormat="1" ht="50.45">
      <c r="A50" s="132">
        <v>37</v>
      </c>
      <c r="B50" s="191"/>
      <c r="C50" s="190" t="s">
        <v>384</v>
      </c>
      <c r="D50" s="3"/>
      <c r="E50" s="3"/>
      <c r="F50" s="3"/>
      <c r="G50" s="3"/>
      <c r="H50" s="3"/>
      <c r="I50" s="3"/>
      <c r="J50" s="3"/>
      <c r="K50" s="3"/>
      <c r="L50" s="3"/>
      <c r="M50" s="3"/>
      <c r="N50" s="3"/>
    </row>
    <row r="51" spans="1:14" customFormat="1" ht="8.1" customHeight="1">
      <c r="A51" s="189"/>
      <c r="B51" s="191"/>
      <c r="C51" s="191"/>
      <c r="D51" s="42"/>
      <c r="E51" s="3"/>
      <c r="F51" s="3"/>
      <c r="G51" s="3"/>
      <c r="H51" s="3"/>
      <c r="I51" s="3"/>
      <c r="J51" s="3"/>
      <c r="K51" s="3"/>
      <c r="L51" s="3"/>
      <c r="M51" s="3"/>
      <c r="N51" s="3"/>
    </row>
    <row r="52" spans="1:14" customFormat="1" ht="2.25" customHeight="1">
      <c r="A52" s="189"/>
      <c r="B52" s="191"/>
      <c r="C52" s="3"/>
      <c r="D52" s="3"/>
      <c r="E52" s="3"/>
      <c r="F52" s="3"/>
      <c r="G52" s="3"/>
      <c r="H52" s="3"/>
      <c r="I52" s="3"/>
      <c r="J52" s="3"/>
      <c r="K52" s="3"/>
      <c r="L52" s="3"/>
      <c r="M52" s="3"/>
      <c r="N52" s="3"/>
    </row>
    <row r="53" spans="1:14" customFormat="1" ht="16.5" customHeight="1">
      <c r="A53" s="132"/>
      <c r="B53" s="191"/>
      <c r="C53" s="330" t="s">
        <v>385</v>
      </c>
      <c r="D53" s="330"/>
      <c r="E53" s="3"/>
      <c r="F53" s="3"/>
      <c r="G53" s="3"/>
      <c r="H53" s="3"/>
      <c r="I53" s="3"/>
      <c r="J53" s="3"/>
      <c r="K53" s="3"/>
      <c r="L53" s="3"/>
      <c r="M53" s="3"/>
      <c r="N53" s="3"/>
    </row>
    <row r="54" spans="1:14" customFormat="1" ht="52.5" customHeight="1">
      <c r="A54" s="132">
        <v>38</v>
      </c>
      <c r="B54" s="191"/>
      <c r="C54" s="193" t="s">
        <v>386</v>
      </c>
      <c r="D54" s="3"/>
      <c r="E54" s="3"/>
      <c r="F54" s="3"/>
      <c r="G54" s="3"/>
      <c r="H54" s="3"/>
      <c r="I54" s="3"/>
      <c r="J54" s="3"/>
      <c r="K54" s="3"/>
      <c r="L54" s="3"/>
      <c r="M54" s="3"/>
      <c r="N54" s="3"/>
    </row>
    <row r="55" spans="1:14" customFormat="1" ht="63.6">
      <c r="A55" s="132">
        <v>39</v>
      </c>
      <c r="B55" s="191"/>
      <c r="C55" s="194" t="s">
        <v>387</v>
      </c>
      <c r="D55" s="3"/>
      <c r="E55" s="3"/>
      <c r="F55" s="3"/>
      <c r="G55" s="3"/>
      <c r="H55" s="3"/>
      <c r="I55" s="3"/>
      <c r="J55" s="3"/>
      <c r="K55" s="3"/>
      <c r="L55" s="3"/>
      <c r="M55" s="3"/>
      <c r="N55" s="3"/>
    </row>
    <row r="56" spans="1:14" customFormat="1" ht="28.5" customHeight="1">
      <c r="A56" s="132">
        <v>40</v>
      </c>
      <c r="B56" s="191"/>
      <c r="C56" s="194" t="s">
        <v>388</v>
      </c>
      <c r="D56" s="3"/>
      <c r="E56" s="3"/>
      <c r="F56" s="3"/>
      <c r="G56" s="3"/>
      <c r="H56" s="3"/>
      <c r="I56" s="3"/>
      <c r="J56" s="3"/>
      <c r="K56" s="3"/>
      <c r="L56" s="3"/>
      <c r="M56" s="3"/>
      <c r="N56" s="3"/>
    </row>
    <row r="57" spans="1:14" customFormat="1" ht="17.25" customHeight="1">
      <c r="A57" s="132">
        <v>41</v>
      </c>
      <c r="B57" s="191"/>
      <c r="C57" s="190" t="s">
        <v>389</v>
      </c>
      <c r="D57" s="3"/>
      <c r="E57" s="3"/>
      <c r="F57" s="3"/>
      <c r="G57" s="3"/>
      <c r="H57" s="3"/>
      <c r="I57" s="3"/>
      <c r="J57" s="3"/>
      <c r="K57" s="3"/>
      <c r="L57" s="3"/>
      <c r="M57" s="3"/>
      <c r="N57" s="3"/>
    </row>
    <row r="58" spans="1:14" customFormat="1" ht="50.45">
      <c r="A58" s="132">
        <v>42</v>
      </c>
      <c r="B58" s="191"/>
      <c r="C58" s="190" t="s">
        <v>390</v>
      </c>
      <c r="D58" s="3"/>
      <c r="E58" s="3"/>
      <c r="F58" s="3"/>
      <c r="G58" s="3"/>
      <c r="H58" s="3"/>
      <c r="I58" s="3"/>
      <c r="J58" s="3"/>
      <c r="K58" s="3"/>
      <c r="L58" s="3"/>
      <c r="M58" s="3"/>
      <c r="N58" s="3"/>
    </row>
    <row r="59" spans="1:14" customFormat="1" ht="38.1">
      <c r="A59" s="132">
        <v>43</v>
      </c>
      <c r="B59" s="191"/>
      <c r="C59" s="190" t="s">
        <v>391</v>
      </c>
      <c r="D59" s="3"/>
      <c r="E59" s="3"/>
      <c r="F59" s="3"/>
      <c r="G59" s="3"/>
      <c r="H59" s="3"/>
      <c r="I59" s="3"/>
      <c r="J59" s="3"/>
      <c r="K59" s="3"/>
      <c r="L59" s="3"/>
      <c r="M59" s="3"/>
      <c r="N59" s="3"/>
    </row>
    <row r="60" spans="1:14" customFormat="1" ht="38.1">
      <c r="A60" s="132">
        <v>44</v>
      </c>
      <c r="B60" s="191"/>
      <c r="C60" s="190" t="s">
        <v>392</v>
      </c>
      <c r="D60" s="3"/>
      <c r="E60" s="3"/>
      <c r="F60" s="3"/>
      <c r="G60" s="3"/>
      <c r="H60" s="3"/>
      <c r="I60" s="3"/>
      <c r="J60" s="3"/>
      <c r="K60" s="3"/>
      <c r="L60" s="3"/>
      <c r="M60" s="3"/>
      <c r="N60" s="3"/>
    </row>
    <row r="61" spans="1:14" customFormat="1" ht="25.5">
      <c r="A61" s="132">
        <v>45</v>
      </c>
      <c r="B61" s="191"/>
      <c r="C61" s="190" t="s">
        <v>393</v>
      </c>
      <c r="D61" s="3"/>
      <c r="E61" s="3"/>
      <c r="F61" s="3"/>
      <c r="G61" s="3"/>
      <c r="H61" s="3"/>
      <c r="I61" s="3"/>
      <c r="J61" s="3"/>
      <c r="K61" s="3"/>
      <c r="L61" s="3"/>
      <c r="M61" s="3"/>
      <c r="N61" s="3"/>
    </row>
    <row r="62" spans="1:14" customFormat="1" ht="50.45">
      <c r="A62" s="132">
        <v>46</v>
      </c>
      <c r="B62" s="191"/>
      <c r="C62" s="190" t="s">
        <v>394</v>
      </c>
      <c r="D62" s="3"/>
      <c r="E62" s="3"/>
      <c r="F62" s="3"/>
      <c r="G62" s="3"/>
      <c r="H62" s="3"/>
      <c r="I62" s="3"/>
      <c r="J62" s="3"/>
      <c r="K62" s="3"/>
      <c r="L62" s="3"/>
      <c r="M62" s="3"/>
      <c r="N62" s="3"/>
    </row>
    <row r="63" spans="1:14" customFormat="1" ht="25.5">
      <c r="A63" s="132">
        <v>47</v>
      </c>
      <c r="B63" s="191"/>
      <c r="C63" s="190" t="s">
        <v>395</v>
      </c>
      <c r="D63" s="3"/>
      <c r="E63" s="3"/>
      <c r="F63" s="3"/>
      <c r="G63" s="3"/>
      <c r="H63" s="3"/>
      <c r="I63" s="3"/>
      <c r="J63" s="3"/>
      <c r="K63" s="3"/>
      <c r="L63" s="3"/>
      <c r="M63" s="3"/>
      <c r="N63" s="3"/>
    </row>
    <row r="64" spans="1:14" customFormat="1" ht="25.5">
      <c r="A64" s="132">
        <v>48</v>
      </c>
      <c r="B64" s="191"/>
      <c r="C64" s="190" t="s">
        <v>396</v>
      </c>
      <c r="D64" s="3"/>
      <c r="E64" s="3"/>
      <c r="F64" s="3"/>
      <c r="G64" s="3"/>
      <c r="H64" s="3"/>
      <c r="I64" s="3"/>
      <c r="J64" s="3"/>
      <c r="K64" s="3"/>
      <c r="L64" s="3"/>
      <c r="M64" s="3"/>
      <c r="N64" s="3"/>
    </row>
    <row r="65" spans="1:14" customFormat="1" ht="25.5">
      <c r="A65" s="132">
        <v>49</v>
      </c>
      <c r="B65" s="191"/>
      <c r="C65" s="190" t="s">
        <v>397</v>
      </c>
      <c r="D65" s="3"/>
      <c r="E65" s="3"/>
      <c r="F65" s="3"/>
      <c r="G65" s="3"/>
      <c r="H65" s="3"/>
      <c r="I65" s="3"/>
      <c r="J65" s="3"/>
      <c r="K65" s="3"/>
      <c r="L65" s="3"/>
      <c r="M65" s="3"/>
      <c r="N65" s="3"/>
    </row>
    <row r="66" spans="1:14" customFormat="1" ht="38.1">
      <c r="A66" s="132">
        <v>50</v>
      </c>
      <c r="B66" s="191"/>
      <c r="C66" s="190" t="s">
        <v>398</v>
      </c>
      <c r="D66" s="3"/>
      <c r="E66" s="3"/>
      <c r="F66" s="3"/>
      <c r="G66" s="3"/>
      <c r="H66" s="3"/>
      <c r="I66" s="3"/>
      <c r="J66" s="3"/>
      <c r="K66" s="3"/>
      <c r="L66" s="3"/>
      <c r="M66" s="3"/>
      <c r="N66" s="3"/>
    </row>
    <row r="67" spans="1:14" customFormat="1" ht="25.5">
      <c r="A67" s="132">
        <v>51</v>
      </c>
      <c r="B67" s="191"/>
      <c r="C67" s="190" t="s">
        <v>399</v>
      </c>
      <c r="D67" s="3"/>
      <c r="E67" s="3"/>
      <c r="F67" s="3"/>
      <c r="G67" s="3"/>
      <c r="H67" s="3"/>
      <c r="I67" s="3"/>
      <c r="J67" s="3"/>
      <c r="K67" s="3"/>
      <c r="L67" s="3"/>
      <c r="M67" s="3"/>
      <c r="N67" s="3"/>
    </row>
    <row r="68" spans="1:14" customFormat="1" ht="12.95">
      <c r="A68" s="132">
        <v>52</v>
      </c>
      <c r="B68" s="191"/>
      <c r="C68" s="190" t="s">
        <v>400</v>
      </c>
      <c r="D68" s="3"/>
      <c r="E68" s="3"/>
      <c r="F68" s="3"/>
      <c r="G68" s="3"/>
      <c r="H68" s="3"/>
      <c r="I68" s="3"/>
      <c r="J68" s="3"/>
      <c r="K68" s="3"/>
      <c r="L68" s="3"/>
      <c r="M68" s="3"/>
      <c r="N68" s="3"/>
    </row>
    <row r="69" spans="1:14" customFormat="1" ht="38.450000000000003">
      <c r="A69" s="132">
        <v>53</v>
      </c>
      <c r="B69" s="191"/>
      <c r="C69" s="193" t="s">
        <v>401</v>
      </c>
      <c r="D69" s="3"/>
      <c r="E69" s="3"/>
      <c r="F69" s="3"/>
      <c r="G69" s="3"/>
      <c r="H69" s="3"/>
      <c r="I69" s="3"/>
      <c r="J69" s="3"/>
      <c r="K69" s="3"/>
      <c r="L69" s="3"/>
      <c r="M69" s="3"/>
      <c r="N69" s="3"/>
    </row>
    <row r="70" spans="1:14" customFormat="1" ht="26.1">
      <c r="A70" s="132">
        <v>54</v>
      </c>
      <c r="B70" s="191"/>
      <c r="C70" s="193" t="s">
        <v>402</v>
      </c>
      <c r="D70" s="3"/>
      <c r="E70" s="3"/>
      <c r="F70" s="3"/>
      <c r="G70" s="3"/>
      <c r="H70" s="3"/>
      <c r="I70" s="3"/>
      <c r="J70" s="3"/>
      <c r="K70" s="3"/>
      <c r="L70" s="3"/>
      <c r="M70" s="3"/>
      <c r="N70" s="3"/>
    </row>
    <row r="71" spans="1:14" customFormat="1" ht="12.95">
      <c r="A71" s="132">
        <v>55</v>
      </c>
      <c r="B71" s="191"/>
      <c r="C71" s="193" t="s">
        <v>403</v>
      </c>
      <c r="D71" s="3"/>
      <c r="E71" s="3"/>
      <c r="F71" s="3"/>
      <c r="G71" s="3"/>
      <c r="H71" s="3"/>
      <c r="I71" s="3"/>
      <c r="J71" s="3"/>
      <c r="K71" s="3"/>
      <c r="L71" s="3"/>
      <c r="M71" s="3"/>
      <c r="N71" s="3"/>
    </row>
    <row r="72" spans="1:14" customFormat="1" ht="38.450000000000003">
      <c r="A72" s="132">
        <v>56</v>
      </c>
      <c r="B72" s="191"/>
      <c r="C72" s="193" t="s">
        <v>404</v>
      </c>
      <c r="D72" s="3"/>
      <c r="E72" s="3"/>
      <c r="F72" s="3"/>
      <c r="G72" s="3"/>
      <c r="H72" s="3"/>
      <c r="I72" s="3"/>
      <c r="J72" s="3"/>
      <c r="K72" s="3"/>
      <c r="L72" s="3"/>
      <c r="M72" s="3"/>
      <c r="N72" s="3"/>
    </row>
    <row r="73" spans="1:14" customFormat="1" ht="12.95">
      <c r="A73" s="132">
        <v>57</v>
      </c>
      <c r="B73" s="191"/>
      <c r="C73" s="193" t="s">
        <v>405</v>
      </c>
      <c r="D73" s="3"/>
      <c r="E73" s="3"/>
      <c r="F73" s="3"/>
      <c r="G73" s="3"/>
      <c r="H73" s="3"/>
      <c r="I73" s="3"/>
      <c r="J73" s="3"/>
      <c r="K73" s="3"/>
      <c r="L73" s="3"/>
      <c r="M73" s="3"/>
      <c r="N73" s="3"/>
    </row>
    <row r="74" spans="1:14" customFormat="1" ht="63.6">
      <c r="A74" s="132">
        <v>58</v>
      </c>
      <c r="B74" s="191"/>
      <c r="C74" s="193" t="s">
        <v>406</v>
      </c>
      <c r="D74" s="3"/>
      <c r="E74" s="3"/>
      <c r="F74" s="3"/>
      <c r="G74" s="3"/>
      <c r="H74" s="3"/>
      <c r="I74" s="3"/>
      <c r="J74" s="3"/>
      <c r="K74" s="3"/>
      <c r="L74" s="3"/>
      <c r="M74" s="3"/>
      <c r="N74" s="3"/>
    </row>
    <row r="75" spans="1:14" customFormat="1" ht="8.1" customHeight="1">
      <c r="A75" s="195"/>
      <c r="B75" s="191"/>
      <c r="C75" s="191"/>
      <c r="D75" s="42"/>
      <c r="E75" s="3"/>
      <c r="F75" s="3"/>
      <c r="G75" s="3"/>
      <c r="H75" s="3"/>
      <c r="I75" s="3"/>
      <c r="J75" s="3"/>
      <c r="K75" s="3"/>
      <c r="L75" s="3"/>
      <c r="M75" s="3"/>
      <c r="N75" s="3"/>
    </row>
    <row r="76" spans="1:14" customFormat="1" ht="3.75" customHeight="1">
      <c r="A76" s="195"/>
      <c r="B76" s="191"/>
      <c r="C76" s="191"/>
      <c r="D76" s="3"/>
      <c r="E76" s="3"/>
      <c r="F76" s="3"/>
      <c r="G76" s="3"/>
      <c r="H76" s="3"/>
      <c r="I76" s="3"/>
      <c r="J76" s="3"/>
      <c r="K76" s="3"/>
      <c r="L76" s="3"/>
      <c r="M76" s="3"/>
      <c r="N76" s="3"/>
    </row>
    <row r="77" spans="1:14" customFormat="1" ht="12.95">
      <c r="A77" s="196"/>
      <c r="B77" s="197"/>
      <c r="C77" s="330" t="s">
        <v>407</v>
      </c>
      <c r="D77" s="330"/>
      <c r="E77" s="3"/>
      <c r="F77" s="56"/>
      <c r="G77" s="56"/>
      <c r="H77" s="56"/>
      <c r="I77" s="56"/>
      <c r="J77" s="56"/>
      <c r="K77" s="56"/>
      <c r="L77" s="56"/>
      <c r="M77" s="56"/>
      <c r="N77" s="56"/>
    </row>
    <row r="78" spans="1:14" customFormat="1" ht="18" customHeight="1">
      <c r="A78" s="196">
        <v>59</v>
      </c>
      <c r="B78" s="197"/>
      <c r="C78" s="190" t="s">
        <v>408</v>
      </c>
      <c r="D78" s="3"/>
      <c r="E78" s="3"/>
      <c r="F78" s="56"/>
      <c r="G78" s="56"/>
      <c r="H78" s="56"/>
      <c r="I78" s="56"/>
      <c r="J78" s="56"/>
      <c r="K78" s="56"/>
      <c r="L78" s="56"/>
      <c r="M78" s="56"/>
      <c r="N78" s="56"/>
    </row>
    <row r="79" spans="1:14" customFormat="1" ht="25.5">
      <c r="A79" s="132">
        <v>60</v>
      </c>
      <c r="B79" s="197"/>
      <c r="C79" s="190" t="s">
        <v>409</v>
      </c>
      <c r="D79" s="3"/>
      <c r="E79" s="3"/>
      <c r="F79" s="56"/>
      <c r="G79" s="56"/>
      <c r="H79" s="56"/>
      <c r="I79" s="56"/>
      <c r="J79" s="56"/>
      <c r="K79" s="56"/>
      <c r="L79" s="56"/>
      <c r="M79" s="56"/>
      <c r="N79" s="56"/>
    </row>
    <row r="80" spans="1:14" customFormat="1" ht="27.75" customHeight="1">
      <c r="A80" s="196">
        <v>61</v>
      </c>
      <c r="B80" s="197"/>
      <c r="C80" s="190" t="s">
        <v>410</v>
      </c>
      <c r="D80" s="3"/>
      <c r="E80" s="3"/>
      <c r="F80" s="56"/>
      <c r="G80" s="56"/>
      <c r="H80" s="56"/>
      <c r="I80" s="56"/>
      <c r="J80" s="56"/>
      <c r="K80" s="56"/>
      <c r="L80" s="56"/>
      <c r="M80" s="56"/>
      <c r="N80" s="56"/>
    </row>
    <row r="81" spans="1:14" customFormat="1" ht="25.5" customHeight="1">
      <c r="A81" s="132">
        <v>62</v>
      </c>
      <c r="B81" s="197"/>
      <c r="C81" s="190" t="s">
        <v>411</v>
      </c>
      <c r="D81" s="190"/>
      <c r="E81" s="3"/>
      <c r="F81" s="56"/>
      <c r="G81" s="56"/>
      <c r="H81" s="56"/>
      <c r="I81" s="56"/>
      <c r="J81" s="56"/>
      <c r="K81" s="56"/>
      <c r="L81" s="56"/>
      <c r="M81" s="56"/>
      <c r="N81" s="56"/>
    </row>
    <row r="82" spans="1:14" customFormat="1" ht="14.25" customHeight="1">
      <c r="A82" s="132"/>
      <c r="B82" s="3"/>
      <c r="C82" s="3"/>
      <c r="D82" s="3"/>
      <c r="E82" s="3"/>
      <c r="F82" s="56"/>
      <c r="G82" s="56"/>
      <c r="H82" s="56"/>
      <c r="I82" s="56"/>
      <c r="J82" s="56"/>
      <c r="K82" s="56"/>
      <c r="L82" s="56"/>
      <c r="M82" s="56"/>
      <c r="N82" s="56"/>
    </row>
    <row r="83" spans="1:14" customFormat="1" ht="13.5" customHeight="1">
      <c r="A83" s="132"/>
      <c r="B83" s="197"/>
      <c r="C83" s="265" t="s">
        <v>412</v>
      </c>
      <c r="D83" s="198"/>
      <c r="E83" s="3"/>
      <c r="F83" s="56"/>
      <c r="G83" s="56"/>
      <c r="H83" s="56"/>
      <c r="I83" s="56"/>
      <c r="J83" s="56"/>
      <c r="K83" s="56"/>
      <c r="L83" s="56"/>
      <c r="M83" s="56"/>
      <c r="N83" s="56"/>
    </row>
    <row r="84" spans="1:14" customFormat="1" ht="12" customHeight="1">
      <c r="A84" s="132">
        <v>63</v>
      </c>
      <c r="B84" s="198"/>
      <c r="C84" s="190" t="s">
        <v>413</v>
      </c>
      <c r="D84" s="3"/>
      <c r="E84" s="3"/>
      <c r="F84" s="3"/>
      <c r="G84" s="3"/>
      <c r="H84" s="3"/>
      <c r="I84" s="3"/>
      <c r="J84" s="3"/>
      <c r="K84" s="3"/>
      <c r="L84" s="3"/>
      <c r="M84" s="3"/>
      <c r="N84" s="3"/>
    </row>
    <row r="85" spans="1:14" customFormat="1" ht="12.95">
      <c r="A85" s="132">
        <v>64</v>
      </c>
      <c r="B85" s="3"/>
      <c r="C85" s="190" t="s">
        <v>414</v>
      </c>
      <c r="D85" s="3"/>
      <c r="E85" s="3"/>
      <c r="F85" s="3"/>
      <c r="G85" s="3"/>
      <c r="H85" s="3"/>
      <c r="I85" s="3"/>
      <c r="J85" s="3"/>
      <c r="K85" s="3"/>
      <c r="L85" s="3"/>
      <c r="M85" s="3"/>
      <c r="N85" s="3"/>
    </row>
    <row r="86" spans="1:14" customFormat="1" ht="12.95">
      <c r="A86" s="132">
        <v>65</v>
      </c>
      <c r="B86" s="3"/>
      <c r="C86" s="190" t="s">
        <v>415</v>
      </c>
      <c r="D86" s="3"/>
      <c r="E86" s="3"/>
      <c r="F86" s="3"/>
      <c r="G86" s="3"/>
      <c r="H86" s="3"/>
      <c r="I86" s="3"/>
      <c r="J86" s="3"/>
      <c r="K86" s="3"/>
      <c r="L86" s="3"/>
      <c r="M86" s="3"/>
      <c r="N86" s="3"/>
    </row>
    <row r="87" spans="1:14" customFormat="1" ht="12.95">
      <c r="A87" s="132"/>
      <c r="B87" s="3"/>
      <c r="C87" s="190"/>
      <c r="D87" s="3"/>
      <c r="E87" s="3"/>
      <c r="F87" s="3"/>
      <c r="G87" s="3"/>
      <c r="H87" s="3"/>
      <c r="I87" s="3"/>
      <c r="J87" s="3"/>
      <c r="K87" s="3"/>
      <c r="L87" s="3"/>
      <c r="M87" s="3"/>
      <c r="N87" s="3"/>
    </row>
    <row r="88" spans="1:14" customFormat="1" ht="12.95">
      <c r="A88" s="177"/>
      <c r="B88" s="3"/>
      <c r="C88" s="190"/>
      <c r="D88" s="3"/>
      <c r="E88" s="3"/>
      <c r="F88" s="3"/>
      <c r="G88" s="3"/>
      <c r="H88" s="3"/>
      <c r="I88" s="3"/>
      <c r="J88" s="3"/>
      <c r="K88" s="3"/>
      <c r="L88" s="3"/>
      <c r="M88" s="3"/>
      <c r="N88" s="3"/>
    </row>
    <row r="89" spans="1:14" customFormat="1" ht="12.95">
      <c r="A89" s="177"/>
      <c r="B89" s="3"/>
      <c r="C89" s="190"/>
      <c r="D89" s="3"/>
      <c r="E89" s="3"/>
      <c r="F89" s="3"/>
      <c r="G89" s="3"/>
      <c r="H89" s="3"/>
      <c r="I89" s="3"/>
      <c r="J89" s="3"/>
      <c r="K89" s="3"/>
      <c r="L89" s="3"/>
      <c r="M89" s="3"/>
      <c r="N89" s="3"/>
    </row>
    <row r="90" spans="1:14" customFormat="1" ht="12.95">
      <c r="A90" s="177"/>
      <c r="B90" s="3"/>
      <c r="C90" s="190"/>
      <c r="D90" s="3"/>
      <c r="E90" s="3"/>
      <c r="F90" s="3"/>
      <c r="G90" s="3"/>
      <c r="H90" s="3"/>
      <c r="I90" s="3"/>
      <c r="J90" s="3"/>
      <c r="K90" s="3"/>
      <c r="L90" s="3"/>
      <c r="M90" s="3"/>
      <c r="N90" s="3"/>
    </row>
    <row r="91" spans="1:14" customFormat="1" ht="12.95">
      <c r="A91" s="177"/>
      <c r="B91" s="3"/>
      <c r="C91" s="190"/>
      <c r="D91" s="3"/>
      <c r="E91" s="3"/>
      <c r="F91" s="3"/>
      <c r="G91" s="3"/>
      <c r="H91" s="3"/>
      <c r="I91" s="3"/>
      <c r="J91" s="3"/>
      <c r="K91" s="3"/>
      <c r="L91" s="3"/>
      <c r="M91" s="3"/>
      <c r="N91" s="3"/>
    </row>
  </sheetData>
  <mergeCells count="8">
    <mergeCell ref="C53:D53"/>
    <mergeCell ref="C77:D77"/>
    <mergeCell ref="A2:A4"/>
    <mergeCell ref="B3:E3"/>
    <mergeCell ref="C24:D24"/>
    <mergeCell ref="C29:D29"/>
    <mergeCell ref="C36:D36"/>
    <mergeCell ref="C44:D44"/>
  </mergeCells>
  <hyperlinks>
    <hyperlink ref="A6" location="'2_Data_-_Summary__'!A9" display="'2_Data_-_Summary__'!A9" xr:uid="{00000000-0004-0000-0D00-000000000000}"/>
    <hyperlink ref="A7" location="'2_Data_-_Summary__'!A10" display="'2_Data_-_Summary__'!A10" xr:uid="{00000000-0004-0000-0D00-000001000000}"/>
    <hyperlink ref="A8" location="'2_Data_-_Summary__'!A11" display="'2_Data_-_Summary__'!A11" xr:uid="{00000000-0004-0000-0D00-000002000000}"/>
    <hyperlink ref="A9" location="'2_Data_-_Summary__'!A16" display="'2_Data_-_Summary__'!A16" xr:uid="{00000000-0004-0000-0D00-000003000000}"/>
    <hyperlink ref="A10" location="'2_Data_-_Summary__'!A17" display="'2_Data_-_Summary__'!A17" xr:uid="{00000000-0004-0000-0D00-000004000000}"/>
    <hyperlink ref="A11" location="'2_Data_-_Summary__'!A19" display="'2_Data_-_Summary__'!A19" xr:uid="{00000000-0004-0000-0D00-000005000000}"/>
    <hyperlink ref="A12" location="'2_Data_-_Summary__'!A20" display="'2_Data_-_Summary__'!A20" xr:uid="{00000000-0004-0000-0D00-000006000000}"/>
    <hyperlink ref="A13" location="'2_Data_-_Summary__'!A21" display="'2_Data_-_Summary__'!A21" xr:uid="{00000000-0004-0000-0D00-000007000000}"/>
    <hyperlink ref="A14" location="'2_Data_-_Summary__'!A22" display="'2_Data_-_Summary__'!A22" xr:uid="{00000000-0004-0000-0D00-000008000000}"/>
    <hyperlink ref="A15" location="'2_Data_-_Summary__'!A23" display="'2_Data_-_Summary__'!A23" xr:uid="{00000000-0004-0000-0D00-000009000000}"/>
    <hyperlink ref="A16" location="'2_Data_-_Summary__'!A27" display="'2_Data_-_Summary__'!A27" xr:uid="{00000000-0004-0000-0D00-00000A000000}"/>
    <hyperlink ref="A17" location="'2_Data_-_Summary__'!A28" display="'2_Data_-_Summary__'!A28" xr:uid="{00000000-0004-0000-0D00-00000B000000}"/>
    <hyperlink ref="A18" location="'2_Data_-_Summary__'!A29" display="'2_Data_-_Summary__'!A29" xr:uid="{00000000-0004-0000-0D00-00000C000000}"/>
    <hyperlink ref="A19" location="'2_Data_-_Summary__'!A34" display="'2_Data_-_Summary__'!A34" xr:uid="{00000000-0004-0000-0D00-00000D000000}"/>
    <hyperlink ref="A20" location="'2_Data_-_Summary__'!A35" display="'2_Data_-_Summary__'!A35" xr:uid="{00000000-0004-0000-0D00-00000E000000}"/>
    <hyperlink ref="A21" location="'2_Data_-_Summary__'!A39" display="'2_Data_-_Summary__'!A39" xr:uid="{00000000-0004-0000-0D00-00000F000000}"/>
    <hyperlink ref="A25" location="'2a_Data_-_Discount_Factor'!B11" display="'2a_Data_-_Discount_Factor'!B11" xr:uid="{00000000-0004-0000-0D00-000010000000}"/>
    <hyperlink ref="A26" location="'2a_Data_-_Discount_Factor'!C11" display="'2a_Data_-_Discount_Factor'!C11" xr:uid="{00000000-0004-0000-0D00-000011000000}"/>
    <hyperlink ref="A27" location="'2a_Data_-_Discount_Factor'!D11" display="'2a_Data_-_Discount_Factor'!D11" xr:uid="{00000000-0004-0000-0D00-000012000000}"/>
    <hyperlink ref="A30" location="'2b_Data_-_Fare_basket'!B10" display="'2b_Data_-_Fare_basket'!B10" xr:uid="{00000000-0004-0000-0D00-000013000000}"/>
    <hyperlink ref="A31" location="'2b_Data_-_Fare_basket'!D10" display="'2b_Data_-_Fare_basket'!D10" xr:uid="{00000000-0004-0000-0D00-000014000000}"/>
    <hyperlink ref="A32" location="'2b_Data_-_Fare_basket'!E10" display="'2b_Data_-_Fare_basket'!E10" xr:uid="{00000000-0004-0000-0D00-000015000000}"/>
    <hyperlink ref="A33" location="'2b_Data_-_Fare_basket'!F10" display="'2b_Data_-_Fare_basket'!F10" xr:uid="{00000000-0004-0000-0D00-000016000000}"/>
    <hyperlink ref="A34" location="'2b_Data_-_Fare_basket'!G10" display="'2b_Data_-_Fare_basket'!G10" xr:uid="{00000000-0004-0000-0D00-000017000000}"/>
    <hyperlink ref="A37" location="'2e_Data_-_Change_in_fares'!A6" display="'2e_Data_-_Change_in_fares'!A6" xr:uid="{00000000-0004-0000-0D00-000018000000}"/>
    <hyperlink ref="A38" location="'2e_Data_-_Change_in_fares'!A7" display="'2e_Data_-_Change_in_fares'!A7" xr:uid="{00000000-0004-0000-0D00-000019000000}"/>
    <hyperlink ref="A39" location="'2e_Data_-_Change_in_fares'!A12" display="'2e_Data_-_Change_in_fares'!A12" xr:uid="{00000000-0004-0000-0D00-00001A000000}"/>
    <hyperlink ref="A40" location="'2e_Data_-_Change_in_fares'!A13" display="'2e_Data_-_Change_in_fares'!A13" xr:uid="{00000000-0004-0000-0D00-00001B000000}"/>
    <hyperlink ref="A41" location="'2e_Data_-_Change_in_fares'!A18" display="'2e_Data_-_Change_in_fares'!A18" xr:uid="{00000000-0004-0000-0D00-00001C000000}"/>
    <hyperlink ref="A42" location="'2e_Data_-_Change_in_fares'!A19" display="'2e_Data_-_Change_in_fares'!A19" xr:uid="{00000000-0004-0000-0D00-00001D000000}"/>
    <hyperlink ref="A45" location="'2f_Data_-_MOC'!A11" display="'2f_Data_-_MOC'!A11" xr:uid="{00000000-0004-0000-0D00-00001E000000}"/>
    <hyperlink ref="A46" location="'2f_Data_-_MOC'!A15" display="'2f_Data_-_MOC'!A15" xr:uid="{00000000-0004-0000-0D00-00001F000000}"/>
    <hyperlink ref="A47" location="'2f_Data_-_MOC'!A16" display="'2f_Data_-_MOC'!A16" xr:uid="{00000000-0004-0000-0D00-000020000000}"/>
    <hyperlink ref="A48" location="'2f_Data_-_MOC'!A17" display="'2f_Data_-_MOC'!A17" xr:uid="{00000000-0004-0000-0D00-000021000000}"/>
    <hyperlink ref="A49" location="'2f_Data_-_MOC'!A18" display="'2f_Data_-_MOC'!A18" xr:uid="{00000000-0004-0000-0D00-000022000000}"/>
    <hyperlink ref="A50" location="'2f_Data_-_MOC'!A19" display="'2f_Data_-_MOC'!A19" xr:uid="{00000000-0004-0000-0D00-000023000000}"/>
    <hyperlink ref="A54" location="'2g_Data_-_MCC'!A8" display="'2g_Data_-_MCC'!A8" xr:uid="{00000000-0004-0000-0D00-000024000000}"/>
    <hyperlink ref="A55" location="'2g_Data_-_MCC'!A10" display="'2g_Data_-_MCC'!A10" xr:uid="{00000000-0004-0000-0D00-000025000000}"/>
    <hyperlink ref="A56" location="'2g_Data_-_MCC'!A12" display="'2g_Data_-_MCC'!A12" xr:uid="{00000000-0004-0000-0D00-000026000000}"/>
    <hyperlink ref="A57" location="'2g_Data_-_MCC'!A14" display="'2g_Data_-_MCC'!A14" xr:uid="{00000000-0004-0000-0D00-000027000000}"/>
    <hyperlink ref="A58" location="'2g_Data_-_MCC'!A17" display="'2g_Data_-_MCC'!A17" xr:uid="{00000000-0004-0000-0D00-000028000000}"/>
    <hyperlink ref="A59" location="'2g_Data_-_MCC'!A20" display="'2g_Data_-_MCC'!A20" xr:uid="{00000000-0004-0000-0D00-000029000000}"/>
    <hyperlink ref="A60" location="'2g_Data_-_MCC'!A23" display="'2g_Data_-_MCC'!A23" xr:uid="{00000000-0004-0000-0D00-00002A000000}"/>
    <hyperlink ref="A61" location="'2g_Data_-_MCC'!A24" display="'2g_Data_-_MCC'!A24" xr:uid="{00000000-0004-0000-0D00-00002B000000}"/>
    <hyperlink ref="A62" location="'2g_Data_-_MCC'!A26" display="'2g_Data_-_MCC'!A26" xr:uid="{00000000-0004-0000-0D00-00002C000000}"/>
    <hyperlink ref="A63" location="'2g_Data_-_MCC'!A27" display="'2g_Data_-_MCC'!A27" xr:uid="{00000000-0004-0000-0D00-00002D000000}"/>
    <hyperlink ref="A64" location="'2g_Data_-_MCC'!A29" display="'2g_Data_-_MCC'!A29" xr:uid="{00000000-0004-0000-0D00-00002E000000}"/>
    <hyperlink ref="A65" location="'2g_Data_-_MCC'!A30" display="'2g_Data_-_MCC'!A30" xr:uid="{00000000-0004-0000-0D00-00002F000000}"/>
    <hyperlink ref="A66" location="'2g_Data_-_MCC'!A32" display="'2g_Data_-_MCC'!A32" xr:uid="{00000000-0004-0000-0D00-000030000000}"/>
    <hyperlink ref="A67" location="'2g_Data_-_MCC'!A33" display="'2g_Data_-_MCC'!A33" xr:uid="{00000000-0004-0000-0D00-000031000000}"/>
    <hyperlink ref="A68" location="'2g_Data_-_MCC'!A35" display="'2g_Data_-_MCC'!A35" xr:uid="{00000000-0004-0000-0D00-000032000000}"/>
    <hyperlink ref="A69" location="'2g_Data_-_MCC'!A39" display="'2g_Data_-_MCC'!A39" xr:uid="{00000000-0004-0000-0D00-000033000000}"/>
    <hyperlink ref="A70" location="'2g_Data_-_MCC'!C42" display="'2g_Data_-_MCC'!C42" xr:uid="{00000000-0004-0000-0D00-000034000000}"/>
    <hyperlink ref="A71" location="'2g_Data_-_MCC'!D42" display="'2g_Data_-_MCC'!D42" xr:uid="{00000000-0004-0000-0D00-000035000000}"/>
    <hyperlink ref="A72" location="'2g_Data_-_MCC'!E42" display="'2g_Data_-_MCC'!E42" xr:uid="{00000000-0004-0000-0D00-000036000000}"/>
    <hyperlink ref="A73" location="'2g_Data_-_MCC'!F42" display="'2g_Data_-_MCC'!F42" xr:uid="{00000000-0004-0000-0D00-000037000000}"/>
    <hyperlink ref="A74" location="'2g_Data_-_MCC'!A151" display="'2g_Data_-_MCC'!A151" xr:uid="{00000000-0004-0000-0D00-000038000000}"/>
    <hyperlink ref="A78" location="'2i_Data_-_Route_Details'!D6" display="'2i_Data_-_Route_Details'!D6" xr:uid="{00000000-0004-0000-0D00-000039000000}"/>
    <hyperlink ref="A79" location="'2i_Data_-_Route_Details'!E6" display="'2i_Data_-_Route_Details'!E6" xr:uid="{00000000-0004-0000-0D00-00003A000000}"/>
    <hyperlink ref="A80" location="'2i_Data_-_Route_Details'!F6" display="'2i_Data_-_Route_Details'!F6" xr:uid="{00000000-0004-0000-0D00-00003B000000}"/>
    <hyperlink ref="A81" location="'2i_Data_-_Route_Details'!G6" display="'2i_Data_-_Route_Details'!G6" xr:uid="{00000000-0004-0000-0D00-00003C000000}"/>
    <hyperlink ref="A84" location="'4_Other_Info__'!A7" display="'4_Other_Info__'!A7" xr:uid="{00000000-0004-0000-0D00-00003D000000}"/>
    <hyperlink ref="A85" location="'4_Other_Info__'!A10" display="'4_Other_Info__'!A10" xr:uid="{00000000-0004-0000-0D00-00003E000000}"/>
    <hyperlink ref="A86" location="'4_Other_Info__'!A14" display="'4_Other_Info__'!A14" xr:uid="{00000000-0004-0000-0D00-00003F000000}"/>
  </hyperlinks>
  <pageMargins left="0.75000000000000011" right="0.75000000000000011" top="0.46000000000000008" bottom="0.65000000000000013" header="0.43000000000000005" footer="0.36000000000000004"/>
  <pageSetup paperSize="0" fitToWidth="0" fitToHeight="0" orientation="landscape" horizontalDpi="0" verticalDpi="0" copies="0"/>
  <headerFooter alignWithMargins="0">
    <oddHeader>&amp;C&amp;"Aptos"&amp;10&amp;K000000 OFFICIAL&amp;1#_x000D_</oddHeader>
    <oddFooter>&amp;L&amp;D&amp;C&amp;ATab_x000D_&amp;1#&amp;"Aptos"&amp;10&amp;K000000 OFFICIAL&amp;RPage &amp;P of &amp;N</oddFooter>
  </headerFooter>
  <colBreaks count="1" manualBreakCount="1">
    <brk id="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X40"/>
  <sheetViews>
    <sheetView showGridLines="0" topLeftCell="A37" workbookViewId="0">
      <selection activeCell="C10" sqref="C10"/>
    </sheetView>
  </sheetViews>
  <sheetFormatPr defaultColWidth="8.7109375" defaultRowHeight="12.6"/>
  <cols>
    <col min="1" max="1" width="3.28515625" style="43" customWidth="1"/>
    <col min="2" max="2" width="4.140625" style="43" customWidth="1"/>
    <col min="3" max="3" width="77.42578125" style="3" customWidth="1"/>
    <col min="4" max="4" width="21.5703125" style="3" customWidth="1"/>
    <col min="5" max="5" width="13.85546875" style="3" customWidth="1"/>
    <col min="6" max="6" width="13.5703125" style="3" customWidth="1"/>
    <col min="7" max="7" width="1.7109375" style="3" customWidth="1"/>
    <col min="8" max="8" width="2.85546875" style="3" customWidth="1"/>
    <col min="9" max="9" width="56.42578125" style="3" customWidth="1"/>
    <col min="10" max="19" width="8.7109375" style="3" customWidth="1"/>
    <col min="20" max="20" width="8.7109375" style="1" customWidth="1"/>
    <col min="21" max="21" width="8.7109375" style="3" customWidth="1"/>
    <col min="22" max="16384" width="8.7109375" style="3"/>
  </cols>
  <sheetData>
    <row r="1" spans="1:24" ht="15.6">
      <c r="C1" s="299" t="s">
        <v>96</v>
      </c>
      <c r="D1" s="299"/>
      <c r="E1" s="299"/>
      <c r="F1" s="299"/>
      <c r="G1" s="299"/>
      <c r="H1" s="299"/>
      <c r="I1" s="299"/>
    </row>
    <row r="2" spans="1:24" ht="15.6">
      <c r="C2" s="57"/>
      <c r="D2" s="57"/>
      <c r="E2" s="57"/>
      <c r="F2" s="57"/>
      <c r="G2" s="57"/>
      <c r="H2" s="57"/>
      <c r="I2" s="57"/>
    </row>
    <row r="3" spans="1:24" ht="145.5" customHeight="1">
      <c r="A3" s="296" t="s">
        <v>11</v>
      </c>
      <c r="B3" s="296" t="str">
        <f>IF(Start!E50="OPERATOR","Link to Comments by the TCA",IF(Start!E50=0,"Link to Comments by the other party","Link to Comments by the OPERATOR"))</f>
        <v>Link to Comments by the other party</v>
      </c>
      <c r="C3" s="300" t="s">
        <v>97</v>
      </c>
      <c r="D3" s="300"/>
      <c r="E3" s="300"/>
      <c r="F3" s="300"/>
      <c r="G3" s="300"/>
      <c r="H3" s="300"/>
      <c r="I3" s="300"/>
    </row>
    <row r="4" spans="1:24" ht="16.5" customHeight="1">
      <c r="A4" s="296"/>
      <c r="B4" s="296"/>
      <c r="C4" s="58"/>
      <c r="D4" s="59"/>
      <c r="E4" s="59"/>
      <c r="F4" s="59"/>
      <c r="G4" s="59"/>
      <c r="H4" s="59"/>
      <c r="I4" s="59"/>
      <c r="P4" s="60"/>
      <c r="Q4" s="60"/>
      <c r="R4" s="60"/>
    </row>
    <row r="5" spans="1:24" ht="12" customHeight="1">
      <c r="B5" s="61"/>
      <c r="D5" s="209" t="s">
        <v>98</v>
      </c>
      <c r="E5" s="62"/>
      <c r="F5" s="62"/>
      <c r="G5" s="63"/>
      <c r="H5" s="63"/>
      <c r="I5" s="209" t="s">
        <v>99</v>
      </c>
      <c r="J5" s="64"/>
      <c r="K5" s="64"/>
      <c r="L5" s="64"/>
      <c r="M5" s="64"/>
      <c r="N5" s="64"/>
      <c r="O5" s="64"/>
      <c r="P5" s="65"/>
      <c r="Q5" s="65"/>
      <c r="R5" s="65"/>
      <c r="S5" s="64"/>
    </row>
    <row r="6" spans="1:24" ht="11.25" hidden="1" customHeight="1">
      <c r="A6" s="66"/>
      <c r="B6" s="61"/>
      <c r="C6" s="2"/>
      <c r="E6" s="67"/>
      <c r="F6" s="68"/>
      <c r="G6" s="69"/>
      <c r="H6" s="69"/>
      <c r="P6" s="60"/>
      <c r="Q6" s="60"/>
      <c r="R6" s="60"/>
    </row>
    <row r="7" spans="1:24" ht="25.5" hidden="1" customHeight="1">
      <c r="A7" s="66"/>
      <c r="B7" s="61"/>
      <c r="C7" s="2"/>
      <c r="E7" s="67"/>
      <c r="F7" s="68"/>
      <c r="G7" s="69"/>
      <c r="H7" s="69"/>
      <c r="P7" s="60"/>
      <c r="Q7" s="60"/>
      <c r="R7" s="60"/>
    </row>
    <row r="8" spans="1:24" ht="19.5" hidden="1" customHeight="1">
      <c r="A8" s="66"/>
      <c r="B8" s="61"/>
      <c r="C8" s="2"/>
      <c r="D8" s="62"/>
      <c r="E8" s="67"/>
      <c r="F8" s="70"/>
      <c r="G8" s="69"/>
      <c r="H8" s="69"/>
      <c r="P8" s="60"/>
      <c r="Q8" s="60"/>
      <c r="R8" s="60"/>
    </row>
    <row r="9" spans="1:24" ht="12.95">
      <c r="A9" s="196">
        <v>1</v>
      </c>
      <c r="B9" s="196">
        <v>2.1</v>
      </c>
      <c r="C9" s="181" t="s">
        <v>100</v>
      </c>
      <c r="D9" s="199"/>
      <c r="E9" s="67"/>
      <c r="F9" s="70"/>
      <c r="G9" s="69"/>
      <c r="H9" s="69"/>
      <c r="I9" s="202"/>
      <c r="P9" s="60"/>
      <c r="Q9" s="60"/>
      <c r="R9" s="60"/>
      <c r="S9" s="1"/>
      <c r="T9" s="3"/>
    </row>
    <row r="10" spans="1:24" ht="48.95" customHeight="1">
      <c r="A10" s="196">
        <v>2</v>
      </c>
      <c r="B10" s="196">
        <v>2.2000000000000002</v>
      </c>
      <c r="C10" s="198" t="s">
        <v>101</v>
      </c>
      <c r="D10" s="200"/>
      <c r="E10" s="67"/>
      <c r="F10" s="70"/>
      <c r="G10" s="69"/>
      <c r="H10" s="69"/>
      <c r="I10" s="203"/>
      <c r="P10" s="60"/>
      <c r="Q10" s="60"/>
      <c r="R10" s="60"/>
      <c r="S10" s="1"/>
      <c r="T10" s="3"/>
    </row>
    <row r="11" spans="1:24" ht="12.95">
      <c r="A11" s="115">
        <v>3</v>
      </c>
      <c r="B11" s="196">
        <v>2.2999999999999998</v>
      </c>
      <c r="C11" s="198" t="s">
        <v>102</v>
      </c>
      <c r="D11" s="201"/>
      <c r="E11" s="73"/>
      <c r="F11" s="73"/>
      <c r="G11" s="74"/>
      <c r="H11" s="74"/>
      <c r="I11" s="204"/>
      <c r="J11" s="75"/>
      <c r="K11" s="75"/>
      <c r="L11" s="75"/>
      <c r="M11" s="75"/>
      <c r="N11" s="75"/>
      <c r="O11" s="75"/>
      <c r="P11" s="65"/>
      <c r="Q11" s="65"/>
      <c r="R11" s="65"/>
      <c r="S11" s="1"/>
      <c r="V11" s="1"/>
      <c r="W11" s="1"/>
    </row>
    <row r="12" spans="1:24" ht="16.5" customHeight="1">
      <c r="A12" s="115"/>
      <c r="B12" s="196"/>
      <c r="C12" s="71"/>
      <c r="D12" s="76"/>
      <c r="E12" s="73"/>
      <c r="F12" s="73"/>
      <c r="G12" s="74"/>
      <c r="H12" s="74"/>
      <c r="I12" s="77"/>
      <c r="J12" s="75"/>
      <c r="K12" s="75"/>
      <c r="L12" s="75"/>
      <c r="M12" s="75"/>
      <c r="N12" s="75"/>
      <c r="O12" s="75"/>
      <c r="P12" s="65"/>
      <c r="Q12" s="65"/>
      <c r="R12" s="65"/>
      <c r="S12" s="64"/>
      <c r="U12" s="1"/>
      <c r="W12" s="1"/>
      <c r="X12" s="1"/>
    </row>
    <row r="13" spans="1:24" ht="16.5" customHeight="1">
      <c r="A13" s="268"/>
      <c r="B13" s="269"/>
      <c r="C13" s="301" t="s">
        <v>103</v>
      </c>
      <c r="D13" s="301"/>
      <c r="E13" s="67"/>
      <c r="F13" s="70"/>
      <c r="G13" s="69"/>
      <c r="H13" s="69"/>
      <c r="I13" s="77"/>
      <c r="Q13" s="1" t="s">
        <v>104</v>
      </c>
    </row>
    <row r="14" spans="1:24" ht="12.75" customHeight="1">
      <c r="A14" s="268"/>
      <c r="B14" s="269"/>
      <c r="C14" s="78"/>
      <c r="E14" s="79"/>
      <c r="F14" s="79"/>
      <c r="Q14" s="1" t="s">
        <v>105</v>
      </c>
    </row>
    <row r="15" spans="1:24" ht="15" customHeight="1">
      <c r="A15" s="270"/>
      <c r="B15" s="269"/>
      <c r="C15" s="80" t="s">
        <v>106</v>
      </c>
      <c r="E15" s="81"/>
      <c r="F15" s="81"/>
    </row>
    <row r="16" spans="1:24" ht="12.95">
      <c r="A16" s="115">
        <v>4</v>
      </c>
      <c r="B16" s="196">
        <v>2.4</v>
      </c>
      <c r="C16" s="198" t="s">
        <v>107</v>
      </c>
      <c r="D16" s="205"/>
      <c r="E16" s="82"/>
      <c r="F16" s="82"/>
      <c r="G16" s="74"/>
      <c r="H16" s="74"/>
      <c r="I16" s="204"/>
      <c r="J16" s="75"/>
      <c r="K16" s="75"/>
      <c r="L16" s="75"/>
      <c r="M16" s="75"/>
      <c r="N16" s="75"/>
      <c r="O16" s="75"/>
      <c r="P16" s="75"/>
      <c r="Q16" s="75"/>
      <c r="R16" s="75"/>
      <c r="S16" s="83"/>
      <c r="U16" s="1"/>
      <c r="W16" s="1"/>
      <c r="X16" s="1"/>
    </row>
    <row r="17" spans="1:24" ht="12.95">
      <c r="A17" s="115">
        <v>5</v>
      </c>
      <c r="B17" s="196">
        <v>2.5</v>
      </c>
      <c r="C17" s="181" t="s">
        <v>108</v>
      </c>
      <c r="D17" s="205"/>
      <c r="E17" s="302" t="str">
        <f>IF(D17="Discount factor", "Please complete section 2a", IF(D17="Basket of fares", "Please complete section 2b", IF(D17="Other", "Please complete section 2c", "")))</f>
        <v/>
      </c>
      <c r="F17" s="302"/>
      <c r="G17" s="302"/>
      <c r="H17" s="302"/>
      <c r="I17" s="204"/>
      <c r="J17" s="75"/>
      <c r="K17" s="75"/>
      <c r="L17" s="75"/>
      <c r="M17" s="75"/>
      <c r="N17" s="75"/>
      <c r="O17" s="75"/>
      <c r="P17" s="75"/>
      <c r="Q17" s="75"/>
      <c r="R17" s="75"/>
      <c r="S17" s="83"/>
      <c r="U17" s="1"/>
      <c r="W17" s="1"/>
      <c r="X17" s="1"/>
    </row>
    <row r="18" spans="1:24" ht="69.95" customHeight="1">
      <c r="A18" s="115"/>
      <c r="B18" s="196"/>
      <c r="C18" s="198" t="s">
        <v>109</v>
      </c>
      <c r="D18" s="205"/>
      <c r="E18" s="82"/>
      <c r="F18" s="82"/>
      <c r="G18" s="74"/>
      <c r="H18" s="74"/>
      <c r="I18" s="204"/>
      <c r="J18" s="75"/>
      <c r="K18" s="75"/>
      <c r="L18" s="75"/>
      <c r="M18" s="75"/>
      <c r="N18" s="75"/>
      <c r="O18" s="75"/>
      <c r="P18" s="75"/>
      <c r="Q18" s="84"/>
      <c r="R18" s="75"/>
      <c r="S18" s="83"/>
      <c r="U18" s="1"/>
      <c r="W18" s="1"/>
      <c r="X18" s="1"/>
    </row>
    <row r="19" spans="1:24" ht="50.1">
      <c r="A19" s="115">
        <v>6</v>
      </c>
      <c r="B19" s="196">
        <v>2.6</v>
      </c>
      <c r="C19" s="34" t="s">
        <v>110</v>
      </c>
      <c r="D19" s="206"/>
      <c r="E19" s="298" t="str">
        <f>IF(D19="Discount factor", "Please complete section 2a", IF(D19="Basket of fares", "Please complete section 2b", IF(D19="Other", "Please complete section 2c", "")))</f>
        <v/>
      </c>
      <c r="F19" s="298"/>
      <c r="G19" s="298"/>
      <c r="H19" s="298"/>
      <c r="I19" s="204"/>
      <c r="J19" s="75"/>
      <c r="K19" s="75"/>
      <c r="L19" s="75"/>
      <c r="M19" s="75"/>
      <c r="N19" s="75"/>
      <c r="O19" s="75"/>
      <c r="P19" s="75"/>
      <c r="Q19" s="84" t="s">
        <v>111</v>
      </c>
      <c r="R19" s="75"/>
      <c r="S19" s="83"/>
      <c r="U19" s="1"/>
      <c r="W19" s="1"/>
      <c r="X19" s="1"/>
    </row>
    <row r="20" spans="1:24" ht="59.25" customHeight="1">
      <c r="A20" s="115">
        <v>7</v>
      </c>
      <c r="B20" s="196"/>
      <c r="C20" s="198" t="s">
        <v>112</v>
      </c>
      <c r="D20" s="207"/>
      <c r="E20" s="298" t="str">
        <f>IF(D20="reimbursement calculator","Enter RF and nominal fare change below and complete section 2e",IF(D20="Other Method","Enter RF below and complete section 2d and 2e",""))</f>
        <v/>
      </c>
      <c r="F20" s="298"/>
      <c r="G20" s="298"/>
      <c r="H20" s="298"/>
      <c r="I20" s="204"/>
      <c r="J20" s="75"/>
      <c r="K20" s="75"/>
      <c r="L20" s="75"/>
      <c r="M20" s="75"/>
      <c r="N20" s="75"/>
      <c r="O20" s="75"/>
      <c r="P20" s="75"/>
      <c r="Q20" s="84" t="s">
        <v>113</v>
      </c>
      <c r="R20" s="75"/>
      <c r="T20" s="1" t="s">
        <v>114</v>
      </c>
      <c r="U20" s="1"/>
      <c r="W20" s="1"/>
      <c r="X20" s="1"/>
    </row>
    <row r="21" spans="1:24" ht="12.95">
      <c r="A21" s="115">
        <v>8</v>
      </c>
      <c r="B21" s="196">
        <v>2.7</v>
      </c>
      <c r="C21" s="198" t="s">
        <v>115</v>
      </c>
      <c r="D21" s="207"/>
      <c r="F21" s="86"/>
      <c r="G21" s="74"/>
      <c r="H21" s="74"/>
      <c r="I21" s="204"/>
      <c r="J21" s="75"/>
      <c r="K21" s="75"/>
      <c r="L21" s="75"/>
      <c r="M21" s="75"/>
      <c r="N21" s="75"/>
      <c r="O21" s="75"/>
      <c r="P21" s="75"/>
      <c r="Q21" s="87"/>
      <c r="R21" s="75"/>
      <c r="U21" s="1"/>
      <c r="W21" s="1"/>
      <c r="X21" s="1"/>
    </row>
    <row r="22" spans="1:24" ht="12.95">
      <c r="A22" s="115">
        <v>9</v>
      </c>
      <c r="B22" s="196">
        <v>2.8</v>
      </c>
      <c r="C22" s="198" t="s">
        <v>116</v>
      </c>
      <c r="D22" s="208"/>
      <c r="E22" s="88" t="str">
        <f>IF(D22="", "", "Please complete worksheet 2e")</f>
        <v/>
      </c>
      <c r="F22" s="86"/>
      <c r="G22" s="74"/>
      <c r="H22" s="74"/>
      <c r="I22" s="204"/>
      <c r="J22" s="75"/>
      <c r="K22" s="75"/>
      <c r="L22" s="75"/>
      <c r="M22" s="75"/>
      <c r="N22" s="75"/>
      <c r="O22" s="75"/>
      <c r="P22" s="75"/>
      <c r="Q22" s="87"/>
      <c r="R22" s="75"/>
      <c r="U22" s="1"/>
      <c r="W22" s="1"/>
      <c r="X22" s="1"/>
    </row>
    <row r="23" spans="1:24" ht="12.95">
      <c r="A23" s="115">
        <v>10</v>
      </c>
      <c r="B23" s="196">
        <v>2.9</v>
      </c>
      <c r="C23" s="198" t="s">
        <v>117</v>
      </c>
      <c r="D23" s="200"/>
      <c r="E23" s="86"/>
      <c r="F23" s="86"/>
      <c r="G23" s="74"/>
      <c r="H23" s="74"/>
      <c r="I23" s="204"/>
      <c r="J23" s="75"/>
      <c r="K23" s="75"/>
      <c r="L23" s="75"/>
      <c r="M23" s="75"/>
      <c r="N23" s="75"/>
      <c r="O23" s="75"/>
      <c r="P23" s="75"/>
      <c r="Q23" s="87"/>
      <c r="R23" s="75"/>
      <c r="T23" s="1" t="s">
        <v>118</v>
      </c>
      <c r="U23" s="1"/>
      <c r="W23" s="1"/>
      <c r="X23" s="1"/>
    </row>
    <row r="24" spans="1:24" ht="12.75" customHeight="1">
      <c r="A24" s="132"/>
      <c r="B24" s="196"/>
      <c r="D24" s="90"/>
      <c r="E24" s="86"/>
      <c r="F24" s="86"/>
      <c r="G24" s="74"/>
      <c r="H24" s="74"/>
      <c r="I24" s="77"/>
      <c r="J24" s="75"/>
      <c r="K24" s="75"/>
      <c r="L24" s="75"/>
      <c r="M24" s="75"/>
      <c r="N24" s="75"/>
      <c r="O24" s="75"/>
      <c r="P24" s="75"/>
      <c r="Q24" s="87"/>
      <c r="R24" s="75"/>
      <c r="T24" s="1" t="s">
        <v>119</v>
      </c>
      <c r="U24" s="1"/>
      <c r="W24" s="1"/>
      <c r="X24" s="1"/>
    </row>
    <row r="25" spans="1:24" ht="12.75" customHeight="1">
      <c r="A25" s="132"/>
      <c r="B25" s="196"/>
      <c r="D25" s="91"/>
      <c r="E25" s="86"/>
      <c r="F25" s="86"/>
      <c r="G25" s="74"/>
      <c r="H25" s="74"/>
      <c r="I25" s="64"/>
      <c r="J25" s="75"/>
      <c r="K25" s="75"/>
      <c r="L25" s="75"/>
      <c r="M25" s="75"/>
      <c r="N25" s="75"/>
      <c r="O25" s="75"/>
      <c r="P25" s="75"/>
      <c r="Q25" s="87"/>
      <c r="R25" s="75"/>
      <c r="T25" s="1" t="s">
        <v>120</v>
      </c>
      <c r="U25" s="1"/>
      <c r="W25" s="1"/>
      <c r="X25" s="1"/>
    </row>
    <row r="26" spans="1:24" ht="16.5" customHeight="1">
      <c r="A26" s="132"/>
      <c r="B26" s="196"/>
      <c r="C26" s="80" t="s">
        <v>121</v>
      </c>
      <c r="D26" s="91"/>
      <c r="E26" s="86"/>
      <c r="F26" s="86"/>
      <c r="G26" s="74"/>
      <c r="H26" s="74"/>
      <c r="I26" s="64"/>
      <c r="J26" s="75"/>
      <c r="K26" s="75"/>
      <c r="L26" s="75"/>
      <c r="M26" s="75"/>
      <c r="N26" s="75"/>
      <c r="O26" s="75"/>
      <c r="P26" s="75"/>
      <c r="Q26" s="87"/>
      <c r="R26" s="75"/>
      <c r="U26" s="1"/>
      <c r="W26" s="1"/>
      <c r="X26" s="1"/>
    </row>
    <row r="27" spans="1:24" ht="12.95">
      <c r="A27" s="132">
        <v>11</v>
      </c>
      <c r="B27" s="271">
        <v>2.1</v>
      </c>
      <c r="C27" s="181" t="s">
        <v>122</v>
      </c>
      <c r="D27" s="210"/>
      <c r="E27" s="86"/>
      <c r="F27" s="86"/>
      <c r="G27" s="74"/>
      <c r="H27" s="74"/>
      <c r="I27" s="204"/>
      <c r="J27" s="75"/>
      <c r="K27" s="75"/>
      <c r="L27" s="75"/>
      <c r="M27" s="75"/>
      <c r="N27" s="75"/>
      <c r="O27" s="75"/>
      <c r="P27" s="75"/>
      <c r="Q27" s="75"/>
      <c r="R27" s="75"/>
      <c r="T27" s="1" t="s">
        <v>2</v>
      </c>
      <c r="U27" s="1"/>
      <c r="W27" s="1"/>
      <c r="X27" s="1"/>
    </row>
    <row r="28" spans="1:24" ht="12.95">
      <c r="A28" s="132">
        <v>12</v>
      </c>
      <c r="B28" s="271">
        <v>2.11</v>
      </c>
      <c r="C28" s="198" t="s">
        <v>123</v>
      </c>
      <c r="D28" s="211"/>
      <c r="E28" s="88" t="str">
        <f>IF(D28="", "", "Please complete worksheet 2f")</f>
        <v/>
      </c>
      <c r="F28" s="86"/>
      <c r="G28" s="74"/>
      <c r="H28" s="74"/>
      <c r="I28" s="204"/>
      <c r="J28" s="75"/>
      <c r="K28" s="75"/>
      <c r="L28" s="75"/>
      <c r="M28" s="75"/>
      <c r="N28" s="75"/>
      <c r="O28" s="75"/>
      <c r="P28" s="75"/>
      <c r="Q28" s="75"/>
      <c r="R28" s="75"/>
      <c r="T28" s="1" t="s">
        <v>5</v>
      </c>
      <c r="U28" s="1"/>
      <c r="W28" s="1"/>
      <c r="X28" s="1"/>
    </row>
    <row r="29" spans="1:24" ht="12.95">
      <c r="A29" s="132">
        <v>13</v>
      </c>
      <c r="B29" s="271">
        <v>2.12</v>
      </c>
      <c r="C29" s="198" t="s">
        <v>124</v>
      </c>
      <c r="D29" s="200"/>
      <c r="E29" s="88" t="str">
        <f>IF(D29="", "", "Please complete worksheet 2f")</f>
        <v/>
      </c>
      <c r="F29" s="86"/>
      <c r="G29" s="74"/>
      <c r="H29" s="74"/>
      <c r="I29" s="204"/>
      <c r="J29" s="75"/>
      <c r="K29" s="75"/>
      <c r="L29" s="75"/>
      <c r="M29" s="75"/>
      <c r="N29" s="75"/>
      <c r="O29" s="75"/>
      <c r="P29" s="75"/>
      <c r="Q29" s="75"/>
      <c r="R29" s="75"/>
      <c r="U29" s="1"/>
      <c r="W29" s="1"/>
      <c r="X29" s="1"/>
    </row>
    <row r="30" spans="1:24" ht="16.5" customHeight="1">
      <c r="A30" s="132"/>
      <c r="B30" s="271"/>
      <c r="C30" s="71"/>
      <c r="D30" s="91"/>
      <c r="E30" s="86"/>
      <c r="F30" s="86"/>
      <c r="G30" s="74"/>
      <c r="H30" s="74"/>
      <c r="I30" s="64"/>
      <c r="J30" s="75"/>
      <c r="K30" s="75"/>
      <c r="L30" s="75"/>
      <c r="M30" s="75"/>
      <c r="N30" s="75"/>
      <c r="O30" s="75"/>
      <c r="P30" s="75"/>
      <c r="Q30" s="75"/>
      <c r="R30" s="75"/>
    </row>
    <row r="31" spans="1:24">
      <c r="A31" s="195"/>
      <c r="B31" s="272"/>
    </row>
    <row r="32" spans="1:24" ht="12.95">
      <c r="A32" s="273"/>
      <c r="B32" s="274"/>
      <c r="C32" s="80" t="s">
        <v>125</v>
      </c>
      <c r="D32" s="56"/>
      <c r="E32" s="56"/>
      <c r="F32" s="56"/>
      <c r="G32" s="56"/>
      <c r="H32" s="56"/>
      <c r="I32" s="56"/>
    </row>
    <row r="33" spans="1:24" ht="12.95">
      <c r="A33" s="132">
        <v>11</v>
      </c>
      <c r="B33" s="271">
        <v>2.13</v>
      </c>
      <c r="C33" s="181" t="s">
        <v>126</v>
      </c>
      <c r="D33" s="210"/>
      <c r="E33" s="86"/>
      <c r="F33" s="86"/>
      <c r="G33" s="74"/>
      <c r="H33" s="74"/>
      <c r="I33" s="204"/>
      <c r="J33" s="75"/>
      <c r="K33" s="75"/>
      <c r="L33" s="75"/>
      <c r="M33" s="75"/>
      <c r="N33" s="75"/>
      <c r="O33" s="75"/>
      <c r="P33" s="75"/>
      <c r="Q33" s="75"/>
      <c r="R33" s="75"/>
      <c r="U33" s="1"/>
      <c r="W33" s="1"/>
      <c r="X33" s="1"/>
    </row>
    <row r="34" spans="1:24" ht="12.95">
      <c r="A34" s="132">
        <v>14</v>
      </c>
      <c r="B34" s="271">
        <v>2.14</v>
      </c>
      <c r="C34" s="198" t="s">
        <v>127</v>
      </c>
      <c r="D34" s="211"/>
      <c r="E34" s="88" t="str">
        <f>IF(D34="", "", "Please complete worksheet 2g")</f>
        <v/>
      </c>
      <c r="F34" s="86"/>
      <c r="G34" s="74"/>
      <c r="H34" s="74"/>
      <c r="I34" s="204"/>
      <c r="J34" s="75"/>
      <c r="K34" s="75"/>
      <c r="L34" s="75"/>
      <c r="M34" s="75"/>
      <c r="N34" s="75"/>
      <c r="O34" s="75"/>
      <c r="P34" s="75"/>
      <c r="Q34" s="75"/>
      <c r="R34" s="75"/>
      <c r="U34" s="1"/>
      <c r="W34" s="1"/>
      <c r="X34" s="1"/>
    </row>
    <row r="35" spans="1:24" ht="12.95">
      <c r="A35" s="132">
        <v>15</v>
      </c>
      <c r="B35" s="271">
        <v>2.15</v>
      </c>
      <c r="C35" s="198" t="s">
        <v>128</v>
      </c>
      <c r="D35" s="211"/>
      <c r="E35" s="88" t="str">
        <f>IF(D35="", "", "Please complete worksheet 2g")</f>
        <v/>
      </c>
      <c r="F35" s="86"/>
      <c r="G35" s="74"/>
      <c r="H35" s="74"/>
      <c r="I35" s="204"/>
      <c r="J35" s="75"/>
      <c r="K35" s="75"/>
      <c r="L35" s="75"/>
      <c r="M35" s="75"/>
      <c r="N35" s="75"/>
      <c r="O35" s="75"/>
      <c r="P35" s="75"/>
      <c r="Q35" s="75"/>
      <c r="R35" s="75"/>
    </row>
    <row r="36" spans="1:24">
      <c r="A36" s="195"/>
      <c r="B36" s="272"/>
      <c r="C36" s="181"/>
    </row>
    <row r="37" spans="1:24">
      <c r="A37" s="195"/>
      <c r="B37" s="272"/>
    </row>
    <row r="38" spans="1:24" ht="12.95">
      <c r="A38" s="195"/>
      <c r="B38" s="272"/>
      <c r="C38" s="80" t="s">
        <v>129</v>
      </c>
    </row>
    <row r="39" spans="1:24" ht="12.95">
      <c r="A39" s="132">
        <v>16</v>
      </c>
      <c r="B39" s="271">
        <v>2.16</v>
      </c>
      <c r="C39" s="198" t="s">
        <v>130</v>
      </c>
      <c r="D39" s="200"/>
      <c r="E39" s="88" t="str">
        <f>IF(D39="", "", "Please complete worksheet 2h")</f>
        <v/>
      </c>
      <c r="F39" s="86"/>
      <c r="G39" s="74"/>
      <c r="H39" s="74"/>
      <c r="I39" s="204"/>
      <c r="J39" s="75"/>
      <c r="K39" s="75"/>
      <c r="L39" s="75"/>
      <c r="M39" s="75"/>
      <c r="N39" s="75"/>
      <c r="O39" s="75"/>
      <c r="P39" s="75"/>
      <c r="Q39" s="75"/>
      <c r="R39" s="75"/>
    </row>
    <row r="40" spans="1:24" ht="16.5" customHeight="1">
      <c r="A40" s="89"/>
      <c r="B40" s="89"/>
      <c r="C40" s="71"/>
      <c r="D40" s="92"/>
      <c r="E40" s="88"/>
      <c r="F40" s="86"/>
      <c r="G40" s="74"/>
      <c r="H40" s="74"/>
      <c r="I40" s="77"/>
      <c r="J40" s="75"/>
      <c r="K40" s="75"/>
      <c r="L40" s="75"/>
      <c r="M40" s="75"/>
      <c r="N40" s="75"/>
      <c r="O40" s="75"/>
      <c r="P40" s="75"/>
      <c r="Q40" s="75"/>
      <c r="R40" s="75"/>
    </row>
  </sheetData>
  <mergeCells count="8">
    <mergeCell ref="E19:H19"/>
    <mergeCell ref="E20:H20"/>
    <mergeCell ref="C1:I1"/>
    <mergeCell ref="A3:A4"/>
    <mergeCell ref="B3:B4"/>
    <mergeCell ref="C3:I3"/>
    <mergeCell ref="C13:D13"/>
    <mergeCell ref="E17:H17"/>
  </mergeCells>
  <dataValidations count="3">
    <dataValidation type="list" allowBlank="1" showInputMessage="1" showErrorMessage="1" sqref="D17 D19" xr:uid="{00000000-0002-0000-0100-000000000000}">
      <formula1>$T$23:$T$25</formula1>
    </dataValidation>
    <dataValidation type="list" allowBlank="1" showInputMessage="1" showErrorMessage="1" sqref="D20" xr:uid="{00000000-0002-0000-0100-000001000000}">
      <formula1>$Q$19:$Q$20</formula1>
    </dataValidation>
    <dataValidation type="list" allowBlank="1" showInputMessage="1" showErrorMessage="1" sqref="D10" xr:uid="{00000000-0002-0000-0100-000002000000}">
      <formula1>$Q$13:$Q$14</formula1>
    </dataValidation>
  </dataValidations>
  <hyperlinks>
    <hyperlink ref="A9" location="'5_Notes__'!A6" display="'5_Notes__'!A6" xr:uid="{00000000-0004-0000-0100-000000000000}"/>
    <hyperlink ref="B9" location="'3__Comments_by_other_party__'!A14" display="'3__Comments_by_other_party__'!A14" xr:uid="{00000000-0004-0000-0100-000001000000}"/>
    <hyperlink ref="A10" location="'5_Notes__'!A7" display="'5_Notes__'!A7" xr:uid="{00000000-0004-0000-0100-000002000000}"/>
    <hyperlink ref="B10" location="'3__Comments_by_other_party__'!A17" display="'3__Comments_by_other_party__'!A17" xr:uid="{00000000-0004-0000-0100-000003000000}"/>
    <hyperlink ref="A11" location="'5_Notes__'!A8" display="'5_Notes__'!A8" xr:uid="{00000000-0004-0000-0100-000004000000}"/>
    <hyperlink ref="B11" location="'3__Comments_by_other_party__'!A20" display="'3__Comments_by_other_party__'!A20" xr:uid="{00000000-0004-0000-0100-000005000000}"/>
    <hyperlink ref="A16" location="'5_Notes__'!A9" display="'5_Notes__'!A9" xr:uid="{00000000-0004-0000-0100-000006000000}"/>
    <hyperlink ref="B16" location="'3__Comments_by_other_party__'!A23" display="'3__Comments_by_other_party__'!A23" xr:uid="{00000000-0004-0000-0100-000007000000}"/>
    <hyperlink ref="A17" location="'5_Notes__'!A10" display="'5_Notes__'!A10" xr:uid="{00000000-0004-0000-0100-000008000000}"/>
    <hyperlink ref="B17" location="'3__Comments_by_other_party__'!A26" display="'3__Comments_by_other_party__'!A26" xr:uid="{00000000-0004-0000-0100-000009000000}"/>
    <hyperlink ref="A19" location="'5_Notes__'!A11" display="'5_Notes__'!A11" xr:uid="{00000000-0004-0000-0100-00000A000000}"/>
    <hyperlink ref="B19" location="'3__Comments_by_other_party__'!A29" display="'3__Comments_by_other_party__'!A29" xr:uid="{00000000-0004-0000-0100-00000B000000}"/>
    <hyperlink ref="A20" location="'5_Notes__'!A12" display="'5_Notes__'!A12" xr:uid="{00000000-0004-0000-0100-00000C000000}"/>
    <hyperlink ref="A21" location="'5_Notes__'!A13" display="'5_Notes__'!A13" xr:uid="{00000000-0004-0000-0100-00000D000000}"/>
    <hyperlink ref="B21" location="'3__Comments_by_other_party__'!A32" display="'3__Comments_by_other_party__'!A32" xr:uid="{00000000-0004-0000-0100-00000E000000}"/>
    <hyperlink ref="A22" location="'5_Notes__'!A14" display="'5_Notes__'!A14" xr:uid="{00000000-0004-0000-0100-00000F000000}"/>
    <hyperlink ref="B22" location="'3__Comments_by_other_party__'!A35" display="'3__Comments_by_other_party__'!A35" xr:uid="{00000000-0004-0000-0100-000010000000}"/>
    <hyperlink ref="A23" location="'5_Notes__'!A15" display="'5_Notes__'!A15" xr:uid="{00000000-0004-0000-0100-000011000000}"/>
    <hyperlink ref="B23" location="'3__Comments_by_other_party__'!A38" display="'3__Comments_by_other_party__'!A38" xr:uid="{00000000-0004-0000-0100-000012000000}"/>
    <hyperlink ref="A27" location="'5_Notes__'!A16" display="'5_Notes__'!A16" xr:uid="{00000000-0004-0000-0100-000013000000}"/>
    <hyperlink ref="B27" location="'3__Comments_by_other_party__'!A41" display="'3__Comments_by_other_party__'!A41" xr:uid="{00000000-0004-0000-0100-000014000000}"/>
    <hyperlink ref="A28" location="'5_Notes__'!A17" display="'5_Notes__'!A17" xr:uid="{00000000-0004-0000-0100-000015000000}"/>
    <hyperlink ref="B28" location="'3__Comments_by_other_party__'!A44" display="'3__Comments_by_other_party__'!A44" xr:uid="{00000000-0004-0000-0100-000016000000}"/>
    <hyperlink ref="A29" location="'5_Notes__'!A18" display="'5_Notes__'!A18" xr:uid="{00000000-0004-0000-0100-000017000000}"/>
    <hyperlink ref="B29" location="'3__Comments_by_other_party__'!A47" display="'3__Comments_by_other_party__'!A47" xr:uid="{00000000-0004-0000-0100-000018000000}"/>
    <hyperlink ref="A33" location="'5_Notes__'!A11" display="'5_Notes__'!A11" xr:uid="{00000000-0004-0000-0100-000019000000}"/>
    <hyperlink ref="B33" location="'3__Comments_by_other_party__'!A50" display="'3__Comments_by_other_party__'!A50" xr:uid="{00000000-0004-0000-0100-00001A000000}"/>
    <hyperlink ref="A34" location="'5_Notes__'!A19" display="'5_Notes__'!A19" xr:uid="{00000000-0004-0000-0100-00001B000000}"/>
    <hyperlink ref="B34" location="'3__Comments_by_other_party__'!A53" display="'3__Comments_by_other_party__'!A53" xr:uid="{00000000-0004-0000-0100-00001C000000}"/>
    <hyperlink ref="A35" location="'5_Notes__'!A20" display="'5_Notes__'!A20" xr:uid="{00000000-0004-0000-0100-00001D000000}"/>
    <hyperlink ref="B35" location="'3__Comments_by_other_party__'!A56" display="'3__Comments_by_other_party__'!A56" xr:uid="{00000000-0004-0000-0100-00001E000000}"/>
    <hyperlink ref="A39" location="'5_Notes__'!A21" display="'5_Notes__'!A21" xr:uid="{00000000-0004-0000-0100-00001F000000}"/>
    <hyperlink ref="B39" location="'3__Comments_by_other_party__'!A59" display="'3__Comments_by_other_party__'!A59" xr:uid="{00000000-0004-0000-0100-000020000000}"/>
  </hyperlinks>
  <pageMargins left="0.35000000000000003" right="0.4" top="0.47244094488188959" bottom="0.35433070866141703" header="0.43307086614173207" footer="0.35433070866141703"/>
  <pageSetup scale="66" fitToWidth="0" fitToHeight="0" orientation="landscape" r:id="rId1"/>
  <headerFooter alignWithMargins="0">
    <oddHeader>&amp;C&amp;"Aptos"&amp;10&amp;K000000 OFFICIAL&amp;1#_x000D_</oddHeader>
    <oddFooter>&amp;L&amp;D&amp;C&amp;ATab_x000D_&amp;1#&amp;"Aptos"&amp;10&amp;K000000 OFFICIAL&amp;RPage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T59"/>
  <sheetViews>
    <sheetView showGridLines="0" topLeftCell="A10" workbookViewId="0">
      <selection activeCell="B54" sqref="B54"/>
    </sheetView>
  </sheetViews>
  <sheetFormatPr defaultColWidth="8.7109375" defaultRowHeight="12.6"/>
  <cols>
    <col min="1" max="1" width="5.7109375" style="94" customWidth="1"/>
    <col min="2" max="2" width="25.140625" style="96" customWidth="1"/>
    <col min="3" max="6" width="15" style="96" customWidth="1"/>
    <col min="7" max="7" width="5.28515625" style="96" customWidth="1"/>
    <col min="8" max="8" width="8.7109375" style="96" customWidth="1"/>
    <col min="9" max="16384" width="8.7109375" style="96"/>
  </cols>
  <sheetData>
    <row r="1" spans="1:13" ht="15.6">
      <c r="B1" s="304" t="s">
        <v>131</v>
      </c>
      <c r="C1" s="304"/>
      <c r="D1" s="304"/>
      <c r="E1" s="304"/>
      <c r="F1" s="304"/>
      <c r="G1" s="304"/>
    </row>
    <row r="2" spans="1:13" ht="15.6">
      <c r="B2" s="95"/>
      <c r="C2" s="95"/>
      <c r="D2" s="95"/>
      <c r="E2" s="95"/>
      <c r="F2" s="95"/>
      <c r="G2" s="95"/>
    </row>
    <row r="3" spans="1:13" ht="15.6">
      <c r="B3" s="95"/>
      <c r="C3" s="95"/>
      <c r="D3" s="95"/>
      <c r="E3" s="95"/>
      <c r="F3" s="95"/>
      <c r="G3" s="95"/>
    </row>
    <row r="4" spans="1:13" ht="57" customHeight="1">
      <c r="A4" s="305" t="str">
        <f>IF(Start!E50="OPERATOR","Link to Comments by the TCA",IF(Start!E50=0,"Link to Comments by the other party","Link to Comments by the OPERATOR"))</f>
        <v>Link to Comments by the other party</v>
      </c>
      <c r="B4" s="306" t="s">
        <v>132</v>
      </c>
      <c r="C4" s="306"/>
      <c r="D4" s="306"/>
      <c r="E4" s="306"/>
      <c r="F4" s="306"/>
      <c r="G4" s="306"/>
      <c r="H4" s="306"/>
      <c r="I4" s="306"/>
      <c r="J4" s="306"/>
      <c r="K4" s="306"/>
      <c r="L4" s="306"/>
      <c r="M4" s="306"/>
    </row>
    <row r="5" spans="1:13" s="97" customFormat="1" ht="42.75" customHeight="1">
      <c r="A5" s="305"/>
      <c r="B5" s="306" t="s">
        <v>133</v>
      </c>
      <c r="C5" s="306"/>
      <c r="D5" s="306"/>
      <c r="E5" s="306"/>
      <c r="F5" s="306"/>
      <c r="G5" s="306"/>
      <c r="H5" s="306"/>
      <c r="I5" s="306"/>
      <c r="J5" s="306"/>
      <c r="K5" s="306"/>
      <c r="L5" s="306"/>
      <c r="M5" s="306"/>
    </row>
    <row r="6" spans="1:13" ht="15.6">
      <c r="B6" s="98"/>
      <c r="C6" s="98"/>
      <c r="D6" s="98"/>
      <c r="E6" s="98"/>
      <c r="F6" s="98"/>
      <c r="G6" s="98"/>
      <c r="H6" s="98"/>
      <c r="I6" s="98"/>
      <c r="J6" s="98"/>
      <c r="K6" s="98"/>
      <c r="L6" s="98"/>
      <c r="M6" s="98"/>
    </row>
    <row r="7" spans="1:13" ht="12.95">
      <c r="B7"/>
      <c r="C7"/>
      <c r="D7"/>
      <c r="E7"/>
      <c r="F7"/>
      <c r="G7"/>
    </row>
    <row r="8" spans="1:13">
      <c r="A8" s="96"/>
    </row>
    <row r="9" spans="1:13" ht="12.95">
      <c r="A9" s="249" t="s">
        <v>134</v>
      </c>
      <c r="B9" s="99" t="s">
        <v>135</v>
      </c>
    </row>
    <row r="10" spans="1:13" ht="45.75" customHeight="1">
      <c r="B10" s="216" t="s">
        <v>136</v>
      </c>
      <c r="C10" s="216" t="s">
        <v>137</v>
      </c>
      <c r="D10" s="216" t="s">
        <v>138</v>
      </c>
      <c r="E10" s="216" t="s">
        <v>139</v>
      </c>
      <c r="F10" s="216" t="s">
        <v>140</v>
      </c>
      <c r="G10" s="100"/>
    </row>
    <row r="11" spans="1:13" ht="15.75" customHeight="1">
      <c r="A11" s="335"/>
      <c r="B11" s="101">
        <v>17</v>
      </c>
      <c r="C11" s="101">
        <v>18</v>
      </c>
      <c r="D11" s="102"/>
      <c r="E11" s="101"/>
      <c r="F11" s="101">
        <v>19</v>
      </c>
      <c r="G11" s="100"/>
    </row>
    <row r="12" spans="1:13" ht="15" customHeight="1">
      <c r="A12" s="335"/>
      <c r="B12" s="212" t="s">
        <v>141</v>
      </c>
      <c r="C12" s="213"/>
      <c r="D12" s="214"/>
      <c r="E12" s="215"/>
      <c r="F12" s="103">
        <f t="shared" ref="F12:F19" si="0">C12*D12</f>
        <v>0</v>
      </c>
    </row>
    <row r="13" spans="1:13" ht="15" customHeight="1">
      <c r="A13" s="335"/>
      <c r="B13" s="212" t="s">
        <v>141</v>
      </c>
      <c r="C13" s="213"/>
      <c r="D13" s="214"/>
      <c r="E13" s="215"/>
      <c r="F13" s="103">
        <f t="shared" si="0"/>
        <v>0</v>
      </c>
    </row>
    <row r="14" spans="1:13" ht="15" customHeight="1">
      <c r="A14" s="335"/>
      <c r="B14" s="212" t="s">
        <v>141</v>
      </c>
      <c r="C14" s="213"/>
      <c r="D14" s="214"/>
      <c r="E14" s="215"/>
      <c r="F14" s="103">
        <f t="shared" si="0"/>
        <v>0</v>
      </c>
    </row>
    <row r="15" spans="1:13" ht="15" customHeight="1">
      <c r="B15" s="212" t="s">
        <v>141</v>
      </c>
      <c r="C15" s="213"/>
      <c r="D15" s="214"/>
      <c r="E15" s="215"/>
      <c r="F15" s="103">
        <f t="shared" si="0"/>
        <v>0</v>
      </c>
    </row>
    <row r="16" spans="1:13" ht="15" customHeight="1">
      <c r="B16" s="212" t="s">
        <v>141</v>
      </c>
      <c r="C16" s="213"/>
      <c r="D16" s="214"/>
      <c r="E16" s="215"/>
      <c r="F16" s="103">
        <f t="shared" si="0"/>
        <v>0</v>
      </c>
    </row>
    <row r="17" spans="1:12" ht="15" customHeight="1">
      <c r="B17" s="212" t="s">
        <v>141</v>
      </c>
      <c r="C17" s="213"/>
      <c r="D17" s="214"/>
      <c r="E17" s="215"/>
      <c r="F17" s="103">
        <f t="shared" si="0"/>
        <v>0</v>
      </c>
      <c r="H17" s="303" t="s">
        <v>142</v>
      </c>
      <c r="I17" s="303"/>
      <c r="J17" s="303"/>
      <c r="K17" s="303"/>
      <c r="L17" s="303"/>
    </row>
    <row r="18" spans="1:12" ht="15" customHeight="1">
      <c r="B18" s="212" t="s">
        <v>141</v>
      </c>
      <c r="C18" s="213"/>
      <c r="D18" s="214"/>
      <c r="E18" s="215"/>
      <c r="F18" s="103">
        <f t="shared" si="0"/>
        <v>0</v>
      </c>
    </row>
    <row r="19" spans="1:12" ht="15" customHeight="1">
      <c r="B19" s="212" t="s">
        <v>141</v>
      </c>
      <c r="C19" s="213"/>
      <c r="D19" s="214"/>
      <c r="E19" s="215"/>
      <c r="F19" s="103">
        <f t="shared" si="0"/>
        <v>0</v>
      </c>
    </row>
    <row r="20" spans="1:12" ht="15" customHeight="1">
      <c r="B20" s="336" t="s">
        <v>143</v>
      </c>
      <c r="C20" s="336"/>
      <c r="D20" s="336"/>
      <c r="E20" s="105">
        <f>SUM(E12:E19)</f>
        <v>0</v>
      </c>
      <c r="F20" s="106">
        <f>SUM(F12:F19)</f>
        <v>0</v>
      </c>
    </row>
    <row r="21" spans="1:12" ht="15" customHeight="1">
      <c r="B21" s="336" t="s">
        <v>144</v>
      </c>
      <c r="C21" s="336"/>
      <c r="D21" s="336"/>
      <c r="E21" s="336"/>
      <c r="F21" s="107" t="str">
        <f>IF(F20=0,"",E20/F20)</f>
        <v/>
      </c>
    </row>
    <row r="22" spans="1:12" s="97" customFormat="1" ht="16.5" customHeight="1">
      <c r="A22" s="108"/>
    </row>
    <row r="23" spans="1:12" ht="18" customHeight="1">
      <c r="B23" s="99" t="s">
        <v>145</v>
      </c>
    </row>
    <row r="24" spans="1:12" ht="27.95">
      <c r="B24" s="216" t="s">
        <v>136</v>
      </c>
      <c r="C24" s="216" t="s">
        <v>138</v>
      </c>
      <c r="D24" s="216" t="s">
        <v>139</v>
      </c>
    </row>
    <row r="25" spans="1:12" ht="15" customHeight="1">
      <c r="B25" s="212" t="s">
        <v>141</v>
      </c>
      <c r="C25" s="214"/>
      <c r="D25" s="217"/>
    </row>
    <row r="26" spans="1:12" ht="15" customHeight="1">
      <c r="B26" s="212" t="s">
        <v>141</v>
      </c>
      <c r="C26" s="214"/>
      <c r="D26" s="217"/>
    </row>
    <row r="27" spans="1:12" ht="15" customHeight="1">
      <c r="B27" s="212" t="s">
        <v>141</v>
      </c>
      <c r="C27" s="214"/>
      <c r="D27" s="217"/>
    </row>
    <row r="28" spans="1:12" ht="15" customHeight="1">
      <c r="B28" s="212" t="s">
        <v>141</v>
      </c>
      <c r="C28" s="214"/>
      <c r="D28" s="217"/>
    </row>
    <row r="29" spans="1:12" ht="15" customHeight="1">
      <c r="B29" s="212" t="s">
        <v>141</v>
      </c>
      <c r="C29" s="214"/>
      <c r="D29" s="217"/>
    </row>
    <row r="30" spans="1:12" ht="15" customHeight="1">
      <c r="B30" s="212" t="s">
        <v>141</v>
      </c>
      <c r="C30" s="214"/>
      <c r="D30" s="217"/>
      <c r="F30" s="303" t="s">
        <v>142</v>
      </c>
      <c r="G30" s="303"/>
      <c r="H30" s="303"/>
      <c r="I30" s="303"/>
      <c r="J30" s="303"/>
    </row>
    <row r="31" spans="1:12" ht="15" customHeight="1">
      <c r="B31" s="212" t="s">
        <v>141</v>
      </c>
      <c r="C31" s="214"/>
      <c r="D31" s="217"/>
    </row>
    <row r="32" spans="1:12" ht="15" customHeight="1">
      <c r="B32" s="212" t="s">
        <v>141</v>
      </c>
      <c r="C32" s="214"/>
      <c r="D32" s="217"/>
    </row>
    <row r="33" spans="2:10" ht="15" customHeight="1">
      <c r="B33" s="104" t="s">
        <v>146</v>
      </c>
      <c r="C33" s="106">
        <f>SUM(C25:C32)</f>
        <v>0</v>
      </c>
      <c r="D33" s="105">
        <f>SUM(D25:D32)</f>
        <v>0</v>
      </c>
    </row>
    <row r="34" spans="2:10" ht="15" customHeight="1">
      <c r="B34" s="336" t="s">
        <v>147</v>
      </c>
      <c r="C34" s="336"/>
      <c r="D34" s="107" t="str">
        <f>IF(C33=0,"",D33/C33)</f>
        <v/>
      </c>
    </row>
    <row r="35" spans="2:10" ht="16.5" customHeight="1"/>
    <row r="36" spans="2:10" ht="12.95">
      <c r="B36" s="99" t="s">
        <v>148</v>
      </c>
    </row>
    <row r="37" spans="2:10" ht="27.95">
      <c r="B37" s="216" t="s">
        <v>136</v>
      </c>
      <c r="C37" s="216" t="s">
        <v>138</v>
      </c>
      <c r="D37" s="216" t="s">
        <v>139</v>
      </c>
    </row>
    <row r="38" spans="2:10" ht="15" customHeight="1">
      <c r="B38" s="212" t="s">
        <v>141</v>
      </c>
      <c r="C38" s="214"/>
      <c r="D38" s="215"/>
    </row>
    <row r="39" spans="2:10" ht="15" customHeight="1">
      <c r="B39" s="212" t="s">
        <v>141</v>
      </c>
      <c r="C39" s="214"/>
      <c r="D39" s="215"/>
    </row>
    <row r="40" spans="2:10" ht="15" customHeight="1">
      <c r="B40" s="212" t="s">
        <v>141</v>
      </c>
      <c r="C40" s="214"/>
      <c r="D40" s="215"/>
    </row>
    <row r="41" spans="2:10" ht="15" customHeight="1">
      <c r="B41" s="212" t="s">
        <v>141</v>
      </c>
      <c r="C41" s="214"/>
      <c r="D41" s="215"/>
    </row>
    <row r="42" spans="2:10" ht="15" customHeight="1">
      <c r="B42" s="212" t="s">
        <v>141</v>
      </c>
      <c r="C42" s="214"/>
      <c r="D42" s="215"/>
    </row>
    <row r="43" spans="2:10" ht="15" customHeight="1">
      <c r="B43" s="212" t="s">
        <v>141</v>
      </c>
      <c r="C43" s="214"/>
      <c r="D43" s="215"/>
      <c r="F43" s="303" t="s">
        <v>142</v>
      </c>
      <c r="G43" s="303"/>
      <c r="H43" s="303"/>
      <c r="I43" s="303"/>
      <c r="J43" s="303"/>
    </row>
    <row r="44" spans="2:10" ht="15" customHeight="1">
      <c r="B44" s="212" t="s">
        <v>141</v>
      </c>
      <c r="C44" s="214"/>
      <c r="D44" s="215"/>
    </row>
    <row r="45" spans="2:10" ht="15" customHeight="1">
      <c r="B45" s="212" t="s">
        <v>141</v>
      </c>
      <c r="C45" s="214"/>
      <c r="D45" s="215"/>
    </row>
    <row r="46" spans="2:10" ht="15" customHeight="1">
      <c r="B46" s="104" t="s">
        <v>149</v>
      </c>
      <c r="C46" s="106">
        <f>SUM(C38:C45)</f>
        <v>0</v>
      </c>
      <c r="D46" s="105">
        <f>SUM(D38:D45)</f>
        <v>0</v>
      </c>
    </row>
    <row r="47" spans="2:10" ht="15" customHeight="1">
      <c r="B47" s="336" t="s">
        <v>150</v>
      </c>
      <c r="C47" s="336"/>
      <c r="D47" s="107" t="str">
        <f>IF(C46=0,"",D46/C46)</f>
        <v/>
      </c>
    </row>
    <row r="50" spans="2:20" ht="12.95">
      <c r="C50"/>
      <c r="D50"/>
      <c r="E50"/>
      <c r="F50"/>
      <c r="G50"/>
      <c r="H50"/>
    </row>
    <row r="51" spans="2:20" ht="127.5" customHeight="1">
      <c r="B51" s="109" t="s">
        <v>151</v>
      </c>
      <c r="C51" s="334"/>
      <c r="D51" s="334"/>
      <c r="E51" s="334"/>
      <c r="F51" s="334"/>
      <c r="G51" s="334"/>
      <c r="H51" s="334"/>
      <c r="I51" s="334"/>
    </row>
    <row r="52" spans="2:20" ht="12.95">
      <c r="B52" s="110"/>
      <c r="C52"/>
      <c r="D52"/>
      <c r="E52"/>
      <c r="F52"/>
      <c r="G52"/>
      <c r="H52"/>
      <c r="T52" s="281" t="s">
        <v>152</v>
      </c>
    </row>
    <row r="53" spans="2:20" ht="12.95">
      <c r="D53"/>
      <c r="E53"/>
      <c r="F53"/>
      <c r="G53"/>
      <c r="H53">
        <f>'5_Notes__'!A28</f>
        <v>20</v>
      </c>
      <c r="T53" s="281" t="s">
        <v>153</v>
      </c>
    </row>
    <row r="54" spans="2:20" ht="12.95">
      <c r="B54" s="248">
        <v>20</v>
      </c>
      <c r="C54"/>
      <c r="D54"/>
      <c r="E54"/>
      <c r="F54"/>
      <c r="G54"/>
      <c r="H54"/>
      <c r="T54" s="281" t="s">
        <v>154</v>
      </c>
    </row>
    <row r="55" spans="2:20" ht="24.95">
      <c r="B55" s="34" t="s">
        <v>155</v>
      </c>
      <c r="C55" s="205"/>
      <c r="T55" s="281" t="s">
        <v>156</v>
      </c>
    </row>
    <row r="56" spans="2:20">
      <c r="T56" s="281" t="s">
        <v>157</v>
      </c>
    </row>
    <row r="57" spans="2:20" ht="12.95">
      <c r="B57" s="110"/>
    </row>
    <row r="58" spans="2:20" ht="153" customHeight="1">
      <c r="B58" s="34" t="s">
        <v>158</v>
      </c>
      <c r="C58" s="334"/>
      <c r="D58" s="334"/>
      <c r="E58" s="334"/>
      <c r="F58" s="334"/>
      <c r="G58" s="334"/>
      <c r="H58" s="334"/>
      <c r="I58" s="334"/>
    </row>
    <row r="59" spans="2:20" ht="12.95">
      <c r="B59" s="111"/>
    </row>
  </sheetData>
  <mergeCells count="14">
    <mergeCell ref="C58:I58"/>
    <mergeCell ref="C51:I51"/>
    <mergeCell ref="B20:D20"/>
    <mergeCell ref="B21:E21"/>
    <mergeCell ref="F30:J30"/>
    <mergeCell ref="B34:C34"/>
    <mergeCell ref="F43:J43"/>
    <mergeCell ref="B47:C47"/>
    <mergeCell ref="H17:L17"/>
    <mergeCell ref="B1:G1"/>
    <mergeCell ref="A4:A5"/>
    <mergeCell ref="B4:M4"/>
    <mergeCell ref="B5:M5"/>
    <mergeCell ref="A11:A14"/>
  </mergeCells>
  <dataValidations count="1">
    <dataValidation type="list" allowBlank="1" showInputMessage="1" showErrorMessage="1" sqref="C55" xr:uid="{DFF4F505-3FAB-477F-8BBA-185BD7D055DA}">
      <formula1>$T$52:$T$56</formula1>
    </dataValidation>
  </dataValidations>
  <hyperlinks>
    <hyperlink ref="A9" location="'3__Comments_by_other_party__'!A65" display="2a.1" xr:uid="{00000000-0004-0000-0200-000000000000}"/>
    <hyperlink ref="B11" location="'5_Notes__'!A25" display="'5_Notes__'!A25" xr:uid="{00000000-0004-0000-0200-000001000000}"/>
    <hyperlink ref="C11" location="'5_Notes__'!A26" display="'5_Notes__'!A26" xr:uid="{00000000-0004-0000-0200-000002000000}"/>
    <hyperlink ref="F11" location="'5_Notes__'!A27" display="'5_Notes__'!A27" xr:uid="{00000000-0004-0000-0200-000003000000}"/>
    <hyperlink ref="B54" location="'5_Notes__'!A28" display="'5_Notes__'!A28" xr:uid="{9186BEFA-B52A-4A42-ACEB-91D42082C8A3}"/>
  </hyperlinks>
  <printOptions horizontalCentered="1"/>
  <pageMargins left="0.74803149606299213" right="0.74803149606299213" top="0.47000000000000008" bottom="0.66000000000000014" header="0.33000000000000007" footer="0.27"/>
  <pageSetup paperSize="0" scale="74"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M34"/>
  <sheetViews>
    <sheetView showGridLines="0" topLeftCell="A17" workbookViewId="0">
      <selection activeCell="H10" sqref="H10"/>
    </sheetView>
  </sheetViews>
  <sheetFormatPr defaultColWidth="8.7109375" defaultRowHeight="12.6"/>
  <cols>
    <col min="1" max="1" width="7.140625" style="94" customWidth="1"/>
    <col min="2" max="2" width="25.140625" style="96" customWidth="1"/>
    <col min="3" max="7" width="15" style="96" customWidth="1"/>
    <col min="8" max="8" width="8.7109375" style="96" customWidth="1"/>
    <col min="9" max="16384" width="8.7109375" style="96"/>
  </cols>
  <sheetData>
    <row r="1" spans="1:13" ht="15.6">
      <c r="A1" s="112"/>
      <c r="B1" s="304" t="s">
        <v>159</v>
      </c>
      <c r="C1" s="304"/>
      <c r="D1" s="304"/>
      <c r="E1" s="304"/>
      <c r="F1" s="304"/>
      <c r="G1" s="304"/>
    </row>
    <row r="2" spans="1:13" ht="15.6">
      <c r="A2" s="112"/>
      <c r="B2" s="95"/>
      <c r="C2" s="95"/>
      <c r="D2" s="95"/>
      <c r="E2" s="95"/>
      <c r="F2" s="95"/>
      <c r="G2" s="95"/>
    </row>
    <row r="3" spans="1:13" ht="15.6">
      <c r="B3" s="95"/>
      <c r="C3" s="95"/>
      <c r="D3" s="95"/>
      <c r="E3" s="95"/>
      <c r="F3" s="95"/>
      <c r="G3" s="95"/>
    </row>
    <row r="4" spans="1:13" ht="57" customHeight="1">
      <c r="A4" s="309" t="str">
        <f>IF(Start!E50="OPERATOR","Link to Comments by the TCA",IF(Start!E50=0,"Link to Comments by the other party","Link to Comments by the OPERATOR"))</f>
        <v>Link to Comments by the other party</v>
      </c>
      <c r="B4" s="310" t="s">
        <v>160</v>
      </c>
      <c r="C4" s="310"/>
      <c r="D4" s="310"/>
      <c r="E4" s="310"/>
      <c r="F4" s="310"/>
      <c r="G4" s="310"/>
      <c r="H4" s="310"/>
      <c r="I4" s="310"/>
      <c r="J4" s="310"/>
      <c r="K4" s="310"/>
      <c r="L4" s="310"/>
      <c r="M4" s="310"/>
    </row>
    <row r="5" spans="1:13" s="97" customFormat="1" ht="42.75" customHeight="1">
      <c r="A5" s="309"/>
      <c r="B5" s="306" t="s">
        <v>133</v>
      </c>
      <c r="C5" s="306"/>
      <c r="D5" s="306"/>
      <c r="E5" s="306"/>
      <c r="F5" s="306"/>
      <c r="G5" s="306"/>
      <c r="H5" s="306"/>
      <c r="I5" s="306"/>
      <c r="J5" s="306"/>
      <c r="K5" s="306"/>
      <c r="L5" s="306"/>
      <c r="M5" s="306"/>
    </row>
    <row r="6" spans="1:13" ht="15.75" customHeight="1">
      <c r="A6" s="114"/>
      <c r="B6"/>
      <c r="C6"/>
      <c r="D6"/>
      <c r="E6"/>
      <c r="F6"/>
      <c r="G6"/>
      <c r="H6"/>
    </row>
    <row r="7" spans="1:13" ht="15.75" customHeight="1">
      <c r="A7" s="114"/>
      <c r="B7"/>
      <c r="C7"/>
      <c r="D7"/>
      <c r="E7"/>
      <c r="F7"/>
      <c r="G7"/>
      <c r="H7"/>
    </row>
    <row r="8" spans="1:13" ht="16.5" customHeight="1">
      <c r="B8"/>
      <c r="C8"/>
      <c r="D8"/>
      <c r="E8"/>
      <c r="F8"/>
      <c r="G8"/>
      <c r="H8"/>
    </row>
    <row r="9" spans="1:13" ht="64.5" customHeight="1">
      <c r="A9" s="115" t="s">
        <v>161</v>
      </c>
      <c r="B9" s="216" t="s">
        <v>162</v>
      </c>
      <c r="C9" s="216" t="s">
        <v>163</v>
      </c>
      <c r="D9" s="216" t="s">
        <v>164</v>
      </c>
      <c r="E9" s="216" t="s">
        <v>165</v>
      </c>
      <c r="F9" s="216" t="s">
        <v>166</v>
      </c>
      <c r="G9" s="216" t="s">
        <v>167</v>
      </c>
      <c r="I9"/>
      <c r="J9"/>
      <c r="K9"/>
      <c r="L9"/>
      <c r="M9"/>
    </row>
    <row r="10" spans="1:13" ht="12.95">
      <c r="B10" s="101">
        <v>21</v>
      </c>
      <c r="C10" s="101"/>
      <c r="D10" s="101">
        <v>22</v>
      </c>
      <c r="E10" s="101">
        <v>23</v>
      </c>
      <c r="F10" s="101">
        <v>24</v>
      </c>
      <c r="G10" s="101">
        <v>25</v>
      </c>
      <c r="H10" s="116"/>
      <c r="I10"/>
      <c r="J10"/>
      <c r="K10"/>
      <c r="L10"/>
      <c r="M10"/>
    </row>
    <row r="11" spans="1:13" ht="18" customHeight="1">
      <c r="B11" s="218" t="s">
        <v>141</v>
      </c>
      <c r="C11" s="219"/>
      <c r="D11" s="220"/>
      <c r="E11" s="117" t="str">
        <f t="shared" ref="E11:E21" si="0">IF(D11="","",+C11/D11)</f>
        <v/>
      </c>
      <c r="F11" s="221"/>
      <c r="G11" s="118" t="str">
        <f t="shared" ref="G11:G21" si="1">IF(OR(C11="",D11="",F11=""),"",F11*E11)</f>
        <v/>
      </c>
      <c r="I11"/>
      <c r="J11"/>
      <c r="K11"/>
      <c r="L11"/>
      <c r="M11"/>
    </row>
    <row r="12" spans="1:13" ht="18" customHeight="1">
      <c r="B12" s="218" t="s">
        <v>141</v>
      </c>
      <c r="C12" s="219"/>
      <c r="D12" s="220"/>
      <c r="E12" s="117" t="str">
        <f t="shared" si="0"/>
        <v/>
      </c>
      <c r="F12" s="221"/>
      <c r="G12" s="118" t="str">
        <f t="shared" si="1"/>
        <v/>
      </c>
      <c r="H12" s="119"/>
      <c r="I12"/>
      <c r="J12"/>
      <c r="K12"/>
      <c r="L12"/>
      <c r="M12"/>
    </row>
    <row r="13" spans="1:13" ht="18" customHeight="1">
      <c r="B13" s="218" t="s">
        <v>141</v>
      </c>
      <c r="C13" s="219"/>
      <c r="D13" s="220"/>
      <c r="E13" s="117" t="str">
        <f t="shared" si="0"/>
        <v/>
      </c>
      <c r="F13" s="221"/>
      <c r="G13" s="118" t="str">
        <f t="shared" si="1"/>
        <v/>
      </c>
      <c r="I13"/>
      <c r="J13"/>
      <c r="K13"/>
      <c r="L13"/>
      <c r="M13"/>
    </row>
    <row r="14" spans="1:13" ht="18" customHeight="1">
      <c r="B14" s="218" t="s">
        <v>141</v>
      </c>
      <c r="C14" s="219"/>
      <c r="D14" s="220"/>
      <c r="E14" s="117" t="str">
        <f t="shared" si="0"/>
        <v/>
      </c>
      <c r="F14" s="221"/>
      <c r="G14" s="118" t="str">
        <f t="shared" si="1"/>
        <v/>
      </c>
      <c r="H14" s="119"/>
      <c r="I14"/>
      <c r="J14"/>
      <c r="K14"/>
      <c r="L14"/>
      <c r="M14"/>
    </row>
    <row r="15" spans="1:13" ht="18" customHeight="1">
      <c r="B15" s="218" t="s">
        <v>141</v>
      </c>
      <c r="C15" s="219"/>
      <c r="D15" s="220"/>
      <c r="E15" s="117" t="str">
        <f t="shared" si="0"/>
        <v/>
      </c>
      <c r="F15" s="221"/>
      <c r="G15" s="118" t="str">
        <f t="shared" si="1"/>
        <v/>
      </c>
      <c r="I15"/>
      <c r="J15"/>
      <c r="K15"/>
      <c r="L15"/>
      <c r="M15"/>
    </row>
    <row r="16" spans="1:13" ht="18" customHeight="1">
      <c r="B16" s="218" t="s">
        <v>141</v>
      </c>
      <c r="C16" s="219"/>
      <c r="D16" s="220"/>
      <c r="E16" s="117" t="str">
        <f t="shared" si="0"/>
        <v/>
      </c>
      <c r="F16" s="221"/>
      <c r="G16" s="118" t="str">
        <f t="shared" si="1"/>
        <v/>
      </c>
      <c r="I16"/>
      <c r="J16"/>
      <c r="K16"/>
      <c r="L16"/>
      <c r="M16"/>
    </row>
    <row r="17" spans="1:13" ht="18" customHeight="1">
      <c r="B17" s="218" t="s">
        <v>141</v>
      </c>
      <c r="C17" s="219"/>
      <c r="D17" s="220"/>
      <c r="E17" s="120" t="str">
        <f t="shared" si="0"/>
        <v/>
      </c>
      <c r="F17" s="221"/>
      <c r="G17" s="121" t="str">
        <f t="shared" si="1"/>
        <v/>
      </c>
    </row>
    <row r="18" spans="1:13" ht="18" customHeight="1">
      <c r="B18" s="218" t="s">
        <v>141</v>
      </c>
      <c r="C18" s="219"/>
      <c r="D18" s="220"/>
      <c r="E18" s="120" t="str">
        <f t="shared" si="0"/>
        <v/>
      </c>
      <c r="F18" s="221"/>
      <c r="G18" s="121" t="str">
        <f t="shared" si="1"/>
        <v/>
      </c>
    </row>
    <row r="19" spans="1:13" ht="18" customHeight="1">
      <c r="B19" s="218" t="s">
        <v>141</v>
      </c>
      <c r="C19" s="219"/>
      <c r="D19" s="220"/>
      <c r="E19" s="120" t="str">
        <f t="shared" si="0"/>
        <v/>
      </c>
      <c r="F19" s="221"/>
      <c r="G19" s="121" t="str">
        <f t="shared" si="1"/>
        <v/>
      </c>
      <c r="I19" s="303" t="s">
        <v>142</v>
      </c>
      <c r="J19" s="303"/>
      <c r="K19" s="303"/>
      <c r="L19" s="303"/>
      <c r="M19" s="303"/>
    </row>
    <row r="20" spans="1:13" ht="18" customHeight="1">
      <c r="B20" s="218" t="s">
        <v>141</v>
      </c>
      <c r="C20" s="219"/>
      <c r="D20" s="220"/>
      <c r="E20" s="120" t="str">
        <f t="shared" si="0"/>
        <v/>
      </c>
      <c r="F20" s="221"/>
      <c r="G20" s="121" t="str">
        <f t="shared" si="1"/>
        <v/>
      </c>
      <c r="I20"/>
      <c r="J20"/>
      <c r="K20"/>
      <c r="L20"/>
      <c r="M20"/>
    </row>
    <row r="21" spans="1:13" ht="18" customHeight="1">
      <c r="B21" s="218" t="s">
        <v>141</v>
      </c>
      <c r="C21" s="219"/>
      <c r="D21" s="220"/>
      <c r="E21" s="120" t="str">
        <f t="shared" si="0"/>
        <v/>
      </c>
      <c r="F21" s="221"/>
      <c r="G21" s="121" t="str">
        <f t="shared" si="1"/>
        <v/>
      </c>
      <c r="I21"/>
      <c r="J21"/>
      <c r="K21"/>
      <c r="L21"/>
      <c r="M21"/>
    </row>
    <row r="22" spans="1:13" s="97" customFormat="1" ht="30" customHeight="1">
      <c r="A22" s="108"/>
      <c r="B22" s="307" t="s">
        <v>168</v>
      </c>
      <c r="C22" s="307"/>
      <c r="D22" s="307"/>
      <c r="E22" s="307"/>
      <c r="F22" s="122">
        <f>SUM(F11:F21)</f>
        <v>0</v>
      </c>
      <c r="G22" s="123"/>
      <c r="I22"/>
      <c r="J22"/>
      <c r="K22"/>
      <c r="L22"/>
      <c r="M22"/>
    </row>
    <row r="23" spans="1:13" ht="27.75" customHeight="1">
      <c r="B23" s="308" t="s">
        <v>169</v>
      </c>
      <c r="C23" s="308"/>
      <c r="D23" s="308"/>
      <c r="E23" s="308"/>
      <c r="F23" s="308"/>
      <c r="G23" s="124">
        <f>SUM(G11:G21)</f>
        <v>0</v>
      </c>
      <c r="I23"/>
      <c r="J23"/>
      <c r="K23"/>
      <c r="L23"/>
      <c r="M23"/>
    </row>
    <row r="27" spans="1:13" ht="117" customHeight="1">
      <c r="B27" s="109" t="s">
        <v>170</v>
      </c>
      <c r="C27" s="334"/>
      <c r="D27" s="334"/>
      <c r="E27" s="334"/>
      <c r="F27" s="334"/>
      <c r="G27" s="334"/>
      <c r="H27" s="334"/>
      <c r="I27" s="334"/>
    </row>
    <row r="28" spans="1:13" ht="12.95">
      <c r="B28" s="94"/>
      <c r="C28"/>
      <c r="D28"/>
      <c r="E28"/>
      <c r="F28"/>
      <c r="G28"/>
      <c r="H28"/>
      <c r="I28"/>
    </row>
    <row r="29" spans="1:13" ht="12.95">
      <c r="B29" s="94"/>
      <c r="C29"/>
      <c r="D29"/>
      <c r="E29"/>
      <c r="F29"/>
      <c r="G29"/>
      <c r="H29"/>
      <c r="I29"/>
    </row>
    <row r="30" spans="1:13" ht="12.95">
      <c r="B30" s="94"/>
      <c r="C30"/>
      <c r="D30"/>
      <c r="E30"/>
      <c r="F30"/>
      <c r="G30"/>
      <c r="H30"/>
      <c r="I30"/>
    </row>
    <row r="31" spans="1:13" ht="12.95">
      <c r="B31" s="94"/>
      <c r="C31"/>
      <c r="D31"/>
      <c r="E31"/>
      <c r="F31"/>
      <c r="G31"/>
      <c r="H31"/>
      <c r="I31"/>
    </row>
    <row r="32" spans="1:13" ht="12.95">
      <c r="A32" s="125"/>
      <c r="B32" s="94"/>
      <c r="C32"/>
      <c r="D32"/>
      <c r="E32"/>
      <c r="F32"/>
      <c r="G32"/>
      <c r="H32"/>
      <c r="I32"/>
    </row>
    <row r="33" spans="2:9" ht="12.95">
      <c r="B33" s="94"/>
      <c r="C33"/>
      <c r="D33"/>
      <c r="E33"/>
      <c r="F33"/>
      <c r="G33"/>
      <c r="H33"/>
      <c r="I33"/>
    </row>
    <row r="34" spans="2:9" ht="12.95">
      <c r="B34" s="94"/>
      <c r="C34"/>
      <c r="D34"/>
      <c r="E34"/>
      <c r="F34"/>
      <c r="G34"/>
      <c r="H34"/>
      <c r="I34"/>
    </row>
  </sheetData>
  <mergeCells count="8">
    <mergeCell ref="B22:E22"/>
    <mergeCell ref="B23:F23"/>
    <mergeCell ref="C27:I27"/>
    <mergeCell ref="B1:G1"/>
    <mergeCell ref="A4:A5"/>
    <mergeCell ref="B4:M4"/>
    <mergeCell ref="B5:M5"/>
    <mergeCell ref="I19:M19"/>
  </mergeCells>
  <hyperlinks>
    <hyperlink ref="A9" location="'3__Comments_by_other_party__'!A71" display="2b.1" xr:uid="{00000000-0004-0000-0300-000000000000}"/>
    <hyperlink ref="B10" location="'5_Notes__'!A30" display="'5_Notes__'!A30" xr:uid="{00000000-0004-0000-0300-000001000000}"/>
    <hyperlink ref="D10" location="'5_Notes__'!A31" display="'5_Notes__'!A31" xr:uid="{00000000-0004-0000-0300-000002000000}"/>
    <hyperlink ref="E10" location="'5_Notes__'!A32" display="'5_Notes__'!A32" xr:uid="{00000000-0004-0000-0300-000003000000}"/>
    <hyperlink ref="F10" location="'5_Notes__'!A33" display="'5_Notes__'!A33" xr:uid="{00000000-0004-0000-0300-000004000000}"/>
    <hyperlink ref="G10" location="'5_Notes__'!A34" display="'5_Notes__'!A34" xr:uid="{00000000-0004-0000-0300-000005000000}"/>
  </hyperlinks>
  <printOptions horizontalCentered="1"/>
  <pageMargins left="0.74803149606299213" right="0.74803149606299213" top="0.47000000000000008" bottom="0.66000000000000014" header="0.33000000000000007" footer="0.27"/>
  <pageSetup paperSize="0" scale="71"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N64"/>
  <sheetViews>
    <sheetView showGridLines="0" workbookViewId="0">
      <selection activeCell="C10" sqref="C10"/>
    </sheetView>
  </sheetViews>
  <sheetFormatPr defaultColWidth="8.7109375" defaultRowHeight="12.6"/>
  <cols>
    <col min="1" max="1" width="5" style="96" customWidth="1"/>
    <col min="2" max="2" width="28.5703125" style="96" customWidth="1"/>
    <col min="3" max="7" width="15" style="96" customWidth="1"/>
    <col min="8" max="8" width="8.7109375" style="96" customWidth="1"/>
    <col min="9" max="16384" width="8.7109375" style="96"/>
  </cols>
  <sheetData>
    <row r="1" spans="1:14" ht="15.6">
      <c r="A1" s="112"/>
      <c r="B1" s="304" t="s">
        <v>171</v>
      </c>
      <c r="C1" s="304"/>
      <c r="D1" s="304"/>
      <c r="E1" s="304"/>
      <c r="F1" s="304"/>
      <c r="G1" s="304"/>
    </row>
    <row r="2" spans="1:14" ht="16.5" customHeight="1">
      <c r="A2" s="114"/>
      <c r="B2" s="95"/>
      <c r="C2" s="95"/>
      <c r="D2" s="95"/>
      <c r="E2" s="95"/>
      <c r="F2" s="95"/>
      <c r="G2" s="95"/>
    </row>
    <row r="3" spans="1:14" ht="77.25" customHeight="1">
      <c r="A3" s="113" t="str">
        <f>IF(Start!E50="OPERATOR","Link to Comments by the TCA",IF(Start!E50=0,"Link to Comments by the other party","Link to Comments by the OPERATOR"))</f>
        <v>Link to Comments by the other party</v>
      </c>
      <c r="B3" s="301" t="s">
        <v>172</v>
      </c>
      <c r="C3" s="301"/>
      <c r="D3" s="301"/>
      <c r="E3" s="301"/>
      <c r="F3" s="301"/>
      <c r="G3" s="301"/>
      <c r="H3" s="301"/>
      <c r="I3" s="301"/>
      <c r="J3" s="301"/>
      <c r="K3" s="301"/>
      <c r="L3" s="301"/>
      <c r="M3" s="301"/>
      <c r="N3" s="301"/>
    </row>
    <row r="4" spans="1:14" ht="12.95">
      <c r="A4" s="126"/>
      <c r="B4" s="337"/>
      <c r="C4" s="337"/>
      <c r="D4" s="337"/>
      <c r="E4" s="337"/>
      <c r="F4" s="337"/>
      <c r="G4" s="337"/>
      <c r="H4" s="337"/>
    </row>
    <row r="5" spans="1:14" ht="12.95">
      <c r="A5" s="114"/>
      <c r="B5" s="127"/>
      <c r="C5" s="128"/>
      <c r="D5" s="128"/>
      <c r="E5" s="128"/>
      <c r="F5" s="128"/>
      <c r="G5" s="128"/>
      <c r="H5" s="128"/>
    </row>
    <row r="6" spans="1:14" ht="12.95">
      <c r="A6" s="94"/>
      <c r="B6" s="129"/>
      <c r="C6" s="128"/>
      <c r="D6" s="128"/>
      <c r="E6" s="128"/>
      <c r="F6" s="128"/>
      <c r="G6" s="128"/>
      <c r="H6" s="128"/>
    </row>
    <row r="7" spans="1:14" ht="320.25" customHeight="1">
      <c r="A7" s="115" t="s">
        <v>173</v>
      </c>
      <c r="B7" s="280" t="s">
        <v>174</v>
      </c>
      <c r="C7" s="334"/>
      <c r="D7" s="334"/>
      <c r="E7" s="334"/>
      <c r="F7" s="334"/>
      <c r="G7" s="334"/>
      <c r="H7" s="334"/>
      <c r="I7" s="334"/>
    </row>
    <row r="8" spans="1:14" ht="12.95">
      <c r="A8" s="94"/>
      <c r="B8" s="129"/>
      <c r="C8" s="128"/>
      <c r="D8" s="128"/>
      <c r="E8" s="128"/>
      <c r="F8" s="128"/>
      <c r="G8" s="128"/>
      <c r="H8" s="128"/>
    </row>
    <row r="9" spans="1:14" ht="12.95">
      <c r="A9" s="94"/>
      <c r="B9" s="129"/>
      <c r="C9" s="128"/>
      <c r="D9" s="128"/>
      <c r="E9" s="128"/>
      <c r="F9" s="128"/>
      <c r="G9" s="128"/>
      <c r="H9" s="128"/>
    </row>
    <row r="10" spans="1:14" ht="12.95">
      <c r="A10" s="94"/>
      <c r="B10" s="129"/>
      <c r="C10" s="128"/>
      <c r="D10" s="128"/>
      <c r="E10" s="128"/>
      <c r="F10" s="128"/>
      <c r="G10" s="128"/>
      <c r="H10" s="128"/>
    </row>
    <row r="11" spans="1:14" ht="12.95">
      <c r="A11" s="94"/>
      <c r="B11" s="130"/>
      <c r="C11" s="128"/>
      <c r="D11" s="128"/>
      <c r="E11" s="128"/>
      <c r="F11" s="128"/>
      <c r="G11" s="128"/>
      <c r="H11" s="128"/>
    </row>
    <row r="12" spans="1:14" ht="12.95">
      <c r="A12" s="94"/>
      <c r="B12" s="130"/>
      <c r="C12" s="128"/>
      <c r="D12" s="128"/>
      <c r="E12" s="128"/>
      <c r="F12" s="128"/>
      <c r="G12" s="128"/>
      <c r="H12" s="128"/>
    </row>
    <row r="13" spans="1:14" ht="12.95">
      <c r="A13" s="94"/>
      <c r="B13" s="130"/>
      <c r="C13" s="128"/>
      <c r="D13" s="128"/>
      <c r="E13" s="128"/>
      <c r="F13" s="128"/>
      <c r="G13" s="128"/>
      <c r="H13" s="128"/>
    </row>
    <row r="14" spans="1:14">
      <c r="A14" s="94"/>
      <c r="C14" s="128"/>
      <c r="D14" s="128"/>
      <c r="E14" s="128"/>
      <c r="F14" s="128"/>
      <c r="G14" s="128"/>
      <c r="H14" s="128"/>
    </row>
    <row r="15" spans="1:14">
      <c r="A15" s="94"/>
      <c r="C15" s="128"/>
      <c r="D15" s="128"/>
      <c r="E15" s="128"/>
      <c r="F15" s="128"/>
      <c r="G15" s="128"/>
      <c r="H15" s="128"/>
    </row>
    <row r="16" spans="1:14">
      <c r="A16" s="94"/>
      <c r="C16" s="128"/>
      <c r="D16" s="128"/>
      <c r="E16" s="128"/>
      <c r="F16" s="128"/>
      <c r="G16" s="128"/>
      <c r="H16" s="128"/>
    </row>
    <row r="17" spans="1:8">
      <c r="A17" s="94"/>
      <c r="C17" s="128"/>
      <c r="D17" s="128"/>
      <c r="E17" s="128"/>
      <c r="F17" s="128"/>
      <c r="G17" s="128"/>
      <c r="H17" s="128"/>
    </row>
    <row r="18" spans="1:8">
      <c r="A18" s="94"/>
      <c r="C18" s="128"/>
      <c r="D18" s="128"/>
      <c r="E18" s="128"/>
      <c r="F18" s="128"/>
      <c r="G18" s="128"/>
      <c r="H18" s="128"/>
    </row>
    <row r="19" spans="1:8">
      <c r="A19" s="94"/>
      <c r="C19" s="128"/>
      <c r="D19" s="128"/>
      <c r="E19" s="128"/>
      <c r="F19" s="128"/>
      <c r="G19" s="128"/>
      <c r="H19" s="128"/>
    </row>
    <row r="20" spans="1:8">
      <c r="A20" s="94"/>
      <c r="C20" s="128"/>
      <c r="D20" s="128"/>
      <c r="E20" s="128"/>
      <c r="F20" s="128"/>
      <c r="G20" s="128"/>
      <c r="H20" s="128"/>
    </row>
    <row r="21" spans="1:8">
      <c r="A21" s="94"/>
      <c r="C21" s="128"/>
      <c r="D21" s="128"/>
      <c r="E21" s="128"/>
      <c r="F21" s="128"/>
      <c r="G21" s="128"/>
      <c r="H21" s="128"/>
    </row>
    <row r="22" spans="1:8">
      <c r="A22" s="94"/>
      <c r="C22" s="128"/>
      <c r="D22" s="128"/>
      <c r="E22" s="128"/>
      <c r="F22" s="128"/>
      <c r="G22" s="128"/>
      <c r="H22" s="128"/>
    </row>
    <row r="23" spans="1:8">
      <c r="A23" s="94"/>
      <c r="C23" s="128"/>
      <c r="D23" s="128"/>
      <c r="E23" s="128"/>
      <c r="F23" s="128"/>
      <c r="G23" s="128"/>
      <c r="H23" s="128"/>
    </row>
    <row r="24" spans="1:8">
      <c r="A24" s="94"/>
      <c r="C24" s="128"/>
      <c r="D24" s="128"/>
      <c r="E24" s="128"/>
      <c r="F24" s="128"/>
      <c r="G24" s="128"/>
      <c r="H24" s="128"/>
    </row>
    <row r="25" spans="1:8">
      <c r="A25" s="94"/>
      <c r="C25" s="128"/>
      <c r="D25" s="128"/>
      <c r="E25" s="128"/>
      <c r="F25" s="128"/>
      <c r="G25" s="128"/>
      <c r="H25" s="128"/>
    </row>
    <row r="26" spans="1:8">
      <c r="A26" s="94"/>
      <c r="C26" s="128"/>
      <c r="D26" s="128"/>
      <c r="E26" s="128"/>
      <c r="F26" s="128"/>
      <c r="G26" s="128"/>
      <c r="H26" s="128"/>
    </row>
    <row r="27" spans="1:8">
      <c r="A27" s="94"/>
      <c r="C27" s="128"/>
      <c r="D27" s="128"/>
      <c r="E27" s="128"/>
      <c r="F27" s="128"/>
      <c r="G27" s="128"/>
      <c r="H27" s="128"/>
    </row>
    <row r="28" spans="1:8">
      <c r="A28" s="94"/>
      <c r="C28" s="128"/>
      <c r="D28" s="128"/>
      <c r="E28" s="128"/>
      <c r="F28" s="128"/>
      <c r="G28" s="128"/>
      <c r="H28" s="128"/>
    </row>
    <row r="29" spans="1:8">
      <c r="A29" s="94"/>
      <c r="C29" s="128"/>
      <c r="D29" s="128"/>
      <c r="E29" s="128"/>
      <c r="F29" s="128"/>
      <c r="G29" s="128"/>
      <c r="H29" s="128"/>
    </row>
    <row r="30" spans="1:8">
      <c r="A30" s="94"/>
      <c r="C30" s="128"/>
      <c r="D30" s="128"/>
      <c r="E30" s="128"/>
      <c r="F30" s="128"/>
      <c r="G30" s="128"/>
      <c r="H30" s="128"/>
    </row>
    <row r="31" spans="1:8">
      <c r="A31" s="94"/>
      <c r="C31" s="128"/>
      <c r="D31" s="128"/>
      <c r="E31" s="128"/>
      <c r="F31" s="128"/>
      <c r="G31" s="128"/>
      <c r="H31" s="128"/>
    </row>
    <row r="32" spans="1:8">
      <c r="A32" s="94"/>
      <c r="C32" s="128"/>
      <c r="D32" s="128"/>
      <c r="E32" s="128"/>
      <c r="F32" s="128"/>
      <c r="G32" s="128"/>
      <c r="H32" s="128"/>
    </row>
    <row r="33" spans="1:8">
      <c r="A33" s="94"/>
      <c r="C33" s="128"/>
      <c r="D33" s="128"/>
      <c r="E33" s="128"/>
      <c r="F33" s="128"/>
      <c r="G33" s="128"/>
      <c r="H33" s="128"/>
    </row>
    <row r="34" spans="1:8">
      <c r="A34" s="94"/>
      <c r="C34" s="128"/>
      <c r="D34" s="128"/>
      <c r="E34" s="128"/>
      <c r="F34" s="128"/>
      <c r="G34" s="128"/>
      <c r="H34" s="128"/>
    </row>
    <row r="35" spans="1:8">
      <c r="A35" s="94"/>
      <c r="C35" s="128"/>
      <c r="D35" s="128"/>
      <c r="E35" s="128"/>
      <c r="F35" s="128"/>
      <c r="G35" s="128"/>
      <c r="H35" s="128"/>
    </row>
    <row r="36" spans="1:8">
      <c r="A36" s="94"/>
      <c r="C36" s="128"/>
      <c r="D36" s="128"/>
      <c r="E36" s="128"/>
      <c r="F36" s="128"/>
      <c r="G36" s="128"/>
      <c r="H36" s="128"/>
    </row>
    <row r="37" spans="1:8">
      <c r="A37" s="94"/>
      <c r="C37" s="128"/>
      <c r="D37" s="128"/>
      <c r="E37" s="128"/>
      <c r="F37" s="128"/>
      <c r="G37" s="128"/>
      <c r="H37" s="128"/>
    </row>
    <row r="38" spans="1:8">
      <c r="A38" s="94"/>
      <c r="C38" s="128"/>
      <c r="D38" s="128"/>
      <c r="E38" s="128"/>
      <c r="F38" s="128"/>
      <c r="G38" s="128"/>
      <c r="H38" s="128"/>
    </row>
    <row r="39" spans="1:8">
      <c r="A39" s="94"/>
      <c r="C39" s="128"/>
      <c r="D39" s="128"/>
      <c r="E39" s="128"/>
      <c r="F39" s="128"/>
      <c r="G39" s="128"/>
      <c r="H39" s="128"/>
    </row>
    <row r="40" spans="1:8">
      <c r="A40" s="94"/>
      <c r="C40" s="128"/>
      <c r="D40" s="128"/>
      <c r="E40" s="128"/>
      <c r="F40" s="128"/>
      <c r="G40" s="128"/>
      <c r="H40" s="128"/>
    </row>
    <row r="41" spans="1:8">
      <c r="A41" s="94"/>
      <c r="C41" s="128"/>
      <c r="D41" s="128"/>
      <c r="E41" s="128"/>
      <c r="F41" s="128"/>
      <c r="G41" s="128"/>
      <c r="H41" s="128"/>
    </row>
    <row r="42" spans="1:8">
      <c r="A42" s="94"/>
      <c r="C42" s="128"/>
      <c r="D42" s="128"/>
      <c r="E42" s="128"/>
      <c r="F42" s="128"/>
      <c r="G42" s="128"/>
      <c r="H42" s="128"/>
    </row>
    <row r="43" spans="1:8">
      <c r="A43" s="94"/>
      <c r="C43" s="128"/>
      <c r="D43" s="128"/>
      <c r="E43" s="128"/>
      <c r="F43" s="128"/>
      <c r="G43" s="128"/>
      <c r="H43" s="128"/>
    </row>
    <row r="44" spans="1:8">
      <c r="A44" s="94"/>
      <c r="C44" s="128"/>
      <c r="D44" s="128"/>
      <c r="E44" s="128"/>
      <c r="F44" s="128"/>
      <c r="G44" s="128"/>
      <c r="H44" s="128"/>
    </row>
    <row r="45" spans="1:8">
      <c r="A45" s="94"/>
      <c r="C45" s="128"/>
      <c r="D45" s="128"/>
      <c r="E45" s="128"/>
      <c r="F45" s="128"/>
      <c r="G45" s="128"/>
      <c r="H45" s="128"/>
    </row>
    <row r="46" spans="1:8">
      <c r="A46" s="94"/>
      <c r="C46" s="128"/>
      <c r="D46" s="128"/>
      <c r="E46" s="128"/>
      <c r="F46" s="128"/>
      <c r="G46" s="128"/>
      <c r="H46" s="128"/>
    </row>
    <row r="47" spans="1:8">
      <c r="A47" s="94"/>
      <c r="C47" s="128"/>
      <c r="D47" s="128"/>
      <c r="E47" s="128"/>
      <c r="F47" s="128"/>
      <c r="G47" s="128"/>
      <c r="H47" s="128"/>
    </row>
    <row r="48" spans="1:8">
      <c r="A48" s="94"/>
    </row>
    <row r="49" spans="1:1">
      <c r="A49" s="94"/>
    </row>
    <row r="50" spans="1:1">
      <c r="A50" s="94"/>
    </row>
    <row r="51" spans="1:1">
      <c r="A51" s="94"/>
    </row>
    <row r="52" spans="1:1">
      <c r="A52" s="94"/>
    </row>
    <row r="53" spans="1:1">
      <c r="A53" s="94"/>
    </row>
    <row r="54" spans="1:1">
      <c r="A54" s="94"/>
    </row>
    <row r="55" spans="1:1">
      <c r="A55" s="94"/>
    </row>
    <row r="56" spans="1:1">
      <c r="A56" s="94"/>
    </row>
    <row r="57" spans="1:1">
      <c r="A57" s="94"/>
    </row>
    <row r="58" spans="1:1">
      <c r="A58" s="94"/>
    </row>
    <row r="59" spans="1:1">
      <c r="A59" s="94"/>
    </row>
    <row r="60" spans="1:1">
      <c r="A60" s="94"/>
    </row>
    <row r="61" spans="1:1">
      <c r="A61" s="94"/>
    </row>
    <row r="62" spans="1:1">
      <c r="A62" s="94"/>
    </row>
    <row r="63" spans="1:1">
      <c r="A63" s="94"/>
    </row>
    <row r="64" spans="1:1">
      <c r="A64" s="94"/>
    </row>
  </sheetData>
  <mergeCells count="4">
    <mergeCell ref="B1:G1"/>
    <mergeCell ref="B3:N3"/>
    <mergeCell ref="B4:H4"/>
    <mergeCell ref="C7:I7"/>
  </mergeCells>
  <hyperlinks>
    <hyperlink ref="A7" location="'3__Comments_by_other_party__'!A77" display="2c.1" xr:uid="{00000000-0004-0000-0400-000000000000}"/>
  </hyperlinks>
  <printOptions horizontalCentered="1"/>
  <pageMargins left="0.74803149606299213" right="0.74803149606299213" top="0.47000000000000008" bottom="0.66000000000000014" header="0.33000000000000007" footer="0.27"/>
  <pageSetup paperSize="0" scale="74"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N14"/>
  <sheetViews>
    <sheetView showGridLines="0" workbookViewId="0">
      <selection activeCell="B2" sqref="B2:N2"/>
    </sheetView>
  </sheetViews>
  <sheetFormatPr defaultColWidth="8.7109375" defaultRowHeight="12.95"/>
  <cols>
    <col min="1" max="1" width="8.7109375" style="131" customWidth="1"/>
    <col min="2" max="2" width="26.140625" style="56" customWidth="1"/>
    <col min="3" max="4" width="8.7109375" style="56" customWidth="1"/>
    <col min="5" max="5" width="12.85546875" style="56" customWidth="1"/>
    <col min="6" max="6" width="8.7109375" style="56" customWidth="1"/>
    <col min="7" max="16384" width="8.7109375" style="56"/>
  </cols>
  <sheetData>
    <row r="1" spans="1:14" ht="45.75" customHeight="1">
      <c r="B1" s="311" t="s">
        <v>175</v>
      </c>
      <c r="C1" s="311"/>
      <c r="D1" s="311"/>
      <c r="E1" s="311"/>
      <c r="F1" s="311"/>
      <c r="G1" s="311"/>
      <c r="H1" s="311"/>
      <c r="I1" s="311"/>
      <c r="J1" s="311"/>
    </row>
    <row r="2" spans="1:14" ht="93" customHeight="1">
      <c r="A2" s="38" t="str">
        <f>IF(Start!E50="OPERATOR","Link to Comments by the TCA",IF(Start!E50=0,"Link to Comments by the other party","Link to Comments by the OPERATOR"))</f>
        <v>Link to Comments by the other party</v>
      </c>
      <c r="B2" s="312" t="s">
        <v>176</v>
      </c>
      <c r="C2" s="312"/>
      <c r="D2" s="312"/>
      <c r="E2" s="312"/>
      <c r="F2" s="312"/>
      <c r="G2" s="312"/>
      <c r="H2" s="312"/>
      <c r="I2" s="312"/>
      <c r="J2" s="312"/>
      <c r="K2" s="312"/>
      <c r="L2" s="312"/>
      <c r="M2" s="312"/>
      <c r="N2" s="312"/>
    </row>
    <row r="3" spans="1:14" ht="12.75" customHeight="1"/>
    <row r="4" spans="1:14" ht="12.75" customHeight="1">
      <c r="B4" s="335"/>
      <c r="C4" s="335"/>
      <c r="D4" s="335"/>
      <c r="E4" s="335"/>
      <c r="F4" s="335"/>
      <c r="G4" s="335"/>
      <c r="H4" s="335"/>
    </row>
    <row r="5" spans="1:14" ht="12.75" customHeight="1">
      <c r="B5" s="335"/>
      <c r="C5" s="335"/>
      <c r="D5" s="335"/>
      <c r="E5" s="335"/>
      <c r="F5" s="335"/>
      <c r="G5" s="335"/>
      <c r="H5" s="335"/>
    </row>
    <row r="6" spans="1:14" ht="258.75" customHeight="1">
      <c r="A6" s="132" t="s">
        <v>177</v>
      </c>
      <c r="B6" s="133" t="s">
        <v>178</v>
      </c>
      <c r="D6" s="334"/>
      <c r="E6" s="334"/>
      <c r="F6" s="334"/>
      <c r="G6" s="334"/>
      <c r="H6" s="334"/>
      <c r="I6" s="334"/>
      <c r="J6" s="334"/>
      <c r="K6" s="334"/>
      <c r="L6" s="334"/>
      <c r="M6" s="334"/>
    </row>
    <row r="7" spans="1:14">
      <c r="A7" s="134"/>
      <c r="B7" s="135"/>
    </row>
    <row r="8" spans="1:14">
      <c r="B8" s="135"/>
    </row>
    <row r="9" spans="1:14">
      <c r="B9" s="135"/>
    </row>
    <row r="10" spans="1:14">
      <c r="B10" s="135"/>
    </row>
    <row r="11" spans="1:14">
      <c r="B11" s="135"/>
    </row>
    <row r="12" spans="1:14">
      <c r="B12" s="135"/>
    </row>
    <row r="13" spans="1:14">
      <c r="B13" s="135"/>
    </row>
    <row r="14" spans="1:14">
      <c r="B14" s="135"/>
    </row>
  </sheetData>
  <mergeCells count="5">
    <mergeCell ref="B1:J1"/>
    <mergeCell ref="B2:N2"/>
    <mergeCell ref="B4:H4"/>
    <mergeCell ref="B5:H5"/>
    <mergeCell ref="D6:M6"/>
  </mergeCells>
  <hyperlinks>
    <hyperlink ref="A6" location="'3__Comments_by_other_party__'!A83" display="2d.1" xr:uid="{00000000-0004-0000-0500-000000000000}"/>
  </hyperlinks>
  <pageMargins left="0.75000000000000011" right="0.75000000000000011" top="1" bottom="1" header="0.5" footer="0.5"/>
  <pageSetup paperSize="0" scale="58"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U25"/>
  <sheetViews>
    <sheetView showGridLines="0" workbookViewId="0">
      <selection activeCell="A20" sqref="A20"/>
    </sheetView>
  </sheetViews>
  <sheetFormatPr defaultColWidth="8.7109375" defaultRowHeight="12.6"/>
  <cols>
    <col min="1" max="2" width="5" style="94" customWidth="1"/>
    <col min="3" max="3" width="50" style="96" bestFit="1" customWidth="1"/>
    <col min="4" max="4" width="30.85546875" style="96" customWidth="1"/>
    <col min="5" max="6" width="38.85546875" style="96" customWidth="1"/>
    <col min="7" max="8" width="24.5703125" style="96" customWidth="1"/>
    <col min="9" max="20" width="8.7109375" style="96" customWidth="1"/>
    <col min="21" max="21" width="8.7109375" style="136" customWidth="1"/>
    <col min="22" max="22" width="8.7109375" style="96" customWidth="1"/>
    <col min="23" max="16384" width="8.7109375" style="96"/>
  </cols>
  <sheetData>
    <row r="1" spans="1:21" ht="15.6">
      <c r="A1" s="296" t="s">
        <v>11</v>
      </c>
      <c r="B1" s="313" t="str">
        <f>IF(Start!E50="OPERATOR","Link to Comments by the TCA",IF(Start!E50=0,"Link to Comments by the other party","Link to Comments by the OPERATOR"))</f>
        <v>Link to Comments by the other party</v>
      </c>
      <c r="C1" s="304" t="s">
        <v>179</v>
      </c>
      <c r="D1" s="304"/>
      <c r="E1" s="304"/>
      <c r="F1" s="304"/>
      <c r="G1" s="304"/>
      <c r="H1" s="304"/>
    </row>
    <row r="2" spans="1:21" ht="16.5" customHeight="1">
      <c r="A2" s="296"/>
      <c r="B2" s="313"/>
      <c r="C2" s="95"/>
      <c r="D2" s="95"/>
      <c r="E2" s="95"/>
      <c r="F2" s="95"/>
      <c r="G2" s="95"/>
      <c r="H2" s="95"/>
    </row>
    <row r="3" spans="1:21" ht="50.1" customHeight="1">
      <c r="A3" s="137"/>
      <c r="B3" s="313"/>
      <c r="C3" s="314" t="s">
        <v>180</v>
      </c>
      <c r="D3" s="314"/>
      <c r="E3" s="314"/>
      <c r="F3" s="314"/>
      <c r="G3" s="138"/>
      <c r="H3" s="138"/>
      <c r="I3" s="138"/>
      <c r="J3" s="139"/>
      <c r="K3" s="139"/>
      <c r="L3" s="139"/>
      <c r="M3" s="139"/>
      <c r="N3" s="139"/>
      <c r="U3" s="96"/>
    </row>
    <row r="4" spans="1:21" ht="20.100000000000001" customHeight="1">
      <c r="A4" s="137"/>
      <c r="B4" s="313"/>
      <c r="C4" s="315" t="s">
        <v>181</v>
      </c>
      <c r="D4" s="315"/>
      <c r="E4" s="315"/>
      <c r="F4" s="315"/>
      <c r="G4" s="138"/>
      <c r="H4" s="138"/>
      <c r="I4" s="138"/>
      <c r="J4" s="139"/>
      <c r="K4" s="139"/>
      <c r="L4" s="139"/>
      <c r="M4" s="139"/>
      <c r="N4" s="139"/>
      <c r="U4" s="96"/>
    </row>
    <row r="5" spans="1:21" ht="15.75" customHeight="1">
      <c r="A5" s="140"/>
      <c r="B5" s="313"/>
      <c r="C5" s="139"/>
      <c r="D5" s="139"/>
      <c r="E5" s="139"/>
      <c r="F5" s="139"/>
      <c r="G5" s="139"/>
      <c r="H5" s="139"/>
      <c r="I5" s="139"/>
      <c r="J5" s="139"/>
      <c r="K5" s="139"/>
      <c r="L5" s="139"/>
      <c r="M5" s="139"/>
      <c r="N5" s="139"/>
    </row>
    <row r="6" spans="1:21" ht="12.95">
      <c r="A6" s="249">
        <v>26</v>
      </c>
      <c r="B6" s="313"/>
      <c r="C6" s="97" t="s">
        <v>182</v>
      </c>
      <c r="D6" s="204"/>
      <c r="E6" s="141" t="str">
        <f>IF(D6="Yes", "Go directly to section IV", IF(D6="No", "Go to next question", IF(D6="", "")))</f>
        <v/>
      </c>
      <c r="U6" s="136" t="s">
        <v>183</v>
      </c>
    </row>
    <row r="7" spans="1:21" ht="12.95">
      <c r="A7" s="249">
        <v>27</v>
      </c>
      <c r="B7" s="313"/>
      <c r="C7" s="97" t="s">
        <v>184</v>
      </c>
      <c r="D7" s="204"/>
      <c r="E7" s="141" t="str">
        <f>IF(D7="Using operator-specific fares", "Go to section I", IF(D7="Using TCA-wide average fares", "Go to section II", IF(D7="Using the National Bus Fare Index", "Go to section III", IF(D7="", ""))))</f>
        <v/>
      </c>
      <c r="U7" s="136" t="s">
        <v>185</v>
      </c>
    </row>
    <row r="8" spans="1:21">
      <c r="A8" s="278"/>
      <c r="B8" s="142"/>
    </row>
    <row r="9" spans="1:21">
      <c r="A9" s="278"/>
      <c r="B9" s="142"/>
      <c r="U9" s="136" t="s">
        <v>186</v>
      </c>
    </row>
    <row r="10" spans="1:21" ht="12.95">
      <c r="A10" s="278"/>
      <c r="B10" s="72" t="s">
        <v>187</v>
      </c>
      <c r="C10" s="99" t="s">
        <v>188</v>
      </c>
      <c r="U10" s="136" t="s">
        <v>189</v>
      </c>
    </row>
    <row r="11" spans="1:21" ht="12.95">
      <c r="A11" s="278"/>
      <c r="B11" s="142"/>
      <c r="C11" s="143"/>
      <c r="D11" s="224" t="s">
        <v>190</v>
      </c>
      <c r="E11" s="224" t="s">
        <v>191</v>
      </c>
      <c r="F11" s="224" t="s">
        <v>192</v>
      </c>
    </row>
    <row r="12" spans="1:21" ht="12.95">
      <c r="A12" s="249">
        <v>28</v>
      </c>
      <c r="B12" s="72"/>
      <c r="C12" s="97" t="s">
        <v>193</v>
      </c>
      <c r="D12" s="223"/>
      <c r="E12" s="204"/>
      <c r="F12" s="204"/>
    </row>
    <row r="13" spans="1:21" ht="12.95">
      <c r="A13" s="249">
        <v>29</v>
      </c>
      <c r="B13" s="72"/>
      <c r="C13" s="279" t="s">
        <v>194</v>
      </c>
      <c r="D13" s="223"/>
      <c r="E13" s="204"/>
      <c r="F13" s="204"/>
    </row>
    <row r="14" spans="1:21">
      <c r="A14" s="278"/>
      <c r="B14" s="142"/>
    </row>
    <row r="15" spans="1:21">
      <c r="A15" s="278"/>
      <c r="B15" s="142"/>
    </row>
    <row r="16" spans="1:21" ht="12.95">
      <c r="A16" s="278"/>
      <c r="B16" s="72" t="s">
        <v>195</v>
      </c>
      <c r="C16" s="99" t="s">
        <v>196</v>
      </c>
    </row>
    <row r="17" spans="1:21" ht="12.95">
      <c r="A17" s="278"/>
      <c r="B17" s="142"/>
      <c r="D17" s="224" t="s">
        <v>190</v>
      </c>
      <c r="E17" s="224" t="s">
        <v>191</v>
      </c>
      <c r="F17" s="224" t="s">
        <v>192</v>
      </c>
    </row>
    <row r="18" spans="1:21" ht="12.95">
      <c r="A18" s="249">
        <v>30</v>
      </c>
      <c r="B18" s="72"/>
      <c r="C18" s="97" t="s">
        <v>197</v>
      </c>
      <c r="D18" s="223"/>
      <c r="E18" s="204"/>
      <c r="F18" s="204"/>
    </row>
    <row r="19" spans="1:21" ht="12.95">
      <c r="A19" s="249">
        <v>31</v>
      </c>
      <c r="B19" s="72"/>
      <c r="C19" s="97" t="s">
        <v>198</v>
      </c>
      <c r="D19" s="223"/>
      <c r="E19" s="204"/>
      <c r="F19" s="204"/>
    </row>
    <row r="20" spans="1:21" customFormat="1" ht="12.95">
      <c r="A20" s="150"/>
      <c r="B20" s="142"/>
      <c r="C20" s="96"/>
      <c r="D20" s="96"/>
      <c r="E20" s="96"/>
      <c r="F20" s="96"/>
      <c r="G20" s="96"/>
      <c r="H20" s="96"/>
      <c r="I20" s="96"/>
      <c r="J20" s="96"/>
      <c r="K20" s="96"/>
      <c r="L20" s="96"/>
      <c r="M20" s="96"/>
      <c r="N20" s="96"/>
      <c r="O20" s="96"/>
      <c r="P20" s="96"/>
      <c r="Q20" s="96"/>
      <c r="R20" s="96"/>
      <c r="S20" s="96"/>
      <c r="T20" s="96"/>
      <c r="U20" s="136"/>
    </row>
    <row r="21" spans="1:21" customFormat="1" ht="12.95"/>
    <row r="22" spans="1:21" customFormat="1" ht="12.95"/>
    <row r="23" spans="1:21" customFormat="1" ht="30" customHeight="1"/>
    <row r="24" spans="1:21" customFormat="1" ht="30" customHeight="1"/>
    <row r="25" spans="1:21" customFormat="1" ht="12.95">
      <c r="A25" s="142"/>
      <c r="B25" s="142"/>
      <c r="C25" s="96"/>
      <c r="D25" s="96"/>
      <c r="E25" s="96"/>
      <c r="F25" s="96"/>
      <c r="G25" s="96"/>
      <c r="H25" s="96"/>
      <c r="I25" s="96"/>
      <c r="J25" s="96"/>
      <c r="K25" s="96"/>
      <c r="L25" s="96"/>
      <c r="M25" s="96"/>
      <c r="N25" s="96"/>
      <c r="O25" s="96"/>
      <c r="P25" s="96"/>
      <c r="Q25" s="96"/>
      <c r="R25" s="96"/>
      <c r="S25" s="96"/>
      <c r="T25" s="96"/>
      <c r="U25" s="136"/>
    </row>
  </sheetData>
  <mergeCells count="5">
    <mergeCell ref="A1:A2"/>
    <mergeCell ref="B1:B7"/>
    <mergeCell ref="C1:H1"/>
    <mergeCell ref="C3:F3"/>
    <mergeCell ref="C4:F4"/>
  </mergeCells>
  <dataValidations count="2">
    <dataValidation type="list" allowBlank="1" showErrorMessage="1" sqref="D6" xr:uid="{00000000-0002-0000-0600-000000000000}">
      <formula1>$U$6:$U$7</formula1>
    </dataValidation>
    <dataValidation type="list" allowBlank="1" showErrorMessage="1" sqref="D7" xr:uid="{00000000-0002-0000-0600-000001000000}">
      <formula1>$U$9:$U$10</formula1>
    </dataValidation>
  </dataValidations>
  <hyperlinks>
    <hyperlink ref="A6" location="'5_Notes__'!A37" display="'5_Notes__'!A37" xr:uid="{00000000-0004-0000-0600-000000000000}"/>
    <hyperlink ref="A7" location="'5_Notes__'!A38" display="'5_Notes__'!A38" xr:uid="{00000000-0004-0000-0600-000001000000}"/>
    <hyperlink ref="B10" location="'3__Comments_by_other_party__'!A89" display="2e.1" xr:uid="{00000000-0004-0000-0600-000002000000}"/>
    <hyperlink ref="A12" location="'5_Notes__'!A39" display="'5_Notes__'!A39" xr:uid="{00000000-0004-0000-0600-000003000000}"/>
    <hyperlink ref="A13" location="'5_Notes__'!A40" display="'5_Notes__'!A40" xr:uid="{00000000-0004-0000-0600-000004000000}"/>
    <hyperlink ref="B16" location="'3__Comments_by_other_party__'!A92" display="2e.2" xr:uid="{00000000-0004-0000-0600-000005000000}"/>
    <hyperlink ref="A18" location="'5_Notes__'!A41" display="'5_Notes__'!A41" xr:uid="{00000000-0004-0000-0600-000006000000}"/>
    <hyperlink ref="A19" location="'5_Notes__'!A42" display="'5_Notes__'!A42" xr:uid="{00000000-0004-0000-0600-000007000000}"/>
  </hyperlinks>
  <printOptions horizontalCentered="1"/>
  <pageMargins left="0.74803149606299213" right="0.74803149606299213" top="0.47000000000000008" bottom="0.66000000000000014" header="0.33000000000000007" footer="0.27"/>
  <pageSetup paperSize="0" scale="74"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colBreaks count="1" manualBreakCount="1">
    <brk id="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T58"/>
  <sheetViews>
    <sheetView showGridLines="0" topLeftCell="A3" workbookViewId="0">
      <selection activeCell="A21" sqref="A21"/>
    </sheetView>
  </sheetViews>
  <sheetFormatPr defaultColWidth="8.7109375" defaultRowHeight="12.6"/>
  <cols>
    <col min="1" max="2" width="5" style="94" customWidth="1"/>
    <col min="3" max="3" width="51.85546875" style="96" customWidth="1"/>
    <col min="4" max="4" width="46.85546875" style="96" bestFit="1" customWidth="1"/>
    <col min="5" max="5" width="21.140625" style="96" customWidth="1"/>
    <col min="6" max="7" width="24.5703125" style="96" customWidth="1"/>
    <col min="8" max="19" width="8.7109375" style="96" customWidth="1"/>
    <col min="20" max="20" width="8.7109375" style="136" customWidth="1"/>
    <col min="21" max="21" width="8.7109375" style="96" customWidth="1"/>
    <col min="22" max="16384" width="8.7109375" style="96"/>
  </cols>
  <sheetData>
    <row r="1" spans="1:20" ht="15.6">
      <c r="A1" s="296" t="s">
        <v>11</v>
      </c>
      <c r="B1" s="313" t="str">
        <f>IF(Start!E50="OPERATOR","Link to Comments by the TCA",IF(Start!E50=0,"Link to Comments by the other party","Link to Comments by the OPERATOR"))</f>
        <v>Link to Comments by the other party</v>
      </c>
      <c r="C1" s="304" t="s">
        <v>199</v>
      </c>
      <c r="D1" s="304"/>
      <c r="E1" s="304"/>
      <c r="F1" s="304"/>
      <c r="G1" s="304"/>
    </row>
    <row r="2" spans="1:20" ht="16.5" customHeight="1">
      <c r="A2" s="296"/>
      <c r="B2" s="313"/>
      <c r="C2" s="95"/>
      <c r="D2" s="95"/>
      <c r="E2" s="95"/>
      <c r="F2" s="95"/>
      <c r="G2" s="95"/>
    </row>
    <row r="3" spans="1:20" ht="56.25" customHeight="1">
      <c r="B3" s="313"/>
      <c r="C3" s="316" t="s">
        <v>200</v>
      </c>
      <c r="D3" s="316"/>
      <c r="E3" s="316"/>
      <c r="F3" s="316"/>
      <c r="G3" s="95"/>
    </row>
    <row r="4" spans="1:20" ht="52.5" customHeight="1">
      <c r="B4" s="313"/>
      <c r="C4" s="317" t="s">
        <v>201</v>
      </c>
      <c r="D4" s="317"/>
      <c r="E4" s="317"/>
      <c r="F4" s="317"/>
      <c r="G4" s="95"/>
    </row>
    <row r="5" spans="1:20" ht="34.5" customHeight="1">
      <c r="B5" s="313"/>
      <c r="C5"/>
      <c r="D5" s="130"/>
      <c r="E5" s="130"/>
      <c r="F5"/>
      <c r="G5" s="95"/>
    </row>
    <row r="6" spans="1:20" ht="35.1" customHeight="1">
      <c r="B6" s="313"/>
      <c r="C6"/>
      <c r="D6"/>
      <c r="E6"/>
      <c r="F6"/>
      <c r="G6" s="95"/>
    </row>
    <row r="7" spans="1:20" ht="15.6">
      <c r="B7" s="313"/>
      <c r="C7" s="42" t="s">
        <v>202</v>
      </c>
      <c r="D7" s="225"/>
      <c r="E7" s="318" t="str">
        <f>IF(D7="MOC calculator","Complete section I below", IF(D7="Other method","Complete sections I and II below",""))</f>
        <v/>
      </c>
      <c r="F7" s="318"/>
      <c r="G7" s="95"/>
      <c r="T7" s="136" t="s">
        <v>203</v>
      </c>
    </row>
    <row r="8" spans="1:20" ht="24.95" customHeight="1">
      <c r="B8" s="313"/>
      <c r="D8" s="42"/>
      <c r="E8" s="42"/>
      <c r="F8" s="42"/>
      <c r="G8" s="95"/>
      <c r="T8" s="136" t="s">
        <v>204</v>
      </c>
    </row>
    <row r="9" spans="1:20" ht="16.5" customHeight="1">
      <c r="B9" s="313"/>
      <c r="C9" s="319" t="s">
        <v>205</v>
      </c>
      <c r="D9" s="319"/>
    </row>
    <row r="10" spans="1:20" ht="12.95">
      <c r="B10" s="313"/>
      <c r="D10" s="224" t="s">
        <v>206</v>
      </c>
      <c r="E10" s="320" t="s">
        <v>207</v>
      </c>
      <c r="F10" s="320"/>
    </row>
    <row r="11" spans="1:20" ht="12.95">
      <c r="A11" s="72">
        <v>32</v>
      </c>
      <c r="B11" s="72" t="s">
        <v>208</v>
      </c>
      <c r="C11" s="96" t="s">
        <v>209</v>
      </c>
      <c r="D11" s="222"/>
      <c r="E11" s="334"/>
      <c r="F11" s="334"/>
    </row>
    <row r="12" spans="1:20">
      <c r="A12" s="142"/>
      <c r="B12" s="142"/>
    </row>
    <row r="13" spans="1:20">
      <c r="A13" s="142"/>
      <c r="B13" s="142"/>
      <c r="C13" s="96" t="s">
        <v>210</v>
      </c>
    </row>
    <row r="14" spans="1:20">
      <c r="A14" s="142"/>
      <c r="B14" s="142"/>
    </row>
    <row r="15" spans="1:20" ht="12.95">
      <c r="A15" s="72">
        <v>33</v>
      </c>
      <c r="B15" s="72" t="s">
        <v>211</v>
      </c>
      <c r="C15" s="96" t="s">
        <v>212</v>
      </c>
      <c r="D15" s="226"/>
      <c r="E15" s="334"/>
      <c r="F15" s="334"/>
    </row>
    <row r="16" spans="1:20" ht="12.95">
      <c r="A16" s="72">
        <v>34</v>
      </c>
      <c r="B16" s="72" t="s">
        <v>213</v>
      </c>
      <c r="C16" s="96" t="s">
        <v>214</v>
      </c>
      <c r="D16" s="226"/>
      <c r="E16" s="334"/>
      <c r="F16" s="334"/>
    </row>
    <row r="17" spans="1:6" ht="12.95">
      <c r="A17" s="72">
        <v>35</v>
      </c>
      <c r="B17" s="72" t="s">
        <v>215</v>
      </c>
      <c r="C17" s="96" t="s">
        <v>216</v>
      </c>
      <c r="D17" s="226"/>
      <c r="E17" s="334"/>
      <c r="F17" s="334"/>
    </row>
    <row r="18" spans="1:6" ht="12.95">
      <c r="A18" s="72">
        <v>36</v>
      </c>
      <c r="B18" s="72" t="s">
        <v>217</v>
      </c>
      <c r="C18" s="96" t="s">
        <v>218</v>
      </c>
      <c r="D18" s="226"/>
      <c r="E18" s="334"/>
      <c r="F18" s="334"/>
    </row>
    <row r="19" spans="1:6" ht="12.95">
      <c r="A19" s="72">
        <v>37</v>
      </c>
      <c r="B19" s="72" t="s">
        <v>219</v>
      </c>
      <c r="C19" s="96" t="s">
        <v>220</v>
      </c>
      <c r="D19" s="226"/>
      <c r="E19" s="334"/>
      <c r="F19" s="334"/>
    </row>
    <row r="20" spans="1:6">
      <c r="A20" s="142"/>
      <c r="B20" s="142"/>
    </row>
    <row r="21" spans="1:6">
      <c r="A21" s="142"/>
      <c r="B21" s="142"/>
    </row>
    <row r="22" spans="1:6" ht="102" customHeight="1">
      <c r="A22" s="142"/>
      <c r="B22" s="249" t="s">
        <v>221</v>
      </c>
      <c r="C22" s="145" t="s">
        <v>222</v>
      </c>
      <c r="D22" s="334"/>
      <c r="E22" s="334"/>
      <c r="F22" s="334"/>
    </row>
    <row r="23" spans="1:6">
      <c r="A23" s="142"/>
      <c r="B23" s="142"/>
      <c r="C23" s="97"/>
      <c r="D23" s="146"/>
      <c r="E23" s="146"/>
      <c r="F23" s="146"/>
    </row>
    <row r="24" spans="1:6">
      <c r="A24" s="142"/>
      <c r="B24" s="142"/>
    </row>
    <row r="25" spans="1:6" ht="12.95">
      <c r="A25" s="142"/>
      <c r="B25" s="142"/>
      <c r="C25" s="319" t="s">
        <v>223</v>
      </c>
      <c r="D25" s="319"/>
    </row>
    <row r="26" spans="1:6">
      <c r="A26" s="142"/>
      <c r="B26" s="142"/>
    </row>
    <row r="27" spans="1:6">
      <c r="A27" s="142"/>
      <c r="B27" s="142"/>
      <c r="C27" s="97"/>
    </row>
    <row r="28" spans="1:6">
      <c r="A28" s="142"/>
      <c r="B28" s="142"/>
      <c r="C28" s="97"/>
    </row>
    <row r="29" spans="1:6">
      <c r="A29" s="142"/>
      <c r="B29" s="142"/>
      <c r="C29" s="97"/>
    </row>
    <row r="30" spans="1:6" ht="290.25" customHeight="1">
      <c r="A30" s="142"/>
      <c r="B30" s="115" t="s">
        <v>224</v>
      </c>
      <c r="C30" s="127" t="s">
        <v>225</v>
      </c>
      <c r="D30" s="334"/>
      <c r="E30" s="334"/>
      <c r="F30" s="334"/>
    </row>
    <row r="31" spans="1:6">
      <c r="A31" s="142"/>
      <c r="B31" s="142"/>
      <c r="C31" s="97"/>
      <c r="D31" s="146"/>
      <c r="E31" s="146"/>
      <c r="F31" s="146"/>
    </row>
    <row r="32" spans="1:6">
      <c r="A32" s="142"/>
      <c r="B32" s="142"/>
      <c r="C32" s="97"/>
      <c r="D32" s="146"/>
      <c r="E32" s="146"/>
      <c r="F32" s="146"/>
    </row>
    <row r="33" spans="3:6">
      <c r="C33" s="97"/>
      <c r="D33" s="146"/>
      <c r="E33" s="146"/>
      <c r="F33" s="146"/>
    </row>
    <row r="34" spans="3:6">
      <c r="C34" s="97"/>
      <c r="D34" s="146"/>
      <c r="E34" s="146"/>
      <c r="F34" s="146"/>
    </row>
    <row r="35" spans="3:6">
      <c r="C35" s="97"/>
      <c r="D35" s="146"/>
      <c r="E35" s="146"/>
      <c r="F35" s="146"/>
    </row>
    <row r="36" spans="3:6">
      <c r="D36" s="146"/>
      <c r="E36" s="146"/>
      <c r="F36" s="146"/>
    </row>
    <row r="37" spans="3:6">
      <c r="D37" s="146"/>
      <c r="E37" s="146"/>
      <c r="F37" s="146"/>
    </row>
    <row r="38" spans="3:6">
      <c r="D38" s="146"/>
      <c r="E38" s="146"/>
      <c r="F38" s="146"/>
    </row>
    <row r="39" spans="3:6">
      <c r="D39" s="146"/>
      <c r="E39" s="146"/>
      <c r="F39" s="146"/>
    </row>
    <row r="40" spans="3:6">
      <c r="D40" s="146"/>
      <c r="E40" s="146"/>
      <c r="F40" s="146"/>
    </row>
    <row r="41" spans="3:6">
      <c r="D41" s="146"/>
      <c r="E41" s="146"/>
      <c r="F41" s="146"/>
    </row>
    <row r="42" spans="3:6">
      <c r="D42" s="146"/>
      <c r="E42" s="146"/>
      <c r="F42" s="146"/>
    </row>
    <row r="43" spans="3:6">
      <c r="D43" s="146"/>
      <c r="E43" s="146"/>
      <c r="F43" s="146"/>
    </row>
    <row r="44" spans="3:6">
      <c r="D44" s="146"/>
      <c r="E44" s="146"/>
      <c r="F44" s="146"/>
    </row>
    <row r="45" spans="3:6">
      <c r="D45" s="146"/>
      <c r="E45" s="146"/>
      <c r="F45" s="146"/>
    </row>
    <row r="46" spans="3:6">
      <c r="D46" s="146"/>
      <c r="E46" s="146"/>
      <c r="F46" s="146"/>
    </row>
    <row r="47" spans="3:6">
      <c r="D47" s="146"/>
      <c r="E47" s="146"/>
      <c r="F47" s="146"/>
    </row>
    <row r="48" spans="3:6">
      <c r="D48" s="146"/>
      <c r="E48" s="146"/>
      <c r="F48" s="146"/>
    </row>
    <row r="49" spans="4:6">
      <c r="D49" s="146"/>
      <c r="E49" s="146"/>
      <c r="F49" s="146"/>
    </row>
    <row r="50" spans="4:6">
      <c r="D50" s="146"/>
      <c r="E50" s="146"/>
      <c r="F50" s="146"/>
    </row>
    <row r="51" spans="4:6">
      <c r="D51" s="146"/>
      <c r="E51" s="146"/>
      <c r="F51" s="146"/>
    </row>
    <row r="52" spans="4:6">
      <c r="D52" s="146"/>
      <c r="E52" s="146"/>
      <c r="F52" s="146"/>
    </row>
    <row r="53" spans="4:6">
      <c r="D53" s="146"/>
      <c r="E53" s="146"/>
      <c r="F53" s="146"/>
    </row>
    <row r="54" spans="4:6">
      <c r="D54" s="146"/>
      <c r="E54" s="146"/>
      <c r="F54" s="146"/>
    </row>
    <row r="55" spans="4:6">
      <c r="D55" s="146"/>
      <c r="E55" s="146"/>
      <c r="F55" s="146"/>
    </row>
    <row r="56" spans="4:6">
      <c r="D56" s="146"/>
      <c r="E56" s="146"/>
      <c r="F56" s="146"/>
    </row>
    <row r="57" spans="4:6">
      <c r="D57" s="146"/>
      <c r="E57" s="146"/>
      <c r="F57" s="146"/>
    </row>
    <row r="58" spans="4:6">
      <c r="D58" s="146"/>
      <c r="E58" s="146"/>
      <c r="F58" s="146"/>
    </row>
  </sheetData>
  <mergeCells count="17">
    <mergeCell ref="D22:F22"/>
    <mergeCell ref="C25:D25"/>
    <mergeCell ref="D30:F30"/>
    <mergeCell ref="E11:F11"/>
    <mergeCell ref="E15:F15"/>
    <mergeCell ref="E16:F16"/>
    <mergeCell ref="E17:F17"/>
    <mergeCell ref="E18:F18"/>
    <mergeCell ref="E19:F19"/>
    <mergeCell ref="A1:A2"/>
    <mergeCell ref="B1:B10"/>
    <mergeCell ref="C1:G1"/>
    <mergeCell ref="C3:F3"/>
    <mergeCell ref="C4:F4"/>
    <mergeCell ref="E7:F7"/>
    <mergeCell ref="C9:D9"/>
    <mergeCell ref="E10:F10"/>
  </mergeCells>
  <dataValidations count="1">
    <dataValidation type="list" allowBlank="1" showInputMessage="1" showErrorMessage="1" sqref="D7" xr:uid="{00000000-0002-0000-0700-000000000000}">
      <formula1>$T$7:$T$8</formula1>
    </dataValidation>
  </dataValidations>
  <hyperlinks>
    <hyperlink ref="A11" location="'5_Notes__'!A45" display="'5_Notes__'!A45" xr:uid="{00000000-0004-0000-0700-000000000000}"/>
    <hyperlink ref="B11" location="'3__Comments_by_other_party__'!A99" display="2f.1" xr:uid="{00000000-0004-0000-0700-000001000000}"/>
    <hyperlink ref="A15" location="'5_Notes__'!A46" display="'5_Notes__'!A46" xr:uid="{00000000-0004-0000-0700-000002000000}"/>
    <hyperlink ref="B15" location="'3__Comments_by_other_party__'!A101" display="2f.2" xr:uid="{00000000-0004-0000-0700-000003000000}"/>
    <hyperlink ref="A16" location="'5_Notes__'!A47" display="'5_Notes__'!A47" xr:uid="{00000000-0004-0000-0700-000004000000}"/>
    <hyperlink ref="B16" location="'3__Comments_by_other_party__'!A104" display="2f.3" xr:uid="{00000000-0004-0000-0700-000005000000}"/>
    <hyperlink ref="A17" location="'5_Notes__'!A48" display="'5_Notes__'!A48" xr:uid="{00000000-0004-0000-0700-000006000000}"/>
    <hyperlink ref="B17" location="'3__Comments_by_other_party__'!A107" display="2f.4" xr:uid="{00000000-0004-0000-0700-000007000000}"/>
    <hyperlink ref="A18" location="'5_Notes__'!A49" display="'5_Notes__'!A49" xr:uid="{00000000-0004-0000-0700-000008000000}"/>
    <hyperlink ref="B18" location="'3__Comments_by_other_party__'!A110" display="2f.5" xr:uid="{00000000-0004-0000-0700-000009000000}"/>
    <hyperlink ref="A19" location="'5_Notes__'!A50" display="'5_Notes__'!A50" xr:uid="{00000000-0004-0000-0700-00000A000000}"/>
    <hyperlink ref="B19" location="'3__Comments_by_other_party__'!A113" display="2f.6" xr:uid="{00000000-0004-0000-0700-00000B000000}"/>
    <hyperlink ref="B22" location="'3__Comments_by_other_party__'!A116" display="2f.7" xr:uid="{00000000-0004-0000-0700-00000C000000}"/>
    <hyperlink ref="B30" location="'3__Comments_by_other_party__'!A119" display="2f.8" xr:uid="{00000000-0004-0000-0700-00000D000000}"/>
  </hyperlinks>
  <printOptions horizontalCentered="1"/>
  <pageMargins left="0.74803149606299213" right="0.74803149606299213" top="0.47000000000000008" bottom="0.66000000000000014" header="0.33000000000000007" footer="0.27"/>
  <pageSetup paperSize="0" scale="74"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AA183"/>
  <sheetViews>
    <sheetView showGridLines="0" workbookViewId="0">
      <selection activeCell="A152" sqref="A152"/>
    </sheetView>
  </sheetViews>
  <sheetFormatPr defaultColWidth="8.7109375" defaultRowHeight="12.6"/>
  <cols>
    <col min="1" max="2" width="5" style="94" customWidth="1"/>
    <col min="3" max="3" width="51.85546875" style="96" bestFit="1" customWidth="1"/>
    <col min="4" max="4" width="19.7109375" style="96" customWidth="1"/>
    <col min="5" max="5" width="58.42578125" style="96" customWidth="1"/>
    <col min="6" max="19" width="29.28515625" style="96" customWidth="1"/>
    <col min="20" max="26" width="8.7109375" style="96" customWidth="1"/>
    <col min="27" max="27" width="8.7109375" style="136" customWidth="1"/>
    <col min="28" max="28" width="8.7109375" style="96" customWidth="1"/>
    <col min="29" max="16384" width="8.7109375" style="96"/>
  </cols>
  <sheetData>
    <row r="1" spans="1:27" ht="15.6">
      <c r="C1" s="304" t="s">
        <v>226</v>
      </c>
      <c r="D1" s="304"/>
      <c r="E1" s="304"/>
      <c r="F1" s="304"/>
    </row>
    <row r="2" spans="1:27" ht="16.5" customHeight="1">
      <c r="B2" s="147"/>
      <c r="C2" s="95"/>
      <c r="D2" s="95"/>
      <c r="E2" s="95"/>
      <c r="F2" s="95"/>
    </row>
    <row r="3" spans="1:27" ht="72" customHeight="1">
      <c r="B3" s="296" t="str">
        <f>IF(Start!E50="OPERATOR","Link to Comments by the TCA",IF(Start!E50=0,"Link to Comments by the other party","Link to Comments by the OPERATOR"))</f>
        <v>Link to Comments by the other party</v>
      </c>
      <c r="C3" s="321" t="s">
        <v>227</v>
      </c>
      <c r="D3" s="321"/>
      <c r="E3" s="321"/>
      <c r="F3" s="321"/>
      <c r="G3" s="321"/>
      <c r="H3" s="321"/>
      <c r="I3" s="321"/>
      <c r="J3" s="321"/>
      <c r="K3" s="321"/>
      <c r="L3" s="321"/>
    </row>
    <row r="4" spans="1:27" ht="36" customHeight="1">
      <c r="B4" s="296"/>
      <c r="C4" s="310" t="s">
        <v>228</v>
      </c>
      <c r="D4" s="310"/>
      <c r="E4" s="310"/>
      <c r="F4" s="310"/>
      <c r="G4" s="310"/>
      <c r="H4" s="310"/>
      <c r="I4" s="310"/>
      <c r="J4" s="310"/>
      <c r="K4" s="310"/>
      <c r="L4" s="310"/>
    </row>
    <row r="5" spans="1:27" ht="39" customHeight="1">
      <c r="A5" s="148"/>
      <c r="B5" s="296"/>
      <c r="C5" s="317" t="s">
        <v>229</v>
      </c>
      <c r="D5" s="317"/>
      <c r="E5" s="317"/>
      <c r="F5" s="317"/>
      <c r="G5" s="317"/>
      <c r="H5" s="317"/>
      <c r="I5" s="317"/>
      <c r="J5" s="317"/>
      <c r="K5" s="317"/>
      <c r="L5" s="317"/>
    </row>
    <row r="6" spans="1:27" ht="20.100000000000001" customHeight="1">
      <c r="B6" s="147"/>
      <c r="C6" s="149"/>
      <c r="D6" s="149"/>
      <c r="E6" s="149"/>
      <c r="F6" s="149"/>
      <c r="G6" s="149"/>
      <c r="H6" s="149"/>
      <c r="I6" s="149"/>
      <c r="J6" s="149"/>
      <c r="K6" s="149"/>
      <c r="L6" s="149"/>
    </row>
    <row r="7" spans="1:27" ht="16.5" customHeight="1">
      <c r="B7" s="147"/>
      <c r="C7" s="337"/>
      <c r="D7" s="337"/>
      <c r="E7" s="337"/>
      <c r="F7" s="337"/>
      <c r="G7" s="337"/>
      <c r="H7" s="337"/>
      <c r="I7" s="337"/>
      <c r="J7" s="337"/>
      <c r="K7" s="337"/>
      <c r="L7" s="337"/>
    </row>
    <row r="8" spans="1:27" ht="12.95">
      <c r="A8" s="72">
        <v>38</v>
      </c>
      <c r="B8" s="147"/>
      <c r="C8" s="96" t="s">
        <v>230</v>
      </c>
      <c r="D8" s="42"/>
      <c r="E8" s="212"/>
      <c r="F8" s="322" t="str">
        <f>IF(E8="MCC calculator", "Complete sections I and II below", IF(E8="Other method", "Complete sections I, II and III below (as a minimum please provide the average commercial fare data for section I and II)", IF(E8="", "")))</f>
        <v/>
      </c>
      <c r="G8" s="322"/>
      <c r="AA8" s="136" t="s">
        <v>231</v>
      </c>
    </row>
    <row r="9" spans="1:27" ht="16.5" customHeight="1">
      <c r="B9" s="147"/>
      <c r="C9" s="337"/>
      <c r="D9" s="337"/>
      <c r="E9" s="337"/>
      <c r="F9" s="337"/>
      <c r="G9" s="337"/>
      <c r="AA9" s="136" t="s">
        <v>204</v>
      </c>
    </row>
    <row r="10" spans="1:27" ht="12.95">
      <c r="A10" s="72">
        <v>39</v>
      </c>
      <c r="B10" s="72"/>
      <c r="C10" s="99" t="s">
        <v>232</v>
      </c>
    </row>
    <row r="11" spans="1:27">
      <c r="A11" s="142"/>
      <c r="B11" s="142"/>
    </row>
    <row r="12" spans="1:27" ht="12.95">
      <c r="A12" s="249">
        <v>40</v>
      </c>
      <c r="B12" s="72"/>
      <c r="C12" s="146" t="s">
        <v>233</v>
      </c>
      <c r="E12" s="227"/>
      <c r="F12" s="227"/>
      <c r="G12" s="227"/>
      <c r="H12" s="227"/>
      <c r="I12" s="227"/>
      <c r="J12" s="227"/>
      <c r="K12" s="227"/>
      <c r="L12" s="227"/>
      <c r="M12" s="227"/>
      <c r="N12" s="227"/>
      <c r="O12" s="227"/>
      <c r="P12" s="227"/>
      <c r="Q12" s="227"/>
      <c r="R12" s="227"/>
      <c r="S12" s="227"/>
    </row>
    <row r="13" spans="1:27" ht="7.5" customHeight="1">
      <c r="A13" s="150"/>
      <c r="B13" s="150"/>
      <c r="C13" s="146"/>
      <c r="E13" s="151"/>
      <c r="F13" s="151"/>
      <c r="G13" s="151"/>
      <c r="H13" s="151"/>
      <c r="I13" s="151"/>
      <c r="J13" s="151"/>
      <c r="K13" s="151"/>
      <c r="L13" s="151"/>
      <c r="M13" s="151"/>
      <c r="N13" s="151"/>
      <c r="O13" s="151"/>
      <c r="P13" s="151"/>
      <c r="Q13" s="151"/>
      <c r="R13" s="151"/>
      <c r="S13" s="151"/>
    </row>
    <row r="14" spans="1:27" ht="12.95">
      <c r="A14" s="115">
        <v>41</v>
      </c>
      <c r="B14" s="115" t="s">
        <v>234</v>
      </c>
      <c r="C14" s="146" t="s">
        <v>235</v>
      </c>
      <c r="E14" s="201"/>
      <c r="F14" s="214"/>
      <c r="G14" s="214"/>
      <c r="H14" s="214"/>
      <c r="I14" s="214"/>
      <c r="J14" s="214"/>
      <c r="K14" s="214"/>
      <c r="L14" s="214"/>
      <c r="M14" s="214"/>
      <c r="N14" s="214"/>
      <c r="O14" s="214"/>
      <c r="P14" s="214"/>
      <c r="Q14" s="214"/>
      <c r="R14" s="214"/>
      <c r="S14" s="214"/>
    </row>
    <row r="15" spans="1:27" ht="68.45" customHeight="1">
      <c r="A15" s="115"/>
      <c r="B15" s="115"/>
      <c r="C15" s="146" t="s">
        <v>236</v>
      </c>
      <c r="E15" s="214"/>
      <c r="F15" s="214"/>
      <c r="G15" s="214"/>
      <c r="H15" s="214"/>
      <c r="I15" s="214"/>
      <c r="J15" s="214"/>
      <c r="K15" s="214"/>
      <c r="L15" s="214"/>
      <c r="M15" s="214"/>
      <c r="N15" s="214"/>
      <c r="O15" s="214"/>
      <c r="P15" s="214"/>
      <c r="Q15" s="214"/>
      <c r="R15" s="214"/>
      <c r="S15" s="214"/>
    </row>
    <row r="16" spans="1:27" ht="7.5" customHeight="1">
      <c r="A16" s="115"/>
      <c r="B16" s="115"/>
      <c r="C16" s="146"/>
      <c r="E16" s="152"/>
      <c r="F16" s="152"/>
      <c r="G16" s="152"/>
      <c r="H16" s="152"/>
      <c r="I16" s="152"/>
      <c r="J16" s="152"/>
      <c r="K16" s="152"/>
      <c r="L16" s="152"/>
      <c r="M16" s="152"/>
      <c r="N16" s="152"/>
      <c r="O16" s="152"/>
      <c r="P16" s="152"/>
      <c r="Q16" s="152"/>
      <c r="R16" s="152"/>
      <c r="S16" s="152"/>
    </row>
    <row r="17" spans="1:19" ht="12.95">
      <c r="A17" s="115">
        <v>42</v>
      </c>
      <c r="B17" s="115" t="s">
        <v>237</v>
      </c>
      <c r="C17" s="146" t="s">
        <v>238</v>
      </c>
      <c r="E17" s="228"/>
      <c r="F17" s="214"/>
      <c r="G17" s="214"/>
      <c r="H17" s="214"/>
      <c r="I17" s="214"/>
      <c r="J17" s="214"/>
      <c r="K17" s="214"/>
      <c r="L17" s="214"/>
      <c r="M17" s="214"/>
      <c r="N17" s="214"/>
      <c r="O17" s="214"/>
      <c r="P17" s="214"/>
      <c r="Q17" s="214"/>
      <c r="R17" s="214"/>
      <c r="S17" s="214"/>
    </row>
    <row r="18" spans="1:19" ht="107.1" customHeight="1">
      <c r="A18" s="115"/>
      <c r="B18" s="115"/>
      <c r="C18" s="146" t="s">
        <v>239</v>
      </c>
      <c r="E18" s="214"/>
      <c r="F18" s="214"/>
      <c r="G18" s="214"/>
      <c r="H18" s="214"/>
      <c r="I18" s="214"/>
      <c r="J18" s="214"/>
      <c r="K18" s="214"/>
      <c r="L18" s="214"/>
      <c r="M18" s="214"/>
      <c r="N18" s="214"/>
      <c r="O18" s="214"/>
      <c r="P18" s="214"/>
      <c r="Q18" s="214"/>
      <c r="R18" s="214"/>
      <c r="S18" s="214"/>
    </row>
    <row r="19" spans="1:19" ht="7.5" customHeight="1">
      <c r="A19" s="150"/>
      <c r="B19" s="150"/>
      <c r="C19" s="146"/>
      <c r="E19" s="151"/>
      <c r="F19" s="151"/>
      <c r="G19" s="151"/>
      <c r="H19" s="151"/>
      <c r="I19" s="151"/>
      <c r="J19" s="151"/>
      <c r="K19" s="151"/>
      <c r="L19" s="151"/>
      <c r="M19" s="151"/>
      <c r="N19" s="151"/>
      <c r="O19" s="151"/>
      <c r="P19" s="151"/>
      <c r="Q19" s="151"/>
      <c r="R19" s="151"/>
      <c r="S19" s="151"/>
    </row>
    <row r="20" spans="1:19" ht="39.950000000000003" customHeight="1">
      <c r="A20" s="115">
        <v>43</v>
      </c>
      <c r="B20" s="115" t="s">
        <v>240</v>
      </c>
      <c r="C20" s="127" t="s">
        <v>241</v>
      </c>
      <c r="E20" s="215"/>
      <c r="F20" s="229"/>
      <c r="G20" s="229"/>
      <c r="H20" s="229"/>
      <c r="I20" s="229"/>
      <c r="J20" s="229"/>
      <c r="K20" s="229"/>
      <c r="L20" s="229"/>
      <c r="M20" s="229"/>
      <c r="N20" s="229"/>
      <c r="O20" s="229"/>
      <c r="P20" s="229"/>
      <c r="Q20" s="229"/>
      <c r="R20" s="229"/>
      <c r="S20" s="229"/>
    </row>
    <row r="21" spans="1:19" ht="12.95">
      <c r="A21" s="115"/>
      <c r="B21" s="115"/>
      <c r="C21" s="146" t="s">
        <v>242</v>
      </c>
      <c r="E21" s="229"/>
      <c r="F21" s="229"/>
      <c r="G21" s="229"/>
      <c r="H21" s="229"/>
      <c r="I21" s="229"/>
      <c r="J21" s="229"/>
      <c r="K21" s="229"/>
      <c r="L21" s="229"/>
      <c r="M21" s="229"/>
      <c r="N21" s="229"/>
      <c r="O21" s="229"/>
      <c r="P21" s="229"/>
      <c r="Q21" s="229"/>
      <c r="R21" s="229"/>
      <c r="S21" s="229"/>
    </row>
    <row r="22" spans="1:19" ht="7.5" customHeight="1">
      <c r="A22" s="150"/>
      <c r="B22" s="150"/>
      <c r="C22" s="127"/>
    </row>
    <row r="23" spans="1:19" ht="12.95">
      <c r="A23" s="115">
        <v>44</v>
      </c>
      <c r="B23" s="115" t="s">
        <v>243</v>
      </c>
      <c r="C23" s="153" t="s">
        <v>244</v>
      </c>
      <c r="E23" s="230"/>
      <c r="F23" s="230"/>
      <c r="G23" s="230"/>
      <c r="H23" s="230"/>
      <c r="I23" s="230"/>
      <c r="J23" s="230"/>
      <c r="K23" s="230"/>
      <c r="L23" s="230"/>
      <c r="M23" s="230"/>
      <c r="N23" s="230"/>
      <c r="O23" s="230"/>
      <c r="P23" s="230"/>
      <c r="Q23" s="230"/>
      <c r="R23" s="230"/>
      <c r="S23" s="230"/>
    </row>
    <row r="24" spans="1:19" ht="47.45" customHeight="1">
      <c r="A24" s="115">
        <v>45</v>
      </c>
      <c r="B24" s="115"/>
      <c r="C24" s="146" t="s">
        <v>245</v>
      </c>
      <c r="E24" s="227"/>
      <c r="F24" s="227"/>
      <c r="G24" s="227"/>
      <c r="H24" s="227"/>
      <c r="I24" s="227"/>
      <c r="J24" s="227"/>
      <c r="K24" s="227"/>
      <c r="L24" s="227"/>
      <c r="M24" s="227"/>
      <c r="N24" s="227"/>
      <c r="O24" s="227"/>
      <c r="P24" s="227"/>
      <c r="Q24" s="227"/>
      <c r="R24" s="227"/>
      <c r="S24" s="227"/>
    </row>
    <row r="25" spans="1:19" ht="7.5" customHeight="1">
      <c r="A25" s="150"/>
      <c r="B25" s="150"/>
      <c r="C25" s="146"/>
      <c r="E25" s="151"/>
      <c r="F25" s="151"/>
      <c r="G25" s="151"/>
      <c r="H25" s="151"/>
      <c r="I25" s="151"/>
      <c r="J25" s="151"/>
      <c r="K25" s="151"/>
      <c r="L25" s="151"/>
      <c r="M25" s="151"/>
      <c r="N25" s="151"/>
      <c r="O25" s="151"/>
      <c r="P25" s="151"/>
      <c r="Q25" s="151"/>
      <c r="R25" s="151"/>
      <c r="S25" s="151"/>
    </row>
    <row r="26" spans="1:19" ht="12.95">
      <c r="A26" s="115">
        <v>46</v>
      </c>
      <c r="B26" s="115" t="s">
        <v>246</v>
      </c>
      <c r="C26" s="146" t="s">
        <v>247</v>
      </c>
      <c r="E26" s="230"/>
      <c r="F26" s="230"/>
      <c r="G26" s="230"/>
      <c r="H26" s="230"/>
      <c r="I26" s="230"/>
      <c r="J26" s="230"/>
      <c r="K26" s="230"/>
      <c r="L26" s="230"/>
      <c r="M26" s="230"/>
      <c r="N26" s="230"/>
      <c r="O26" s="230"/>
      <c r="P26" s="230"/>
      <c r="Q26" s="230"/>
      <c r="R26" s="230"/>
      <c r="S26" s="230"/>
    </row>
    <row r="27" spans="1:19" ht="12.95">
      <c r="A27" s="115">
        <v>47</v>
      </c>
      <c r="B27" s="115"/>
      <c r="C27" s="146" t="s">
        <v>248</v>
      </c>
      <c r="E27" s="227"/>
      <c r="F27" s="227"/>
      <c r="G27" s="227"/>
      <c r="H27" s="227"/>
      <c r="I27" s="227"/>
      <c r="J27" s="227"/>
      <c r="K27" s="227"/>
      <c r="L27" s="227"/>
      <c r="M27" s="227"/>
      <c r="N27" s="227"/>
      <c r="O27" s="227"/>
      <c r="P27" s="227"/>
      <c r="Q27" s="227"/>
      <c r="R27" s="227"/>
      <c r="S27" s="227"/>
    </row>
    <row r="28" spans="1:19" ht="7.5" customHeight="1">
      <c r="A28" s="150"/>
      <c r="B28" s="150"/>
      <c r="C28" s="146"/>
      <c r="E28" s="151"/>
      <c r="F28" s="151"/>
      <c r="G28" s="151"/>
      <c r="H28" s="151"/>
      <c r="I28" s="151"/>
      <c r="J28" s="151"/>
      <c r="K28" s="151"/>
      <c r="L28" s="151"/>
      <c r="M28" s="151"/>
      <c r="N28" s="151"/>
      <c r="O28" s="151"/>
      <c r="P28" s="151"/>
      <c r="Q28" s="151"/>
      <c r="R28" s="151"/>
      <c r="S28" s="151"/>
    </row>
    <row r="29" spans="1:19" ht="12.95">
      <c r="A29" s="115">
        <v>48</v>
      </c>
      <c r="B29" s="115" t="s">
        <v>249</v>
      </c>
      <c r="C29" s="146" t="s">
        <v>250</v>
      </c>
      <c r="E29" s="230"/>
      <c r="F29" s="230"/>
      <c r="G29" s="230"/>
      <c r="H29" s="230"/>
      <c r="I29" s="230"/>
      <c r="J29" s="230"/>
      <c r="K29" s="230"/>
      <c r="L29" s="230"/>
      <c r="M29" s="230"/>
      <c r="N29" s="230"/>
      <c r="O29" s="230"/>
      <c r="P29" s="230"/>
      <c r="Q29" s="230"/>
      <c r="R29" s="230"/>
      <c r="S29" s="230"/>
    </row>
    <row r="30" spans="1:19" ht="48" customHeight="1">
      <c r="A30" s="115">
        <v>49</v>
      </c>
      <c r="B30" s="115"/>
      <c r="C30" s="146" t="s">
        <v>251</v>
      </c>
      <c r="E30" s="227"/>
      <c r="F30" s="227"/>
      <c r="G30" s="227"/>
      <c r="H30" s="227"/>
      <c r="I30" s="227"/>
      <c r="J30" s="227"/>
      <c r="K30" s="227"/>
      <c r="L30" s="227"/>
      <c r="M30" s="227"/>
      <c r="N30" s="227"/>
      <c r="O30" s="227"/>
      <c r="P30" s="227"/>
      <c r="Q30" s="227"/>
      <c r="R30" s="227"/>
      <c r="S30" s="227"/>
    </row>
    <row r="31" spans="1:19" ht="7.5" customHeight="1">
      <c r="A31" s="150"/>
      <c r="B31" s="150"/>
      <c r="C31" s="146"/>
      <c r="E31" s="151"/>
      <c r="F31" s="151"/>
      <c r="G31" s="151"/>
      <c r="H31" s="151"/>
      <c r="I31" s="151"/>
      <c r="J31" s="151"/>
      <c r="K31" s="151"/>
      <c r="L31" s="151"/>
      <c r="M31" s="151"/>
      <c r="N31" s="151"/>
      <c r="O31" s="151"/>
      <c r="P31" s="151"/>
      <c r="Q31" s="151"/>
      <c r="R31" s="151"/>
      <c r="S31" s="151"/>
    </row>
    <row r="32" spans="1:19" ht="12.95">
      <c r="A32" s="115">
        <v>50</v>
      </c>
      <c r="B32" s="115" t="s">
        <v>252</v>
      </c>
      <c r="C32" s="146" t="s">
        <v>253</v>
      </c>
      <c r="E32" s="230"/>
      <c r="F32" s="230"/>
      <c r="G32" s="230"/>
      <c r="H32" s="230"/>
      <c r="I32" s="230"/>
      <c r="J32" s="230"/>
      <c r="K32" s="230"/>
      <c r="L32" s="230"/>
      <c r="M32" s="230"/>
      <c r="N32" s="230"/>
      <c r="O32" s="230"/>
      <c r="P32" s="230"/>
      <c r="Q32" s="230"/>
      <c r="R32" s="230"/>
      <c r="S32" s="230"/>
    </row>
    <row r="33" spans="1:19" ht="51.95" customHeight="1">
      <c r="A33" s="115">
        <v>51</v>
      </c>
      <c r="B33" s="115"/>
      <c r="C33" s="146" t="s">
        <v>254</v>
      </c>
      <c r="E33" s="227"/>
      <c r="F33" s="227"/>
      <c r="G33" s="227"/>
      <c r="H33" s="227"/>
      <c r="I33" s="227"/>
      <c r="J33" s="227"/>
      <c r="K33" s="227"/>
      <c r="L33" s="227"/>
      <c r="M33" s="227"/>
      <c r="N33" s="227"/>
      <c r="O33" s="227"/>
      <c r="P33" s="227"/>
      <c r="Q33" s="227"/>
      <c r="R33" s="227"/>
      <c r="S33" s="227"/>
    </row>
    <row r="34" spans="1:19" ht="7.5" customHeight="1">
      <c r="A34" s="142"/>
      <c r="B34" s="142"/>
      <c r="C34" s="146"/>
      <c r="E34" s="151"/>
      <c r="F34" s="151"/>
      <c r="G34" s="151"/>
      <c r="H34" s="151"/>
      <c r="I34" s="151"/>
      <c r="J34" s="151"/>
      <c r="K34" s="151"/>
      <c r="L34" s="151"/>
      <c r="M34" s="151"/>
      <c r="N34" s="151"/>
      <c r="O34" s="151"/>
      <c r="P34" s="151"/>
      <c r="Q34" s="151"/>
      <c r="R34" s="151"/>
      <c r="S34" s="151"/>
    </row>
    <row r="35" spans="1:19" ht="12.95">
      <c r="A35" s="115">
        <v>52</v>
      </c>
      <c r="B35" s="115" t="s">
        <v>255</v>
      </c>
      <c r="C35" s="146" t="s">
        <v>256</v>
      </c>
      <c r="E35" s="230"/>
      <c r="F35" s="230"/>
      <c r="G35" s="230"/>
      <c r="H35" s="230"/>
      <c r="I35" s="230"/>
      <c r="J35" s="230"/>
      <c r="K35" s="230"/>
      <c r="L35" s="230"/>
      <c r="M35" s="230"/>
      <c r="N35" s="230"/>
      <c r="O35" s="230"/>
      <c r="P35" s="230"/>
      <c r="Q35" s="230"/>
      <c r="R35" s="230"/>
      <c r="S35" s="230"/>
    </row>
    <row r="36" spans="1:19">
      <c r="A36" s="142"/>
      <c r="B36" s="142"/>
    </row>
    <row r="37" spans="1:19">
      <c r="A37" s="142"/>
      <c r="B37" s="142"/>
    </row>
    <row r="38" spans="1:19">
      <c r="A38" s="142"/>
      <c r="B38" s="142"/>
    </row>
    <row r="39" spans="1:19" ht="12.95">
      <c r="A39" s="72">
        <v>53</v>
      </c>
      <c r="B39" s="72" t="s">
        <v>257</v>
      </c>
      <c r="C39" s="99" t="s">
        <v>258</v>
      </c>
    </row>
    <row r="40" spans="1:19">
      <c r="A40" s="142"/>
      <c r="B40" s="142"/>
    </row>
    <row r="41" spans="1:19" ht="30" customHeight="1">
      <c r="A41" s="142"/>
      <c r="B41" s="142"/>
      <c r="C41" s="216" t="s">
        <v>162</v>
      </c>
      <c r="D41" s="216" t="s">
        <v>259</v>
      </c>
      <c r="E41" s="216" t="s">
        <v>164</v>
      </c>
      <c r="F41" s="216" t="s">
        <v>260</v>
      </c>
    </row>
    <row r="42" spans="1:19" ht="12.95">
      <c r="A42" s="142"/>
      <c r="B42" s="142"/>
      <c r="C42" s="101">
        <v>54</v>
      </c>
      <c r="D42" s="101">
        <v>55</v>
      </c>
      <c r="E42" s="101">
        <v>56</v>
      </c>
      <c r="F42" s="101">
        <v>57</v>
      </c>
    </row>
    <row r="43" spans="1:19" ht="14.1">
      <c r="A43" s="142"/>
      <c r="B43" s="142"/>
      <c r="C43" s="154" t="s">
        <v>261</v>
      </c>
      <c r="D43" s="334"/>
      <c r="E43" s="334"/>
      <c r="F43" s="334"/>
    </row>
    <row r="44" spans="1:19" ht="14.1">
      <c r="A44" s="142"/>
      <c r="B44" s="142"/>
      <c r="C44" s="155" t="s">
        <v>141</v>
      </c>
      <c r="D44" s="231"/>
      <c r="E44" s="232"/>
      <c r="F44" s="233"/>
    </row>
    <row r="45" spans="1:19" ht="14.1">
      <c r="A45" s="142"/>
      <c r="B45" s="142"/>
      <c r="C45" s="155" t="s">
        <v>141</v>
      </c>
      <c r="D45" s="231"/>
      <c r="E45" s="232"/>
      <c r="F45" s="233"/>
    </row>
    <row r="46" spans="1:19" ht="14.1">
      <c r="A46" s="142"/>
      <c r="B46" s="142"/>
      <c r="C46" s="155" t="s">
        <v>141</v>
      </c>
      <c r="D46" s="231"/>
      <c r="E46" s="232"/>
      <c r="F46" s="233"/>
    </row>
    <row r="47" spans="1:19" ht="14.1">
      <c r="A47" s="142"/>
      <c r="B47" s="142"/>
      <c r="C47" s="155" t="s">
        <v>141</v>
      </c>
      <c r="D47" s="231"/>
      <c r="E47" s="232"/>
      <c r="F47" s="233"/>
    </row>
    <row r="48" spans="1:19" ht="14.1">
      <c r="A48" s="142"/>
      <c r="B48" s="142"/>
      <c r="C48" s="155" t="s">
        <v>141</v>
      </c>
      <c r="D48" s="231"/>
      <c r="E48" s="232"/>
      <c r="F48" s="233"/>
    </row>
    <row r="49" spans="1:6" ht="14.1">
      <c r="A49" s="142"/>
      <c r="B49" s="142"/>
      <c r="C49" s="155" t="s">
        <v>141</v>
      </c>
      <c r="D49" s="231"/>
      <c r="E49" s="232"/>
      <c r="F49" s="233"/>
    </row>
    <row r="50" spans="1:6" ht="14.1">
      <c r="A50" s="142"/>
      <c r="B50" s="142"/>
      <c r="C50" s="154" t="s">
        <v>261</v>
      </c>
      <c r="D50" s="334"/>
      <c r="E50" s="334"/>
      <c r="F50" s="334"/>
    </row>
    <row r="51" spans="1:6" ht="14.1">
      <c r="A51" s="142"/>
      <c r="B51" s="142"/>
      <c r="C51" s="155" t="s">
        <v>141</v>
      </c>
      <c r="D51" s="231"/>
      <c r="E51" s="232"/>
      <c r="F51" s="233"/>
    </row>
    <row r="52" spans="1:6" ht="14.1">
      <c r="A52" s="142"/>
      <c r="B52" s="142"/>
      <c r="C52" s="155" t="s">
        <v>141</v>
      </c>
      <c r="D52" s="231"/>
      <c r="E52" s="232"/>
      <c r="F52" s="233"/>
    </row>
    <row r="53" spans="1:6" ht="14.1">
      <c r="A53" s="142"/>
      <c r="B53" s="142"/>
      <c r="C53" s="155" t="s">
        <v>141</v>
      </c>
      <c r="D53" s="231"/>
      <c r="E53" s="232"/>
      <c r="F53" s="233"/>
    </row>
    <row r="54" spans="1:6" ht="14.1">
      <c r="A54" s="142"/>
      <c r="B54" s="142"/>
      <c r="C54" s="155" t="s">
        <v>141</v>
      </c>
      <c r="D54" s="231"/>
      <c r="E54" s="232"/>
      <c r="F54" s="233"/>
    </row>
    <row r="55" spans="1:6" ht="14.1">
      <c r="A55" s="142"/>
      <c r="B55" s="142"/>
      <c r="C55" s="155" t="s">
        <v>141</v>
      </c>
      <c r="D55" s="231"/>
      <c r="E55" s="232"/>
      <c r="F55" s="233"/>
    </row>
    <row r="56" spans="1:6" ht="14.1">
      <c r="A56" s="142"/>
      <c r="B56" s="142"/>
      <c r="C56" s="155" t="s">
        <v>141</v>
      </c>
      <c r="D56" s="231"/>
      <c r="E56" s="232"/>
      <c r="F56" s="233"/>
    </row>
    <row r="57" spans="1:6" ht="14.1">
      <c r="A57" s="142"/>
      <c r="B57" s="142"/>
      <c r="C57" s="154" t="s">
        <v>261</v>
      </c>
      <c r="D57" s="334"/>
      <c r="E57" s="334"/>
      <c r="F57" s="334"/>
    </row>
    <row r="58" spans="1:6" ht="14.1">
      <c r="A58" s="142"/>
      <c r="B58" s="142"/>
      <c r="C58" s="155" t="s">
        <v>141</v>
      </c>
      <c r="D58" s="231"/>
      <c r="E58" s="232"/>
      <c r="F58" s="233"/>
    </row>
    <row r="59" spans="1:6" ht="14.1">
      <c r="A59" s="142"/>
      <c r="B59" s="142"/>
      <c r="C59" s="155" t="s">
        <v>141</v>
      </c>
      <c r="D59" s="231"/>
      <c r="E59" s="232"/>
      <c r="F59" s="233"/>
    </row>
    <row r="60" spans="1:6" ht="14.1">
      <c r="A60" s="142"/>
      <c r="B60" s="142"/>
      <c r="C60" s="155" t="s">
        <v>141</v>
      </c>
      <c r="D60" s="231"/>
      <c r="E60" s="232"/>
      <c r="F60" s="233"/>
    </row>
    <row r="61" spans="1:6" ht="14.1">
      <c r="A61" s="142"/>
      <c r="B61" s="142"/>
      <c r="C61" s="155" t="s">
        <v>141</v>
      </c>
      <c r="D61" s="231"/>
      <c r="E61" s="232"/>
      <c r="F61" s="233"/>
    </row>
    <row r="62" spans="1:6" ht="14.1">
      <c r="A62" s="142"/>
      <c r="B62" s="142"/>
      <c r="C62" s="155" t="s">
        <v>141</v>
      </c>
      <c r="D62" s="231"/>
      <c r="E62" s="232"/>
      <c r="F62" s="233"/>
    </row>
    <row r="63" spans="1:6" ht="14.1">
      <c r="A63" s="142"/>
      <c r="B63" s="142"/>
      <c r="C63" s="155" t="s">
        <v>141</v>
      </c>
      <c r="D63" s="231"/>
      <c r="E63" s="232"/>
      <c r="F63" s="233"/>
    </row>
    <row r="64" spans="1:6" ht="14.1">
      <c r="A64" s="142"/>
      <c r="B64" s="142"/>
      <c r="C64" s="154" t="s">
        <v>261</v>
      </c>
      <c r="D64" s="334"/>
      <c r="E64" s="334"/>
      <c r="F64" s="334"/>
    </row>
    <row r="65" spans="1:6" ht="14.1">
      <c r="A65" s="142"/>
      <c r="B65" s="142"/>
      <c r="C65" s="155" t="s">
        <v>141</v>
      </c>
      <c r="D65" s="231"/>
      <c r="E65" s="232"/>
      <c r="F65" s="233"/>
    </row>
    <row r="66" spans="1:6" ht="14.1">
      <c r="A66" s="142"/>
      <c r="B66" s="142"/>
      <c r="C66" s="155" t="s">
        <v>141</v>
      </c>
      <c r="D66" s="231"/>
      <c r="E66" s="232"/>
      <c r="F66" s="233"/>
    </row>
    <row r="67" spans="1:6" ht="14.1">
      <c r="A67" s="142"/>
      <c r="B67" s="142"/>
      <c r="C67" s="155" t="s">
        <v>141</v>
      </c>
      <c r="D67" s="231"/>
      <c r="E67" s="232"/>
      <c r="F67" s="233"/>
    </row>
    <row r="68" spans="1:6" ht="14.1">
      <c r="A68" s="142"/>
      <c r="B68" s="142"/>
      <c r="C68" s="155" t="s">
        <v>141</v>
      </c>
      <c r="D68" s="231"/>
      <c r="E68" s="232"/>
      <c r="F68" s="233"/>
    </row>
    <row r="69" spans="1:6" ht="14.1">
      <c r="A69" s="142"/>
      <c r="B69" s="142"/>
      <c r="C69" s="155" t="s">
        <v>141</v>
      </c>
      <c r="D69" s="231"/>
      <c r="E69" s="232"/>
      <c r="F69" s="233"/>
    </row>
    <row r="70" spans="1:6" ht="14.1">
      <c r="A70" s="142"/>
      <c r="B70" s="142"/>
      <c r="C70" s="155" t="s">
        <v>141</v>
      </c>
      <c r="D70" s="231"/>
      <c r="E70" s="232"/>
      <c r="F70" s="233"/>
    </row>
    <row r="71" spans="1:6" ht="14.1">
      <c r="A71" s="142"/>
      <c r="B71" s="142"/>
      <c r="C71" s="154" t="s">
        <v>261</v>
      </c>
      <c r="D71" s="334"/>
      <c r="E71" s="334"/>
      <c r="F71" s="334"/>
    </row>
    <row r="72" spans="1:6" ht="14.1">
      <c r="A72" s="142"/>
      <c r="B72" s="142"/>
      <c r="C72" s="155" t="s">
        <v>141</v>
      </c>
      <c r="D72" s="231"/>
      <c r="E72" s="232"/>
      <c r="F72" s="233"/>
    </row>
    <row r="73" spans="1:6" ht="14.1">
      <c r="A73" s="142"/>
      <c r="B73" s="142"/>
      <c r="C73" s="155" t="s">
        <v>141</v>
      </c>
      <c r="D73" s="231"/>
      <c r="E73" s="232"/>
      <c r="F73" s="233"/>
    </row>
    <row r="74" spans="1:6" ht="14.1">
      <c r="A74" s="142"/>
      <c r="B74" s="142"/>
      <c r="C74" s="155" t="s">
        <v>141</v>
      </c>
      <c r="D74" s="231"/>
      <c r="E74" s="232"/>
      <c r="F74" s="233"/>
    </row>
    <row r="75" spans="1:6" ht="14.1">
      <c r="A75" s="142"/>
      <c r="B75" s="142"/>
      <c r="C75" s="155" t="s">
        <v>141</v>
      </c>
      <c r="D75" s="231"/>
      <c r="E75" s="232"/>
      <c r="F75" s="233"/>
    </row>
    <row r="76" spans="1:6" ht="14.1">
      <c r="A76" s="142"/>
      <c r="B76" s="142"/>
      <c r="C76" s="155" t="s">
        <v>141</v>
      </c>
      <c r="D76" s="231"/>
      <c r="E76" s="232"/>
      <c r="F76" s="233"/>
    </row>
    <row r="77" spans="1:6" ht="14.1">
      <c r="A77" s="142"/>
      <c r="B77" s="142"/>
      <c r="C77" s="155" t="s">
        <v>141</v>
      </c>
      <c r="D77" s="231"/>
      <c r="E77" s="232"/>
      <c r="F77" s="233"/>
    </row>
    <row r="78" spans="1:6" ht="14.1">
      <c r="A78" s="142"/>
      <c r="B78" s="142"/>
      <c r="C78" s="154" t="s">
        <v>261</v>
      </c>
      <c r="D78" s="334"/>
      <c r="E78" s="334"/>
      <c r="F78" s="334"/>
    </row>
    <row r="79" spans="1:6" ht="14.1">
      <c r="A79" s="142"/>
      <c r="B79" s="142"/>
      <c r="C79" s="155" t="s">
        <v>141</v>
      </c>
      <c r="D79" s="231"/>
      <c r="E79" s="232"/>
      <c r="F79" s="233"/>
    </row>
    <row r="80" spans="1:6" ht="14.1">
      <c r="A80" s="142"/>
      <c r="B80" s="142"/>
      <c r="C80" s="155" t="s">
        <v>141</v>
      </c>
      <c r="D80" s="231"/>
      <c r="E80" s="232"/>
      <c r="F80" s="233"/>
    </row>
    <row r="81" spans="1:6" ht="14.1">
      <c r="A81" s="142"/>
      <c r="B81" s="142"/>
      <c r="C81" s="155" t="s">
        <v>141</v>
      </c>
      <c r="D81" s="231"/>
      <c r="E81" s="232"/>
      <c r="F81" s="233"/>
    </row>
    <row r="82" spans="1:6" ht="14.1">
      <c r="A82" s="142"/>
      <c r="B82" s="142"/>
      <c r="C82" s="155" t="s">
        <v>141</v>
      </c>
      <c r="D82" s="231"/>
      <c r="E82" s="232"/>
      <c r="F82" s="233"/>
    </row>
    <row r="83" spans="1:6" ht="14.1">
      <c r="A83" s="142"/>
      <c r="B83" s="142"/>
      <c r="C83" s="155" t="s">
        <v>141</v>
      </c>
      <c r="D83" s="231"/>
      <c r="E83" s="232"/>
      <c r="F83" s="233"/>
    </row>
    <row r="84" spans="1:6" ht="14.1">
      <c r="A84" s="142"/>
      <c r="B84" s="142"/>
      <c r="C84" s="155" t="s">
        <v>141</v>
      </c>
      <c r="D84" s="231"/>
      <c r="E84" s="232"/>
      <c r="F84" s="233"/>
    </row>
    <row r="85" spans="1:6" ht="14.1">
      <c r="A85" s="142"/>
      <c r="B85" s="142"/>
      <c r="C85" s="154" t="s">
        <v>261</v>
      </c>
      <c r="D85" s="334"/>
      <c r="E85" s="334"/>
      <c r="F85" s="334"/>
    </row>
    <row r="86" spans="1:6" ht="14.1">
      <c r="A86" s="142"/>
      <c r="B86" s="142"/>
      <c r="C86" s="155" t="s">
        <v>141</v>
      </c>
      <c r="D86" s="231"/>
      <c r="E86" s="232"/>
      <c r="F86" s="233"/>
    </row>
    <row r="87" spans="1:6" ht="14.1">
      <c r="A87" s="142"/>
      <c r="B87" s="142"/>
      <c r="C87" s="155" t="s">
        <v>141</v>
      </c>
      <c r="D87" s="231"/>
      <c r="E87" s="232"/>
      <c r="F87" s="233"/>
    </row>
    <row r="88" spans="1:6" ht="14.1">
      <c r="A88" s="142"/>
      <c r="B88" s="142"/>
      <c r="C88" s="155" t="s">
        <v>141</v>
      </c>
      <c r="D88" s="231"/>
      <c r="E88" s="232"/>
      <c r="F88" s="233"/>
    </row>
    <row r="89" spans="1:6" ht="14.1">
      <c r="A89" s="142"/>
      <c r="B89" s="142"/>
      <c r="C89" s="155" t="s">
        <v>141</v>
      </c>
      <c r="D89" s="231"/>
      <c r="E89" s="232"/>
      <c r="F89" s="233"/>
    </row>
    <row r="90" spans="1:6" ht="14.1">
      <c r="A90" s="142"/>
      <c r="B90" s="142"/>
      <c r="C90" s="155" t="s">
        <v>141</v>
      </c>
      <c r="D90" s="231"/>
      <c r="E90" s="232"/>
      <c r="F90" s="233"/>
    </row>
    <row r="91" spans="1:6" ht="14.1">
      <c r="A91" s="142"/>
      <c r="B91" s="142"/>
      <c r="C91" s="155" t="s">
        <v>141</v>
      </c>
      <c r="D91" s="231"/>
      <c r="E91" s="232"/>
      <c r="F91" s="233"/>
    </row>
    <row r="92" spans="1:6" ht="14.1">
      <c r="A92" s="142"/>
      <c r="B92" s="142"/>
      <c r="C92" s="154" t="s">
        <v>261</v>
      </c>
      <c r="D92" s="334"/>
      <c r="E92" s="334"/>
      <c r="F92" s="334"/>
    </row>
    <row r="93" spans="1:6" ht="14.1">
      <c r="A93" s="142"/>
      <c r="B93" s="142"/>
      <c r="C93" s="155" t="s">
        <v>141</v>
      </c>
      <c r="D93" s="231"/>
      <c r="E93" s="232"/>
      <c r="F93" s="233"/>
    </row>
    <row r="94" spans="1:6" ht="14.1">
      <c r="A94" s="142"/>
      <c r="B94" s="142"/>
      <c r="C94" s="155" t="s">
        <v>141</v>
      </c>
      <c r="D94" s="231"/>
      <c r="E94" s="232"/>
      <c r="F94" s="233"/>
    </row>
    <row r="95" spans="1:6" ht="14.1">
      <c r="A95" s="142"/>
      <c r="B95" s="142"/>
      <c r="C95" s="155" t="s">
        <v>141</v>
      </c>
      <c r="D95" s="231"/>
      <c r="E95" s="232"/>
      <c r="F95" s="233"/>
    </row>
    <row r="96" spans="1:6" ht="14.1">
      <c r="A96" s="142"/>
      <c r="B96" s="142"/>
      <c r="C96" s="155" t="s">
        <v>141</v>
      </c>
      <c r="D96" s="231"/>
      <c r="E96" s="232"/>
      <c r="F96" s="233"/>
    </row>
    <row r="97" spans="1:6" ht="14.1">
      <c r="A97" s="142"/>
      <c r="B97" s="142"/>
      <c r="C97" s="155" t="s">
        <v>141</v>
      </c>
      <c r="D97" s="231"/>
      <c r="E97" s="232"/>
      <c r="F97" s="233"/>
    </row>
    <row r="98" spans="1:6" ht="14.1">
      <c r="A98" s="142"/>
      <c r="B98" s="142"/>
      <c r="C98" s="155" t="s">
        <v>141</v>
      </c>
      <c r="D98" s="231"/>
      <c r="E98" s="232"/>
      <c r="F98" s="233"/>
    </row>
    <row r="99" spans="1:6" ht="14.1">
      <c r="A99" s="142"/>
      <c r="B99" s="142"/>
      <c r="C99" s="154" t="s">
        <v>261</v>
      </c>
      <c r="D99" s="334"/>
      <c r="E99" s="334"/>
      <c r="F99" s="334"/>
    </row>
    <row r="100" spans="1:6" ht="14.1">
      <c r="A100" s="142"/>
      <c r="B100" s="142"/>
      <c r="C100" s="155" t="s">
        <v>141</v>
      </c>
      <c r="D100" s="231"/>
      <c r="E100" s="232"/>
      <c r="F100" s="233"/>
    </row>
    <row r="101" spans="1:6" ht="14.1">
      <c r="A101" s="142"/>
      <c r="B101" s="142"/>
      <c r="C101" s="155" t="s">
        <v>141</v>
      </c>
      <c r="D101" s="231"/>
      <c r="E101" s="232"/>
      <c r="F101" s="233"/>
    </row>
    <row r="102" spans="1:6" ht="14.1">
      <c r="A102" s="142"/>
      <c r="B102" s="142"/>
      <c r="C102" s="155" t="s">
        <v>141</v>
      </c>
      <c r="D102" s="231"/>
      <c r="E102" s="232"/>
      <c r="F102" s="233"/>
    </row>
    <row r="103" spans="1:6" ht="14.1">
      <c r="A103" s="142"/>
      <c r="B103" s="142"/>
      <c r="C103" s="155" t="s">
        <v>141</v>
      </c>
      <c r="D103" s="231"/>
      <c r="E103" s="232"/>
      <c r="F103" s="233"/>
    </row>
    <row r="104" spans="1:6" ht="14.1">
      <c r="A104" s="142"/>
      <c r="B104" s="142"/>
      <c r="C104" s="155" t="s">
        <v>141</v>
      </c>
      <c r="D104" s="231"/>
      <c r="E104" s="232"/>
      <c r="F104" s="233"/>
    </row>
    <row r="105" spans="1:6" ht="14.1">
      <c r="A105" s="142"/>
      <c r="B105" s="142"/>
      <c r="C105" s="155" t="s">
        <v>141</v>
      </c>
      <c r="D105" s="231"/>
      <c r="E105" s="232"/>
      <c r="F105" s="233"/>
    </row>
    <row r="106" spans="1:6" ht="14.1">
      <c r="A106" s="142"/>
      <c r="B106" s="142"/>
      <c r="C106" s="154" t="s">
        <v>261</v>
      </c>
      <c r="D106" s="334"/>
      <c r="E106" s="334"/>
      <c r="F106" s="334"/>
    </row>
    <row r="107" spans="1:6" ht="14.1">
      <c r="A107" s="142"/>
      <c r="B107" s="142"/>
      <c r="C107" s="155" t="s">
        <v>141</v>
      </c>
      <c r="D107" s="231"/>
      <c r="E107" s="232"/>
      <c r="F107" s="233"/>
    </row>
    <row r="108" spans="1:6" ht="14.1">
      <c r="A108" s="142"/>
      <c r="B108" s="142"/>
      <c r="C108" s="155" t="s">
        <v>141</v>
      </c>
      <c r="D108" s="231"/>
      <c r="E108" s="232"/>
      <c r="F108" s="233"/>
    </row>
    <row r="109" spans="1:6" ht="14.1">
      <c r="A109" s="142"/>
      <c r="B109" s="142"/>
      <c r="C109" s="155" t="s">
        <v>141</v>
      </c>
      <c r="D109" s="231"/>
      <c r="E109" s="232"/>
      <c r="F109" s="233"/>
    </row>
    <row r="110" spans="1:6" ht="14.1">
      <c r="A110" s="142"/>
      <c r="B110" s="142"/>
      <c r="C110" s="155" t="s">
        <v>141</v>
      </c>
      <c r="D110" s="231"/>
      <c r="E110" s="232"/>
      <c r="F110" s="233"/>
    </row>
    <row r="111" spans="1:6" ht="14.1">
      <c r="A111" s="142"/>
      <c r="B111" s="142"/>
      <c r="C111" s="155" t="s">
        <v>141</v>
      </c>
      <c r="D111" s="231"/>
      <c r="E111" s="232"/>
      <c r="F111" s="233"/>
    </row>
    <row r="112" spans="1:6" ht="14.1">
      <c r="A112" s="142"/>
      <c r="B112" s="142"/>
      <c r="C112" s="155" t="s">
        <v>141</v>
      </c>
      <c r="D112" s="231"/>
      <c r="E112" s="232"/>
      <c r="F112" s="233"/>
    </row>
    <row r="113" spans="1:6" ht="14.1">
      <c r="A113" s="142"/>
      <c r="B113" s="142"/>
      <c r="C113" s="154" t="s">
        <v>261</v>
      </c>
      <c r="D113" s="334"/>
      <c r="E113" s="334"/>
      <c r="F113" s="334"/>
    </row>
    <row r="114" spans="1:6" ht="14.1">
      <c r="A114" s="142"/>
      <c r="B114" s="142"/>
      <c r="C114" s="155" t="s">
        <v>141</v>
      </c>
      <c r="D114" s="231"/>
      <c r="E114" s="232"/>
      <c r="F114" s="233"/>
    </row>
    <row r="115" spans="1:6" ht="14.1">
      <c r="A115" s="142"/>
      <c r="B115" s="142"/>
      <c r="C115" s="155" t="s">
        <v>141</v>
      </c>
      <c r="D115" s="231"/>
      <c r="E115" s="232"/>
      <c r="F115" s="233"/>
    </row>
    <row r="116" spans="1:6" ht="14.1">
      <c r="A116" s="142"/>
      <c r="B116" s="142"/>
      <c r="C116" s="155" t="s">
        <v>141</v>
      </c>
      <c r="D116" s="231"/>
      <c r="E116" s="232"/>
      <c r="F116" s="233"/>
    </row>
    <row r="117" spans="1:6" ht="14.1">
      <c r="A117" s="142"/>
      <c r="B117" s="142"/>
      <c r="C117" s="155" t="s">
        <v>141</v>
      </c>
      <c r="D117" s="231"/>
      <c r="E117" s="232"/>
      <c r="F117" s="233"/>
    </row>
    <row r="118" spans="1:6" ht="14.1">
      <c r="A118" s="142"/>
      <c r="B118" s="142"/>
      <c r="C118" s="155" t="s">
        <v>141</v>
      </c>
      <c r="D118" s="231"/>
      <c r="E118" s="232"/>
      <c r="F118" s="233"/>
    </row>
    <row r="119" spans="1:6" ht="14.1">
      <c r="A119" s="142"/>
      <c r="B119" s="142"/>
      <c r="C119" s="155" t="s">
        <v>141</v>
      </c>
      <c r="D119" s="231"/>
      <c r="E119" s="232"/>
      <c r="F119" s="233"/>
    </row>
    <row r="120" spans="1:6" ht="14.1">
      <c r="A120" s="142"/>
      <c r="B120" s="142"/>
      <c r="C120" s="154" t="s">
        <v>261</v>
      </c>
      <c r="D120" s="334"/>
      <c r="E120" s="334"/>
      <c r="F120" s="334"/>
    </row>
    <row r="121" spans="1:6" ht="14.1">
      <c r="A121" s="142"/>
      <c r="B121" s="142"/>
      <c r="C121" s="155" t="s">
        <v>141</v>
      </c>
      <c r="D121" s="231"/>
      <c r="E121" s="232"/>
      <c r="F121" s="233"/>
    </row>
    <row r="122" spans="1:6" ht="14.1">
      <c r="A122" s="142"/>
      <c r="B122" s="142"/>
      <c r="C122" s="155" t="s">
        <v>141</v>
      </c>
      <c r="D122" s="231"/>
      <c r="E122" s="232"/>
      <c r="F122" s="233"/>
    </row>
    <row r="123" spans="1:6" ht="14.1">
      <c r="A123" s="142"/>
      <c r="B123" s="142"/>
      <c r="C123" s="155" t="s">
        <v>141</v>
      </c>
      <c r="D123" s="231"/>
      <c r="E123" s="232"/>
      <c r="F123" s="233"/>
    </row>
    <row r="124" spans="1:6" ht="14.1">
      <c r="A124" s="142"/>
      <c r="B124" s="142"/>
      <c r="C124" s="155" t="s">
        <v>141</v>
      </c>
      <c r="D124" s="231"/>
      <c r="E124" s="232"/>
      <c r="F124" s="233"/>
    </row>
    <row r="125" spans="1:6" ht="14.1">
      <c r="A125" s="142"/>
      <c r="B125" s="142"/>
      <c r="C125" s="155" t="s">
        <v>141</v>
      </c>
      <c r="D125" s="231"/>
      <c r="E125" s="232"/>
      <c r="F125" s="233"/>
    </row>
    <row r="126" spans="1:6" ht="14.1">
      <c r="A126" s="142"/>
      <c r="B126" s="142"/>
      <c r="C126" s="155" t="s">
        <v>141</v>
      </c>
      <c r="D126" s="231"/>
      <c r="E126" s="232"/>
      <c r="F126" s="233"/>
    </row>
    <row r="127" spans="1:6" ht="14.1">
      <c r="A127" s="142"/>
      <c r="B127" s="142"/>
      <c r="C127" s="154" t="s">
        <v>261</v>
      </c>
      <c r="D127" s="334"/>
      <c r="E127" s="334"/>
      <c r="F127" s="334"/>
    </row>
    <row r="128" spans="1:6" ht="14.1">
      <c r="A128" s="142"/>
      <c r="B128" s="142"/>
      <c r="C128" s="155" t="s">
        <v>141</v>
      </c>
      <c r="D128" s="231"/>
      <c r="E128" s="232"/>
      <c r="F128" s="233"/>
    </row>
    <row r="129" spans="1:6" ht="14.1">
      <c r="A129" s="142"/>
      <c r="B129" s="142"/>
      <c r="C129" s="155" t="s">
        <v>141</v>
      </c>
      <c r="D129" s="231"/>
      <c r="E129" s="232"/>
      <c r="F129" s="233"/>
    </row>
    <row r="130" spans="1:6" ht="14.1">
      <c r="A130" s="142"/>
      <c r="B130" s="142"/>
      <c r="C130" s="155" t="s">
        <v>141</v>
      </c>
      <c r="D130" s="231"/>
      <c r="E130" s="232"/>
      <c r="F130" s="233"/>
    </row>
    <row r="131" spans="1:6" ht="14.1">
      <c r="A131" s="142"/>
      <c r="B131" s="142"/>
      <c r="C131" s="155" t="s">
        <v>141</v>
      </c>
      <c r="D131" s="231"/>
      <c r="E131" s="232"/>
      <c r="F131" s="233"/>
    </row>
    <row r="132" spans="1:6" ht="14.1">
      <c r="A132" s="142"/>
      <c r="B132" s="142"/>
      <c r="C132" s="155" t="s">
        <v>141</v>
      </c>
      <c r="D132" s="231"/>
      <c r="E132" s="232"/>
      <c r="F132" s="233"/>
    </row>
    <row r="133" spans="1:6" ht="14.1">
      <c r="A133" s="142"/>
      <c r="B133" s="142"/>
      <c r="C133" s="155" t="s">
        <v>141</v>
      </c>
      <c r="D133" s="231"/>
      <c r="E133" s="232"/>
      <c r="F133" s="233"/>
    </row>
    <row r="134" spans="1:6" ht="14.1">
      <c r="A134" s="142"/>
      <c r="B134" s="142"/>
      <c r="C134" s="154" t="s">
        <v>261</v>
      </c>
      <c r="D134" s="334"/>
      <c r="E134" s="334"/>
      <c r="F134" s="334"/>
    </row>
    <row r="135" spans="1:6" ht="14.1">
      <c r="A135" s="142"/>
      <c r="B135" s="142"/>
      <c r="C135" s="155" t="s">
        <v>141</v>
      </c>
      <c r="D135" s="231"/>
      <c r="E135" s="232"/>
      <c r="F135" s="233"/>
    </row>
    <row r="136" spans="1:6" ht="14.1">
      <c r="A136" s="142"/>
      <c r="B136" s="142"/>
      <c r="C136" s="155" t="s">
        <v>141</v>
      </c>
      <c r="D136" s="231"/>
      <c r="E136" s="232"/>
      <c r="F136" s="233"/>
    </row>
    <row r="137" spans="1:6" ht="14.1">
      <c r="A137" s="142"/>
      <c r="B137" s="142"/>
      <c r="C137" s="155" t="s">
        <v>141</v>
      </c>
      <c r="D137" s="231"/>
      <c r="E137" s="232"/>
      <c r="F137" s="233"/>
    </row>
    <row r="138" spans="1:6" ht="14.1">
      <c r="A138" s="142"/>
      <c r="B138" s="142"/>
      <c r="C138" s="155" t="s">
        <v>141</v>
      </c>
      <c r="D138" s="231"/>
      <c r="E138" s="232"/>
      <c r="F138" s="233"/>
    </row>
    <row r="139" spans="1:6" ht="14.1">
      <c r="A139" s="142"/>
      <c r="B139" s="142"/>
      <c r="C139" s="155" t="s">
        <v>141</v>
      </c>
      <c r="D139" s="231"/>
      <c r="E139" s="232"/>
      <c r="F139" s="233"/>
    </row>
    <row r="140" spans="1:6" ht="14.1">
      <c r="A140" s="142"/>
      <c r="B140" s="142"/>
      <c r="C140" s="155" t="s">
        <v>141</v>
      </c>
      <c r="D140" s="231"/>
      <c r="E140" s="232"/>
      <c r="F140" s="233"/>
    </row>
    <row r="141" spans="1:6" ht="14.1">
      <c r="A141" s="142"/>
      <c r="B141" s="142"/>
      <c r="C141" s="154" t="s">
        <v>261</v>
      </c>
      <c r="D141" s="334"/>
      <c r="E141" s="334"/>
      <c r="F141" s="334"/>
    </row>
    <row r="142" spans="1:6" ht="14.1">
      <c r="A142" s="142"/>
      <c r="B142" s="142"/>
      <c r="C142" s="155" t="s">
        <v>141</v>
      </c>
      <c r="D142" s="231"/>
      <c r="E142" s="232"/>
      <c r="F142" s="233"/>
    </row>
    <row r="143" spans="1:6" ht="14.1">
      <c r="A143" s="142"/>
      <c r="B143" s="142"/>
      <c r="C143" s="155" t="s">
        <v>141</v>
      </c>
      <c r="D143" s="231"/>
      <c r="E143" s="232"/>
      <c r="F143" s="233"/>
    </row>
    <row r="144" spans="1:6" ht="14.1">
      <c r="A144" s="142"/>
      <c r="B144" s="142"/>
      <c r="C144" s="155" t="s">
        <v>141</v>
      </c>
      <c r="D144" s="231"/>
      <c r="E144" s="232"/>
      <c r="F144" s="233"/>
    </row>
    <row r="145" spans="1:7" ht="14.1">
      <c r="A145" s="142"/>
      <c r="B145" s="142"/>
      <c r="C145" s="155" t="s">
        <v>141</v>
      </c>
      <c r="D145" s="231"/>
      <c r="E145" s="232"/>
      <c r="F145" s="233"/>
      <c r="G145" s="141" t="s">
        <v>262</v>
      </c>
    </row>
    <row r="146" spans="1:7" ht="14.1">
      <c r="A146" s="142"/>
      <c r="B146" s="142"/>
      <c r="C146" s="155" t="s">
        <v>141</v>
      </c>
      <c r="D146" s="231"/>
      <c r="E146" s="232"/>
      <c r="F146" s="233"/>
    </row>
    <row r="147" spans="1:7" ht="14.1">
      <c r="A147" s="142"/>
      <c r="B147" s="142"/>
      <c r="C147" s="155" t="s">
        <v>141</v>
      </c>
      <c r="D147" s="231"/>
      <c r="E147" s="232"/>
      <c r="F147" s="233"/>
    </row>
    <row r="148" spans="1:7">
      <c r="A148" s="142"/>
      <c r="B148" s="142"/>
    </row>
    <row r="149" spans="1:7">
      <c r="A149" s="142"/>
      <c r="B149" s="142"/>
    </row>
    <row r="150" spans="1:7">
      <c r="A150" s="142"/>
      <c r="B150" s="142"/>
    </row>
    <row r="151" spans="1:7" ht="12.95">
      <c r="A151" s="72">
        <v>58</v>
      </c>
      <c r="B151" s="72" t="s">
        <v>263</v>
      </c>
      <c r="C151" s="99" t="s">
        <v>264</v>
      </c>
    </row>
    <row r="152" spans="1:7">
      <c r="A152" s="142"/>
      <c r="B152" s="142"/>
    </row>
    <row r="153" spans="1:7">
      <c r="A153" s="142"/>
      <c r="B153" s="142"/>
      <c r="C153" s="323" t="s">
        <v>265</v>
      </c>
      <c r="D153" s="338"/>
      <c r="E153" s="338"/>
      <c r="F153" s="338"/>
      <c r="G153" s="338"/>
    </row>
    <row r="154" spans="1:7">
      <c r="C154" s="323"/>
      <c r="D154" s="338"/>
      <c r="E154" s="338"/>
      <c r="F154" s="338"/>
      <c r="G154" s="338"/>
    </row>
    <row r="155" spans="1:7">
      <c r="C155" s="323"/>
      <c r="D155" s="338"/>
      <c r="E155" s="338"/>
      <c r="F155" s="338"/>
      <c r="G155" s="338"/>
    </row>
    <row r="156" spans="1:7">
      <c r="C156" s="323"/>
      <c r="D156" s="338"/>
      <c r="E156" s="338"/>
      <c r="F156" s="338"/>
      <c r="G156" s="338"/>
    </row>
    <row r="157" spans="1:7">
      <c r="C157" s="323"/>
      <c r="D157" s="338"/>
      <c r="E157" s="338"/>
      <c r="F157" s="338"/>
      <c r="G157" s="338"/>
    </row>
    <row r="158" spans="1:7">
      <c r="C158" s="323"/>
      <c r="D158" s="338"/>
      <c r="E158" s="338"/>
      <c r="F158" s="338"/>
      <c r="G158" s="338"/>
    </row>
    <row r="159" spans="1:7">
      <c r="C159" s="323"/>
      <c r="D159" s="338"/>
      <c r="E159" s="338"/>
      <c r="F159" s="338"/>
      <c r="G159" s="338"/>
    </row>
    <row r="160" spans="1:7">
      <c r="C160" s="323"/>
      <c r="D160" s="338"/>
      <c r="E160" s="338"/>
      <c r="F160" s="338"/>
      <c r="G160" s="338"/>
    </row>
    <row r="161" spans="3:7">
      <c r="C161" s="323"/>
      <c r="D161" s="338"/>
      <c r="E161" s="338"/>
      <c r="F161" s="338"/>
      <c r="G161" s="338"/>
    </row>
    <row r="162" spans="3:7">
      <c r="D162" s="234"/>
      <c r="E162" s="235"/>
      <c r="F162" s="235"/>
      <c r="G162" s="236"/>
    </row>
    <row r="163" spans="3:7">
      <c r="D163" s="234"/>
      <c r="E163" s="235"/>
      <c r="F163" s="235"/>
      <c r="G163" s="236"/>
    </row>
    <row r="164" spans="3:7">
      <c r="D164" s="234"/>
      <c r="E164" s="235"/>
      <c r="F164" s="235"/>
      <c r="G164" s="236"/>
    </row>
    <row r="165" spans="3:7">
      <c r="D165" s="234"/>
      <c r="E165" s="235"/>
      <c r="F165" s="235"/>
      <c r="G165" s="236"/>
    </row>
    <row r="166" spans="3:7">
      <c r="D166" s="234"/>
      <c r="E166" s="235"/>
      <c r="F166" s="235"/>
      <c r="G166" s="236"/>
    </row>
    <row r="167" spans="3:7">
      <c r="D167" s="234"/>
      <c r="E167" s="235"/>
      <c r="F167" s="235"/>
      <c r="G167" s="236"/>
    </row>
    <row r="168" spans="3:7">
      <c r="D168" s="234"/>
      <c r="E168" s="235"/>
      <c r="F168" s="235"/>
      <c r="G168" s="236"/>
    </row>
    <row r="169" spans="3:7">
      <c r="D169" s="234"/>
      <c r="E169" s="235"/>
      <c r="F169" s="235"/>
      <c r="G169" s="236"/>
    </row>
    <row r="170" spans="3:7">
      <c r="D170" s="234"/>
      <c r="E170" s="235"/>
      <c r="F170" s="235"/>
      <c r="G170" s="236"/>
    </row>
    <row r="171" spans="3:7">
      <c r="D171" s="234"/>
      <c r="E171" s="235"/>
      <c r="F171" s="235"/>
      <c r="G171" s="236"/>
    </row>
    <row r="172" spans="3:7">
      <c r="D172" s="234"/>
      <c r="E172" s="235"/>
      <c r="F172" s="235"/>
      <c r="G172" s="236"/>
    </row>
    <row r="173" spans="3:7">
      <c r="D173" s="234"/>
      <c r="E173" s="235"/>
      <c r="F173" s="235"/>
      <c r="G173" s="236"/>
    </row>
    <row r="174" spans="3:7">
      <c r="D174" s="234"/>
      <c r="E174" s="235"/>
      <c r="F174" s="235"/>
      <c r="G174" s="236"/>
    </row>
    <row r="175" spans="3:7">
      <c r="D175" s="234"/>
      <c r="E175" s="235"/>
      <c r="F175" s="235"/>
      <c r="G175" s="236"/>
    </row>
    <row r="176" spans="3:7">
      <c r="D176" s="234"/>
      <c r="E176" s="235"/>
      <c r="F176" s="235"/>
      <c r="G176" s="236"/>
    </row>
    <row r="177" spans="4:7">
      <c r="D177" s="234"/>
      <c r="E177" s="235"/>
      <c r="F177" s="235"/>
      <c r="G177" s="236"/>
    </row>
    <row r="178" spans="4:7">
      <c r="D178" s="234"/>
      <c r="E178" s="235"/>
      <c r="F178" s="235"/>
      <c r="G178" s="236"/>
    </row>
    <row r="179" spans="4:7">
      <c r="D179" s="234"/>
      <c r="E179" s="235"/>
      <c r="F179" s="235"/>
      <c r="G179" s="236"/>
    </row>
    <row r="180" spans="4:7">
      <c r="D180" s="234"/>
      <c r="E180" s="235"/>
      <c r="F180" s="235"/>
      <c r="G180" s="236"/>
    </row>
    <row r="181" spans="4:7">
      <c r="D181" s="234"/>
      <c r="E181" s="235"/>
      <c r="F181" s="235"/>
      <c r="G181" s="236"/>
    </row>
    <row r="182" spans="4:7">
      <c r="D182" s="234"/>
      <c r="E182" s="235"/>
      <c r="F182" s="235"/>
      <c r="G182" s="236"/>
    </row>
    <row r="183" spans="4:7">
      <c r="D183" s="237"/>
      <c r="E183" s="238"/>
      <c r="F183" s="238"/>
      <c r="G183" s="239"/>
    </row>
  </sheetData>
  <mergeCells count="25">
    <mergeCell ref="C153:C161"/>
    <mergeCell ref="D153:G161"/>
    <mergeCell ref="D71:F71"/>
    <mergeCell ref="D78:F78"/>
    <mergeCell ref="D85:F85"/>
    <mergeCell ref="D92:F92"/>
    <mergeCell ref="D99:F99"/>
    <mergeCell ref="D106:F106"/>
    <mergeCell ref="D113:F113"/>
    <mergeCell ref="D120:F120"/>
    <mergeCell ref="D127:F127"/>
    <mergeCell ref="D134:F134"/>
    <mergeCell ref="D141:F141"/>
    <mergeCell ref="D64:F64"/>
    <mergeCell ref="C1:F1"/>
    <mergeCell ref="B3:B5"/>
    <mergeCell ref="C3:L3"/>
    <mergeCell ref="C4:L4"/>
    <mergeCell ref="C5:L5"/>
    <mergeCell ref="C7:L7"/>
    <mergeCell ref="F8:G8"/>
    <mergeCell ref="C9:G9"/>
    <mergeCell ref="D43:F43"/>
    <mergeCell ref="D50:F50"/>
    <mergeCell ref="D57:F57"/>
  </mergeCells>
  <dataValidations count="1">
    <dataValidation type="list" allowBlank="1" showErrorMessage="1" sqref="E8" xr:uid="{00000000-0002-0000-0800-000000000000}">
      <formula1>$AA$8:$AA$9</formula1>
    </dataValidation>
  </dataValidations>
  <hyperlinks>
    <hyperlink ref="A8" location="'5_Notes__'!A54" display="'5_Notes__'!A54" xr:uid="{00000000-0004-0000-0800-000000000000}"/>
    <hyperlink ref="A10" location="'5_Notes__'!A55" display="'5_Notes__'!A55" xr:uid="{00000000-0004-0000-0800-000001000000}"/>
    <hyperlink ref="A12" location="'5_Notes__'!A56" display="'5_Notes__'!A56" xr:uid="{00000000-0004-0000-0800-000002000000}"/>
    <hyperlink ref="A14" location="'5_Notes__'!A57" display="'5_Notes__'!A57" xr:uid="{00000000-0004-0000-0800-000003000000}"/>
    <hyperlink ref="B14" location="'3__Comments_by_other_party__'!A124" display="2g.1" xr:uid="{00000000-0004-0000-0800-000004000000}"/>
    <hyperlink ref="A17" location="'5_Notes__'!A58" display="'5_Notes__'!A58" xr:uid="{00000000-0004-0000-0800-000005000000}"/>
    <hyperlink ref="B17" location="'3__Comments_by_other_party__'!A127" display="2g.2" xr:uid="{00000000-0004-0000-0800-000006000000}"/>
    <hyperlink ref="A20" location="'5_Notes__'!A59" display="'5_Notes__'!A59" xr:uid="{00000000-0004-0000-0800-000007000000}"/>
    <hyperlink ref="B20" location="'3__Comments_by_other_party__'!A130" display="2g.3" xr:uid="{00000000-0004-0000-0800-000008000000}"/>
    <hyperlink ref="A23" location="'5_Notes__'!A60" display="'5_Notes__'!A60" xr:uid="{00000000-0004-0000-0800-000009000000}"/>
    <hyperlink ref="B23" location="'3__Comments_by_other_party__'!A133" display="2g.4" xr:uid="{00000000-0004-0000-0800-00000A000000}"/>
    <hyperlink ref="A24" location="'5_Notes__'!A61" display="'5_Notes__'!A61" xr:uid="{00000000-0004-0000-0800-00000B000000}"/>
    <hyperlink ref="A26" location="'5_Notes__'!A62" display="'5_Notes__'!A62" xr:uid="{00000000-0004-0000-0800-00000C000000}"/>
    <hyperlink ref="B26" location="'3__Comments_by_other_party__'!A136" display="2g.5" xr:uid="{00000000-0004-0000-0800-00000D000000}"/>
    <hyperlink ref="A27" location="'5_Notes__'!A63" display="'5_Notes__'!A63" xr:uid="{00000000-0004-0000-0800-00000E000000}"/>
    <hyperlink ref="A29" location="'5_Notes__'!A64" display="'5_Notes__'!A64" xr:uid="{00000000-0004-0000-0800-00000F000000}"/>
    <hyperlink ref="B29" location="'3__Comments_by_other_party__'!A139" display="2g.6" xr:uid="{00000000-0004-0000-0800-000010000000}"/>
    <hyperlink ref="A30" location="'5_Notes__'!A65" display="'5_Notes__'!A65" xr:uid="{00000000-0004-0000-0800-000011000000}"/>
    <hyperlink ref="A32" location="'5_Notes__'!A66" display="'5_Notes__'!A66" xr:uid="{00000000-0004-0000-0800-000012000000}"/>
    <hyperlink ref="B32" location="'3__Comments_by_other_party__'!A142" display="2g.7" xr:uid="{00000000-0004-0000-0800-000013000000}"/>
    <hyperlink ref="A33" location="'5_Notes__'!A67" display="'5_Notes__'!A67" xr:uid="{00000000-0004-0000-0800-000014000000}"/>
    <hyperlink ref="A35" location="'5_Notes__'!A68" display="'5_Notes__'!A68" xr:uid="{00000000-0004-0000-0800-000015000000}"/>
    <hyperlink ref="B35" location="'3__Comments_by_other_party__'!A145" display="2g.8" xr:uid="{00000000-0004-0000-0800-000016000000}"/>
    <hyperlink ref="A39" location="'5_Notes__'!A69" display="'5_Notes__'!A69" xr:uid="{00000000-0004-0000-0800-000017000000}"/>
    <hyperlink ref="B39" location="'3  Comments by other party  '!A155" display="2g.9" xr:uid="{00000000-0004-0000-0800-000018000000}"/>
    <hyperlink ref="C42" location="'5_Notes__'!A70" display="'5_Notes__'!A70" xr:uid="{00000000-0004-0000-0800-000019000000}"/>
    <hyperlink ref="D42" location="'5_Notes__'!A71" display="'5_Notes__'!A71" xr:uid="{00000000-0004-0000-0800-00001A000000}"/>
    <hyperlink ref="E42" location="'5_Notes__'!A72" display="'5_Notes__'!A72" xr:uid="{00000000-0004-0000-0800-00001B000000}"/>
    <hyperlink ref="F42" location="'5_Notes__'!A73" display="'5_Notes__'!A73" xr:uid="{00000000-0004-0000-0800-00001C000000}"/>
    <hyperlink ref="A151" location="'5_Notes__'!A74" display="'5_Notes__'!A74" xr:uid="{00000000-0004-0000-0800-00001D000000}"/>
    <hyperlink ref="B151" location="'3__Comments_by_other_party__'!A151" display="2g.10" xr:uid="{00000000-0004-0000-0800-00001E000000}"/>
  </hyperlinks>
  <printOptions horizontalCentered="1"/>
  <pageMargins left="0.74803149606299213" right="0.74803149606299213" top="0.47000000000000008" bottom="0.66000000000000014" header="0.33000000000000007" footer="0.27"/>
  <pageSetup paperSize="0" scale="40" fitToWidth="0" fitToHeight="0" orientation="landscape" horizontalDpi="0" verticalDpi="0" copies="0"/>
  <headerFooter alignWithMargins="0">
    <oddHeader>&amp;C&amp;"Aptos"&amp;10&amp;K000000 OFFICIAL&amp;1#_x000D_</oddHeader>
    <oddFooter>&amp;L&amp;D&amp;C&amp;A Tab_x000D_&amp;1#&amp;"Aptos"&amp;10&amp;K000000 OFFICIAL&amp;RPage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5fa29700a5e43b6b18273583a65b2c1 xmlns="5c71616a-a6c5-4f41-ba09-4bc0eb828e48">
      <Terms xmlns="http://schemas.microsoft.com/office/infopath/2007/PartnerControls"/>
    </n5fa29700a5e43b6b18273583a65b2c1>
    <dlc_EmailTo xmlns="15ff3d39-6e7b-4d70-9b7c-8d9fe85d0f29" xsi:nil="true"/>
    <TaxCatchAll xmlns="15ff3d39-6e7b-4d70-9b7c-8d9fe85d0f29" xsi:nil="true"/>
    <ef2854e3647345d3b16ba78ed4640e83 xmlns="5c71616a-a6c5-4f41-ba09-4bc0eb828e48">
      <Terms xmlns="http://schemas.microsoft.com/office/infopath/2007/PartnerControls"/>
    </ef2854e3647345d3b16ba78ed4640e83>
    <dlc_EmailSubject xmlns="15ff3d39-6e7b-4d70-9b7c-8d9fe85d0f29" xsi:nil="true"/>
    <dlc_EmailCC xmlns="15ff3d39-6e7b-4d70-9b7c-8d9fe85d0f29" xsi:nil="true"/>
    <Historical_x0020_Importance xmlns="15ff3d39-6e7b-4d70-9b7c-8d9fe85d0f29">false</Historical_x0020_Importance>
    <dlc_EmailBCC xmlns="15ff3d39-6e7b-4d70-9b7c-8d9fe85d0f29" xsi:nil="true"/>
    <dlc_EmailFrom xmlns="15ff3d39-6e7b-4d70-9b7c-8d9fe85d0f29" xsi:nil="true"/>
    <dlc_EmailReceivedUTC xmlns="15ff3d39-6e7b-4d70-9b7c-8d9fe85d0f29" xsi:nil="true"/>
    <Security_x0020_Classification xmlns="15ff3d39-6e7b-4d70-9b7c-8d9fe85d0f29">Official</Security_x0020_Classification>
    <dlc_EmailSentUTC xmlns="15ff3d39-6e7b-4d70-9b7c-8d9fe85d0f29" xsi:nil="true"/>
    <lcf76f155ced4ddcb4097134ff3c332f xmlns="e226fc59-2ddb-4b32-92e1-8d7937d921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8E3C82BD2B534EAEE626CD246BA7F3" ma:contentTypeVersion="16" ma:contentTypeDescription="Create a new document." ma:contentTypeScope="" ma:versionID="38ec8fc5c222e944a99ef0b504b2f1e2">
  <xsd:schema xmlns:xsd="http://www.w3.org/2001/XMLSchema" xmlns:xs="http://www.w3.org/2001/XMLSchema" xmlns:p="http://schemas.microsoft.com/office/2006/metadata/properties" xmlns:ns2="5c71616a-a6c5-4f41-ba09-4bc0eb828e48" xmlns:ns3="15ff3d39-6e7b-4d70-9b7c-8d9fe85d0f29" xmlns:ns4="e226fc59-2ddb-4b32-92e1-8d7937d921d9" targetNamespace="http://schemas.microsoft.com/office/2006/metadata/properties" ma:root="true" ma:fieldsID="97059cb8da84a97d250a29b4d5117359" ns2:_="" ns3:_="" ns4:_="">
    <xsd:import namespace="5c71616a-a6c5-4f41-ba09-4bc0eb828e48"/>
    <xsd:import namespace="15ff3d39-6e7b-4d70-9b7c-8d9fe85d0f29"/>
    <xsd:import namespace="e226fc59-2ddb-4b32-92e1-8d7937d921d9"/>
    <xsd:element name="properties">
      <xsd:complexType>
        <xsd:sequence>
          <xsd:element name="documentManagement">
            <xsd:complexType>
              <xsd:all>
                <xsd:element ref="ns2:n5fa29700a5e43b6b18273583a65b2c1" minOccurs="0"/>
                <xsd:element ref="ns3:TaxCatchAll" minOccurs="0"/>
                <xsd:element ref="ns3:TaxCatchAllLabel" minOccurs="0"/>
                <xsd:element ref="ns2:ef2854e3647345d3b16ba78ed4640e83"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3:Historical_x0020_Importance" minOccurs="0"/>
                <xsd:element ref="ns3:Security_x0020_Classification"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MediaServiceObjectDetectorVersions" minOccurs="0"/>
                <xsd:element ref="ns4:MediaServiceSearchProperties" minOccurs="0"/>
                <xsd:element ref="ns4:MediaLengthInSeconds" minOccurs="0"/>
                <xsd:element ref="ns4:lcf76f155ced4ddcb4097134ff3c332f"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1616a-a6c5-4f41-ba09-4bc0eb828e48" elementFormDefault="qualified">
    <xsd:import namespace="http://schemas.microsoft.com/office/2006/documentManagement/types"/>
    <xsd:import namespace="http://schemas.microsoft.com/office/infopath/2007/PartnerControls"/>
    <xsd:element name="n5fa29700a5e43b6b18273583a65b2c1" ma:index="8" nillable="true" ma:taxonomy="true" ma:internalName="n5fa29700a5e43b6b18273583a65b2c1" ma:taxonomyFieldName="CustomTag" ma:displayName="Custom Tag" ma:fieldId="{75fa2970-0a5e-43b6-b182-73583a65b2c1}" ma:sspId="5de26ec3-896b-4bef-bed1-ad194f885b2b" ma:termSetId="1355ad0e-dc52-4f82-8c26-bb42a561bb90" ma:anchorId="00000000-0000-0000-0000-000000000000" ma:open="true" ma:isKeyword="false">
      <xsd:complexType>
        <xsd:sequence>
          <xsd:element ref="pc:Terms" minOccurs="0" maxOccurs="1"/>
        </xsd:sequence>
      </xsd:complexType>
    </xsd:element>
    <xsd:element name="ef2854e3647345d3b16ba78ed4640e83" ma:index="12" nillable="true" ma:taxonomy="true" ma:internalName="ef2854e3647345d3b16ba78ed4640e83" ma:taxonomyFieldName="FinancialYear" ma:displayName="Financial Year" ma:fieldId="{ef2854e3-6473-45d3-b16b-a78ed4640e83}"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1cf8374c-65c0-4fa1-a1a2-26afd0023f44}" ma:internalName="TaxCatchAll" ma:showField="CatchAllData" ma:web="5c71616a-a6c5-4f41-ba09-4bc0eb828e4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cf8374c-65c0-4fa1-a1a2-26afd0023f44}" ma:internalName="TaxCatchAllLabel" ma:readOnly="true" ma:showField="CatchAllDataLabel" ma:web="5c71616a-a6c5-4f41-ba09-4bc0eb828e48">
      <xsd:complexType>
        <xsd:complexContent>
          <xsd:extension base="dms:MultiChoiceLookup">
            <xsd:sequence>
              <xsd:element name="Value" type="dms:Lookup" maxOccurs="unbounded" minOccurs="0" nillable="true"/>
            </xsd:sequence>
          </xsd:extension>
        </xsd:complexContent>
      </xsd:complexType>
    </xsd:element>
    <xsd:element name="dlc_EmailBCC" ma:index="14" nillable="true" ma:displayName="BCC" ma:description="" ma:internalName="dlc_EmailBCC">
      <xsd:simpleType>
        <xsd:restriction base="dms:Note">
          <xsd:maxLength value="1024"/>
        </xsd:restriction>
      </xsd:simpleType>
    </xsd:element>
    <xsd:element name="dlc_EmailCC" ma:index="15" nillable="true" ma:displayName="CC" ma:description="" ma:internalName="dlc_EmailCC">
      <xsd:simpleType>
        <xsd:restriction base="dms:Note">
          <xsd:maxLength value="1024"/>
        </xsd:restriction>
      </xsd:simpleType>
    </xsd:element>
    <xsd:element name="dlc_EmailReceivedUTC" ma:index="16" nillable="true" ma:displayName="Date Received" ma:description="" ma:internalName="dlc_EmailReceivedUTC">
      <xsd:simpleType>
        <xsd:restriction base="dms:DateTime"/>
      </xsd:simpleType>
    </xsd:element>
    <xsd:element name="dlc_EmailSentUTC" ma:index="17" nillable="true" ma:displayName="Date Sent" ma:description="" ma:internalName="dlc_EmailSentUTC">
      <xsd:simpleType>
        <xsd:restriction base="dms:DateTime"/>
      </xsd:simpleType>
    </xsd:element>
    <xsd:element name="dlc_EmailFrom" ma:index="18" nillable="true" ma:displayName="From" ma:description="" ma:internalName="dlc_EmailFrom">
      <xsd:simpleType>
        <xsd:restriction base="dms:Text">
          <xsd:maxLength value="255"/>
        </xsd:restriction>
      </xsd:simpleType>
    </xsd:element>
    <xsd:element name="dlc_EmailSubject" ma:index="19" nillable="true" ma:displayName="Email Subject" ma:description="" ma:internalName="dlc_EmailSubject">
      <xsd:simpleType>
        <xsd:restriction base="dms:Note"/>
      </xsd:simpleType>
    </xsd:element>
    <xsd:element name="dlc_EmailTo" ma:index="20" nillable="true" ma:displayName="To" ma:description="" ma:internalName="dlc_EmailTo">
      <xsd:simpleType>
        <xsd:restriction base="dms:Note"/>
      </xsd:simpleType>
    </xsd:element>
    <xsd:element name="Historical_x0020_Importance" ma:index="21" nillable="true" ma:displayName="Historical Importance" ma:default="0" ma:internalName="Historical_x0020_Importance">
      <xsd:simpleType>
        <xsd:restriction base="dms:Boolean"/>
      </xsd:simpleType>
    </xsd:element>
    <xsd:element name="Security_x0020_Classification" ma:index="22" nillable="true" ma:displayName="Security Classification" ma:default="Official" ma:format="Dropdown" ma:internalName="Security_x0020_Classification">
      <xsd:simpleType>
        <xsd:restriction base="dms:Choice">
          <xsd:enumeration value="Official Sensitive"/>
          <xsd:enumeration value="Official"/>
          <xsd:enumeration value="OFFICIAL"/>
        </xsd:restriction>
      </xsd:simpleType>
    </xsd:element>
  </xsd:schema>
  <xsd:schema xmlns:xsd="http://www.w3.org/2001/XMLSchema" xmlns:xs="http://www.w3.org/2001/XMLSchema" xmlns:dms="http://schemas.microsoft.com/office/2006/documentManagement/types" xmlns:pc="http://schemas.microsoft.com/office/infopath/2007/PartnerControls" targetNamespace="e226fc59-2ddb-4b32-92e1-8d7937d921d9"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de26ec3-896b-4bef-bed1-ad194f885b2b" ma:termSetId="09814cd3-568e-fe90-9814-8d621ff8fb84" ma:anchorId="fba54fb3-c3e1-fe81-a776-ca4b69148c4d" ma:open="true" ma:isKeyword="false">
      <xsd:complexType>
        <xsd:sequence>
          <xsd:element ref="pc:Terms" minOccurs="0" maxOccurs="1"/>
        </xsd:sequence>
      </xsd:complexType>
    </xsd:element>
    <xsd:element name="MediaServiceDateTaken" ma:index="3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3BCB31-3C9D-4B5C-8046-E7F607760DF9}"/>
</file>

<file path=customXml/itemProps2.xml><?xml version="1.0" encoding="utf-8"?>
<ds:datastoreItem xmlns:ds="http://schemas.openxmlformats.org/officeDocument/2006/customXml" ds:itemID="{C31F12CD-0194-4CDD-B5BC-67458D7719FC}"/>
</file>

<file path=customXml/itemProps3.xml><?xml version="1.0" encoding="utf-8"?>
<ds:datastoreItem xmlns:ds="http://schemas.openxmlformats.org/officeDocument/2006/customXml" ds:itemID="{66873E01-E511-4D35-A5CC-B6DA72F47BE5}"/>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Concessionary Travel Appeals Proforma 2009/10</dc:title>
  <dc:subject>Public Transport</dc:subject>
  <dc:creator>Department for Transport</dc:creator>
  <cp:keywords>appeals, reimbursement, concessionary, bus travel</cp:keywords>
  <dc:description/>
  <cp:lastModifiedBy>Helen Carvell</cp:lastModifiedBy>
  <cp:revision/>
  <dcterms:created xsi:type="dcterms:W3CDTF">2008-05-20T13:03:59Z</dcterms:created>
  <dcterms:modified xsi:type="dcterms:W3CDTF">2025-11-06T12:31:23Z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0x010100718E3C82BD2B534EAEE626CD246BA7F3</vt:lpwstr>
  </property>
  <property fmtid="{D5CDD505-2E9C-101B-9397-08002B2CF9AE}" pid="4" name="CustomTag">
    <vt:lpwstr/>
  </property>
  <property fmtid="{D5CDD505-2E9C-101B-9397-08002B2CF9AE}" pid="5" name="FinancialYear">
    <vt:lpwstr/>
  </property>
  <property fmtid="{D5CDD505-2E9C-101B-9397-08002B2CF9AE}" pid="6" name="MediaServiceImageTags">
    <vt:lpwstr/>
  </property>
</Properties>
</file>