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4" documentId="8_{9D016E32-5542-4517-BA30-F2F9EF6B8F2E}" xr6:coauthVersionLast="47" xr6:coauthVersionMax="47" xr10:uidLastSave="{2CAAC9B1-96BF-4814-B441-F668F72AC100}"/>
  <bookViews>
    <workbookView xWindow="-98" yWindow="-98" windowWidth="28996" windowHeight="15675" tabRatio="843" xr2:uid="{00000000-000D-0000-FFFF-FFFF00000000}"/>
  </bookViews>
  <sheets>
    <sheet name="Withdrawn notice" sheetId="14" r:id="rId1"/>
    <sheet name="Cover" sheetId="11" r:id="rId2"/>
    <sheet name="Introduction" sheetId="10" r:id="rId3"/>
    <sheet name="Front sheet" sheetId="5" r:id="rId4"/>
    <sheet name="2016-17 Prevalence Estimates" sheetId="1" r:id="rId5"/>
    <sheet name="2016-17 Prev Estimates by Age" sheetId="12" r:id="rId6"/>
    <sheet name="OCU" sheetId="2" r:id="rId7"/>
    <sheet name="Opiates" sheetId="3" r:id="rId8"/>
    <sheet name="Crack cocaine" sheetId="4" r:id="rId9"/>
    <sheet name="OCU by age" sheetId="13" r:id="rId10"/>
    <sheet name="Opiates by age" sheetId="8" r:id="rId11"/>
  </sheets>
  <definedNames>
    <definedName name="_xlnm._FilterDatabase" localSheetId="5" hidden="1">'2016-17 Prev Estimates by Age'!$B$8:$AP$169</definedName>
    <definedName name="_xlnm._FilterDatabase" localSheetId="4" hidden="1">'2016-17 Prevalence Estimates'!$C$4:$E$6</definedName>
    <definedName name="_xlnm._FilterDatabase" localSheetId="8" hidden="1">'Crack cocaine'!$B$6:$Y$169</definedName>
    <definedName name="_xlnm._FilterDatabase" localSheetId="6" hidden="1">OCU!$B$6:$Y$169</definedName>
    <definedName name="_xlnm._FilterDatabase" localSheetId="9" hidden="1">'OCU by age'!$B$6:$BQ$173</definedName>
    <definedName name="_xlnm._FilterDatabase" localSheetId="7" hidden="1">Opiates!$B$6:$Y$169</definedName>
    <definedName name="_xlnm._FilterDatabase" localSheetId="10" hidden="1">'Opiates by age'!$B$8:$BQ$171</definedName>
    <definedName name="_ftn1" localSheetId="2">Introduction!$B$26</definedName>
    <definedName name="_ftnref1" localSheetId="2">Introduction!$B$23</definedName>
    <definedName name="_xlnm.Print_Area" localSheetId="5">'2016-17 Prev Estimates by Age'!$B$1:$AP$169</definedName>
    <definedName name="_xlnm.Print_Area" localSheetId="4">'2016-17 Prevalence Estimates'!$C$1:$W$167</definedName>
    <definedName name="_xlnm.Print_Area" localSheetId="1">Cover!$A$1:$I$33</definedName>
    <definedName name="_xlnm.Print_Area" localSheetId="8">'Crack cocaine'!$B$1:$Y$169</definedName>
    <definedName name="_xlnm.Print_Area" localSheetId="3">'Front sheet'!$B$2:$R$28</definedName>
    <definedName name="_xlnm.Print_Area" localSheetId="2">Introduction!$A$1:$K$32</definedName>
    <definedName name="_xlnm.Print_Area" localSheetId="6">OCU!$B$1:$Y$169</definedName>
    <definedName name="_xlnm.Print_Titles" localSheetId="5">'2016-17 Prev Estimates by Age'!$B:$D,'2016-17 Prev Estimates by Age'!$5:$6</definedName>
    <definedName name="_xlnm.Print_Titles" localSheetId="4">'2016-17 Prevalence Estimates'!$C:$E,'2016-17 Prevalence Estimates'!$4:$5</definedName>
    <definedName name="_xlnm.Print_Titles" localSheetId="8">'Crack cocaine'!$4:$169</definedName>
    <definedName name="_xlnm.Print_Titles" localSheetId="6">OCU!$4:$169</definedName>
    <definedName name="_xlnm.Print_Titles" localSheetId="9">'OCU by age'!$6:$10</definedName>
    <definedName name="_xlnm.Print_Titles" localSheetId="7">Opiates!$4:$169</definedName>
    <definedName name="_xlnm.Print_Titles" localSheetId="10">'Opiates by age'!$5:$330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 l="1"/>
  <c r="B14" i="5"/>
  <c r="J28" i="5" l="1"/>
  <c r="F28" i="5"/>
  <c r="AK10" i="12" l="1"/>
  <c r="AL10" i="12"/>
  <c r="AM10" i="12"/>
  <c r="AN10" i="12"/>
  <c r="AO10" i="12"/>
  <c r="AP10" i="12"/>
  <c r="AK11" i="12"/>
  <c r="AL11" i="12"/>
  <c r="AM11" i="12"/>
  <c r="AN11" i="12"/>
  <c r="AO11" i="12"/>
  <c r="AP11" i="12"/>
  <c r="AK12" i="12"/>
  <c r="AL12" i="12"/>
  <c r="AM12" i="12"/>
  <c r="AN12" i="12"/>
  <c r="AO12" i="12"/>
  <c r="AP12" i="12"/>
  <c r="AK13" i="12"/>
  <c r="AL13" i="12"/>
  <c r="AM13" i="12"/>
  <c r="AN13" i="12"/>
  <c r="AO13" i="12"/>
  <c r="AP13" i="12"/>
  <c r="AK14" i="12"/>
  <c r="AL14" i="12"/>
  <c r="AM14" i="12"/>
  <c r="AN14" i="12"/>
  <c r="AO14" i="12"/>
  <c r="AP14" i="12"/>
  <c r="AK15" i="12"/>
  <c r="AL15" i="12"/>
  <c r="AM15" i="12"/>
  <c r="AN15" i="12"/>
  <c r="AO15" i="12"/>
  <c r="AP15" i="12"/>
  <c r="AK16" i="12"/>
  <c r="AL16" i="12"/>
  <c r="AM16" i="12"/>
  <c r="AN16" i="12"/>
  <c r="AO16" i="12"/>
  <c r="AP16" i="12"/>
  <c r="AK17" i="12"/>
  <c r="AL17" i="12"/>
  <c r="AM17" i="12"/>
  <c r="AN17" i="12"/>
  <c r="AO17" i="12"/>
  <c r="AP17" i="12"/>
  <c r="AK18" i="12"/>
  <c r="AL18" i="12"/>
  <c r="AM18" i="12"/>
  <c r="AN18" i="12"/>
  <c r="AO18" i="12"/>
  <c r="AP18" i="12"/>
  <c r="AK19" i="12"/>
  <c r="AL19" i="12"/>
  <c r="AM19" i="12"/>
  <c r="AN19" i="12"/>
  <c r="AO19" i="12"/>
  <c r="AP19" i="12"/>
  <c r="AK20" i="12"/>
  <c r="AL20" i="12"/>
  <c r="AM20" i="12"/>
  <c r="AN20" i="12"/>
  <c r="AO20" i="12"/>
  <c r="AP20" i="12"/>
  <c r="AK21" i="12"/>
  <c r="AL21" i="12"/>
  <c r="AM21" i="12"/>
  <c r="AN21" i="12"/>
  <c r="AO21" i="12"/>
  <c r="AP21" i="12"/>
  <c r="AK22" i="12"/>
  <c r="AL22" i="12"/>
  <c r="AM22" i="12"/>
  <c r="AN22" i="12"/>
  <c r="AO22" i="12"/>
  <c r="AP22" i="12"/>
  <c r="AK23" i="12"/>
  <c r="AL23" i="12"/>
  <c r="AM23" i="12"/>
  <c r="AN23" i="12"/>
  <c r="AO23" i="12"/>
  <c r="AP23" i="12"/>
  <c r="AK24" i="12"/>
  <c r="AL24" i="12"/>
  <c r="AM24" i="12"/>
  <c r="AN24" i="12"/>
  <c r="AO24" i="12"/>
  <c r="AP24" i="12"/>
  <c r="AK25" i="12"/>
  <c r="AL25" i="12"/>
  <c r="AM25" i="12"/>
  <c r="AN25" i="12"/>
  <c r="AO25" i="12"/>
  <c r="AP25" i="12"/>
  <c r="AK26" i="12"/>
  <c r="AL26" i="12"/>
  <c r="AM26" i="12"/>
  <c r="AN26" i="12"/>
  <c r="AO26" i="12"/>
  <c r="AP26" i="12"/>
  <c r="AK27" i="12"/>
  <c r="AL27" i="12"/>
  <c r="AM27" i="12"/>
  <c r="AN27" i="12"/>
  <c r="AO27" i="12"/>
  <c r="AP27" i="12"/>
  <c r="AK28" i="12"/>
  <c r="AL28" i="12"/>
  <c r="AM28" i="12"/>
  <c r="AN28" i="12"/>
  <c r="AO28" i="12"/>
  <c r="AP28" i="12"/>
  <c r="AK29" i="12"/>
  <c r="AL29" i="12"/>
  <c r="AM29" i="12"/>
  <c r="AN29" i="12"/>
  <c r="AO29" i="12"/>
  <c r="AP29" i="12"/>
  <c r="AK30" i="12"/>
  <c r="AL30" i="12"/>
  <c r="AM30" i="12"/>
  <c r="AN30" i="12"/>
  <c r="AO30" i="12"/>
  <c r="AP30" i="12"/>
  <c r="AK31" i="12"/>
  <c r="AL31" i="12"/>
  <c r="AM31" i="12"/>
  <c r="AN31" i="12"/>
  <c r="AO31" i="12"/>
  <c r="AP31" i="12"/>
  <c r="AK32" i="12"/>
  <c r="AL32" i="12"/>
  <c r="AM32" i="12"/>
  <c r="AN32" i="12"/>
  <c r="AO32" i="12"/>
  <c r="AP32" i="12"/>
  <c r="AK33" i="12"/>
  <c r="AL33" i="12"/>
  <c r="AM33" i="12"/>
  <c r="AN33" i="12"/>
  <c r="AO33" i="12"/>
  <c r="AP33" i="12"/>
  <c r="AK34" i="12"/>
  <c r="AL34" i="12"/>
  <c r="AM34" i="12"/>
  <c r="AN34" i="12"/>
  <c r="AO34" i="12"/>
  <c r="AP34" i="12"/>
  <c r="AK35" i="12"/>
  <c r="AL35" i="12"/>
  <c r="AM35" i="12"/>
  <c r="AN35" i="12"/>
  <c r="AO35" i="12"/>
  <c r="AP35" i="12"/>
  <c r="AK36" i="12"/>
  <c r="AL36" i="12"/>
  <c r="AM36" i="12"/>
  <c r="AN36" i="12"/>
  <c r="AO36" i="12"/>
  <c r="AP36" i="12"/>
  <c r="AK37" i="12"/>
  <c r="AL37" i="12"/>
  <c r="AM37" i="12"/>
  <c r="AN37" i="12"/>
  <c r="AO37" i="12"/>
  <c r="AP37" i="12"/>
  <c r="AK38" i="12"/>
  <c r="AL38" i="12"/>
  <c r="AM38" i="12"/>
  <c r="AN38" i="12"/>
  <c r="AO38" i="12"/>
  <c r="AP38" i="12"/>
  <c r="AK39" i="12"/>
  <c r="AL39" i="12"/>
  <c r="AM39" i="12"/>
  <c r="AN39" i="12"/>
  <c r="AO39" i="12"/>
  <c r="AP39" i="12"/>
  <c r="AK40" i="12"/>
  <c r="AL40" i="12"/>
  <c r="AM40" i="12"/>
  <c r="AN40" i="12"/>
  <c r="AO40" i="12"/>
  <c r="AP40" i="12"/>
  <c r="AK41" i="12"/>
  <c r="AL41" i="12"/>
  <c r="AM41" i="12"/>
  <c r="AN41" i="12"/>
  <c r="AO41" i="12"/>
  <c r="AP41" i="12"/>
  <c r="AK42" i="12"/>
  <c r="AL42" i="12"/>
  <c r="AM42" i="12"/>
  <c r="AN42" i="12"/>
  <c r="AO42" i="12"/>
  <c r="AP42" i="12"/>
  <c r="AK43" i="12"/>
  <c r="AL43" i="12"/>
  <c r="AM43" i="12"/>
  <c r="AN43" i="12"/>
  <c r="AO43" i="12"/>
  <c r="AP43" i="12"/>
  <c r="AK44" i="12"/>
  <c r="AL44" i="12"/>
  <c r="AM44" i="12"/>
  <c r="AN44" i="12"/>
  <c r="AO44" i="12"/>
  <c r="AP44" i="12"/>
  <c r="AK45" i="12"/>
  <c r="AL45" i="12"/>
  <c r="AM45" i="12"/>
  <c r="AN45" i="12"/>
  <c r="AO45" i="12"/>
  <c r="AP45" i="12"/>
  <c r="AK46" i="12"/>
  <c r="AL46" i="12"/>
  <c r="AM46" i="12"/>
  <c r="AN46" i="12"/>
  <c r="AO46" i="12"/>
  <c r="AP46" i="12"/>
  <c r="AK47" i="12"/>
  <c r="AL47" i="12"/>
  <c r="AM47" i="12"/>
  <c r="AN47" i="12"/>
  <c r="AO47" i="12"/>
  <c r="AP47" i="12"/>
  <c r="AK48" i="12"/>
  <c r="AL48" i="12"/>
  <c r="AM48" i="12"/>
  <c r="AN48" i="12"/>
  <c r="AO48" i="12"/>
  <c r="AP48" i="12"/>
  <c r="AK49" i="12"/>
  <c r="AL49" i="12"/>
  <c r="AM49" i="12"/>
  <c r="AN49" i="12"/>
  <c r="AO49" i="12"/>
  <c r="AP49" i="12"/>
  <c r="AK50" i="12"/>
  <c r="AL50" i="12"/>
  <c r="AM50" i="12"/>
  <c r="AN50" i="12"/>
  <c r="AO50" i="12"/>
  <c r="AP50" i="12"/>
  <c r="AK51" i="12"/>
  <c r="AL51" i="12"/>
  <c r="AM51" i="12"/>
  <c r="AN51" i="12"/>
  <c r="AO51" i="12"/>
  <c r="AP51" i="12"/>
  <c r="AK52" i="12"/>
  <c r="AL52" i="12"/>
  <c r="AM52" i="12"/>
  <c r="AN52" i="12"/>
  <c r="AO52" i="12"/>
  <c r="AP52" i="12"/>
  <c r="AK53" i="12"/>
  <c r="AL53" i="12"/>
  <c r="AM53" i="12"/>
  <c r="AN53" i="12"/>
  <c r="AO53" i="12"/>
  <c r="AP53" i="12"/>
  <c r="AK54" i="12"/>
  <c r="AL54" i="12"/>
  <c r="AM54" i="12"/>
  <c r="AN54" i="12"/>
  <c r="AO54" i="12"/>
  <c r="AP54" i="12"/>
  <c r="AK55" i="12"/>
  <c r="AL55" i="12"/>
  <c r="AM55" i="12"/>
  <c r="AN55" i="12"/>
  <c r="AO55" i="12"/>
  <c r="AP55" i="12"/>
  <c r="AK56" i="12"/>
  <c r="AL56" i="12"/>
  <c r="AM56" i="12"/>
  <c r="AN56" i="12"/>
  <c r="AO56" i="12"/>
  <c r="AP56" i="12"/>
  <c r="AK57" i="12"/>
  <c r="AL57" i="12"/>
  <c r="AM57" i="12"/>
  <c r="AN57" i="12"/>
  <c r="AO57" i="12"/>
  <c r="AP57" i="12"/>
  <c r="AK58" i="12"/>
  <c r="AL58" i="12"/>
  <c r="AM58" i="12"/>
  <c r="AN58" i="12"/>
  <c r="AO58" i="12"/>
  <c r="AP58" i="12"/>
  <c r="AK59" i="12"/>
  <c r="AL59" i="12"/>
  <c r="AM59" i="12"/>
  <c r="AN59" i="12"/>
  <c r="AO59" i="12"/>
  <c r="AP59" i="12"/>
  <c r="AK60" i="12"/>
  <c r="AL60" i="12"/>
  <c r="AM60" i="12"/>
  <c r="AN60" i="12"/>
  <c r="AO60" i="12"/>
  <c r="AP60" i="12"/>
  <c r="AK61" i="12"/>
  <c r="AL61" i="12"/>
  <c r="AM61" i="12"/>
  <c r="AN61" i="12"/>
  <c r="AO61" i="12"/>
  <c r="AP61" i="12"/>
  <c r="AK62" i="12"/>
  <c r="AL62" i="12"/>
  <c r="AM62" i="12"/>
  <c r="AN62" i="12"/>
  <c r="AO62" i="12"/>
  <c r="AP62" i="12"/>
  <c r="AK63" i="12"/>
  <c r="AL63" i="12"/>
  <c r="AM63" i="12"/>
  <c r="AN63" i="12"/>
  <c r="AO63" i="12"/>
  <c r="AP63" i="12"/>
  <c r="AK64" i="12"/>
  <c r="AL64" i="12"/>
  <c r="AM64" i="12"/>
  <c r="AN64" i="12"/>
  <c r="AO64" i="12"/>
  <c r="AP64" i="12"/>
  <c r="AK65" i="12"/>
  <c r="AL65" i="12"/>
  <c r="AM65" i="12"/>
  <c r="AN65" i="12"/>
  <c r="AO65" i="12"/>
  <c r="AP65" i="12"/>
  <c r="AK66" i="12"/>
  <c r="AL66" i="12"/>
  <c r="AM66" i="12"/>
  <c r="AN66" i="12"/>
  <c r="AO66" i="12"/>
  <c r="AP66" i="12"/>
  <c r="AK67" i="12"/>
  <c r="AL67" i="12"/>
  <c r="AM67" i="12"/>
  <c r="AN67" i="12"/>
  <c r="AO67" i="12"/>
  <c r="AP67" i="12"/>
  <c r="AK68" i="12"/>
  <c r="AL68" i="12"/>
  <c r="AM68" i="12"/>
  <c r="AN68" i="12"/>
  <c r="AO68" i="12"/>
  <c r="AP68" i="12"/>
  <c r="AK69" i="12"/>
  <c r="AL69" i="12"/>
  <c r="AM69" i="12"/>
  <c r="AN69" i="12"/>
  <c r="AO69" i="12"/>
  <c r="AP69" i="12"/>
  <c r="AK70" i="12"/>
  <c r="AL70" i="12"/>
  <c r="AM70" i="12"/>
  <c r="AN70" i="12"/>
  <c r="AO70" i="12"/>
  <c r="AP70" i="12"/>
  <c r="AK71" i="12"/>
  <c r="AL71" i="12"/>
  <c r="AM71" i="12"/>
  <c r="AN71" i="12"/>
  <c r="AO71" i="12"/>
  <c r="AP71" i="12"/>
  <c r="AK72" i="12"/>
  <c r="AL72" i="12"/>
  <c r="AM72" i="12"/>
  <c r="AN72" i="12"/>
  <c r="AO72" i="12"/>
  <c r="AP72" i="12"/>
  <c r="AK73" i="12"/>
  <c r="AL73" i="12"/>
  <c r="AM73" i="12"/>
  <c r="AN73" i="12"/>
  <c r="AO73" i="12"/>
  <c r="AP73" i="12"/>
  <c r="AK74" i="12"/>
  <c r="AL74" i="12"/>
  <c r="AM74" i="12"/>
  <c r="AN74" i="12"/>
  <c r="AO74" i="12"/>
  <c r="AP74" i="12"/>
  <c r="AK75" i="12"/>
  <c r="AL75" i="12"/>
  <c r="AM75" i="12"/>
  <c r="AN75" i="12"/>
  <c r="AO75" i="12"/>
  <c r="AP75" i="12"/>
  <c r="AK76" i="12"/>
  <c r="AL76" i="12"/>
  <c r="AM76" i="12"/>
  <c r="AN76" i="12"/>
  <c r="AO76" i="12"/>
  <c r="AP76" i="12"/>
  <c r="AK77" i="12"/>
  <c r="AL77" i="12"/>
  <c r="AM77" i="12"/>
  <c r="AN77" i="12"/>
  <c r="AO77" i="12"/>
  <c r="AP77" i="12"/>
  <c r="AK78" i="12"/>
  <c r="AL78" i="12"/>
  <c r="AM78" i="12"/>
  <c r="AN78" i="12"/>
  <c r="AO78" i="12"/>
  <c r="AP78" i="12"/>
  <c r="AK79" i="12"/>
  <c r="AL79" i="12"/>
  <c r="AM79" i="12"/>
  <c r="AN79" i="12"/>
  <c r="AO79" i="12"/>
  <c r="AP79" i="12"/>
  <c r="AK80" i="12"/>
  <c r="AL80" i="12"/>
  <c r="AM80" i="12"/>
  <c r="AN80" i="12"/>
  <c r="AO80" i="12"/>
  <c r="AP80" i="12"/>
  <c r="AK81" i="12"/>
  <c r="AL81" i="12"/>
  <c r="AM81" i="12"/>
  <c r="AN81" i="12"/>
  <c r="AO81" i="12"/>
  <c r="AP81" i="12"/>
  <c r="AK82" i="12"/>
  <c r="AL82" i="12"/>
  <c r="AM82" i="12"/>
  <c r="AN82" i="12"/>
  <c r="AO82" i="12"/>
  <c r="AP82" i="12"/>
  <c r="AK83" i="12"/>
  <c r="AL83" i="12"/>
  <c r="AM83" i="12"/>
  <c r="AN83" i="12"/>
  <c r="AO83" i="12"/>
  <c r="AP83" i="12"/>
  <c r="AK84" i="12"/>
  <c r="AL84" i="12"/>
  <c r="AM84" i="12"/>
  <c r="AN84" i="12"/>
  <c r="AO84" i="12"/>
  <c r="AP84" i="12"/>
  <c r="AK85" i="12"/>
  <c r="AL85" i="12"/>
  <c r="AM85" i="12"/>
  <c r="AN85" i="12"/>
  <c r="AO85" i="12"/>
  <c r="AP85" i="12"/>
  <c r="AK86" i="12"/>
  <c r="AL86" i="12"/>
  <c r="AM86" i="12"/>
  <c r="AN86" i="12"/>
  <c r="AO86" i="12"/>
  <c r="AP86" i="12"/>
  <c r="AK87" i="12"/>
  <c r="AL87" i="12"/>
  <c r="AM87" i="12"/>
  <c r="AN87" i="12"/>
  <c r="AO87" i="12"/>
  <c r="AP87" i="12"/>
  <c r="AK88" i="12"/>
  <c r="AL88" i="12"/>
  <c r="AM88" i="12"/>
  <c r="AN88" i="12"/>
  <c r="AO88" i="12"/>
  <c r="AP88" i="12"/>
  <c r="AK89" i="12"/>
  <c r="AL89" i="12"/>
  <c r="AM89" i="12"/>
  <c r="AN89" i="12"/>
  <c r="AO89" i="12"/>
  <c r="AP89" i="12"/>
  <c r="AK90" i="12"/>
  <c r="AL90" i="12"/>
  <c r="AM90" i="12"/>
  <c r="AN90" i="12"/>
  <c r="AO90" i="12"/>
  <c r="AP90" i="12"/>
  <c r="AK91" i="12"/>
  <c r="AL91" i="12"/>
  <c r="AM91" i="12"/>
  <c r="AN91" i="12"/>
  <c r="AO91" i="12"/>
  <c r="AP91" i="12"/>
  <c r="AK92" i="12"/>
  <c r="AL92" i="12"/>
  <c r="AM92" i="12"/>
  <c r="AN92" i="12"/>
  <c r="AO92" i="12"/>
  <c r="AP92" i="12"/>
  <c r="AK93" i="12"/>
  <c r="AL93" i="12"/>
  <c r="AM93" i="12"/>
  <c r="AN93" i="12"/>
  <c r="AO93" i="12"/>
  <c r="AP93" i="12"/>
  <c r="AK94" i="12"/>
  <c r="AL94" i="12"/>
  <c r="AM94" i="12"/>
  <c r="AN94" i="12"/>
  <c r="AO94" i="12"/>
  <c r="AP94" i="12"/>
  <c r="AK95" i="12"/>
  <c r="AL95" i="12"/>
  <c r="AM95" i="12"/>
  <c r="AN95" i="12"/>
  <c r="AO95" i="12"/>
  <c r="AP95" i="12"/>
  <c r="AK96" i="12"/>
  <c r="AL96" i="12"/>
  <c r="AM96" i="12"/>
  <c r="AN96" i="12"/>
  <c r="AO96" i="12"/>
  <c r="AP96" i="12"/>
  <c r="AK97" i="12"/>
  <c r="AL97" i="12"/>
  <c r="AM97" i="12"/>
  <c r="AN97" i="12"/>
  <c r="AO97" i="12"/>
  <c r="AP97" i="12"/>
  <c r="AK98" i="12"/>
  <c r="AL98" i="12"/>
  <c r="AM98" i="12"/>
  <c r="AN98" i="12"/>
  <c r="AO98" i="12"/>
  <c r="AP98" i="12"/>
  <c r="AK99" i="12"/>
  <c r="AL99" i="12"/>
  <c r="AM99" i="12"/>
  <c r="AN99" i="12"/>
  <c r="AO99" i="12"/>
  <c r="AP99" i="12"/>
  <c r="AK100" i="12"/>
  <c r="AL100" i="12"/>
  <c r="AM100" i="12"/>
  <c r="AN100" i="12"/>
  <c r="AO100" i="12"/>
  <c r="AP100" i="12"/>
  <c r="AK101" i="12"/>
  <c r="AL101" i="12"/>
  <c r="AM101" i="12"/>
  <c r="AN101" i="12"/>
  <c r="AO101" i="12"/>
  <c r="AP101" i="12"/>
  <c r="AK102" i="12"/>
  <c r="AL102" i="12"/>
  <c r="AM102" i="12"/>
  <c r="AN102" i="12"/>
  <c r="AO102" i="12"/>
  <c r="AP102" i="12"/>
  <c r="AK103" i="12"/>
  <c r="AL103" i="12"/>
  <c r="AM103" i="12"/>
  <c r="AN103" i="12"/>
  <c r="AO103" i="12"/>
  <c r="AP103" i="12"/>
  <c r="AK104" i="12"/>
  <c r="AL104" i="12"/>
  <c r="AM104" i="12"/>
  <c r="AN104" i="12"/>
  <c r="AO104" i="12"/>
  <c r="AP104" i="12"/>
  <c r="AK105" i="12"/>
  <c r="AL105" i="12"/>
  <c r="AM105" i="12"/>
  <c r="AN105" i="12"/>
  <c r="AO105" i="12"/>
  <c r="AP105" i="12"/>
  <c r="AK106" i="12"/>
  <c r="AL106" i="12"/>
  <c r="AM106" i="12"/>
  <c r="AN106" i="12"/>
  <c r="AO106" i="12"/>
  <c r="AP106" i="12"/>
  <c r="AK107" i="12"/>
  <c r="AL107" i="12"/>
  <c r="AM107" i="12"/>
  <c r="AN107" i="12"/>
  <c r="AO107" i="12"/>
  <c r="AP107" i="12"/>
  <c r="AK108" i="12"/>
  <c r="AL108" i="12"/>
  <c r="AM108" i="12"/>
  <c r="AN108" i="12"/>
  <c r="AO108" i="12"/>
  <c r="AP108" i="12"/>
  <c r="AK109" i="12"/>
  <c r="AL109" i="12"/>
  <c r="AM109" i="12"/>
  <c r="AN109" i="12"/>
  <c r="AO109" i="12"/>
  <c r="AP109" i="12"/>
  <c r="AK110" i="12"/>
  <c r="AL110" i="12"/>
  <c r="AM110" i="12"/>
  <c r="AN110" i="12"/>
  <c r="AO110" i="12"/>
  <c r="AP110" i="12"/>
  <c r="AK111" i="12"/>
  <c r="AL111" i="12"/>
  <c r="AM111" i="12"/>
  <c r="AN111" i="12"/>
  <c r="AO111" i="12"/>
  <c r="AP111" i="12"/>
  <c r="AK112" i="12"/>
  <c r="AL112" i="12"/>
  <c r="AM112" i="12"/>
  <c r="AN112" i="12"/>
  <c r="AO112" i="12"/>
  <c r="AP112" i="12"/>
  <c r="AK113" i="12"/>
  <c r="AL113" i="12"/>
  <c r="AM113" i="12"/>
  <c r="AN113" i="12"/>
  <c r="AO113" i="12"/>
  <c r="AP113" i="12"/>
  <c r="AK114" i="12"/>
  <c r="AL114" i="12"/>
  <c r="AM114" i="12"/>
  <c r="AN114" i="12"/>
  <c r="AO114" i="12"/>
  <c r="AP114" i="12"/>
  <c r="AK115" i="12"/>
  <c r="AL115" i="12"/>
  <c r="AM115" i="12"/>
  <c r="AN115" i="12"/>
  <c r="AO115" i="12"/>
  <c r="AP115" i="12"/>
  <c r="AK116" i="12"/>
  <c r="AL116" i="12"/>
  <c r="AM116" i="12"/>
  <c r="AN116" i="12"/>
  <c r="AO116" i="12"/>
  <c r="AP116" i="12"/>
  <c r="AK117" i="12"/>
  <c r="AL117" i="12"/>
  <c r="AM117" i="12"/>
  <c r="AN117" i="12"/>
  <c r="AO117" i="12"/>
  <c r="AP117" i="12"/>
  <c r="AK118" i="12"/>
  <c r="AL118" i="12"/>
  <c r="AM118" i="12"/>
  <c r="AN118" i="12"/>
  <c r="AO118" i="12"/>
  <c r="AP118" i="12"/>
  <c r="AK119" i="12"/>
  <c r="AL119" i="12"/>
  <c r="AM119" i="12"/>
  <c r="AN119" i="12"/>
  <c r="AO119" i="12"/>
  <c r="AP119" i="12"/>
  <c r="AK120" i="12"/>
  <c r="AL120" i="12"/>
  <c r="AM120" i="12"/>
  <c r="AN120" i="12"/>
  <c r="AO120" i="12"/>
  <c r="AP120" i="12"/>
  <c r="AK121" i="12"/>
  <c r="AL121" i="12"/>
  <c r="AM121" i="12"/>
  <c r="AN121" i="12"/>
  <c r="AO121" i="12"/>
  <c r="AP121" i="12"/>
  <c r="AK122" i="12"/>
  <c r="AL122" i="12"/>
  <c r="AM122" i="12"/>
  <c r="AN122" i="12"/>
  <c r="AO122" i="12"/>
  <c r="AP122" i="12"/>
  <c r="AK123" i="12"/>
  <c r="AL123" i="12"/>
  <c r="AM123" i="12"/>
  <c r="AN123" i="12"/>
  <c r="AO123" i="12"/>
  <c r="AP123" i="12"/>
  <c r="AK124" i="12"/>
  <c r="AL124" i="12"/>
  <c r="AM124" i="12"/>
  <c r="AN124" i="12"/>
  <c r="AO124" i="12"/>
  <c r="AP124" i="12"/>
  <c r="AK125" i="12"/>
  <c r="AL125" i="12"/>
  <c r="AM125" i="12"/>
  <c r="AN125" i="12"/>
  <c r="AO125" i="12"/>
  <c r="AP125" i="12"/>
  <c r="AK126" i="12"/>
  <c r="AL126" i="12"/>
  <c r="AM126" i="12"/>
  <c r="AN126" i="12"/>
  <c r="AO126" i="12"/>
  <c r="AP126" i="12"/>
  <c r="AK127" i="12"/>
  <c r="AL127" i="12"/>
  <c r="AM127" i="12"/>
  <c r="AN127" i="12"/>
  <c r="AO127" i="12"/>
  <c r="AP127" i="12"/>
  <c r="AK128" i="12"/>
  <c r="AL128" i="12"/>
  <c r="AM128" i="12"/>
  <c r="AN128" i="12"/>
  <c r="AO128" i="12"/>
  <c r="AP128" i="12"/>
  <c r="AK129" i="12"/>
  <c r="AL129" i="12"/>
  <c r="AM129" i="12"/>
  <c r="AN129" i="12"/>
  <c r="AO129" i="12"/>
  <c r="AP129" i="12"/>
  <c r="AK130" i="12"/>
  <c r="AL130" i="12"/>
  <c r="AM130" i="12"/>
  <c r="AN130" i="12"/>
  <c r="AO130" i="12"/>
  <c r="AP130" i="12"/>
  <c r="AK131" i="12"/>
  <c r="AL131" i="12"/>
  <c r="AM131" i="12"/>
  <c r="AN131" i="12"/>
  <c r="AO131" i="12"/>
  <c r="AP131" i="12"/>
  <c r="AK132" i="12"/>
  <c r="AL132" i="12"/>
  <c r="AM132" i="12"/>
  <c r="AN132" i="12"/>
  <c r="AO132" i="12"/>
  <c r="AP132" i="12"/>
  <c r="AK133" i="12"/>
  <c r="AL133" i="12"/>
  <c r="AM133" i="12"/>
  <c r="AN133" i="12"/>
  <c r="AO133" i="12"/>
  <c r="AP133" i="12"/>
  <c r="AK134" i="12"/>
  <c r="AL134" i="12"/>
  <c r="AM134" i="12"/>
  <c r="AN134" i="12"/>
  <c r="AO134" i="12"/>
  <c r="AP134" i="12"/>
  <c r="AK135" i="12"/>
  <c r="AL135" i="12"/>
  <c r="AM135" i="12"/>
  <c r="AN135" i="12"/>
  <c r="AO135" i="12"/>
  <c r="AP135" i="12"/>
  <c r="AK136" i="12"/>
  <c r="AL136" i="12"/>
  <c r="AM136" i="12"/>
  <c r="AN136" i="12"/>
  <c r="AO136" i="12"/>
  <c r="AP136" i="12"/>
  <c r="AK137" i="12"/>
  <c r="AL137" i="12"/>
  <c r="AM137" i="12"/>
  <c r="AN137" i="12"/>
  <c r="AO137" i="12"/>
  <c r="AP137" i="12"/>
  <c r="AK138" i="12"/>
  <c r="AL138" i="12"/>
  <c r="AM138" i="12"/>
  <c r="AN138" i="12"/>
  <c r="AO138" i="12"/>
  <c r="AP138" i="12"/>
  <c r="AK139" i="12"/>
  <c r="AL139" i="12"/>
  <c r="AM139" i="12"/>
  <c r="AN139" i="12"/>
  <c r="AO139" i="12"/>
  <c r="AP139" i="12"/>
  <c r="AK140" i="12"/>
  <c r="AL140" i="12"/>
  <c r="AM140" i="12"/>
  <c r="AN140" i="12"/>
  <c r="AO140" i="12"/>
  <c r="AP140" i="12"/>
  <c r="AK141" i="12"/>
  <c r="AL141" i="12"/>
  <c r="AM141" i="12"/>
  <c r="AN141" i="12"/>
  <c r="AO141" i="12"/>
  <c r="AP141" i="12"/>
  <c r="AK142" i="12"/>
  <c r="AL142" i="12"/>
  <c r="AM142" i="12"/>
  <c r="AN142" i="12"/>
  <c r="AO142" i="12"/>
  <c r="AP142" i="12"/>
  <c r="AK143" i="12"/>
  <c r="AL143" i="12"/>
  <c r="AM143" i="12"/>
  <c r="AN143" i="12"/>
  <c r="AO143" i="12"/>
  <c r="AP143" i="12"/>
  <c r="AK144" i="12"/>
  <c r="AL144" i="12"/>
  <c r="AM144" i="12"/>
  <c r="AN144" i="12"/>
  <c r="AO144" i="12"/>
  <c r="AP144" i="12"/>
  <c r="AK145" i="12"/>
  <c r="AL145" i="12"/>
  <c r="AM145" i="12"/>
  <c r="AN145" i="12"/>
  <c r="AO145" i="12"/>
  <c r="AP145" i="12"/>
  <c r="AK146" i="12"/>
  <c r="AL146" i="12"/>
  <c r="AM146" i="12"/>
  <c r="AN146" i="12"/>
  <c r="AO146" i="12"/>
  <c r="AP146" i="12"/>
  <c r="AK147" i="12"/>
  <c r="AL147" i="12"/>
  <c r="AM147" i="12"/>
  <c r="AN147" i="12"/>
  <c r="AO147" i="12"/>
  <c r="AP147" i="12"/>
  <c r="AK148" i="12"/>
  <c r="AL148" i="12"/>
  <c r="AM148" i="12"/>
  <c r="AN148" i="12"/>
  <c r="AO148" i="12"/>
  <c r="AP148" i="12"/>
  <c r="AK149" i="12"/>
  <c r="AL149" i="12"/>
  <c r="AM149" i="12"/>
  <c r="AN149" i="12"/>
  <c r="AO149" i="12"/>
  <c r="AP149" i="12"/>
  <c r="AK150" i="12"/>
  <c r="AL150" i="12"/>
  <c r="AM150" i="12"/>
  <c r="AN150" i="12"/>
  <c r="AO150" i="12"/>
  <c r="AP150" i="12"/>
  <c r="AK151" i="12"/>
  <c r="AL151" i="12"/>
  <c r="AM151" i="12"/>
  <c r="AN151" i="12"/>
  <c r="AO151" i="12"/>
  <c r="AP151" i="12"/>
  <c r="AK152" i="12"/>
  <c r="AL152" i="12"/>
  <c r="AM152" i="12"/>
  <c r="AN152" i="12"/>
  <c r="AO152" i="12"/>
  <c r="AP152" i="12"/>
  <c r="AK153" i="12"/>
  <c r="AL153" i="12"/>
  <c r="AM153" i="12"/>
  <c r="AN153" i="12"/>
  <c r="AO153" i="12"/>
  <c r="AP153" i="12"/>
  <c r="AK154" i="12"/>
  <c r="AL154" i="12"/>
  <c r="AM154" i="12"/>
  <c r="AN154" i="12"/>
  <c r="AO154" i="12"/>
  <c r="AP154" i="12"/>
  <c r="AK155" i="12"/>
  <c r="AL155" i="12"/>
  <c r="AM155" i="12"/>
  <c r="AN155" i="12"/>
  <c r="AO155" i="12"/>
  <c r="AP155" i="12"/>
  <c r="AK156" i="12"/>
  <c r="AL156" i="12"/>
  <c r="AM156" i="12"/>
  <c r="AN156" i="12"/>
  <c r="AO156" i="12"/>
  <c r="AP156" i="12"/>
  <c r="AK157" i="12"/>
  <c r="AL157" i="12"/>
  <c r="AM157" i="12"/>
  <c r="AN157" i="12"/>
  <c r="AO157" i="12"/>
  <c r="AP157" i="12"/>
  <c r="AK158" i="12"/>
  <c r="AL158" i="12"/>
  <c r="AM158" i="12"/>
  <c r="AN158" i="12"/>
  <c r="AO158" i="12"/>
  <c r="AP158" i="12"/>
  <c r="AK159" i="12"/>
  <c r="AL159" i="12"/>
  <c r="AM159" i="12"/>
  <c r="AN159" i="12"/>
  <c r="AO159" i="12"/>
  <c r="AP159" i="12"/>
  <c r="AK160" i="12"/>
  <c r="AL160" i="12"/>
  <c r="AM160" i="12"/>
  <c r="AN160" i="12"/>
  <c r="AO160" i="12"/>
  <c r="AP160" i="12"/>
  <c r="AK161" i="12"/>
  <c r="AL161" i="12"/>
  <c r="AM161" i="12"/>
  <c r="AN161" i="12"/>
  <c r="AO161" i="12"/>
  <c r="AP161" i="12"/>
  <c r="AK162" i="12"/>
  <c r="AL162" i="12"/>
  <c r="AM162" i="12"/>
  <c r="AN162" i="12"/>
  <c r="AO162" i="12"/>
  <c r="AP162" i="12"/>
  <c r="AK163" i="12"/>
  <c r="AL163" i="12"/>
  <c r="AM163" i="12"/>
  <c r="AN163" i="12"/>
  <c r="AO163" i="12"/>
  <c r="AP163" i="12"/>
  <c r="AK164" i="12"/>
  <c r="AL164" i="12"/>
  <c r="AM164" i="12"/>
  <c r="AN164" i="12"/>
  <c r="AO164" i="12"/>
  <c r="AP164" i="12"/>
  <c r="AK165" i="12"/>
  <c r="AL165" i="12"/>
  <c r="AM165" i="12"/>
  <c r="AN165" i="12"/>
  <c r="AO165" i="12"/>
  <c r="AP165" i="12"/>
  <c r="AK166" i="12"/>
  <c r="AL166" i="12"/>
  <c r="AM166" i="12"/>
  <c r="AN166" i="12"/>
  <c r="AO166" i="12"/>
  <c r="AP166" i="12"/>
  <c r="AK167" i="12"/>
  <c r="AL167" i="12"/>
  <c r="AM167" i="12"/>
  <c r="AN167" i="12"/>
  <c r="AO167" i="12"/>
  <c r="AP167" i="12"/>
  <c r="AK168" i="12"/>
  <c r="AL168" i="12"/>
  <c r="AM168" i="12"/>
  <c r="AN168" i="12"/>
  <c r="AO168" i="12"/>
  <c r="AP168" i="12"/>
  <c r="AK169" i="12"/>
  <c r="AL169" i="12"/>
  <c r="AM169" i="12"/>
  <c r="AN169" i="12"/>
  <c r="AO169" i="12"/>
  <c r="AP169" i="12"/>
  <c r="AL9" i="12"/>
  <c r="AM9" i="12"/>
  <c r="AN9" i="12"/>
  <c r="AO9" i="12"/>
  <c r="AP9" i="12"/>
  <c r="AK9" i="12"/>
  <c r="AE10" i="12"/>
  <c r="AF10" i="12"/>
  <c r="AG10" i="12"/>
  <c r="AH10" i="12"/>
  <c r="AI10" i="12"/>
  <c r="AJ10" i="12"/>
  <c r="AE11" i="12"/>
  <c r="AF11" i="12"/>
  <c r="AG11" i="12"/>
  <c r="AH11" i="12"/>
  <c r="AI11" i="12"/>
  <c r="AJ11" i="12"/>
  <c r="AE12" i="12"/>
  <c r="AF12" i="12"/>
  <c r="AG12" i="12"/>
  <c r="AH12" i="12"/>
  <c r="AI12" i="12"/>
  <c r="AJ12" i="12"/>
  <c r="AE13" i="12"/>
  <c r="AF13" i="12"/>
  <c r="AG13" i="12"/>
  <c r="AH13" i="12"/>
  <c r="AI13" i="12"/>
  <c r="AJ13" i="12"/>
  <c r="AE14" i="12"/>
  <c r="AF14" i="12"/>
  <c r="AG14" i="12"/>
  <c r="AH14" i="12"/>
  <c r="AI14" i="12"/>
  <c r="AJ14" i="12"/>
  <c r="AE15" i="12"/>
  <c r="AF15" i="12"/>
  <c r="AG15" i="12"/>
  <c r="AH15" i="12"/>
  <c r="AI15" i="12"/>
  <c r="AJ15" i="12"/>
  <c r="AE16" i="12"/>
  <c r="AF16" i="12"/>
  <c r="AG16" i="12"/>
  <c r="AH16" i="12"/>
  <c r="AI16" i="12"/>
  <c r="AJ16" i="12"/>
  <c r="AE17" i="12"/>
  <c r="AF17" i="12"/>
  <c r="AG17" i="12"/>
  <c r="AH17" i="12"/>
  <c r="AI17" i="12"/>
  <c r="AJ17" i="12"/>
  <c r="AE18" i="12"/>
  <c r="AF18" i="12"/>
  <c r="AG18" i="12"/>
  <c r="AH18" i="12"/>
  <c r="AI18" i="12"/>
  <c r="AJ18" i="12"/>
  <c r="AE19" i="12"/>
  <c r="AF19" i="12"/>
  <c r="AG19" i="12"/>
  <c r="AH19" i="12"/>
  <c r="AI19" i="12"/>
  <c r="AJ19" i="12"/>
  <c r="AE20" i="12"/>
  <c r="AF20" i="12"/>
  <c r="AG20" i="12"/>
  <c r="AH20" i="12"/>
  <c r="AI20" i="12"/>
  <c r="AJ20" i="12"/>
  <c r="AE21" i="12"/>
  <c r="AF21" i="12"/>
  <c r="AG21" i="12"/>
  <c r="AH21" i="12"/>
  <c r="AI21" i="12"/>
  <c r="AJ21" i="12"/>
  <c r="AE22" i="12"/>
  <c r="AF22" i="12"/>
  <c r="AG22" i="12"/>
  <c r="AH22" i="12"/>
  <c r="AI22" i="12"/>
  <c r="AJ22" i="12"/>
  <c r="AE23" i="12"/>
  <c r="AF23" i="12"/>
  <c r="AG23" i="12"/>
  <c r="AH23" i="12"/>
  <c r="AI23" i="12"/>
  <c r="AJ23" i="12"/>
  <c r="AE24" i="12"/>
  <c r="AF24" i="12"/>
  <c r="AG24" i="12"/>
  <c r="AH24" i="12"/>
  <c r="AI24" i="12"/>
  <c r="AJ24" i="12"/>
  <c r="AE25" i="12"/>
  <c r="AF25" i="12"/>
  <c r="AG25" i="12"/>
  <c r="AH25" i="12"/>
  <c r="AI25" i="12"/>
  <c r="AJ25" i="12"/>
  <c r="AE26" i="12"/>
  <c r="AF26" i="12"/>
  <c r="AG26" i="12"/>
  <c r="AH26" i="12"/>
  <c r="AI26" i="12"/>
  <c r="AJ26" i="12"/>
  <c r="AE27" i="12"/>
  <c r="AF27" i="12"/>
  <c r="AG27" i="12"/>
  <c r="AH27" i="12"/>
  <c r="AI27" i="12"/>
  <c r="AJ27" i="12"/>
  <c r="AE28" i="12"/>
  <c r="AF28" i="12"/>
  <c r="AG28" i="12"/>
  <c r="AH28" i="12"/>
  <c r="AI28" i="12"/>
  <c r="AJ28" i="12"/>
  <c r="AE29" i="12"/>
  <c r="AF29" i="12"/>
  <c r="AG29" i="12"/>
  <c r="AH29" i="12"/>
  <c r="AI29" i="12"/>
  <c r="AJ29" i="12"/>
  <c r="AE30" i="12"/>
  <c r="AF30" i="12"/>
  <c r="AG30" i="12"/>
  <c r="AH30" i="12"/>
  <c r="AI30" i="12"/>
  <c r="AJ30" i="12"/>
  <c r="AE31" i="12"/>
  <c r="AF31" i="12"/>
  <c r="AG31" i="12"/>
  <c r="AH31" i="12"/>
  <c r="AI31" i="12"/>
  <c r="AJ31" i="12"/>
  <c r="AE32" i="12"/>
  <c r="AF32" i="12"/>
  <c r="AG32" i="12"/>
  <c r="AH32" i="12"/>
  <c r="AI32" i="12"/>
  <c r="AJ32" i="12"/>
  <c r="AE33" i="12"/>
  <c r="AF33" i="12"/>
  <c r="AG33" i="12"/>
  <c r="AH33" i="12"/>
  <c r="AI33" i="12"/>
  <c r="AJ33" i="12"/>
  <c r="AE34" i="12"/>
  <c r="AF34" i="12"/>
  <c r="AG34" i="12"/>
  <c r="AH34" i="12"/>
  <c r="AI34" i="12"/>
  <c r="AJ34" i="12"/>
  <c r="AE35" i="12"/>
  <c r="AF35" i="12"/>
  <c r="AG35" i="12"/>
  <c r="AH35" i="12"/>
  <c r="AI35" i="12"/>
  <c r="AJ35" i="12"/>
  <c r="AE36" i="12"/>
  <c r="AF36" i="12"/>
  <c r="AG36" i="12"/>
  <c r="AH36" i="12"/>
  <c r="AI36" i="12"/>
  <c r="AJ36" i="12"/>
  <c r="AE37" i="12"/>
  <c r="AF37" i="12"/>
  <c r="AG37" i="12"/>
  <c r="AH37" i="12"/>
  <c r="AI37" i="12"/>
  <c r="AJ37" i="12"/>
  <c r="AE38" i="12"/>
  <c r="AF38" i="12"/>
  <c r="AG38" i="12"/>
  <c r="AH38" i="12"/>
  <c r="AI38" i="12"/>
  <c r="AJ38" i="12"/>
  <c r="AE39" i="12"/>
  <c r="AF39" i="12"/>
  <c r="AG39" i="12"/>
  <c r="AH39" i="12"/>
  <c r="AI39" i="12"/>
  <c r="AJ39" i="12"/>
  <c r="AE40" i="12"/>
  <c r="AF40" i="12"/>
  <c r="AG40" i="12"/>
  <c r="AH40" i="12"/>
  <c r="AI40" i="12"/>
  <c r="AJ40" i="12"/>
  <c r="AE41" i="12"/>
  <c r="AF41" i="12"/>
  <c r="AG41" i="12"/>
  <c r="AH41" i="12"/>
  <c r="AI41" i="12"/>
  <c r="AJ41" i="12"/>
  <c r="AE42" i="12"/>
  <c r="AF42" i="12"/>
  <c r="AG42" i="12"/>
  <c r="AH42" i="12"/>
  <c r="AI42" i="12"/>
  <c r="AJ42" i="12"/>
  <c r="AE43" i="12"/>
  <c r="AF43" i="12"/>
  <c r="AG43" i="12"/>
  <c r="AH43" i="12"/>
  <c r="AI43" i="12"/>
  <c r="AJ43" i="12"/>
  <c r="AE44" i="12"/>
  <c r="AF44" i="12"/>
  <c r="AG44" i="12"/>
  <c r="AH44" i="12"/>
  <c r="AI44" i="12"/>
  <c r="AJ44" i="12"/>
  <c r="AE45" i="12"/>
  <c r="AF45" i="12"/>
  <c r="AG45" i="12"/>
  <c r="AH45" i="12"/>
  <c r="AI45" i="12"/>
  <c r="AJ45" i="12"/>
  <c r="AE46" i="12"/>
  <c r="AF46" i="12"/>
  <c r="AG46" i="12"/>
  <c r="AH46" i="12"/>
  <c r="AI46" i="12"/>
  <c r="AJ46" i="12"/>
  <c r="AE47" i="12"/>
  <c r="AF47" i="12"/>
  <c r="AG47" i="12"/>
  <c r="AH47" i="12"/>
  <c r="AI47" i="12"/>
  <c r="AJ47" i="12"/>
  <c r="AE48" i="12"/>
  <c r="AF48" i="12"/>
  <c r="AG48" i="12"/>
  <c r="AH48" i="12"/>
  <c r="AI48" i="12"/>
  <c r="AJ48" i="12"/>
  <c r="AE49" i="12"/>
  <c r="AF49" i="12"/>
  <c r="AG49" i="12"/>
  <c r="AH49" i="12"/>
  <c r="AI49" i="12"/>
  <c r="AJ49" i="12"/>
  <c r="AE50" i="12"/>
  <c r="AF50" i="12"/>
  <c r="AG50" i="12"/>
  <c r="AH50" i="12"/>
  <c r="AI50" i="12"/>
  <c r="AJ50" i="12"/>
  <c r="AE51" i="12"/>
  <c r="AF51" i="12"/>
  <c r="AG51" i="12"/>
  <c r="AH51" i="12"/>
  <c r="AI51" i="12"/>
  <c r="AJ51" i="12"/>
  <c r="AE52" i="12"/>
  <c r="AF52" i="12"/>
  <c r="AG52" i="12"/>
  <c r="AH52" i="12"/>
  <c r="AI52" i="12"/>
  <c r="AJ52" i="12"/>
  <c r="AE53" i="12"/>
  <c r="AF53" i="12"/>
  <c r="AG53" i="12"/>
  <c r="AH53" i="12"/>
  <c r="AI53" i="12"/>
  <c r="AJ53" i="12"/>
  <c r="AE54" i="12"/>
  <c r="AF54" i="12"/>
  <c r="AG54" i="12"/>
  <c r="AH54" i="12"/>
  <c r="AI54" i="12"/>
  <c r="AJ54" i="12"/>
  <c r="AE55" i="12"/>
  <c r="AF55" i="12"/>
  <c r="AG55" i="12"/>
  <c r="AH55" i="12"/>
  <c r="AI55" i="12"/>
  <c r="AJ55" i="12"/>
  <c r="AE56" i="12"/>
  <c r="AF56" i="12"/>
  <c r="AG56" i="12"/>
  <c r="AH56" i="12"/>
  <c r="AI56" i="12"/>
  <c r="AJ56" i="12"/>
  <c r="AE57" i="12"/>
  <c r="AF57" i="12"/>
  <c r="AG57" i="12"/>
  <c r="AH57" i="12"/>
  <c r="AI57" i="12"/>
  <c r="AJ57" i="12"/>
  <c r="AE58" i="12"/>
  <c r="AF58" i="12"/>
  <c r="AG58" i="12"/>
  <c r="AH58" i="12"/>
  <c r="AI58" i="12"/>
  <c r="AJ58" i="12"/>
  <c r="AE59" i="12"/>
  <c r="AF59" i="12"/>
  <c r="AG59" i="12"/>
  <c r="AH59" i="12"/>
  <c r="AI59" i="12"/>
  <c r="AJ59" i="12"/>
  <c r="AE60" i="12"/>
  <c r="AF60" i="12"/>
  <c r="AG60" i="12"/>
  <c r="AH60" i="12"/>
  <c r="AI60" i="12"/>
  <c r="AJ60" i="12"/>
  <c r="AE61" i="12"/>
  <c r="AF61" i="12"/>
  <c r="AG61" i="12"/>
  <c r="AH61" i="12"/>
  <c r="AI61" i="12"/>
  <c r="AJ61" i="12"/>
  <c r="AE62" i="12"/>
  <c r="AF62" i="12"/>
  <c r="AG62" i="12"/>
  <c r="AH62" i="12"/>
  <c r="AI62" i="12"/>
  <c r="AJ62" i="12"/>
  <c r="AE63" i="12"/>
  <c r="AF63" i="12"/>
  <c r="AG63" i="12"/>
  <c r="AH63" i="12"/>
  <c r="AI63" i="12"/>
  <c r="AJ63" i="12"/>
  <c r="AE64" i="12"/>
  <c r="AF64" i="12"/>
  <c r="AG64" i="12"/>
  <c r="AH64" i="12"/>
  <c r="AI64" i="12"/>
  <c r="AJ64" i="12"/>
  <c r="AE65" i="12"/>
  <c r="AF65" i="12"/>
  <c r="AG65" i="12"/>
  <c r="AH65" i="12"/>
  <c r="AI65" i="12"/>
  <c r="AJ65" i="12"/>
  <c r="AE66" i="12"/>
  <c r="AF66" i="12"/>
  <c r="AG66" i="12"/>
  <c r="AH66" i="12"/>
  <c r="AI66" i="12"/>
  <c r="AJ66" i="12"/>
  <c r="AE67" i="12"/>
  <c r="AF67" i="12"/>
  <c r="AG67" i="12"/>
  <c r="AH67" i="12"/>
  <c r="AI67" i="12"/>
  <c r="AJ67" i="12"/>
  <c r="AE68" i="12"/>
  <c r="AF68" i="12"/>
  <c r="AG68" i="12"/>
  <c r="AH68" i="12"/>
  <c r="AI68" i="12"/>
  <c r="AJ68" i="12"/>
  <c r="AE69" i="12"/>
  <c r="AF69" i="12"/>
  <c r="AG69" i="12"/>
  <c r="AH69" i="12"/>
  <c r="AI69" i="12"/>
  <c r="AJ69" i="12"/>
  <c r="AE70" i="12"/>
  <c r="AF70" i="12"/>
  <c r="AG70" i="12"/>
  <c r="AH70" i="12"/>
  <c r="AI70" i="12"/>
  <c r="AJ70" i="12"/>
  <c r="AE71" i="12"/>
  <c r="AF71" i="12"/>
  <c r="AG71" i="12"/>
  <c r="AH71" i="12"/>
  <c r="AI71" i="12"/>
  <c r="AJ71" i="12"/>
  <c r="AE72" i="12"/>
  <c r="AF72" i="12"/>
  <c r="AG72" i="12"/>
  <c r="AH72" i="12"/>
  <c r="AI72" i="12"/>
  <c r="AJ72" i="12"/>
  <c r="AE73" i="12"/>
  <c r="AF73" i="12"/>
  <c r="AG73" i="12"/>
  <c r="AH73" i="12"/>
  <c r="AI73" i="12"/>
  <c r="AJ73" i="12"/>
  <c r="AE74" i="12"/>
  <c r="AF74" i="12"/>
  <c r="AG74" i="12"/>
  <c r="AH74" i="12"/>
  <c r="AI74" i="12"/>
  <c r="AJ74" i="12"/>
  <c r="AE75" i="12"/>
  <c r="AF75" i="12"/>
  <c r="AG75" i="12"/>
  <c r="AH75" i="12"/>
  <c r="AI75" i="12"/>
  <c r="AJ75" i="12"/>
  <c r="AE76" i="12"/>
  <c r="AF76" i="12"/>
  <c r="AG76" i="12"/>
  <c r="AH76" i="12"/>
  <c r="AI76" i="12"/>
  <c r="AJ76" i="12"/>
  <c r="AE77" i="12"/>
  <c r="AF77" i="12"/>
  <c r="AG77" i="12"/>
  <c r="AH77" i="12"/>
  <c r="AI77" i="12"/>
  <c r="AJ77" i="12"/>
  <c r="AE78" i="12"/>
  <c r="AF78" i="12"/>
  <c r="AG78" i="12"/>
  <c r="AH78" i="12"/>
  <c r="AI78" i="12"/>
  <c r="AJ78" i="12"/>
  <c r="AE79" i="12"/>
  <c r="AF79" i="12"/>
  <c r="AG79" i="12"/>
  <c r="AH79" i="12"/>
  <c r="AI79" i="12"/>
  <c r="AJ79" i="12"/>
  <c r="AE80" i="12"/>
  <c r="AF80" i="12"/>
  <c r="AG80" i="12"/>
  <c r="AH80" i="12"/>
  <c r="AI80" i="12"/>
  <c r="AJ80" i="12"/>
  <c r="AE81" i="12"/>
  <c r="AF81" i="12"/>
  <c r="AG81" i="12"/>
  <c r="AH81" i="12"/>
  <c r="AI81" i="12"/>
  <c r="AJ81" i="12"/>
  <c r="AE82" i="12"/>
  <c r="AF82" i="12"/>
  <c r="AG82" i="12"/>
  <c r="AH82" i="12"/>
  <c r="AI82" i="12"/>
  <c r="AJ82" i="12"/>
  <c r="AE83" i="12"/>
  <c r="AF83" i="12"/>
  <c r="AG83" i="12"/>
  <c r="AH83" i="12"/>
  <c r="AI83" i="12"/>
  <c r="AJ83" i="12"/>
  <c r="AE84" i="12"/>
  <c r="AF84" i="12"/>
  <c r="AG84" i="12"/>
  <c r="AH84" i="12"/>
  <c r="AI84" i="12"/>
  <c r="AJ84" i="12"/>
  <c r="AE85" i="12"/>
  <c r="AF85" i="12"/>
  <c r="AG85" i="12"/>
  <c r="AH85" i="12"/>
  <c r="AI85" i="12"/>
  <c r="AJ85" i="12"/>
  <c r="AE86" i="12"/>
  <c r="AF86" i="12"/>
  <c r="AG86" i="12"/>
  <c r="AH86" i="12"/>
  <c r="AI86" i="12"/>
  <c r="AJ86" i="12"/>
  <c r="AE87" i="12"/>
  <c r="AF87" i="12"/>
  <c r="AG87" i="12"/>
  <c r="AH87" i="12"/>
  <c r="AI87" i="12"/>
  <c r="AJ87" i="12"/>
  <c r="AE88" i="12"/>
  <c r="AF88" i="12"/>
  <c r="AG88" i="12"/>
  <c r="AH88" i="12"/>
  <c r="AI88" i="12"/>
  <c r="AJ88" i="12"/>
  <c r="AE89" i="12"/>
  <c r="AF89" i="12"/>
  <c r="AG89" i="12"/>
  <c r="AH89" i="12"/>
  <c r="AI89" i="12"/>
  <c r="AJ89" i="12"/>
  <c r="AE90" i="12"/>
  <c r="AF90" i="12"/>
  <c r="AG90" i="12"/>
  <c r="AH90" i="12"/>
  <c r="AI90" i="12"/>
  <c r="AJ90" i="12"/>
  <c r="AE91" i="12"/>
  <c r="AF91" i="12"/>
  <c r="AG91" i="12"/>
  <c r="AH91" i="12"/>
  <c r="AI91" i="12"/>
  <c r="AJ91" i="12"/>
  <c r="AE92" i="12"/>
  <c r="AF92" i="12"/>
  <c r="AG92" i="12"/>
  <c r="AH92" i="12"/>
  <c r="AI92" i="12"/>
  <c r="AJ92" i="12"/>
  <c r="AE93" i="12"/>
  <c r="AF93" i="12"/>
  <c r="AG93" i="12"/>
  <c r="AH93" i="12"/>
  <c r="AI93" i="12"/>
  <c r="AJ93" i="12"/>
  <c r="AE94" i="12"/>
  <c r="AF94" i="12"/>
  <c r="AG94" i="12"/>
  <c r="AH94" i="12"/>
  <c r="AI94" i="12"/>
  <c r="AJ94" i="12"/>
  <c r="AE95" i="12"/>
  <c r="AF95" i="12"/>
  <c r="AG95" i="12"/>
  <c r="AH95" i="12"/>
  <c r="AI95" i="12"/>
  <c r="AJ95" i="12"/>
  <c r="AE96" i="12"/>
  <c r="AF96" i="12"/>
  <c r="AG96" i="12"/>
  <c r="AH96" i="12"/>
  <c r="AI96" i="12"/>
  <c r="AJ96" i="12"/>
  <c r="AE97" i="12"/>
  <c r="AF97" i="12"/>
  <c r="AG97" i="12"/>
  <c r="AH97" i="12"/>
  <c r="AI97" i="12"/>
  <c r="AJ97" i="12"/>
  <c r="AE98" i="12"/>
  <c r="AF98" i="12"/>
  <c r="AG98" i="12"/>
  <c r="AH98" i="12"/>
  <c r="AI98" i="12"/>
  <c r="AJ98" i="12"/>
  <c r="AE99" i="12"/>
  <c r="AF99" i="12"/>
  <c r="AG99" i="12"/>
  <c r="AH99" i="12"/>
  <c r="AI99" i="12"/>
  <c r="AJ99" i="12"/>
  <c r="AE100" i="12"/>
  <c r="AF100" i="12"/>
  <c r="AG100" i="12"/>
  <c r="AH100" i="12"/>
  <c r="AI100" i="12"/>
  <c r="AJ100" i="12"/>
  <c r="AE101" i="12"/>
  <c r="AF101" i="12"/>
  <c r="AG101" i="12"/>
  <c r="AH101" i="12"/>
  <c r="AI101" i="12"/>
  <c r="AJ101" i="12"/>
  <c r="AE102" i="12"/>
  <c r="AF102" i="12"/>
  <c r="AG102" i="12"/>
  <c r="AH102" i="12"/>
  <c r="AI102" i="12"/>
  <c r="AJ102" i="12"/>
  <c r="AE103" i="12"/>
  <c r="AF103" i="12"/>
  <c r="AG103" i="12"/>
  <c r="AH103" i="12"/>
  <c r="AI103" i="12"/>
  <c r="AJ103" i="12"/>
  <c r="AE104" i="12"/>
  <c r="AF104" i="12"/>
  <c r="AG104" i="12"/>
  <c r="AH104" i="12"/>
  <c r="AI104" i="12"/>
  <c r="AJ104" i="12"/>
  <c r="AE105" i="12"/>
  <c r="AF105" i="12"/>
  <c r="AG105" i="12"/>
  <c r="AH105" i="12"/>
  <c r="AI105" i="12"/>
  <c r="AJ105" i="12"/>
  <c r="AE106" i="12"/>
  <c r="AF106" i="12"/>
  <c r="AG106" i="12"/>
  <c r="AH106" i="12"/>
  <c r="AI106" i="12"/>
  <c r="AJ106" i="12"/>
  <c r="AE107" i="12"/>
  <c r="AF107" i="12"/>
  <c r="AG107" i="12"/>
  <c r="AH107" i="12"/>
  <c r="AI107" i="12"/>
  <c r="AJ107" i="12"/>
  <c r="AE108" i="12"/>
  <c r="AF108" i="12"/>
  <c r="AG108" i="12"/>
  <c r="AH108" i="12"/>
  <c r="AI108" i="12"/>
  <c r="AJ108" i="12"/>
  <c r="AE109" i="12"/>
  <c r="AF109" i="12"/>
  <c r="AG109" i="12"/>
  <c r="AH109" i="12"/>
  <c r="AI109" i="12"/>
  <c r="AJ109" i="12"/>
  <c r="AE110" i="12"/>
  <c r="AF110" i="12"/>
  <c r="AG110" i="12"/>
  <c r="AH110" i="12"/>
  <c r="AI110" i="12"/>
  <c r="AJ110" i="12"/>
  <c r="AE111" i="12"/>
  <c r="AF111" i="12"/>
  <c r="AG111" i="12"/>
  <c r="AH111" i="12"/>
  <c r="AI111" i="12"/>
  <c r="AJ111" i="12"/>
  <c r="AE112" i="12"/>
  <c r="AF112" i="12"/>
  <c r="AG112" i="12"/>
  <c r="AH112" i="12"/>
  <c r="AI112" i="12"/>
  <c r="AJ112" i="12"/>
  <c r="AE113" i="12"/>
  <c r="AF113" i="12"/>
  <c r="AG113" i="12"/>
  <c r="AH113" i="12"/>
  <c r="AI113" i="12"/>
  <c r="AJ113" i="12"/>
  <c r="AE114" i="12"/>
  <c r="AF114" i="12"/>
  <c r="AG114" i="12"/>
  <c r="AH114" i="12"/>
  <c r="AI114" i="12"/>
  <c r="AJ114" i="12"/>
  <c r="AE115" i="12"/>
  <c r="AF115" i="12"/>
  <c r="AG115" i="12"/>
  <c r="AH115" i="12"/>
  <c r="AI115" i="12"/>
  <c r="AJ115" i="12"/>
  <c r="AE116" i="12"/>
  <c r="AF116" i="12"/>
  <c r="AG116" i="12"/>
  <c r="AH116" i="12"/>
  <c r="AI116" i="12"/>
  <c r="AJ116" i="12"/>
  <c r="AE117" i="12"/>
  <c r="AF117" i="12"/>
  <c r="AG117" i="12"/>
  <c r="AH117" i="12"/>
  <c r="AI117" i="12"/>
  <c r="AJ117" i="12"/>
  <c r="AE118" i="12"/>
  <c r="AF118" i="12"/>
  <c r="AG118" i="12"/>
  <c r="AH118" i="12"/>
  <c r="AI118" i="12"/>
  <c r="AJ118" i="12"/>
  <c r="AE119" i="12"/>
  <c r="AF119" i="12"/>
  <c r="AG119" i="12"/>
  <c r="AH119" i="12"/>
  <c r="AI119" i="12"/>
  <c r="AJ119" i="12"/>
  <c r="AE120" i="12"/>
  <c r="AF120" i="12"/>
  <c r="AG120" i="12"/>
  <c r="AH120" i="12"/>
  <c r="AI120" i="12"/>
  <c r="AJ120" i="12"/>
  <c r="AE121" i="12"/>
  <c r="AF121" i="12"/>
  <c r="AG121" i="12"/>
  <c r="AH121" i="12"/>
  <c r="AI121" i="12"/>
  <c r="AJ121" i="12"/>
  <c r="AE122" i="12"/>
  <c r="AF122" i="12"/>
  <c r="AG122" i="12"/>
  <c r="AH122" i="12"/>
  <c r="AI122" i="12"/>
  <c r="AJ122" i="12"/>
  <c r="AE123" i="12"/>
  <c r="AF123" i="12"/>
  <c r="AG123" i="12"/>
  <c r="AH123" i="12"/>
  <c r="AI123" i="12"/>
  <c r="AJ123" i="12"/>
  <c r="AE124" i="12"/>
  <c r="AF124" i="12"/>
  <c r="AG124" i="12"/>
  <c r="AH124" i="12"/>
  <c r="AI124" i="12"/>
  <c r="AJ124" i="12"/>
  <c r="AE125" i="12"/>
  <c r="AF125" i="12"/>
  <c r="AG125" i="12"/>
  <c r="AH125" i="12"/>
  <c r="AI125" i="12"/>
  <c r="AJ125" i="12"/>
  <c r="AE126" i="12"/>
  <c r="AF126" i="12"/>
  <c r="AG126" i="12"/>
  <c r="AH126" i="12"/>
  <c r="AI126" i="12"/>
  <c r="AJ126" i="12"/>
  <c r="AE127" i="12"/>
  <c r="AF127" i="12"/>
  <c r="AG127" i="12"/>
  <c r="AH127" i="12"/>
  <c r="AI127" i="12"/>
  <c r="AJ127" i="12"/>
  <c r="AE128" i="12"/>
  <c r="AF128" i="12"/>
  <c r="AG128" i="12"/>
  <c r="AH128" i="12"/>
  <c r="AI128" i="12"/>
  <c r="AJ128" i="12"/>
  <c r="AE129" i="12"/>
  <c r="AF129" i="12"/>
  <c r="AG129" i="12"/>
  <c r="AH129" i="12"/>
  <c r="AI129" i="12"/>
  <c r="AJ129" i="12"/>
  <c r="AE130" i="12"/>
  <c r="AF130" i="12"/>
  <c r="AG130" i="12"/>
  <c r="AH130" i="12"/>
  <c r="AI130" i="12"/>
  <c r="AJ130" i="12"/>
  <c r="AE131" i="12"/>
  <c r="AF131" i="12"/>
  <c r="AG131" i="12"/>
  <c r="AH131" i="12"/>
  <c r="AI131" i="12"/>
  <c r="AJ131" i="12"/>
  <c r="AE132" i="12"/>
  <c r="AF132" i="12"/>
  <c r="AG132" i="12"/>
  <c r="AH132" i="12"/>
  <c r="AI132" i="12"/>
  <c r="AJ132" i="12"/>
  <c r="AE133" i="12"/>
  <c r="AF133" i="12"/>
  <c r="AG133" i="12"/>
  <c r="AH133" i="12"/>
  <c r="AI133" i="12"/>
  <c r="AJ133" i="12"/>
  <c r="AE134" i="12"/>
  <c r="AF134" i="12"/>
  <c r="AG134" i="12"/>
  <c r="AH134" i="12"/>
  <c r="AI134" i="12"/>
  <c r="AJ134" i="12"/>
  <c r="AE135" i="12"/>
  <c r="AF135" i="12"/>
  <c r="AG135" i="12"/>
  <c r="AH135" i="12"/>
  <c r="AI135" i="12"/>
  <c r="AJ135" i="12"/>
  <c r="AE136" i="12"/>
  <c r="AF136" i="12"/>
  <c r="AG136" i="12"/>
  <c r="AH136" i="12"/>
  <c r="AI136" i="12"/>
  <c r="AJ136" i="12"/>
  <c r="AE137" i="12"/>
  <c r="AF137" i="12"/>
  <c r="AG137" i="12"/>
  <c r="AH137" i="12"/>
  <c r="AI137" i="12"/>
  <c r="AJ137" i="12"/>
  <c r="AE138" i="12"/>
  <c r="AF138" i="12"/>
  <c r="AG138" i="12"/>
  <c r="AH138" i="12"/>
  <c r="AI138" i="12"/>
  <c r="AJ138" i="12"/>
  <c r="AE139" i="12"/>
  <c r="AF139" i="12"/>
  <c r="AG139" i="12"/>
  <c r="AH139" i="12"/>
  <c r="AI139" i="12"/>
  <c r="AJ139" i="12"/>
  <c r="AE140" i="12"/>
  <c r="AF140" i="12"/>
  <c r="AG140" i="12"/>
  <c r="AH140" i="12"/>
  <c r="AI140" i="12"/>
  <c r="AJ140" i="12"/>
  <c r="AE141" i="12"/>
  <c r="AF141" i="12"/>
  <c r="AG141" i="12"/>
  <c r="AH141" i="12"/>
  <c r="AI141" i="12"/>
  <c r="AJ141" i="12"/>
  <c r="AE142" i="12"/>
  <c r="AF142" i="12"/>
  <c r="AG142" i="12"/>
  <c r="AH142" i="12"/>
  <c r="AI142" i="12"/>
  <c r="AJ142" i="12"/>
  <c r="AE143" i="12"/>
  <c r="AF143" i="12"/>
  <c r="AG143" i="12"/>
  <c r="AH143" i="12"/>
  <c r="AI143" i="12"/>
  <c r="AJ143" i="12"/>
  <c r="AE144" i="12"/>
  <c r="AF144" i="12"/>
  <c r="AG144" i="12"/>
  <c r="AH144" i="12"/>
  <c r="AI144" i="12"/>
  <c r="AJ144" i="12"/>
  <c r="AE145" i="12"/>
  <c r="AF145" i="12"/>
  <c r="AG145" i="12"/>
  <c r="AH145" i="12"/>
  <c r="AI145" i="12"/>
  <c r="AJ145" i="12"/>
  <c r="AE146" i="12"/>
  <c r="AF146" i="12"/>
  <c r="AG146" i="12"/>
  <c r="AH146" i="12"/>
  <c r="AI146" i="12"/>
  <c r="AJ146" i="12"/>
  <c r="AE147" i="12"/>
  <c r="AF147" i="12"/>
  <c r="AG147" i="12"/>
  <c r="AH147" i="12"/>
  <c r="AI147" i="12"/>
  <c r="AJ147" i="12"/>
  <c r="AE148" i="12"/>
  <c r="AF148" i="12"/>
  <c r="AG148" i="12"/>
  <c r="AH148" i="12"/>
  <c r="AI148" i="12"/>
  <c r="AJ148" i="12"/>
  <c r="AE149" i="12"/>
  <c r="AF149" i="12"/>
  <c r="AG149" i="12"/>
  <c r="AH149" i="12"/>
  <c r="AI149" i="12"/>
  <c r="AJ149" i="12"/>
  <c r="AE150" i="12"/>
  <c r="AF150" i="12"/>
  <c r="AG150" i="12"/>
  <c r="AH150" i="12"/>
  <c r="AI150" i="12"/>
  <c r="AJ150" i="12"/>
  <c r="AE151" i="12"/>
  <c r="AF151" i="12"/>
  <c r="AG151" i="12"/>
  <c r="AH151" i="12"/>
  <c r="AI151" i="12"/>
  <c r="AJ151" i="12"/>
  <c r="AE152" i="12"/>
  <c r="AF152" i="12"/>
  <c r="AG152" i="12"/>
  <c r="AH152" i="12"/>
  <c r="AI152" i="12"/>
  <c r="AJ152" i="12"/>
  <c r="AE153" i="12"/>
  <c r="AF153" i="12"/>
  <c r="AG153" i="12"/>
  <c r="AH153" i="12"/>
  <c r="AI153" i="12"/>
  <c r="AJ153" i="12"/>
  <c r="AE154" i="12"/>
  <c r="AF154" i="12"/>
  <c r="AG154" i="12"/>
  <c r="AH154" i="12"/>
  <c r="AI154" i="12"/>
  <c r="AJ154" i="12"/>
  <c r="AE155" i="12"/>
  <c r="AF155" i="12"/>
  <c r="AG155" i="12"/>
  <c r="AH155" i="12"/>
  <c r="AI155" i="12"/>
  <c r="AJ155" i="12"/>
  <c r="AE156" i="12"/>
  <c r="AF156" i="12"/>
  <c r="AG156" i="12"/>
  <c r="AH156" i="12"/>
  <c r="AI156" i="12"/>
  <c r="AJ156" i="12"/>
  <c r="AE157" i="12"/>
  <c r="AF157" i="12"/>
  <c r="AG157" i="12"/>
  <c r="AH157" i="12"/>
  <c r="AI157" i="12"/>
  <c r="AJ157" i="12"/>
  <c r="AE158" i="12"/>
  <c r="AF158" i="12"/>
  <c r="AG158" i="12"/>
  <c r="AH158" i="12"/>
  <c r="AI158" i="12"/>
  <c r="AJ158" i="12"/>
  <c r="AE159" i="12"/>
  <c r="AF159" i="12"/>
  <c r="AG159" i="12"/>
  <c r="AH159" i="12"/>
  <c r="AI159" i="12"/>
  <c r="AJ159" i="12"/>
  <c r="AE160" i="12"/>
  <c r="AF160" i="12"/>
  <c r="AG160" i="12"/>
  <c r="AH160" i="12"/>
  <c r="AI160" i="12"/>
  <c r="AJ160" i="12"/>
  <c r="AE161" i="12"/>
  <c r="AF161" i="12"/>
  <c r="AG161" i="12"/>
  <c r="AH161" i="12"/>
  <c r="AI161" i="12"/>
  <c r="AJ161" i="12"/>
  <c r="AE162" i="12"/>
  <c r="AF162" i="12"/>
  <c r="AG162" i="12"/>
  <c r="AH162" i="12"/>
  <c r="AI162" i="12"/>
  <c r="AJ162" i="12"/>
  <c r="AE163" i="12"/>
  <c r="AF163" i="12"/>
  <c r="AG163" i="12"/>
  <c r="AH163" i="12"/>
  <c r="AI163" i="12"/>
  <c r="AJ163" i="12"/>
  <c r="AE164" i="12"/>
  <c r="AF164" i="12"/>
  <c r="AG164" i="12"/>
  <c r="AH164" i="12"/>
  <c r="AI164" i="12"/>
  <c r="AJ164" i="12"/>
  <c r="AE165" i="12"/>
  <c r="AF165" i="12"/>
  <c r="AG165" i="12"/>
  <c r="AH165" i="12"/>
  <c r="AI165" i="12"/>
  <c r="AJ165" i="12"/>
  <c r="AE166" i="12"/>
  <c r="AF166" i="12"/>
  <c r="AG166" i="12"/>
  <c r="AH166" i="12"/>
  <c r="AI166" i="12"/>
  <c r="AJ166" i="12"/>
  <c r="AE167" i="12"/>
  <c r="AF167" i="12"/>
  <c r="AG167" i="12"/>
  <c r="AH167" i="12"/>
  <c r="AI167" i="12"/>
  <c r="AJ167" i="12"/>
  <c r="AE168" i="12"/>
  <c r="AF168" i="12"/>
  <c r="AG168" i="12"/>
  <c r="AH168" i="12"/>
  <c r="AI168" i="12"/>
  <c r="AJ168" i="12"/>
  <c r="AE169" i="12"/>
  <c r="AF169" i="12"/>
  <c r="AG169" i="12"/>
  <c r="AH169" i="12"/>
  <c r="AI169" i="12"/>
  <c r="AJ169" i="12"/>
  <c r="AF9" i="12"/>
  <c r="AG9" i="12"/>
  <c r="AH9" i="12"/>
  <c r="AI9" i="12"/>
  <c r="AJ9" i="12"/>
  <c r="AE9" i="12"/>
  <c r="Y10" i="12"/>
  <c r="Z10" i="12"/>
  <c r="AA10" i="12"/>
  <c r="AB10" i="12"/>
  <c r="AC10" i="12"/>
  <c r="AD10" i="12"/>
  <c r="Y11" i="12"/>
  <c r="Z11" i="12"/>
  <c r="AA11" i="12"/>
  <c r="AB11" i="12"/>
  <c r="AC11" i="12"/>
  <c r="AD11" i="12"/>
  <c r="Y12" i="12"/>
  <c r="Z12" i="12"/>
  <c r="AA12" i="12"/>
  <c r="AB12" i="12"/>
  <c r="AC12" i="12"/>
  <c r="AD12" i="12"/>
  <c r="Y13" i="12"/>
  <c r="Z13" i="12"/>
  <c r="AA13" i="12"/>
  <c r="AB13" i="12"/>
  <c r="AC13" i="12"/>
  <c r="AD13" i="12"/>
  <c r="Y14" i="12"/>
  <c r="Z14" i="12"/>
  <c r="AA14" i="12"/>
  <c r="AB14" i="12"/>
  <c r="AC14" i="12"/>
  <c r="AD14" i="12"/>
  <c r="Y15" i="12"/>
  <c r="Z15" i="12"/>
  <c r="AA15" i="12"/>
  <c r="AB15" i="12"/>
  <c r="AC15" i="12"/>
  <c r="AD15" i="12"/>
  <c r="Y16" i="12"/>
  <c r="Z16" i="12"/>
  <c r="AA16" i="12"/>
  <c r="AB16" i="12"/>
  <c r="AC16" i="12"/>
  <c r="AD16" i="12"/>
  <c r="Y17" i="12"/>
  <c r="Z17" i="12"/>
  <c r="AA17" i="12"/>
  <c r="AB17" i="12"/>
  <c r="AC17" i="12"/>
  <c r="AD17" i="12"/>
  <c r="Y18" i="12"/>
  <c r="Z18" i="12"/>
  <c r="AA18" i="12"/>
  <c r="AB18" i="12"/>
  <c r="AC18" i="12"/>
  <c r="AD18" i="12"/>
  <c r="Y19" i="12"/>
  <c r="Z19" i="12"/>
  <c r="AA19" i="12"/>
  <c r="AB19" i="12"/>
  <c r="AC19" i="12"/>
  <c r="AD19" i="12"/>
  <c r="Y20" i="12"/>
  <c r="Z20" i="12"/>
  <c r="AA20" i="12"/>
  <c r="AB20" i="12"/>
  <c r="AC20" i="12"/>
  <c r="AD20" i="12"/>
  <c r="Y21" i="12"/>
  <c r="Z21" i="12"/>
  <c r="AA21" i="12"/>
  <c r="AB21" i="12"/>
  <c r="AC21" i="12"/>
  <c r="AD21" i="12"/>
  <c r="Y22" i="12"/>
  <c r="Z22" i="12"/>
  <c r="AA22" i="12"/>
  <c r="AB22" i="12"/>
  <c r="AC22" i="12"/>
  <c r="AD22" i="12"/>
  <c r="Y23" i="12"/>
  <c r="Z23" i="12"/>
  <c r="AA23" i="12"/>
  <c r="AB23" i="12"/>
  <c r="AC23" i="12"/>
  <c r="AD23" i="12"/>
  <c r="Y24" i="12"/>
  <c r="Z24" i="12"/>
  <c r="AA24" i="12"/>
  <c r="AB24" i="12"/>
  <c r="AC24" i="12"/>
  <c r="AD24" i="12"/>
  <c r="Y25" i="12"/>
  <c r="Z25" i="12"/>
  <c r="AA25" i="12"/>
  <c r="AB25" i="12"/>
  <c r="AC25" i="12"/>
  <c r="AD25" i="12"/>
  <c r="Y26" i="12"/>
  <c r="Z26" i="12"/>
  <c r="AA26" i="12"/>
  <c r="AB26" i="12"/>
  <c r="AC26" i="12"/>
  <c r="AD26" i="12"/>
  <c r="Y27" i="12"/>
  <c r="Z27" i="12"/>
  <c r="AA27" i="12"/>
  <c r="AB27" i="12"/>
  <c r="AC27" i="12"/>
  <c r="AD27" i="12"/>
  <c r="Y28" i="12"/>
  <c r="Z28" i="12"/>
  <c r="AA28" i="12"/>
  <c r="AB28" i="12"/>
  <c r="AC28" i="12"/>
  <c r="AD28" i="12"/>
  <c r="Y29" i="12"/>
  <c r="Z29" i="12"/>
  <c r="AA29" i="12"/>
  <c r="AB29" i="12"/>
  <c r="AC29" i="12"/>
  <c r="AD29" i="12"/>
  <c r="Y30" i="12"/>
  <c r="Z30" i="12"/>
  <c r="AA30" i="12"/>
  <c r="AB30" i="12"/>
  <c r="AC30" i="12"/>
  <c r="AD30" i="12"/>
  <c r="Y31" i="12"/>
  <c r="Z31" i="12"/>
  <c r="AA31" i="12"/>
  <c r="AB31" i="12"/>
  <c r="AC31" i="12"/>
  <c r="AD31" i="12"/>
  <c r="Y32" i="12"/>
  <c r="Z32" i="12"/>
  <c r="AA32" i="12"/>
  <c r="AB32" i="12"/>
  <c r="AC32" i="12"/>
  <c r="AD32" i="12"/>
  <c r="Y33" i="12"/>
  <c r="Z33" i="12"/>
  <c r="AA33" i="12"/>
  <c r="AB33" i="12"/>
  <c r="AC33" i="12"/>
  <c r="AD33" i="12"/>
  <c r="Y34" i="12"/>
  <c r="Z34" i="12"/>
  <c r="AA34" i="12"/>
  <c r="AB34" i="12"/>
  <c r="AC34" i="12"/>
  <c r="AD34" i="12"/>
  <c r="Y35" i="12"/>
  <c r="Z35" i="12"/>
  <c r="AA35" i="12"/>
  <c r="AB35" i="12"/>
  <c r="AC35" i="12"/>
  <c r="AD35" i="12"/>
  <c r="Y36" i="12"/>
  <c r="Z36" i="12"/>
  <c r="AA36" i="12"/>
  <c r="AB36" i="12"/>
  <c r="AC36" i="12"/>
  <c r="AD36" i="12"/>
  <c r="Y37" i="12"/>
  <c r="Z37" i="12"/>
  <c r="AA37" i="12"/>
  <c r="AB37" i="12"/>
  <c r="AC37" i="12"/>
  <c r="AD37" i="12"/>
  <c r="Y38" i="12"/>
  <c r="Z38" i="12"/>
  <c r="AA38" i="12"/>
  <c r="AB38" i="12"/>
  <c r="AC38" i="12"/>
  <c r="AD38" i="12"/>
  <c r="Y39" i="12"/>
  <c r="Z39" i="12"/>
  <c r="AA39" i="12"/>
  <c r="AB39" i="12"/>
  <c r="AC39" i="12"/>
  <c r="AD39" i="12"/>
  <c r="Y40" i="12"/>
  <c r="Z40" i="12"/>
  <c r="AA40" i="12"/>
  <c r="AB40" i="12"/>
  <c r="AC40" i="12"/>
  <c r="AD40" i="12"/>
  <c r="Y41" i="12"/>
  <c r="Z41" i="12"/>
  <c r="AA41" i="12"/>
  <c r="AB41" i="12"/>
  <c r="AC41" i="12"/>
  <c r="AD41" i="12"/>
  <c r="Y42" i="12"/>
  <c r="Z42" i="12"/>
  <c r="AA42" i="12"/>
  <c r="AB42" i="12"/>
  <c r="AC42" i="12"/>
  <c r="AD42" i="12"/>
  <c r="Y43" i="12"/>
  <c r="Z43" i="12"/>
  <c r="AA43" i="12"/>
  <c r="AB43" i="12"/>
  <c r="AC43" i="12"/>
  <c r="AD43" i="12"/>
  <c r="Y44" i="12"/>
  <c r="Z44" i="12"/>
  <c r="AA44" i="12"/>
  <c r="AB44" i="12"/>
  <c r="AC44" i="12"/>
  <c r="AD44" i="12"/>
  <c r="Y45" i="12"/>
  <c r="Z45" i="12"/>
  <c r="AA45" i="12"/>
  <c r="AB45" i="12"/>
  <c r="AC45" i="12"/>
  <c r="AD45" i="12"/>
  <c r="Y46" i="12"/>
  <c r="Z46" i="12"/>
  <c r="AA46" i="12"/>
  <c r="AB46" i="12"/>
  <c r="AC46" i="12"/>
  <c r="AD46" i="12"/>
  <c r="Y47" i="12"/>
  <c r="Z47" i="12"/>
  <c r="AA47" i="12"/>
  <c r="AB47" i="12"/>
  <c r="AC47" i="12"/>
  <c r="AD47" i="12"/>
  <c r="Y48" i="12"/>
  <c r="Z48" i="12"/>
  <c r="AA48" i="12"/>
  <c r="AB48" i="12"/>
  <c r="AC48" i="12"/>
  <c r="AD48" i="12"/>
  <c r="Y49" i="12"/>
  <c r="Z49" i="12"/>
  <c r="AA49" i="12"/>
  <c r="AB49" i="12"/>
  <c r="AC49" i="12"/>
  <c r="AD49" i="12"/>
  <c r="Y50" i="12"/>
  <c r="Z50" i="12"/>
  <c r="AA50" i="12"/>
  <c r="AB50" i="12"/>
  <c r="AC50" i="12"/>
  <c r="AD50" i="12"/>
  <c r="Y51" i="12"/>
  <c r="Z51" i="12"/>
  <c r="AA51" i="12"/>
  <c r="AB51" i="12"/>
  <c r="AC51" i="12"/>
  <c r="AD51" i="12"/>
  <c r="Y52" i="12"/>
  <c r="Z52" i="12"/>
  <c r="AA52" i="12"/>
  <c r="AB52" i="12"/>
  <c r="AC52" i="12"/>
  <c r="AD52" i="12"/>
  <c r="Y53" i="12"/>
  <c r="Z53" i="12"/>
  <c r="AA53" i="12"/>
  <c r="AB53" i="12"/>
  <c r="AC53" i="12"/>
  <c r="AD53" i="12"/>
  <c r="Y54" i="12"/>
  <c r="Z54" i="12"/>
  <c r="AA54" i="12"/>
  <c r="AB54" i="12"/>
  <c r="AC54" i="12"/>
  <c r="AD54" i="12"/>
  <c r="Y55" i="12"/>
  <c r="Z55" i="12"/>
  <c r="AA55" i="12"/>
  <c r="AB55" i="12"/>
  <c r="AC55" i="12"/>
  <c r="AD55" i="12"/>
  <c r="Y56" i="12"/>
  <c r="Z56" i="12"/>
  <c r="AA56" i="12"/>
  <c r="AB56" i="12"/>
  <c r="AC56" i="12"/>
  <c r="AD56" i="12"/>
  <c r="Y57" i="12"/>
  <c r="Z57" i="12"/>
  <c r="AA57" i="12"/>
  <c r="AB57" i="12"/>
  <c r="AC57" i="12"/>
  <c r="AD57" i="12"/>
  <c r="Y58" i="12"/>
  <c r="Z58" i="12"/>
  <c r="AA58" i="12"/>
  <c r="AB58" i="12"/>
  <c r="AC58" i="12"/>
  <c r="AD58" i="12"/>
  <c r="Y59" i="12"/>
  <c r="Z59" i="12"/>
  <c r="AA59" i="12"/>
  <c r="AB59" i="12"/>
  <c r="AC59" i="12"/>
  <c r="AD59" i="12"/>
  <c r="Y60" i="12"/>
  <c r="Z60" i="12"/>
  <c r="AA60" i="12"/>
  <c r="AB60" i="12"/>
  <c r="AC60" i="12"/>
  <c r="AD60" i="12"/>
  <c r="Y61" i="12"/>
  <c r="Z61" i="12"/>
  <c r="AA61" i="12"/>
  <c r="AB61" i="12"/>
  <c r="AC61" i="12"/>
  <c r="AD61" i="12"/>
  <c r="Y62" i="12"/>
  <c r="Z62" i="12"/>
  <c r="AA62" i="12"/>
  <c r="AB62" i="12"/>
  <c r="AC62" i="12"/>
  <c r="AD62" i="12"/>
  <c r="Y63" i="12"/>
  <c r="Z63" i="12"/>
  <c r="AA63" i="12"/>
  <c r="AB63" i="12"/>
  <c r="AC63" i="12"/>
  <c r="AD63" i="12"/>
  <c r="Y64" i="12"/>
  <c r="Z64" i="12"/>
  <c r="AA64" i="12"/>
  <c r="AB64" i="12"/>
  <c r="AC64" i="12"/>
  <c r="AD64" i="12"/>
  <c r="Y65" i="12"/>
  <c r="Z65" i="12"/>
  <c r="AA65" i="12"/>
  <c r="AB65" i="12"/>
  <c r="AC65" i="12"/>
  <c r="AD65" i="12"/>
  <c r="Y66" i="12"/>
  <c r="Z66" i="12"/>
  <c r="AA66" i="12"/>
  <c r="AB66" i="12"/>
  <c r="AC66" i="12"/>
  <c r="AD66" i="12"/>
  <c r="Y67" i="12"/>
  <c r="Z67" i="12"/>
  <c r="AA67" i="12"/>
  <c r="AB67" i="12"/>
  <c r="AC67" i="12"/>
  <c r="AD67" i="12"/>
  <c r="Y68" i="12"/>
  <c r="Z68" i="12"/>
  <c r="AA68" i="12"/>
  <c r="AB68" i="12"/>
  <c r="AC68" i="12"/>
  <c r="AD68" i="12"/>
  <c r="Y69" i="12"/>
  <c r="Z69" i="12"/>
  <c r="AA69" i="12"/>
  <c r="AB69" i="12"/>
  <c r="AC69" i="12"/>
  <c r="AD69" i="12"/>
  <c r="Y70" i="12"/>
  <c r="Z70" i="12"/>
  <c r="AA70" i="12"/>
  <c r="AB70" i="12"/>
  <c r="AC70" i="12"/>
  <c r="AD70" i="12"/>
  <c r="Y71" i="12"/>
  <c r="Z71" i="12"/>
  <c r="AA71" i="12"/>
  <c r="AB71" i="12"/>
  <c r="AC71" i="12"/>
  <c r="AD71" i="12"/>
  <c r="Y72" i="12"/>
  <c r="Z72" i="12"/>
  <c r="AA72" i="12"/>
  <c r="AB72" i="12"/>
  <c r="AC72" i="12"/>
  <c r="AD72" i="12"/>
  <c r="Y73" i="12"/>
  <c r="Z73" i="12"/>
  <c r="AA73" i="12"/>
  <c r="AB73" i="12"/>
  <c r="AC73" i="12"/>
  <c r="AD73" i="12"/>
  <c r="Y74" i="12"/>
  <c r="Z74" i="12"/>
  <c r="AA74" i="12"/>
  <c r="AB74" i="12"/>
  <c r="AC74" i="12"/>
  <c r="AD74" i="12"/>
  <c r="Y75" i="12"/>
  <c r="Z75" i="12"/>
  <c r="AA75" i="12"/>
  <c r="AB75" i="12"/>
  <c r="AC75" i="12"/>
  <c r="AD75" i="12"/>
  <c r="Y76" i="12"/>
  <c r="Z76" i="12"/>
  <c r="AA76" i="12"/>
  <c r="AB76" i="12"/>
  <c r="AC76" i="12"/>
  <c r="AD76" i="12"/>
  <c r="Y77" i="12"/>
  <c r="Z77" i="12"/>
  <c r="AA77" i="12"/>
  <c r="AB77" i="12"/>
  <c r="AC77" i="12"/>
  <c r="AD77" i="12"/>
  <c r="Y78" i="12"/>
  <c r="Z78" i="12"/>
  <c r="AA78" i="12"/>
  <c r="AB78" i="12"/>
  <c r="AC78" i="12"/>
  <c r="AD78" i="12"/>
  <c r="Y79" i="12"/>
  <c r="Z79" i="12"/>
  <c r="AA79" i="12"/>
  <c r="AB79" i="12"/>
  <c r="AC79" i="12"/>
  <c r="AD79" i="12"/>
  <c r="Y80" i="12"/>
  <c r="Z80" i="12"/>
  <c r="AA80" i="12"/>
  <c r="AB80" i="12"/>
  <c r="AC80" i="12"/>
  <c r="AD80" i="12"/>
  <c r="Y81" i="12"/>
  <c r="Z81" i="12"/>
  <c r="AA81" i="12"/>
  <c r="AB81" i="12"/>
  <c r="AC81" i="12"/>
  <c r="AD81" i="12"/>
  <c r="Y82" i="12"/>
  <c r="Z82" i="12"/>
  <c r="AA82" i="12"/>
  <c r="AB82" i="12"/>
  <c r="AC82" i="12"/>
  <c r="AD82" i="12"/>
  <c r="Y83" i="12"/>
  <c r="Z83" i="12"/>
  <c r="AA83" i="12"/>
  <c r="AB83" i="12"/>
  <c r="AC83" i="12"/>
  <c r="AD83" i="12"/>
  <c r="Y84" i="12"/>
  <c r="Z84" i="12"/>
  <c r="AA84" i="12"/>
  <c r="AB84" i="12"/>
  <c r="AC84" i="12"/>
  <c r="AD84" i="12"/>
  <c r="Y85" i="12"/>
  <c r="Z85" i="12"/>
  <c r="AA85" i="12"/>
  <c r="AB85" i="12"/>
  <c r="AC85" i="12"/>
  <c r="AD85" i="12"/>
  <c r="Y86" i="12"/>
  <c r="Z86" i="12"/>
  <c r="AA86" i="12"/>
  <c r="AB86" i="12"/>
  <c r="AC86" i="12"/>
  <c r="AD86" i="12"/>
  <c r="Y87" i="12"/>
  <c r="Z87" i="12"/>
  <c r="AA87" i="12"/>
  <c r="AB87" i="12"/>
  <c r="AC87" i="12"/>
  <c r="AD87" i="12"/>
  <c r="Y88" i="12"/>
  <c r="Z88" i="12"/>
  <c r="AA88" i="12"/>
  <c r="AB88" i="12"/>
  <c r="AC88" i="12"/>
  <c r="AD88" i="12"/>
  <c r="Y89" i="12"/>
  <c r="Z89" i="12"/>
  <c r="AA89" i="12"/>
  <c r="AB89" i="12"/>
  <c r="AC89" i="12"/>
  <c r="AD89" i="12"/>
  <c r="Y90" i="12"/>
  <c r="Z90" i="12"/>
  <c r="AA90" i="12"/>
  <c r="AB90" i="12"/>
  <c r="AC90" i="12"/>
  <c r="AD90" i="12"/>
  <c r="Y91" i="12"/>
  <c r="Z91" i="12"/>
  <c r="AA91" i="12"/>
  <c r="AB91" i="12"/>
  <c r="AC91" i="12"/>
  <c r="AD91" i="12"/>
  <c r="Y92" i="12"/>
  <c r="Z92" i="12"/>
  <c r="AA92" i="12"/>
  <c r="AB92" i="12"/>
  <c r="AC92" i="12"/>
  <c r="AD92" i="12"/>
  <c r="Y93" i="12"/>
  <c r="Z93" i="12"/>
  <c r="AA93" i="12"/>
  <c r="AB93" i="12"/>
  <c r="AC93" i="12"/>
  <c r="AD93" i="12"/>
  <c r="Y94" i="12"/>
  <c r="Z94" i="12"/>
  <c r="AA94" i="12"/>
  <c r="AB94" i="12"/>
  <c r="AC94" i="12"/>
  <c r="AD94" i="12"/>
  <c r="Y95" i="12"/>
  <c r="Z95" i="12"/>
  <c r="AA95" i="12"/>
  <c r="AB95" i="12"/>
  <c r="AC95" i="12"/>
  <c r="AD95" i="12"/>
  <c r="Y96" i="12"/>
  <c r="Z96" i="12"/>
  <c r="AA96" i="12"/>
  <c r="AB96" i="12"/>
  <c r="AC96" i="12"/>
  <c r="AD96" i="12"/>
  <c r="Y97" i="12"/>
  <c r="Z97" i="12"/>
  <c r="AA97" i="12"/>
  <c r="AB97" i="12"/>
  <c r="AC97" i="12"/>
  <c r="AD97" i="12"/>
  <c r="Y98" i="12"/>
  <c r="Z98" i="12"/>
  <c r="AA98" i="12"/>
  <c r="AB98" i="12"/>
  <c r="AC98" i="12"/>
  <c r="AD98" i="12"/>
  <c r="Y99" i="12"/>
  <c r="Z99" i="12"/>
  <c r="AA99" i="12"/>
  <c r="AB99" i="12"/>
  <c r="AC99" i="12"/>
  <c r="AD99" i="12"/>
  <c r="Y100" i="12"/>
  <c r="Z100" i="12"/>
  <c r="AA100" i="12"/>
  <c r="AB100" i="12"/>
  <c r="AC100" i="12"/>
  <c r="AD100" i="12"/>
  <c r="Y101" i="12"/>
  <c r="Z101" i="12"/>
  <c r="AA101" i="12"/>
  <c r="AB101" i="12"/>
  <c r="AC101" i="12"/>
  <c r="AD101" i="12"/>
  <c r="Y102" i="12"/>
  <c r="Z102" i="12"/>
  <c r="AA102" i="12"/>
  <c r="AB102" i="12"/>
  <c r="AC102" i="12"/>
  <c r="AD102" i="12"/>
  <c r="Y103" i="12"/>
  <c r="Z103" i="12"/>
  <c r="AA103" i="12"/>
  <c r="AB103" i="12"/>
  <c r="AC103" i="12"/>
  <c r="AD103" i="12"/>
  <c r="Y104" i="12"/>
  <c r="Z104" i="12"/>
  <c r="AA104" i="12"/>
  <c r="AB104" i="12"/>
  <c r="AC104" i="12"/>
  <c r="AD104" i="12"/>
  <c r="Y105" i="12"/>
  <c r="Z105" i="12"/>
  <c r="AA105" i="12"/>
  <c r="AB105" i="12"/>
  <c r="AC105" i="12"/>
  <c r="AD105" i="12"/>
  <c r="Y106" i="12"/>
  <c r="Z106" i="12"/>
  <c r="AA106" i="12"/>
  <c r="AB106" i="12"/>
  <c r="AC106" i="12"/>
  <c r="AD106" i="12"/>
  <c r="Y107" i="12"/>
  <c r="Z107" i="12"/>
  <c r="AA107" i="12"/>
  <c r="AB107" i="12"/>
  <c r="AC107" i="12"/>
  <c r="AD107" i="12"/>
  <c r="Y108" i="12"/>
  <c r="Z108" i="12"/>
  <c r="AA108" i="12"/>
  <c r="AB108" i="12"/>
  <c r="AC108" i="12"/>
  <c r="AD108" i="12"/>
  <c r="Y109" i="12"/>
  <c r="Z109" i="12"/>
  <c r="AA109" i="12"/>
  <c r="AB109" i="12"/>
  <c r="AC109" i="12"/>
  <c r="AD109" i="12"/>
  <c r="Y110" i="12"/>
  <c r="Z110" i="12"/>
  <c r="AA110" i="12"/>
  <c r="AB110" i="12"/>
  <c r="AC110" i="12"/>
  <c r="AD110" i="12"/>
  <c r="Y111" i="12"/>
  <c r="Z111" i="12"/>
  <c r="AA111" i="12"/>
  <c r="AB111" i="12"/>
  <c r="AC111" i="12"/>
  <c r="AD111" i="12"/>
  <c r="Y112" i="12"/>
  <c r="Z112" i="12"/>
  <c r="AA112" i="12"/>
  <c r="AB112" i="12"/>
  <c r="AC112" i="12"/>
  <c r="AD112" i="12"/>
  <c r="Y113" i="12"/>
  <c r="Z113" i="12"/>
  <c r="AA113" i="12"/>
  <c r="AB113" i="12"/>
  <c r="AC113" i="12"/>
  <c r="AD113" i="12"/>
  <c r="Y114" i="12"/>
  <c r="Z114" i="12"/>
  <c r="AA114" i="12"/>
  <c r="AB114" i="12"/>
  <c r="AC114" i="12"/>
  <c r="AD114" i="12"/>
  <c r="Y115" i="12"/>
  <c r="Z115" i="12"/>
  <c r="AA115" i="12"/>
  <c r="AB115" i="12"/>
  <c r="AC115" i="12"/>
  <c r="AD115" i="12"/>
  <c r="Y116" i="12"/>
  <c r="Z116" i="12"/>
  <c r="AA116" i="12"/>
  <c r="AB116" i="12"/>
  <c r="AC116" i="12"/>
  <c r="AD116" i="12"/>
  <c r="Y117" i="12"/>
  <c r="Z117" i="12"/>
  <c r="AA117" i="12"/>
  <c r="AB117" i="12"/>
  <c r="AC117" i="12"/>
  <c r="AD117" i="12"/>
  <c r="Y118" i="12"/>
  <c r="Z118" i="12"/>
  <c r="AA118" i="12"/>
  <c r="AB118" i="12"/>
  <c r="AC118" i="12"/>
  <c r="AD118" i="12"/>
  <c r="Y119" i="12"/>
  <c r="Z119" i="12"/>
  <c r="AA119" i="12"/>
  <c r="AB119" i="12"/>
  <c r="AC119" i="12"/>
  <c r="AD119" i="12"/>
  <c r="Y120" i="12"/>
  <c r="Z120" i="12"/>
  <c r="AA120" i="12"/>
  <c r="AB120" i="12"/>
  <c r="AC120" i="12"/>
  <c r="AD120" i="12"/>
  <c r="Y121" i="12"/>
  <c r="Z121" i="12"/>
  <c r="AA121" i="12"/>
  <c r="AB121" i="12"/>
  <c r="AC121" i="12"/>
  <c r="AD121" i="12"/>
  <c r="Y122" i="12"/>
  <c r="Z122" i="12"/>
  <c r="AA122" i="12"/>
  <c r="AB122" i="12"/>
  <c r="AC122" i="12"/>
  <c r="AD122" i="12"/>
  <c r="Y123" i="12"/>
  <c r="Z123" i="12"/>
  <c r="AA123" i="12"/>
  <c r="AB123" i="12"/>
  <c r="AC123" i="12"/>
  <c r="AD123" i="12"/>
  <c r="Y124" i="12"/>
  <c r="Z124" i="12"/>
  <c r="AA124" i="12"/>
  <c r="AB124" i="12"/>
  <c r="AC124" i="12"/>
  <c r="AD124" i="12"/>
  <c r="Y125" i="12"/>
  <c r="Z125" i="12"/>
  <c r="AA125" i="12"/>
  <c r="AB125" i="12"/>
  <c r="AC125" i="12"/>
  <c r="AD125" i="12"/>
  <c r="Y126" i="12"/>
  <c r="Z126" i="12"/>
  <c r="AA126" i="12"/>
  <c r="AB126" i="12"/>
  <c r="AC126" i="12"/>
  <c r="AD126" i="12"/>
  <c r="Y127" i="12"/>
  <c r="Z127" i="12"/>
  <c r="AA127" i="12"/>
  <c r="AB127" i="12"/>
  <c r="AC127" i="12"/>
  <c r="AD127" i="12"/>
  <c r="Y128" i="12"/>
  <c r="Z128" i="12"/>
  <c r="AA128" i="12"/>
  <c r="AB128" i="12"/>
  <c r="AC128" i="12"/>
  <c r="AD128" i="12"/>
  <c r="Y129" i="12"/>
  <c r="Z129" i="12"/>
  <c r="AA129" i="12"/>
  <c r="AB129" i="12"/>
  <c r="AC129" i="12"/>
  <c r="AD129" i="12"/>
  <c r="Y130" i="12"/>
  <c r="Z130" i="12"/>
  <c r="AA130" i="12"/>
  <c r="AB130" i="12"/>
  <c r="AC130" i="12"/>
  <c r="AD130" i="12"/>
  <c r="Y131" i="12"/>
  <c r="Z131" i="12"/>
  <c r="AA131" i="12"/>
  <c r="AB131" i="12"/>
  <c r="AC131" i="12"/>
  <c r="AD131" i="12"/>
  <c r="Y132" i="12"/>
  <c r="Z132" i="12"/>
  <c r="AA132" i="12"/>
  <c r="AB132" i="12"/>
  <c r="AC132" i="12"/>
  <c r="AD132" i="12"/>
  <c r="Y133" i="12"/>
  <c r="Z133" i="12"/>
  <c r="AA133" i="12"/>
  <c r="AB133" i="12"/>
  <c r="AC133" i="12"/>
  <c r="AD133" i="12"/>
  <c r="Y134" i="12"/>
  <c r="Z134" i="12"/>
  <c r="AA134" i="12"/>
  <c r="AB134" i="12"/>
  <c r="AC134" i="12"/>
  <c r="AD134" i="12"/>
  <c r="Y135" i="12"/>
  <c r="Z135" i="12"/>
  <c r="AA135" i="12"/>
  <c r="AB135" i="12"/>
  <c r="AC135" i="12"/>
  <c r="AD135" i="12"/>
  <c r="Y136" i="12"/>
  <c r="Z136" i="12"/>
  <c r="AA136" i="12"/>
  <c r="AB136" i="12"/>
  <c r="AC136" i="12"/>
  <c r="AD136" i="12"/>
  <c r="Y137" i="12"/>
  <c r="Z137" i="12"/>
  <c r="AA137" i="12"/>
  <c r="AB137" i="12"/>
  <c r="AC137" i="12"/>
  <c r="AD137" i="12"/>
  <c r="Y138" i="12"/>
  <c r="Z138" i="12"/>
  <c r="AA138" i="12"/>
  <c r="AB138" i="12"/>
  <c r="AC138" i="12"/>
  <c r="AD138" i="12"/>
  <c r="Y139" i="12"/>
  <c r="Z139" i="12"/>
  <c r="AA139" i="12"/>
  <c r="AB139" i="12"/>
  <c r="AC139" i="12"/>
  <c r="AD139" i="12"/>
  <c r="Y140" i="12"/>
  <c r="Z140" i="12"/>
  <c r="AA140" i="12"/>
  <c r="AB140" i="12"/>
  <c r="AC140" i="12"/>
  <c r="AD140" i="12"/>
  <c r="Y141" i="12"/>
  <c r="Z141" i="12"/>
  <c r="AA141" i="12"/>
  <c r="AB141" i="12"/>
  <c r="AC141" i="12"/>
  <c r="AD141" i="12"/>
  <c r="Y142" i="12"/>
  <c r="Z142" i="12"/>
  <c r="AA142" i="12"/>
  <c r="AB142" i="12"/>
  <c r="AC142" i="12"/>
  <c r="AD142" i="12"/>
  <c r="Y143" i="12"/>
  <c r="Z143" i="12"/>
  <c r="AA143" i="12"/>
  <c r="AB143" i="12"/>
  <c r="AC143" i="12"/>
  <c r="AD143" i="12"/>
  <c r="Y144" i="12"/>
  <c r="Z144" i="12"/>
  <c r="AA144" i="12"/>
  <c r="AB144" i="12"/>
  <c r="AC144" i="12"/>
  <c r="AD144" i="12"/>
  <c r="Y145" i="12"/>
  <c r="Z145" i="12"/>
  <c r="AA145" i="12"/>
  <c r="AB145" i="12"/>
  <c r="AC145" i="12"/>
  <c r="AD145" i="12"/>
  <c r="Y146" i="12"/>
  <c r="Z146" i="12"/>
  <c r="AA146" i="12"/>
  <c r="AB146" i="12"/>
  <c r="AC146" i="12"/>
  <c r="AD146" i="12"/>
  <c r="Y147" i="12"/>
  <c r="Z147" i="12"/>
  <c r="AA147" i="12"/>
  <c r="AB147" i="12"/>
  <c r="AC147" i="12"/>
  <c r="AD147" i="12"/>
  <c r="Y148" i="12"/>
  <c r="Z148" i="12"/>
  <c r="AA148" i="12"/>
  <c r="AB148" i="12"/>
  <c r="AC148" i="12"/>
  <c r="AD148" i="12"/>
  <c r="Y149" i="12"/>
  <c r="Z149" i="12"/>
  <c r="AA149" i="12"/>
  <c r="AB149" i="12"/>
  <c r="AC149" i="12"/>
  <c r="AD149" i="12"/>
  <c r="Y150" i="12"/>
  <c r="Z150" i="12"/>
  <c r="AA150" i="12"/>
  <c r="AB150" i="12"/>
  <c r="AC150" i="12"/>
  <c r="AD150" i="12"/>
  <c r="Y151" i="12"/>
  <c r="Z151" i="12"/>
  <c r="AA151" i="12"/>
  <c r="AB151" i="12"/>
  <c r="AC151" i="12"/>
  <c r="AD151" i="12"/>
  <c r="Y152" i="12"/>
  <c r="Z152" i="12"/>
  <c r="AA152" i="12"/>
  <c r="AB152" i="12"/>
  <c r="AC152" i="12"/>
  <c r="AD152" i="12"/>
  <c r="Y153" i="12"/>
  <c r="Z153" i="12"/>
  <c r="AA153" i="12"/>
  <c r="AB153" i="12"/>
  <c r="AC153" i="12"/>
  <c r="AD153" i="12"/>
  <c r="Y154" i="12"/>
  <c r="Z154" i="12"/>
  <c r="AA154" i="12"/>
  <c r="AB154" i="12"/>
  <c r="AC154" i="12"/>
  <c r="AD154" i="12"/>
  <c r="Y155" i="12"/>
  <c r="Z155" i="12"/>
  <c r="AA155" i="12"/>
  <c r="AB155" i="12"/>
  <c r="AC155" i="12"/>
  <c r="AD155" i="12"/>
  <c r="Y156" i="12"/>
  <c r="Z156" i="12"/>
  <c r="AA156" i="12"/>
  <c r="AB156" i="12"/>
  <c r="AC156" i="12"/>
  <c r="AD156" i="12"/>
  <c r="Y157" i="12"/>
  <c r="Z157" i="12"/>
  <c r="AA157" i="12"/>
  <c r="AB157" i="12"/>
  <c r="AC157" i="12"/>
  <c r="AD157" i="12"/>
  <c r="Y158" i="12"/>
  <c r="Z158" i="12"/>
  <c r="AA158" i="12"/>
  <c r="AB158" i="12"/>
  <c r="AC158" i="12"/>
  <c r="AD158" i="12"/>
  <c r="Y159" i="12"/>
  <c r="Z159" i="12"/>
  <c r="AA159" i="12"/>
  <c r="AB159" i="12"/>
  <c r="AC159" i="12"/>
  <c r="AD159" i="12"/>
  <c r="Y160" i="12"/>
  <c r="Z160" i="12"/>
  <c r="AA160" i="12"/>
  <c r="AB160" i="12"/>
  <c r="AC160" i="12"/>
  <c r="AD160" i="12"/>
  <c r="Y161" i="12"/>
  <c r="Z161" i="12"/>
  <c r="AA161" i="12"/>
  <c r="AB161" i="12"/>
  <c r="AC161" i="12"/>
  <c r="AD161" i="12"/>
  <c r="Y162" i="12"/>
  <c r="Z162" i="12"/>
  <c r="AA162" i="12"/>
  <c r="AB162" i="12"/>
  <c r="AC162" i="12"/>
  <c r="AD162" i="12"/>
  <c r="Y163" i="12"/>
  <c r="Z163" i="12"/>
  <c r="AA163" i="12"/>
  <c r="AB163" i="12"/>
  <c r="AC163" i="12"/>
  <c r="AD163" i="12"/>
  <c r="Y164" i="12"/>
  <c r="Z164" i="12"/>
  <c r="AA164" i="12"/>
  <c r="AB164" i="12"/>
  <c r="AC164" i="12"/>
  <c r="AD164" i="12"/>
  <c r="Y165" i="12"/>
  <c r="Z165" i="12"/>
  <c r="AA165" i="12"/>
  <c r="AB165" i="12"/>
  <c r="AC165" i="12"/>
  <c r="AD165" i="12"/>
  <c r="Y166" i="12"/>
  <c r="Z166" i="12"/>
  <c r="AA166" i="12"/>
  <c r="AB166" i="12"/>
  <c r="AC166" i="12"/>
  <c r="AD166" i="12"/>
  <c r="Y167" i="12"/>
  <c r="Z167" i="12"/>
  <c r="AA167" i="12"/>
  <c r="AB167" i="12"/>
  <c r="AC167" i="12"/>
  <c r="AD167" i="12"/>
  <c r="Y168" i="12"/>
  <c r="Z168" i="12"/>
  <c r="AA168" i="12"/>
  <c r="AB168" i="12"/>
  <c r="AC168" i="12"/>
  <c r="AD168" i="12"/>
  <c r="Y169" i="12"/>
  <c r="Z169" i="12"/>
  <c r="AA169" i="12"/>
  <c r="AB169" i="12"/>
  <c r="AC169" i="12"/>
  <c r="AD169" i="12"/>
  <c r="AB9" i="12"/>
  <c r="AC9" i="12"/>
  <c r="AD9" i="12"/>
  <c r="Z9" i="12"/>
  <c r="AA9" i="12"/>
  <c r="Y9" i="12"/>
  <c r="W77" i="1" l="1"/>
  <c r="V77" i="1"/>
  <c r="U77" i="1"/>
  <c r="T77" i="1"/>
  <c r="S77" i="1"/>
  <c r="R77" i="1"/>
  <c r="Q77" i="1"/>
  <c r="P77" i="1"/>
  <c r="O77" i="1"/>
  <c r="W76" i="1"/>
  <c r="V76" i="1"/>
  <c r="U76" i="1"/>
  <c r="T76" i="1"/>
  <c r="S76" i="1"/>
  <c r="R76" i="1"/>
  <c r="Q76" i="1"/>
  <c r="P76" i="1"/>
  <c r="O76" i="1"/>
  <c r="W17" i="1"/>
  <c r="V17" i="1"/>
  <c r="U17" i="1"/>
  <c r="T17" i="1"/>
  <c r="S17" i="1"/>
  <c r="R17" i="1"/>
  <c r="Q17" i="1"/>
  <c r="P17" i="1"/>
  <c r="O17" i="1"/>
  <c r="W16" i="1"/>
  <c r="V16" i="1"/>
  <c r="U16" i="1"/>
  <c r="T16" i="1"/>
  <c r="S16" i="1"/>
  <c r="R16" i="1"/>
  <c r="Q16" i="1"/>
  <c r="P16" i="1"/>
  <c r="O16" i="1"/>
  <c r="L22" i="5" l="1"/>
  <c r="L28" i="5"/>
  <c r="M28" i="5"/>
  <c r="N28" i="5"/>
  <c r="K28" i="5"/>
  <c r="H28" i="5"/>
  <c r="I28" i="5"/>
  <c r="G28" i="5"/>
  <c r="D28" i="5"/>
  <c r="E28" i="5"/>
  <c r="C28" i="5"/>
  <c r="J16" i="5"/>
  <c r="K16" i="5"/>
  <c r="I16" i="5"/>
  <c r="G16" i="5"/>
  <c r="H16" i="5"/>
  <c r="F16" i="5"/>
  <c r="D16" i="5"/>
  <c r="E16" i="5"/>
  <c r="C16" i="5"/>
  <c r="O8" i="1" l="1"/>
  <c r="P8" i="1"/>
  <c r="Q8" i="1"/>
  <c r="R8" i="1"/>
  <c r="S8" i="1"/>
  <c r="T8" i="1"/>
  <c r="U8" i="1"/>
  <c r="V8" i="1"/>
  <c r="W8" i="1"/>
  <c r="O9" i="1"/>
  <c r="P9" i="1"/>
  <c r="Q9" i="1"/>
  <c r="R9" i="1"/>
  <c r="S9" i="1"/>
  <c r="T9" i="1"/>
  <c r="U9" i="1"/>
  <c r="V9" i="1"/>
  <c r="W9" i="1"/>
  <c r="O10" i="1"/>
  <c r="P10" i="1"/>
  <c r="Q10" i="1"/>
  <c r="R10" i="1"/>
  <c r="S10" i="1"/>
  <c r="T10" i="1"/>
  <c r="U10" i="1"/>
  <c r="V10" i="1"/>
  <c r="W10" i="1"/>
  <c r="O11" i="1"/>
  <c r="P11" i="1"/>
  <c r="Q11" i="1"/>
  <c r="R11" i="1"/>
  <c r="S11" i="1"/>
  <c r="T11" i="1"/>
  <c r="U11" i="1"/>
  <c r="V11" i="1"/>
  <c r="W11" i="1"/>
  <c r="O12" i="1"/>
  <c r="P12" i="1"/>
  <c r="Q12" i="1"/>
  <c r="R12" i="1"/>
  <c r="S12" i="1"/>
  <c r="T12" i="1"/>
  <c r="U12" i="1"/>
  <c r="V12" i="1"/>
  <c r="W12" i="1"/>
  <c r="O13" i="1"/>
  <c r="P13" i="1"/>
  <c r="Q13" i="1"/>
  <c r="R13" i="1"/>
  <c r="S13" i="1"/>
  <c r="T13" i="1"/>
  <c r="U13" i="1"/>
  <c r="V13" i="1"/>
  <c r="W13" i="1"/>
  <c r="O14" i="1"/>
  <c r="P14" i="1"/>
  <c r="Q14" i="1"/>
  <c r="R14" i="1"/>
  <c r="S14" i="1"/>
  <c r="T14" i="1"/>
  <c r="U14" i="1"/>
  <c r="V14" i="1"/>
  <c r="W14" i="1"/>
  <c r="O15" i="1"/>
  <c r="P15" i="1"/>
  <c r="Q15" i="1"/>
  <c r="R15" i="1"/>
  <c r="S15" i="1"/>
  <c r="T15" i="1"/>
  <c r="U15" i="1"/>
  <c r="V15" i="1"/>
  <c r="W15" i="1"/>
  <c r="O18" i="1"/>
  <c r="P18" i="1"/>
  <c r="Q18" i="1"/>
  <c r="R18" i="1"/>
  <c r="S18" i="1"/>
  <c r="T18" i="1"/>
  <c r="U18" i="1"/>
  <c r="V18" i="1"/>
  <c r="W18" i="1"/>
  <c r="O19" i="1"/>
  <c r="P19" i="1"/>
  <c r="Q19" i="1"/>
  <c r="R19" i="1"/>
  <c r="S19" i="1"/>
  <c r="T19" i="1"/>
  <c r="U19" i="1"/>
  <c r="V19" i="1"/>
  <c r="W19" i="1"/>
  <c r="O20" i="1"/>
  <c r="P20" i="1"/>
  <c r="Q20" i="1"/>
  <c r="R20" i="1"/>
  <c r="S20" i="1"/>
  <c r="T20" i="1"/>
  <c r="U20" i="1"/>
  <c r="V20" i="1"/>
  <c r="W20" i="1"/>
  <c r="O21" i="1"/>
  <c r="P21" i="1"/>
  <c r="Q21" i="1"/>
  <c r="R21" i="1"/>
  <c r="S21" i="1"/>
  <c r="T21" i="1"/>
  <c r="U21" i="1"/>
  <c r="V21" i="1"/>
  <c r="W21" i="1"/>
  <c r="O22" i="1"/>
  <c r="P22" i="1"/>
  <c r="Q22" i="1"/>
  <c r="R22" i="1"/>
  <c r="S22" i="1"/>
  <c r="T22" i="1"/>
  <c r="U22" i="1"/>
  <c r="V22" i="1"/>
  <c r="W22" i="1"/>
  <c r="O23" i="1"/>
  <c r="P23" i="1"/>
  <c r="Q23" i="1"/>
  <c r="R23" i="1"/>
  <c r="S23" i="1"/>
  <c r="T23" i="1"/>
  <c r="U23" i="1"/>
  <c r="V23" i="1"/>
  <c r="W23" i="1"/>
  <c r="O24" i="1"/>
  <c r="P24" i="1"/>
  <c r="Q24" i="1"/>
  <c r="R24" i="1"/>
  <c r="S24" i="1"/>
  <c r="T24" i="1"/>
  <c r="U24" i="1"/>
  <c r="V24" i="1"/>
  <c r="W24" i="1"/>
  <c r="O25" i="1"/>
  <c r="P25" i="1"/>
  <c r="Q25" i="1"/>
  <c r="R25" i="1"/>
  <c r="S25" i="1"/>
  <c r="T25" i="1"/>
  <c r="U25" i="1"/>
  <c r="V25" i="1"/>
  <c r="W25" i="1"/>
  <c r="O26" i="1"/>
  <c r="P26" i="1"/>
  <c r="Q26" i="1"/>
  <c r="R26" i="1"/>
  <c r="S26" i="1"/>
  <c r="T26" i="1"/>
  <c r="U26" i="1"/>
  <c r="V26" i="1"/>
  <c r="W26" i="1"/>
  <c r="O27" i="1"/>
  <c r="P27" i="1"/>
  <c r="Q27" i="1"/>
  <c r="R27" i="1"/>
  <c r="S27" i="1"/>
  <c r="T27" i="1"/>
  <c r="U27" i="1"/>
  <c r="V27" i="1"/>
  <c r="W27" i="1"/>
  <c r="O28" i="1"/>
  <c r="P28" i="1"/>
  <c r="Q28" i="1"/>
  <c r="R28" i="1"/>
  <c r="S28" i="1"/>
  <c r="T28" i="1"/>
  <c r="U28" i="1"/>
  <c r="V28" i="1"/>
  <c r="W28" i="1"/>
  <c r="O29" i="1"/>
  <c r="P29" i="1"/>
  <c r="Q29" i="1"/>
  <c r="R29" i="1"/>
  <c r="S29" i="1"/>
  <c r="T29" i="1"/>
  <c r="U29" i="1"/>
  <c r="V29" i="1"/>
  <c r="W29" i="1"/>
  <c r="O30" i="1"/>
  <c r="P30" i="1"/>
  <c r="Q30" i="1"/>
  <c r="R30" i="1"/>
  <c r="S30" i="1"/>
  <c r="T30" i="1"/>
  <c r="U30" i="1"/>
  <c r="V30" i="1"/>
  <c r="W30" i="1"/>
  <c r="O31" i="1"/>
  <c r="P31" i="1"/>
  <c r="Q31" i="1"/>
  <c r="R31" i="1"/>
  <c r="S31" i="1"/>
  <c r="T31" i="1"/>
  <c r="U31" i="1"/>
  <c r="V31" i="1"/>
  <c r="W31" i="1"/>
  <c r="O32" i="1"/>
  <c r="P32" i="1"/>
  <c r="Q32" i="1"/>
  <c r="R32" i="1"/>
  <c r="S32" i="1"/>
  <c r="T32" i="1"/>
  <c r="U32" i="1"/>
  <c r="V32" i="1"/>
  <c r="W32" i="1"/>
  <c r="O33" i="1"/>
  <c r="P33" i="1"/>
  <c r="Q33" i="1"/>
  <c r="R33" i="1"/>
  <c r="S33" i="1"/>
  <c r="T33" i="1"/>
  <c r="U33" i="1"/>
  <c r="V33" i="1"/>
  <c r="W33" i="1"/>
  <c r="O34" i="1"/>
  <c r="P34" i="1"/>
  <c r="Q34" i="1"/>
  <c r="R34" i="1"/>
  <c r="S34" i="1"/>
  <c r="T34" i="1"/>
  <c r="U34" i="1"/>
  <c r="V34" i="1"/>
  <c r="W34" i="1"/>
  <c r="O35" i="1"/>
  <c r="P35" i="1"/>
  <c r="Q35" i="1"/>
  <c r="R35" i="1"/>
  <c r="S35" i="1"/>
  <c r="T35" i="1"/>
  <c r="U35" i="1"/>
  <c r="V35" i="1"/>
  <c r="W35" i="1"/>
  <c r="O36" i="1"/>
  <c r="P36" i="1"/>
  <c r="Q36" i="1"/>
  <c r="R36" i="1"/>
  <c r="S36" i="1"/>
  <c r="T36" i="1"/>
  <c r="U36" i="1"/>
  <c r="V36" i="1"/>
  <c r="W36" i="1"/>
  <c r="O37" i="1"/>
  <c r="P37" i="1"/>
  <c r="Q37" i="1"/>
  <c r="R37" i="1"/>
  <c r="S37" i="1"/>
  <c r="T37" i="1"/>
  <c r="U37" i="1"/>
  <c r="V37" i="1"/>
  <c r="W37" i="1"/>
  <c r="O38" i="1"/>
  <c r="P38" i="1"/>
  <c r="Q38" i="1"/>
  <c r="R38" i="1"/>
  <c r="S38" i="1"/>
  <c r="T38" i="1"/>
  <c r="U38" i="1"/>
  <c r="V38" i="1"/>
  <c r="W38" i="1"/>
  <c r="O39" i="1"/>
  <c r="P39" i="1"/>
  <c r="Q39" i="1"/>
  <c r="R39" i="1"/>
  <c r="S39" i="1"/>
  <c r="T39" i="1"/>
  <c r="U39" i="1"/>
  <c r="V39" i="1"/>
  <c r="W39" i="1"/>
  <c r="O40" i="1"/>
  <c r="P40" i="1"/>
  <c r="Q40" i="1"/>
  <c r="R40" i="1"/>
  <c r="S40" i="1"/>
  <c r="T40" i="1"/>
  <c r="U40" i="1"/>
  <c r="V40" i="1"/>
  <c r="W40" i="1"/>
  <c r="O41" i="1"/>
  <c r="P41" i="1"/>
  <c r="Q41" i="1"/>
  <c r="R41" i="1"/>
  <c r="S41" i="1"/>
  <c r="T41" i="1"/>
  <c r="U41" i="1"/>
  <c r="V41" i="1"/>
  <c r="W41" i="1"/>
  <c r="O42" i="1"/>
  <c r="P42" i="1"/>
  <c r="Q42" i="1"/>
  <c r="R42" i="1"/>
  <c r="S42" i="1"/>
  <c r="T42" i="1"/>
  <c r="U42" i="1"/>
  <c r="V42" i="1"/>
  <c r="W42" i="1"/>
  <c r="O43" i="1"/>
  <c r="P43" i="1"/>
  <c r="Q43" i="1"/>
  <c r="R43" i="1"/>
  <c r="S43" i="1"/>
  <c r="T43" i="1"/>
  <c r="U43" i="1"/>
  <c r="V43" i="1"/>
  <c r="W43" i="1"/>
  <c r="O44" i="1"/>
  <c r="P44" i="1"/>
  <c r="Q44" i="1"/>
  <c r="R44" i="1"/>
  <c r="S44" i="1"/>
  <c r="T44" i="1"/>
  <c r="U44" i="1"/>
  <c r="V44" i="1"/>
  <c r="W44" i="1"/>
  <c r="O45" i="1"/>
  <c r="P45" i="1"/>
  <c r="Q45" i="1"/>
  <c r="R45" i="1"/>
  <c r="S45" i="1"/>
  <c r="T45" i="1"/>
  <c r="U45" i="1"/>
  <c r="V45" i="1"/>
  <c r="W45" i="1"/>
  <c r="O46" i="1"/>
  <c r="P46" i="1"/>
  <c r="Q46" i="1"/>
  <c r="R46" i="1"/>
  <c r="S46" i="1"/>
  <c r="T46" i="1"/>
  <c r="U46" i="1"/>
  <c r="V46" i="1"/>
  <c r="W46" i="1"/>
  <c r="O47" i="1"/>
  <c r="P47" i="1"/>
  <c r="Q47" i="1"/>
  <c r="R47" i="1"/>
  <c r="S47" i="1"/>
  <c r="T47" i="1"/>
  <c r="U47" i="1"/>
  <c r="V47" i="1"/>
  <c r="W47" i="1"/>
  <c r="O48" i="1"/>
  <c r="P48" i="1"/>
  <c r="Q48" i="1"/>
  <c r="R48" i="1"/>
  <c r="S48" i="1"/>
  <c r="T48" i="1"/>
  <c r="U48" i="1"/>
  <c r="V48" i="1"/>
  <c r="W48" i="1"/>
  <c r="O49" i="1"/>
  <c r="P49" i="1"/>
  <c r="Q49" i="1"/>
  <c r="R49" i="1"/>
  <c r="S49" i="1"/>
  <c r="T49" i="1"/>
  <c r="U49" i="1"/>
  <c r="V49" i="1"/>
  <c r="W49" i="1"/>
  <c r="O50" i="1"/>
  <c r="P50" i="1"/>
  <c r="Q50" i="1"/>
  <c r="R50" i="1"/>
  <c r="S50" i="1"/>
  <c r="T50" i="1"/>
  <c r="U50" i="1"/>
  <c r="V50" i="1"/>
  <c r="W50" i="1"/>
  <c r="O51" i="1"/>
  <c r="P51" i="1"/>
  <c r="Q51" i="1"/>
  <c r="R51" i="1"/>
  <c r="S51" i="1"/>
  <c r="T51" i="1"/>
  <c r="U51" i="1"/>
  <c r="V51" i="1"/>
  <c r="W51" i="1"/>
  <c r="O52" i="1"/>
  <c r="P52" i="1"/>
  <c r="Q52" i="1"/>
  <c r="R52" i="1"/>
  <c r="S52" i="1"/>
  <c r="T52" i="1"/>
  <c r="U52" i="1"/>
  <c r="V52" i="1"/>
  <c r="W52" i="1"/>
  <c r="O53" i="1"/>
  <c r="P53" i="1"/>
  <c r="Q53" i="1"/>
  <c r="R53" i="1"/>
  <c r="S53" i="1"/>
  <c r="T53" i="1"/>
  <c r="U53" i="1"/>
  <c r="V53" i="1"/>
  <c r="W53" i="1"/>
  <c r="O54" i="1"/>
  <c r="P54" i="1"/>
  <c r="Q54" i="1"/>
  <c r="R54" i="1"/>
  <c r="S54" i="1"/>
  <c r="T54" i="1"/>
  <c r="U54" i="1"/>
  <c r="V54" i="1"/>
  <c r="W54" i="1"/>
  <c r="O55" i="1"/>
  <c r="P55" i="1"/>
  <c r="Q55" i="1"/>
  <c r="R55" i="1"/>
  <c r="S55" i="1"/>
  <c r="T55" i="1"/>
  <c r="U55" i="1"/>
  <c r="V55" i="1"/>
  <c r="W55" i="1"/>
  <c r="O56" i="1"/>
  <c r="P56" i="1"/>
  <c r="Q56" i="1"/>
  <c r="R56" i="1"/>
  <c r="S56" i="1"/>
  <c r="T56" i="1"/>
  <c r="U56" i="1"/>
  <c r="V56" i="1"/>
  <c r="W56" i="1"/>
  <c r="O57" i="1"/>
  <c r="P57" i="1"/>
  <c r="Q57" i="1"/>
  <c r="R57" i="1"/>
  <c r="S57" i="1"/>
  <c r="T57" i="1"/>
  <c r="U57" i="1"/>
  <c r="V57" i="1"/>
  <c r="W57" i="1"/>
  <c r="O58" i="1"/>
  <c r="P58" i="1"/>
  <c r="Q58" i="1"/>
  <c r="R58" i="1"/>
  <c r="S58" i="1"/>
  <c r="T58" i="1"/>
  <c r="U58" i="1"/>
  <c r="V58" i="1"/>
  <c r="W58" i="1"/>
  <c r="O59" i="1"/>
  <c r="P59" i="1"/>
  <c r="Q59" i="1"/>
  <c r="R59" i="1"/>
  <c r="S59" i="1"/>
  <c r="T59" i="1"/>
  <c r="U59" i="1"/>
  <c r="V59" i="1"/>
  <c r="W59" i="1"/>
  <c r="O60" i="1"/>
  <c r="P60" i="1"/>
  <c r="Q60" i="1"/>
  <c r="R60" i="1"/>
  <c r="S60" i="1"/>
  <c r="T60" i="1"/>
  <c r="U60" i="1"/>
  <c r="V60" i="1"/>
  <c r="W60" i="1"/>
  <c r="O61" i="1"/>
  <c r="P61" i="1"/>
  <c r="Q61" i="1"/>
  <c r="R61" i="1"/>
  <c r="S61" i="1"/>
  <c r="T61" i="1"/>
  <c r="U61" i="1"/>
  <c r="V61" i="1"/>
  <c r="W61" i="1"/>
  <c r="O62" i="1"/>
  <c r="P62" i="1"/>
  <c r="Q62" i="1"/>
  <c r="R62" i="1"/>
  <c r="S62" i="1"/>
  <c r="T62" i="1"/>
  <c r="U62" i="1"/>
  <c r="V62" i="1"/>
  <c r="W62" i="1"/>
  <c r="O63" i="1"/>
  <c r="P63" i="1"/>
  <c r="Q63" i="1"/>
  <c r="R63" i="1"/>
  <c r="S63" i="1"/>
  <c r="T63" i="1"/>
  <c r="U63" i="1"/>
  <c r="V63" i="1"/>
  <c r="W63" i="1"/>
  <c r="O64" i="1"/>
  <c r="P64" i="1"/>
  <c r="Q64" i="1"/>
  <c r="R64" i="1"/>
  <c r="S64" i="1"/>
  <c r="T64" i="1"/>
  <c r="U64" i="1"/>
  <c r="V64" i="1"/>
  <c r="W64" i="1"/>
  <c r="O65" i="1"/>
  <c r="P65" i="1"/>
  <c r="Q65" i="1"/>
  <c r="R65" i="1"/>
  <c r="S65" i="1"/>
  <c r="T65" i="1"/>
  <c r="U65" i="1"/>
  <c r="V65" i="1"/>
  <c r="W65" i="1"/>
  <c r="O66" i="1"/>
  <c r="P66" i="1"/>
  <c r="Q66" i="1"/>
  <c r="R66" i="1"/>
  <c r="S66" i="1"/>
  <c r="T66" i="1"/>
  <c r="U66" i="1"/>
  <c r="V66" i="1"/>
  <c r="W66" i="1"/>
  <c r="O67" i="1"/>
  <c r="P67" i="1"/>
  <c r="Q67" i="1"/>
  <c r="R67" i="1"/>
  <c r="S67" i="1"/>
  <c r="T67" i="1"/>
  <c r="U67" i="1"/>
  <c r="V67" i="1"/>
  <c r="W67" i="1"/>
  <c r="O68" i="1"/>
  <c r="P68" i="1"/>
  <c r="Q68" i="1"/>
  <c r="R68" i="1"/>
  <c r="S68" i="1"/>
  <c r="T68" i="1"/>
  <c r="U68" i="1"/>
  <c r="V68" i="1"/>
  <c r="W68" i="1"/>
  <c r="O69" i="1"/>
  <c r="P69" i="1"/>
  <c r="Q69" i="1"/>
  <c r="R69" i="1"/>
  <c r="S69" i="1"/>
  <c r="T69" i="1"/>
  <c r="U69" i="1"/>
  <c r="V69" i="1"/>
  <c r="W69" i="1"/>
  <c r="O70" i="1"/>
  <c r="P70" i="1"/>
  <c r="Q70" i="1"/>
  <c r="R70" i="1"/>
  <c r="S70" i="1"/>
  <c r="T70" i="1"/>
  <c r="U70" i="1"/>
  <c r="V70" i="1"/>
  <c r="W70" i="1"/>
  <c r="O71" i="1"/>
  <c r="P71" i="1"/>
  <c r="Q71" i="1"/>
  <c r="R71" i="1"/>
  <c r="S71" i="1"/>
  <c r="T71" i="1"/>
  <c r="U71" i="1"/>
  <c r="V71" i="1"/>
  <c r="W71" i="1"/>
  <c r="O72" i="1"/>
  <c r="P72" i="1"/>
  <c r="Q72" i="1"/>
  <c r="R72" i="1"/>
  <c r="S72" i="1"/>
  <c r="T72" i="1"/>
  <c r="U72" i="1"/>
  <c r="V72" i="1"/>
  <c r="W72" i="1"/>
  <c r="O73" i="1"/>
  <c r="P73" i="1"/>
  <c r="Q73" i="1"/>
  <c r="R73" i="1"/>
  <c r="S73" i="1"/>
  <c r="T73" i="1"/>
  <c r="U73" i="1"/>
  <c r="V73" i="1"/>
  <c r="W73" i="1"/>
  <c r="O74" i="1"/>
  <c r="P74" i="1"/>
  <c r="Q74" i="1"/>
  <c r="R74" i="1"/>
  <c r="S74" i="1"/>
  <c r="T74" i="1"/>
  <c r="U74" i="1"/>
  <c r="V74" i="1"/>
  <c r="W74" i="1"/>
  <c r="O75" i="1"/>
  <c r="P75" i="1"/>
  <c r="Q75" i="1"/>
  <c r="R75" i="1"/>
  <c r="S75" i="1"/>
  <c r="T75" i="1"/>
  <c r="U75" i="1"/>
  <c r="V75" i="1"/>
  <c r="W75" i="1"/>
  <c r="O78" i="1"/>
  <c r="P78" i="1"/>
  <c r="Q78" i="1"/>
  <c r="R78" i="1"/>
  <c r="S78" i="1"/>
  <c r="T78" i="1"/>
  <c r="U78" i="1"/>
  <c r="V78" i="1"/>
  <c r="W78" i="1"/>
  <c r="O79" i="1"/>
  <c r="P79" i="1"/>
  <c r="Q79" i="1"/>
  <c r="R79" i="1"/>
  <c r="S79" i="1"/>
  <c r="T79" i="1"/>
  <c r="U79" i="1"/>
  <c r="V79" i="1"/>
  <c r="W79" i="1"/>
  <c r="O80" i="1"/>
  <c r="P80" i="1"/>
  <c r="Q80" i="1"/>
  <c r="R80" i="1"/>
  <c r="S80" i="1"/>
  <c r="T80" i="1"/>
  <c r="U80" i="1"/>
  <c r="V80" i="1"/>
  <c r="W80" i="1"/>
  <c r="O81" i="1"/>
  <c r="P81" i="1"/>
  <c r="Q81" i="1"/>
  <c r="R81" i="1"/>
  <c r="S81" i="1"/>
  <c r="T81" i="1"/>
  <c r="U81" i="1"/>
  <c r="V81" i="1"/>
  <c r="W81" i="1"/>
  <c r="O82" i="1"/>
  <c r="P82" i="1"/>
  <c r="Q82" i="1"/>
  <c r="R82" i="1"/>
  <c r="S82" i="1"/>
  <c r="T82" i="1"/>
  <c r="U82" i="1"/>
  <c r="V82" i="1"/>
  <c r="W82" i="1"/>
  <c r="O83" i="1"/>
  <c r="P83" i="1"/>
  <c r="Q83" i="1"/>
  <c r="R83" i="1"/>
  <c r="S83" i="1"/>
  <c r="T83" i="1"/>
  <c r="U83" i="1"/>
  <c r="V83" i="1"/>
  <c r="W83" i="1"/>
  <c r="O84" i="1"/>
  <c r="P84" i="1"/>
  <c r="Q84" i="1"/>
  <c r="R84" i="1"/>
  <c r="S84" i="1"/>
  <c r="T84" i="1"/>
  <c r="U84" i="1"/>
  <c r="V84" i="1"/>
  <c r="W84" i="1"/>
  <c r="O85" i="1"/>
  <c r="P85" i="1"/>
  <c r="Q85" i="1"/>
  <c r="R85" i="1"/>
  <c r="S85" i="1"/>
  <c r="T85" i="1"/>
  <c r="U85" i="1"/>
  <c r="V85" i="1"/>
  <c r="W85" i="1"/>
  <c r="O86" i="1"/>
  <c r="P86" i="1"/>
  <c r="Q86" i="1"/>
  <c r="R86" i="1"/>
  <c r="S86" i="1"/>
  <c r="T86" i="1"/>
  <c r="U86" i="1"/>
  <c r="V86" i="1"/>
  <c r="W86" i="1"/>
  <c r="O87" i="1"/>
  <c r="P87" i="1"/>
  <c r="Q87" i="1"/>
  <c r="R87" i="1"/>
  <c r="S87" i="1"/>
  <c r="T87" i="1"/>
  <c r="U87" i="1"/>
  <c r="V87" i="1"/>
  <c r="W87" i="1"/>
  <c r="O88" i="1"/>
  <c r="P88" i="1"/>
  <c r="Q88" i="1"/>
  <c r="R88" i="1"/>
  <c r="S88" i="1"/>
  <c r="T88" i="1"/>
  <c r="U88" i="1"/>
  <c r="V88" i="1"/>
  <c r="W88" i="1"/>
  <c r="O89" i="1"/>
  <c r="P89" i="1"/>
  <c r="Q89" i="1"/>
  <c r="R89" i="1"/>
  <c r="S89" i="1"/>
  <c r="T89" i="1"/>
  <c r="U89" i="1"/>
  <c r="V89" i="1"/>
  <c r="W89" i="1"/>
  <c r="O90" i="1"/>
  <c r="P90" i="1"/>
  <c r="Q90" i="1"/>
  <c r="R90" i="1"/>
  <c r="S90" i="1"/>
  <c r="T90" i="1"/>
  <c r="U90" i="1"/>
  <c r="V90" i="1"/>
  <c r="W90" i="1"/>
  <c r="O91" i="1"/>
  <c r="P91" i="1"/>
  <c r="Q91" i="1"/>
  <c r="R91" i="1"/>
  <c r="S91" i="1"/>
  <c r="T91" i="1"/>
  <c r="U91" i="1"/>
  <c r="V91" i="1"/>
  <c r="W91" i="1"/>
  <c r="O92" i="1"/>
  <c r="P92" i="1"/>
  <c r="Q92" i="1"/>
  <c r="R92" i="1"/>
  <c r="S92" i="1"/>
  <c r="T92" i="1"/>
  <c r="U92" i="1"/>
  <c r="V92" i="1"/>
  <c r="W92" i="1"/>
  <c r="O93" i="1"/>
  <c r="P93" i="1"/>
  <c r="Q93" i="1"/>
  <c r="R93" i="1"/>
  <c r="S93" i="1"/>
  <c r="T93" i="1"/>
  <c r="U93" i="1"/>
  <c r="V93" i="1"/>
  <c r="W93" i="1"/>
  <c r="O94" i="1"/>
  <c r="P94" i="1"/>
  <c r="Q94" i="1"/>
  <c r="R94" i="1"/>
  <c r="S94" i="1"/>
  <c r="T94" i="1"/>
  <c r="U94" i="1"/>
  <c r="V94" i="1"/>
  <c r="W94" i="1"/>
  <c r="O95" i="1"/>
  <c r="P95" i="1"/>
  <c r="Q95" i="1"/>
  <c r="R95" i="1"/>
  <c r="S95" i="1"/>
  <c r="T95" i="1"/>
  <c r="U95" i="1"/>
  <c r="V95" i="1"/>
  <c r="W95" i="1"/>
  <c r="O96" i="1"/>
  <c r="P96" i="1"/>
  <c r="Q96" i="1"/>
  <c r="R96" i="1"/>
  <c r="S96" i="1"/>
  <c r="T96" i="1"/>
  <c r="U96" i="1"/>
  <c r="V96" i="1"/>
  <c r="W96" i="1"/>
  <c r="O97" i="1"/>
  <c r="P97" i="1"/>
  <c r="Q97" i="1"/>
  <c r="R97" i="1"/>
  <c r="S97" i="1"/>
  <c r="T97" i="1"/>
  <c r="U97" i="1"/>
  <c r="V97" i="1"/>
  <c r="W97" i="1"/>
  <c r="O98" i="1"/>
  <c r="P98" i="1"/>
  <c r="Q98" i="1"/>
  <c r="R98" i="1"/>
  <c r="S98" i="1"/>
  <c r="T98" i="1"/>
  <c r="U98" i="1"/>
  <c r="V98" i="1"/>
  <c r="W98" i="1"/>
  <c r="O99" i="1"/>
  <c r="P99" i="1"/>
  <c r="Q99" i="1"/>
  <c r="R99" i="1"/>
  <c r="S99" i="1"/>
  <c r="T99" i="1"/>
  <c r="U99" i="1"/>
  <c r="V99" i="1"/>
  <c r="W99" i="1"/>
  <c r="O100" i="1"/>
  <c r="P100" i="1"/>
  <c r="Q100" i="1"/>
  <c r="R100" i="1"/>
  <c r="S100" i="1"/>
  <c r="T100" i="1"/>
  <c r="U100" i="1"/>
  <c r="V100" i="1"/>
  <c r="W100" i="1"/>
  <c r="O101" i="1"/>
  <c r="P101" i="1"/>
  <c r="Q101" i="1"/>
  <c r="R101" i="1"/>
  <c r="S101" i="1"/>
  <c r="T101" i="1"/>
  <c r="U101" i="1"/>
  <c r="V101" i="1"/>
  <c r="W101" i="1"/>
  <c r="O102" i="1"/>
  <c r="P102" i="1"/>
  <c r="Q102" i="1"/>
  <c r="R102" i="1"/>
  <c r="S102" i="1"/>
  <c r="T102" i="1"/>
  <c r="U102" i="1"/>
  <c r="V102" i="1"/>
  <c r="W102" i="1"/>
  <c r="O103" i="1"/>
  <c r="P103" i="1"/>
  <c r="Q103" i="1"/>
  <c r="R103" i="1"/>
  <c r="S103" i="1"/>
  <c r="T103" i="1"/>
  <c r="U103" i="1"/>
  <c r="V103" i="1"/>
  <c r="W103" i="1"/>
  <c r="O104" i="1"/>
  <c r="P104" i="1"/>
  <c r="Q104" i="1"/>
  <c r="R104" i="1"/>
  <c r="S104" i="1"/>
  <c r="T104" i="1"/>
  <c r="U104" i="1"/>
  <c r="V104" i="1"/>
  <c r="W104" i="1"/>
  <c r="O105" i="1"/>
  <c r="P105" i="1"/>
  <c r="Q105" i="1"/>
  <c r="R105" i="1"/>
  <c r="S105" i="1"/>
  <c r="T105" i="1"/>
  <c r="U105" i="1"/>
  <c r="V105" i="1"/>
  <c r="W105" i="1"/>
  <c r="O106" i="1"/>
  <c r="P106" i="1"/>
  <c r="Q106" i="1"/>
  <c r="R106" i="1"/>
  <c r="S106" i="1"/>
  <c r="T106" i="1"/>
  <c r="U106" i="1"/>
  <c r="V106" i="1"/>
  <c r="W106" i="1"/>
  <c r="O107" i="1"/>
  <c r="P107" i="1"/>
  <c r="Q107" i="1"/>
  <c r="R107" i="1"/>
  <c r="S107" i="1"/>
  <c r="T107" i="1"/>
  <c r="U107" i="1"/>
  <c r="V107" i="1"/>
  <c r="W107" i="1"/>
  <c r="O108" i="1"/>
  <c r="P108" i="1"/>
  <c r="Q108" i="1"/>
  <c r="R108" i="1"/>
  <c r="S108" i="1"/>
  <c r="T108" i="1"/>
  <c r="U108" i="1"/>
  <c r="V108" i="1"/>
  <c r="W108" i="1"/>
  <c r="O109" i="1"/>
  <c r="P109" i="1"/>
  <c r="Q109" i="1"/>
  <c r="R109" i="1"/>
  <c r="S109" i="1"/>
  <c r="T109" i="1"/>
  <c r="U109" i="1"/>
  <c r="V109" i="1"/>
  <c r="W109" i="1"/>
  <c r="O110" i="1"/>
  <c r="P110" i="1"/>
  <c r="Q110" i="1"/>
  <c r="R110" i="1"/>
  <c r="S110" i="1"/>
  <c r="T110" i="1"/>
  <c r="U110" i="1"/>
  <c r="V110" i="1"/>
  <c r="W110" i="1"/>
  <c r="O111" i="1"/>
  <c r="P111" i="1"/>
  <c r="Q111" i="1"/>
  <c r="R111" i="1"/>
  <c r="S111" i="1"/>
  <c r="T111" i="1"/>
  <c r="U111" i="1"/>
  <c r="V111" i="1"/>
  <c r="W111" i="1"/>
  <c r="O112" i="1"/>
  <c r="P112" i="1"/>
  <c r="Q112" i="1"/>
  <c r="R112" i="1"/>
  <c r="S112" i="1"/>
  <c r="T112" i="1"/>
  <c r="U112" i="1"/>
  <c r="V112" i="1"/>
  <c r="W112" i="1"/>
  <c r="O113" i="1"/>
  <c r="P113" i="1"/>
  <c r="Q113" i="1"/>
  <c r="R113" i="1"/>
  <c r="S113" i="1"/>
  <c r="T113" i="1"/>
  <c r="U113" i="1"/>
  <c r="V113" i="1"/>
  <c r="W113" i="1"/>
  <c r="O114" i="1"/>
  <c r="P114" i="1"/>
  <c r="Q114" i="1"/>
  <c r="R114" i="1"/>
  <c r="S114" i="1"/>
  <c r="T114" i="1"/>
  <c r="U114" i="1"/>
  <c r="V114" i="1"/>
  <c r="W114" i="1"/>
  <c r="O115" i="1"/>
  <c r="P115" i="1"/>
  <c r="Q115" i="1"/>
  <c r="R115" i="1"/>
  <c r="S115" i="1"/>
  <c r="T115" i="1"/>
  <c r="U115" i="1"/>
  <c r="V115" i="1"/>
  <c r="W115" i="1"/>
  <c r="O116" i="1"/>
  <c r="P116" i="1"/>
  <c r="Q116" i="1"/>
  <c r="R116" i="1"/>
  <c r="S116" i="1"/>
  <c r="T116" i="1"/>
  <c r="U116" i="1"/>
  <c r="V116" i="1"/>
  <c r="W116" i="1"/>
  <c r="O117" i="1"/>
  <c r="P117" i="1"/>
  <c r="Q117" i="1"/>
  <c r="R117" i="1"/>
  <c r="S117" i="1"/>
  <c r="T117" i="1"/>
  <c r="U117" i="1"/>
  <c r="V117" i="1"/>
  <c r="W117" i="1"/>
  <c r="O118" i="1"/>
  <c r="P118" i="1"/>
  <c r="Q118" i="1"/>
  <c r="R118" i="1"/>
  <c r="S118" i="1"/>
  <c r="T118" i="1"/>
  <c r="U118" i="1"/>
  <c r="V118" i="1"/>
  <c r="W118" i="1"/>
  <c r="O119" i="1"/>
  <c r="P119" i="1"/>
  <c r="Q119" i="1"/>
  <c r="R119" i="1"/>
  <c r="S119" i="1"/>
  <c r="T119" i="1"/>
  <c r="U119" i="1"/>
  <c r="V119" i="1"/>
  <c r="W119" i="1"/>
  <c r="O120" i="1"/>
  <c r="P120" i="1"/>
  <c r="Q120" i="1"/>
  <c r="R120" i="1"/>
  <c r="S120" i="1"/>
  <c r="T120" i="1"/>
  <c r="U120" i="1"/>
  <c r="V120" i="1"/>
  <c r="W120" i="1"/>
  <c r="O121" i="1"/>
  <c r="P121" i="1"/>
  <c r="Q121" i="1"/>
  <c r="R121" i="1"/>
  <c r="S121" i="1"/>
  <c r="T121" i="1"/>
  <c r="U121" i="1"/>
  <c r="V121" i="1"/>
  <c r="W121" i="1"/>
  <c r="O122" i="1"/>
  <c r="P122" i="1"/>
  <c r="Q122" i="1"/>
  <c r="R122" i="1"/>
  <c r="S122" i="1"/>
  <c r="T122" i="1"/>
  <c r="U122" i="1"/>
  <c r="V122" i="1"/>
  <c r="W122" i="1"/>
  <c r="O123" i="1"/>
  <c r="P123" i="1"/>
  <c r="Q123" i="1"/>
  <c r="R123" i="1"/>
  <c r="S123" i="1"/>
  <c r="T123" i="1"/>
  <c r="U123" i="1"/>
  <c r="V123" i="1"/>
  <c r="W123" i="1"/>
  <c r="O124" i="1"/>
  <c r="P124" i="1"/>
  <c r="Q124" i="1"/>
  <c r="R124" i="1"/>
  <c r="S124" i="1"/>
  <c r="T124" i="1"/>
  <c r="U124" i="1"/>
  <c r="V124" i="1"/>
  <c r="W124" i="1"/>
  <c r="O125" i="1"/>
  <c r="P125" i="1"/>
  <c r="Q125" i="1"/>
  <c r="R125" i="1"/>
  <c r="S125" i="1"/>
  <c r="T125" i="1"/>
  <c r="U125" i="1"/>
  <c r="V125" i="1"/>
  <c r="W125" i="1"/>
  <c r="O126" i="1"/>
  <c r="P126" i="1"/>
  <c r="Q126" i="1"/>
  <c r="R126" i="1"/>
  <c r="S126" i="1"/>
  <c r="T126" i="1"/>
  <c r="U126" i="1"/>
  <c r="V126" i="1"/>
  <c r="W126" i="1"/>
  <c r="O127" i="1"/>
  <c r="P127" i="1"/>
  <c r="Q127" i="1"/>
  <c r="R127" i="1"/>
  <c r="S127" i="1"/>
  <c r="T127" i="1"/>
  <c r="U127" i="1"/>
  <c r="V127" i="1"/>
  <c r="W127" i="1"/>
  <c r="O128" i="1"/>
  <c r="P128" i="1"/>
  <c r="Q128" i="1"/>
  <c r="R128" i="1"/>
  <c r="S128" i="1"/>
  <c r="T128" i="1"/>
  <c r="U128" i="1"/>
  <c r="V128" i="1"/>
  <c r="W128" i="1"/>
  <c r="O129" i="1"/>
  <c r="P129" i="1"/>
  <c r="Q129" i="1"/>
  <c r="R129" i="1"/>
  <c r="S129" i="1"/>
  <c r="T129" i="1"/>
  <c r="U129" i="1"/>
  <c r="V129" i="1"/>
  <c r="W129" i="1"/>
  <c r="O130" i="1"/>
  <c r="P130" i="1"/>
  <c r="Q130" i="1"/>
  <c r="R130" i="1"/>
  <c r="S130" i="1"/>
  <c r="T130" i="1"/>
  <c r="U130" i="1"/>
  <c r="V130" i="1"/>
  <c r="W130" i="1"/>
  <c r="O131" i="1"/>
  <c r="P131" i="1"/>
  <c r="Q131" i="1"/>
  <c r="R131" i="1"/>
  <c r="S131" i="1"/>
  <c r="T131" i="1"/>
  <c r="U131" i="1"/>
  <c r="V131" i="1"/>
  <c r="W131" i="1"/>
  <c r="O132" i="1"/>
  <c r="P132" i="1"/>
  <c r="Q132" i="1"/>
  <c r="R132" i="1"/>
  <c r="S132" i="1"/>
  <c r="T132" i="1"/>
  <c r="U132" i="1"/>
  <c r="V132" i="1"/>
  <c r="W132" i="1"/>
  <c r="O133" i="1"/>
  <c r="P133" i="1"/>
  <c r="Q133" i="1"/>
  <c r="R133" i="1"/>
  <c r="S133" i="1"/>
  <c r="T133" i="1"/>
  <c r="U133" i="1"/>
  <c r="V133" i="1"/>
  <c r="W133" i="1"/>
  <c r="O134" i="1"/>
  <c r="P134" i="1"/>
  <c r="Q134" i="1"/>
  <c r="R134" i="1"/>
  <c r="S134" i="1"/>
  <c r="T134" i="1"/>
  <c r="U134" i="1"/>
  <c r="V134" i="1"/>
  <c r="W134" i="1"/>
  <c r="O135" i="1"/>
  <c r="P135" i="1"/>
  <c r="Q135" i="1"/>
  <c r="R135" i="1"/>
  <c r="S135" i="1"/>
  <c r="T135" i="1"/>
  <c r="U135" i="1"/>
  <c r="V135" i="1"/>
  <c r="W135" i="1"/>
  <c r="O136" i="1"/>
  <c r="P136" i="1"/>
  <c r="Q136" i="1"/>
  <c r="R136" i="1"/>
  <c r="S136" i="1"/>
  <c r="T136" i="1"/>
  <c r="U136" i="1"/>
  <c r="V136" i="1"/>
  <c r="W136" i="1"/>
  <c r="O137" i="1"/>
  <c r="P137" i="1"/>
  <c r="Q137" i="1"/>
  <c r="R137" i="1"/>
  <c r="S137" i="1"/>
  <c r="T137" i="1"/>
  <c r="U137" i="1"/>
  <c r="V137" i="1"/>
  <c r="W137" i="1"/>
  <c r="O138" i="1"/>
  <c r="P138" i="1"/>
  <c r="Q138" i="1"/>
  <c r="R138" i="1"/>
  <c r="S138" i="1"/>
  <c r="T138" i="1"/>
  <c r="U138" i="1"/>
  <c r="V138" i="1"/>
  <c r="W138" i="1"/>
  <c r="O139" i="1"/>
  <c r="P139" i="1"/>
  <c r="Q139" i="1"/>
  <c r="R139" i="1"/>
  <c r="S139" i="1"/>
  <c r="T139" i="1"/>
  <c r="U139" i="1"/>
  <c r="V139" i="1"/>
  <c r="W139" i="1"/>
  <c r="O140" i="1"/>
  <c r="P140" i="1"/>
  <c r="Q140" i="1"/>
  <c r="R140" i="1"/>
  <c r="S140" i="1"/>
  <c r="T140" i="1"/>
  <c r="U140" i="1"/>
  <c r="V140" i="1"/>
  <c r="W140" i="1"/>
  <c r="O141" i="1"/>
  <c r="P141" i="1"/>
  <c r="Q141" i="1"/>
  <c r="R141" i="1"/>
  <c r="S141" i="1"/>
  <c r="T141" i="1"/>
  <c r="U141" i="1"/>
  <c r="V141" i="1"/>
  <c r="W141" i="1"/>
  <c r="O142" i="1"/>
  <c r="P142" i="1"/>
  <c r="Q142" i="1"/>
  <c r="R142" i="1"/>
  <c r="S142" i="1"/>
  <c r="T142" i="1"/>
  <c r="U142" i="1"/>
  <c r="V142" i="1"/>
  <c r="W142" i="1"/>
  <c r="O143" i="1"/>
  <c r="P143" i="1"/>
  <c r="Q143" i="1"/>
  <c r="R143" i="1"/>
  <c r="S143" i="1"/>
  <c r="T143" i="1"/>
  <c r="U143" i="1"/>
  <c r="V143" i="1"/>
  <c r="W143" i="1"/>
  <c r="O144" i="1"/>
  <c r="P144" i="1"/>
  <c r="Q144" i="1"/>
  <c r="R144" i="1"/>
  <c r="S144" i="1"/>
  <c r="T144" i="1"/>
  <c r="U144" i="1"/>
  <c r="V144" i="1"/>
  <c r="W144" i="1"/>
  <c r="O145" i="1"/>
  <c r="P145" i="1"/>
  <c r="Q145" i="1"/>
  <c r="R145" i="1"/>
  <c r="S145" i="1"/>
  <c r="T145" i="1"/>
  <c r="U145" i="1"/>
  <c r="V145" i="1"/>
  <c r="W145" i="1"/>
  <c r="O146" i="1"/>
  <c r="P146" i="1"/>
  <c r="Q146" i="1"/>
  <c r="R146" i="1"/>
  <c r="S146" i="1"/>
  <c r="T146" i="1"/>
  <c r="U146" i="1"/>
  <c r="V146" i="1"/>
  <c r="W146" i="1"/>
  <c r="O147" i="1"/>
  <c r="P147" i="1"/>
  <c r="Q147" i="1"/>
  <c r="R147" i="1"/>
  <c r="S147" i="1"/>
  <c r="T147" i="1"/>
  <c r="U147" i="1"/>
  <c r="V147" i="1"/>
  <c r="W147" i="1"/>
  <c r="O148" i="1"/>
  <c r="P148" i="1"/>
  <c r="Q148" i="1"/>
  <c r="R148" i="1"/>
  <c r="S148" i="1"/>
  <c r="T148" i="1"/>
  <c r="U148" i="1"/>
  <c r="V148" i="1"/>
  <c r="W148" i="1"/>
  <c r="O149" i="1"/>
  <c r="P149" i="1"/>
  <c r="Q149" i="1"/>
  <c r="R149" i="1"/>
  <c r="S149" i="1"/>
  <c r="T149" i="1"/>
  <c r="U149" i="1"/>
  <c r="V149" i="1"/>
  <c r="W149" i="1"/>
  <c r="O150" i="1"/>
  <c r="P150" i="1"/>
  <c r="Q150" i="1"/>
  <c r="R150" i="1"/>
  <c r="S150" i="1"/>
  <c r="T150" i="1"/>
  <c r="U150" i="1"/>
  <c r="V150" i="1"/>
  <c r="W150" i="1"/>
  <c r="O151" i="1"/>
  <c r="P151" i="1"/>
  <c r="Q151" i="1"/>
  <c r="R151" i="1"/>
  <c r="S151" i="1"/>
  <c r="T151" i="1"/>
  <c r="U151" i="1"/>
  <c r="V151" i="1"/>
  <c r="W151" i="1"/>
  <c r="O152" i="1"/>
  <c r="P152" i="1"/>
  <c r="Q152" i="1"/>
  <c r="R152" i="1"/>
  <c r="S152" i="1"/>
  <c r="T152" i="1"/>
  <c r="U152" i="1"/>
  <c r="V152" i="1"/>
  <c r="W152" i="1"/>
  <c r="O153" i="1"/>
  <c r="P153" i="1"/>
  <c r="Q153" i="1"/>
  <c r="R153" i="1"/>
  <c r="S153" i="1"/>
  <c r="T153" i="1"/>
  <c r="U153" i="1"/>
  <c r="V153" i="1"/>
  <c r="W153" i="1"/>
  <c r="O154" i="1"/>
  <c r="P154" i="1"/>
  <c r="Q154" i="1"/>
  <c r="R154" i="1"/>
  <c r="S154" i="1"/>
  <c r="T154" i="1"/>
  <c r="U154" i="1"/>
  <c r="V154" i="1"/>
  <c r="W154" i="1"/>
  <c r="O155" i="1"/>
  <c r="P155" i="1"/>
  <c r="Q155" i="1"/>
  <c r="R155" i="1"/>
  <c r="S155" i="1"/>
  <c r="T155" i="1"/>
  <c r="U155" i="1"/>
  <c r="V155" i="1"/>
  <c r="W155" i="1"/>
  <c r="O156" i="1"/>
  <c r="P156" i="1"/>
  <c r="Q156" i="1"/>
  <c r="R156" i="1"/>
  <c r="S156" i="1"/>
  <c r="T156" i="1"/>
  <c r="U156" i="1"/>
  <c r="V156" i="1"/>
  <c r="W156" i="1"/>
  <c r="O157" i="1"/>
  <c r="P157" i="1"/>
  <c r="Q157" i="1"/>
  <c r="R157" i="1"/>
  <c r="S157" i="1"/>
  <c r="T157" i="1"/>
  <c r="U157" i="1"/>
  <c r="V157" i="1"/>
  <c r="W157" i="1"/>
  <c r="O158" i="1"/>
  <c r="P158" i="1"/>
  <c r="Q158" i="1"/>
  <c r="R158" i="1"/>
  <c r="S158" i="1"/>
  <c r="T158" i="1"/>
  <c r="U158" i="1"/>
  <c r="V158" i="1"/>
  <c r="W158" i="1"/>
  <c r="O159" i="1"/>
  <c r="P159" i="1"/>
  <c r="Q159" i="1"/>
  <c r="R159" i="1"/>
  <c r="S159" i="1"/>
  <c r="T159" i="1"/>
  <c r="U159" i="1"/>
  <c r="V159" i="1"/>
  <c r="W159" i="1"/>
  <c r="O160" i="1"/>
  <c r="P160" i="1"/>
  <c r="Q160" i="1"/>
  <c r="R160" i="1"/>
  <c r="S160" i="1"/>
  <c r="T160" i="1"/>
  <c r="U160" i="1"/>
  <c r="V160" i="1"/>
  <c r="W160" i="1"/>
  <c r="O161" i="1"/>
  <c r="P161" i="1"/>
  <c r="Q161" i="1"/>
  <c r="R161" i="1"/>
  <c r="S161" i="1"/>
  <c r="T161" i="1"/>
  <c r="U161" i="1"/>
  <c r="V161" i="1"/>
  <c r="W161" i="1"/>
  <c r="O162" i="1"/>
  <c r="P162" i="1"/>
  <c r="Q162" i="1"/>
  <c r="R162" i="1"/>
  <c r="S162" i="1"/>
  <c r="T162" i="1"/>
  <c r="U162" i="1"/>
  <c r="V162" i="1"/>
  <c r="W162" i="1"/>
  <c r="O163" i="1"/>
  <c r="P163" i="1"/>
  <c r="Q163" i="1"/>
  <c r="R163" i="1"/>
  <c r="S163" i="1"/>
  <c r="T163" i="1"/>
  <c r="U163" i="1"/>
  <c r="V163" i="1"/>
  <c r="W163" i="1"/>
  <c r="O164" i="1"/>
  <c r="P164" i="1"/>
  <c r="Q164" i="1"/>
  <c r="R164" i="1"/>
  <c r="S164" i="1"/>
  <c r="T164" i="1"/>
  <c r="U164" i="1"/>
  <c r="V164" i="1"/>
  <c r="W164" i="1"/>
  <c r="O165" i="1"/>
  <c r="P165" i="1"/>
  <c r="Q165" i="1"/>
  <c r="R165" i="1"/>
  <c r="S165" i="1"/>
  <c r="T165" i="1"/>
  <c r="U165" i="1"/>
  <c r="V165" i="1"/>
  <c r="W165" i="1"/>
  <c r="O166" i="1"/>
  <c r="P166" i="1"/>
  <c r="Q166" i="1"/>
  <c r="R166" i="1"/>
  <c r="S166" i="1"/>
  <c r="T166" i="1"/>
  <c r="U166" i="1"/>
  <c r="V166" i="1"/>
  <c r="W166" i="1"/>
  <c r="O167" i="1"/>
  <c r="C22" i="5" s="1"/>
  <c r="P167" i="1"/>
  <c r="D22" i="5" s="1"/>
  <c r="Q167" i="1"/>
  <c r="E22" i="5" s="1"/>
  <c r="R167" i="1"/>
  <c r="F22" i="5" s="1"/>
  <c r="S167" i="1"/>
  <c r="G22" i="5" s="1"/>
  <c r="T167" i="1"/>
  <c r="H22" i="5" s="1"/>
  <c r="U167" i="1"/>
  <c r="I22" i="5" s="1"/>
  <c r="V167" i="1"/>
  <c r="J22" i="5" s="1"/>
  <c r="W167" i="1"/>
  <c r="K22" i="5" s="1"/>
  <c r="P7" i="1"/>
  <c r="Q7" i="1"/>
  <c r="R7" i="1"/>
  <c r="S7" i="1"/>
  <c r="T7" i="1"/>
  <c r="U7" i="1"/>
  <c r="V7" i="1"/>
  <c r="W7" i="1"/>
  <c r="O7" i="1"/>
  <c r="C10" i="5" l="1"/>
  <c r="B15" i="5" l="1"/>
  <c r="B21" i="5"/>
  <c r="B26" i="5"/>
  <c r="G26" i="5" l="1"/>
  <c r="D26" i="5"/>
  <c r="C26" i="5"/>
  <c r="J26" i="5"/>
  <c r="I26" i="5"/>
  <c r="K26" i="5"/>
  <c r="E26" i="5"/>
  <c r="N26" i="5"/>
  <c r="M26" i="5"/>
  <c r="L26" i="5"/>
  <c r="F26" i="5"/>
  <c r="H26" i="5"/>
  <c r="I14" i="5"/>
  <c r="J20" i="5" l="1"/>
  <c r="I20" i="5"/>
  <c r="H20" i="5"/>
  <c r="C20" i="5"/>
  <c r="G20" i="5"/>
  <c r="F20" i="5"/>
  <c r="E20" i="5"/>
  <c r="D20" i="5"/>
  <c r="K20" i="5"/>
  <c r="B27" i="5"/>
  <c r="L20" i="5"/>
  <c r="C15" i="5"/>
  <c r="D14" i="5"/>
  <c r="K14" i="5"/>
  <c r="J14" i="5"/>
  <c r="H14" i="5"/>
  <c r="G14" i="5"/>
  <c r="C14" i="5"/>
  <c r="F14" i="5"/>
  <c r="E14" i="5"/>
  <c r="N27" i="5" l="1"/>
  <c r="M27" i="5"/>
  <c r="J27" i="5"/>
  <c r="D27" i="5"/>
  <c r="L27" i="5"/>
  <c r="I27" i="5"/>
  <c r="F27" i="5"/>
  <c r="K27" i="5"/>
  <c r="H27" i="5"/>
  <c r="E27" i="5"/>
  <c r="G27" i="5"/>
  <c r="C27" i="5"/>
  <c r="I21" i="5"/>
  <c r="H21" i="5"/>
  <c r="G21" i="5"/>
  <c r="F21" i="5"/>
  <c r="D21" i="5"/>
  <c r="C21" i="5"/>
  <c r="J21" i="5"/>
  <c r="E21" i="5"/>
  <c r="K21" i="5"/>
  <c r="L21" i="5"/>
  <c r="D15" i="5"/>
  <c r="K15" i="5"/>
  <c r="E15" i="5"/>
  <c r="I15" i="5"/>
  <c r="F15" i="5"/>
  <c r="J15" i="5"/>
  <c r="H15" i="5"/>
  <c r="G15" i="5"/>
</calcChain>
</file>

<file path=xl/sharedStrings.xml><?xml version="1.0" encoding="utf-8"?>
<sst xmlns="http://schemas.openxmlformats.org/spreadsheetml/2006/main" count="5940" uniqueCount="444">
  <si>
    <t xml:space="preserve">Estimates of the prevalence of opiate use and/or crack cocaine use (2016-17) </t>
  </si>
  <si>
    <t>March 2019</t>
  </si>
  <si>
    <t>Gordon Hay</t>
  </si>
  <si>
    <t>Anderson Rael dos Santos</t>
  </si>
  <si>
    <t>Howard Reed</t>
  </si>
  <si>
    <t>Vivian Hope</t>
  </si>
  <si>
    <t>Public Health Institute, Liverpool John Moores University</t>
  </si>
  <si>
    <t>Introduction</t>
  </si>
  <si>
    <t>This report presents opiate and / or crack use (OCU) prevalence estimates for local authority areas across England, based on data relating  to the financial year 1 April 2016 to 31 March 2017. This report also refers to the prevalence estimates of previous periods, for 2014-15, 2013-14, 2012-13, 2011-12 and 2010-11.</t>
  </si>
  <si>
    <t>‘OCU’ refers to use of opiates and/or crack cocaine.  It does not include the use of cocaine in a powder form, amphetamine, ecstasy or cannabis.  Although many opiate and/or crack users also use these drugs it is very difficult to identify exclusive users of these drugs from the available data sources.</t>
  </si>
  <si>
    <t>All tables contain the estimates for the 2016-17 year along with their associated confidence intervals. The report contains the following information;</t>
  </si>
  <si>
    <t>&gt;</t>
  </si>
  <si>
    <t>2016-17 Prevalence estimates</t>
  </si>
  <si>
    <t>2016-17 Prevalence estimates by Age</t>
  </si>
  <si>
    <t>OCU</t>
  </si>
  <si>
    <t>Opiates</t>
  </si>
  <si>
    <t>Crack cocaine</t>
  </si>
  <si>
    <t>OCU by age</t>
  </si>
  <si>
    <t>Opiates by age</t>
  </si>
  <si>
    <t>`</t>
  </si>
  <si>
    <t>These tables show the estimated total number and prevalence rate at local authority, regional and national levels.  All prevalence rates stated show the number of OCUs in that local authority area per thousand people in the population.  It is advisable to look at the prevalence rate as well as the actual numbers, because any significant changes in the number of OCUs may simply reflect fluctuations in the general population for that area. The age range employed within the study is from 15 to 64 and where the estimates have been stratified by age group, these are from 15 to 24, from 25 to 34, and from 35 to 64.</t>
  </si>
  <si>
    <t>The OCU table shows the estimate total number at a local authority, regional and national level. This is followed by separate tables for each type of OCU – opiate users and crack cocaine users.  There are some additional OCU and Opiate tables that show problem drug use by each of three age groups ; 15 to 24, from 25 to 34, and from 35 to 64. Each of these tables also contain the following information;</t>
  </si>
  <si>
    <t>a)</t>
  </si>
  <si>
    <r>
      <t xml:space="preserve">The </t>
    </r>
    <r>
      <rPr>
        <i/>
        <sz val="12"/>
        <color indexed="8"/>
        <rFont val="Calibri"/>
        <family val="2"/>
      </rPr>
      <t>difference</t>
    </r>
    <r>
      <rPr>
        <sz val="12"/>
        <color indexed="8"/>
        <rFont val="Calibri"/>
        <family val="2"/>
      </rPr>
      <t xml:space="preserve"> between 2016-17 and 2014-15 estimates and the confidence intervals around it.</t>
    </r>
  </si>
  <si>
    <t>b)</t>
  </si>
  <si>
    <r>
      <t xml:space="preserve">Whether this difference represents a statistically significant </t>
    </r>
    <r>
      <rPr>
        <i/>
        <sz val="12"/>
        <color indexed="8"/>
        <rFont val="Calibri"/>
        <family val="2"/>
      </rPr>
      <t>change</t>
    </r>
    <r>
      <rPr>
        <sz val="12"/>
        <color indexed="8"/>
        <rFont val="Calibri"/>
        <family val="2"/>
      </rPr>
      <t xml:space="preserve"> at the 95% level – indicated by * followed by an arrow describing the direction of the change (i.e. ↑ for an increase, ↓ for a decrease).</t>
    </r>
  </si>
  <si>
    <r>
      <rPr>
        <b/>
        <u/>
        <sz val="12"/>
        <color theme="1"/>
        <rFont val="Calibri"/>
        <family val="2"/>
        <scheme val="minor"/>
      </rPr>
      <t xml:space="preserve">Please note: </t>
    </r>
    <r>
      <rPr>
        <sz val="12"/>
        <color theme="1"/>
        <rFont val="Calibri"/>
        <family val="2"/>
        <scheme val="minor"/>
      </rPr>
      <t xml:space="preserve">
It must be stressed that these figures are estimates.  They should always be interpreted in conjunction with their associated confidence intervals, which are specified in each table.  The confidence intervals show the range within which there is a 95% certainty that the true value exists, though it is most likely to lie near the estimate itself.  For a full description of the study’s methodology please refer to the full report of the first sweep[1].</t>
    </r>
  </si>
  <si>
    <r>
      <t xml:space="preserve">Where significant changes have been marked, this should be interpreted as </t>
    </r>
    <r>
      <rPr>
        <i/>
        <sz val="12"/>
        <color indexed="8"/>
        <rFont val="Calibri"/>
        <family val="2"/>
      </rPr>
      <t>indicative</t>
    </r>
    <r>
      <rPr>
        <sz val="12"/>
        <color indexed="8"/>
        <rFont val="Calibri"/>
        <family val="2"/>
      </rPr>
      <t xml:space="preserve"> of some possible change rather than as evidence of a definite change.  For the same reasons caution should be used when making inferences from comparisons between areas.  The estimates are designed to be used in conjunction with local knowledge as a guide to service planning.</t>
    </r>
  </si>
  <si>
    <t>Separate tables for estimated total number and for prevalence rate are shown from each case.  All prevalence rates stated show the number of OCUs in that local authority area per thousand people in the population.  It is advisable to look at the prevalence rate as well as the actual numbers, because any significant changes in the number of OCUs may simply reflect fluctuations in the general population for that area.</t>
  </si>
  <si>
    <r>
      <rPr>
        <b/>
        <sz val="11"/>
        <color theme="1"/>
        <rFont val="Calibri"/>
        <family val="2"/>
        <scheme val="minor"/>
      </rPr>
      <t>Notes on Table Headings</t>
    </r>
    <r>
      <rPr>
        <sz val="11"/>
        <color theme="1"/>
        <rFont val="Calibri"/>
        <family val="2"/>
        <scheme val="minor"/>
      </rPr>
      <t xml:space="preserve">
OCU – Opiate and/or crack cocaine use.
Prevalence Rate – Rate per thousand population aged 15 to 64 (or in the relevant age group)
Sig 95% - Whether or not the difference since the 2014-15 sweep is statistically significant at the 95% level.
*↑/*↓ - Whether a significant change shows an increase or a decrease.</t>
    </r>
  </si>
  <si>
    <t>Reference</t>
  </si>
  <si>
    <t>[1] Hay, G., Gannon, M., MacDougall, J., Millar, T., Eastwood, C. and McKeganey, N. (2006) Local and national estimates of the prevalence of opiate use and/or crack cocaine use (2004-05).  In Singleton, N., Murray, R. and Tinsley, L. (Eds.) Measuring different aspects of problem drug use: methodological developments.  Online Report OLR 16/06. London. Home Office.</t>
  </si>
  <si>
    <t>https://webarchive.nationalarchives.gov.uk/20110218140138/http://rds.homeoffice.gov.uk/rds/pdfs06/rdsolr1606.pdf</t>
  </si>
  <si>
    <t>Prevalence Estimates 2016-17</t>
  </si>
  <si>
    <t>Please select partnership</t>
  </si>
  <si>
    <t>Number of users</t>
  </si>
  <si>
    <t>Lower bound  95% CI</t>
  </si>
  <si>
    <t>Upper bound  95% CI</t>
  </si>
  <si>
    <t>Upper bound   95% CI</t>
  </si>
  <si>
    <t>England</t>
  </si>
  <si>
    <t>Rate of use per thousand of the population</t>
  </si>
  <si>
    <t>15-64 population</t>
  </si>
  <si>
    <t>Difference between 2016/17 and 2014/15 prevalence estimates</t>
  </si>
  <si>
    <t xml:space="preserve">OCU difference </t>
  </si>
  <si>
    <t>Significant Change</t>
  </si>
  <si>
    <t>Opiate difference</t>
  </si>
  <si>
    <t>Crack cocaine difference</t>
  </si>
  <si>
    <t xml:space="preserve"> </t>
  </si>
  <si>
    <t>Barking and Dagenham</t>
  </si>
  <si>
    <t>London</t>
  </si>
  <si>
    <t>Barnet</t>
  </si>
  <si>
    <t>Barnsley</t>
  </si>
  <si>
    <t>Yorkshire and the Humber</t>
  </si>
  <si>
    <t>Bath and North East Somerset</t>
  </si>
  <si>
    <t>South West</t>
  </si>
  <si>
    <t>Bedford</t>
  </si>
  <si>
    <t>East of England</t>
  </si>
  <si>
    <t>Central Bedfordshire</t>
  </si>
  <si>
    <t>Bexley</t>
  </si>
  <si>
    <t>Birmingham</t>
  </si>
  <si>
    <t>West Midlands</t>
  </si>
  <si>
    <t>Blackburn with Darwen</t>
  </si>
  <si>
    <t>North West</t>
  </si>
  <si>
    <t>Blackpool</t>
  </si>
  <si>
    <t>Bolton</t>
  </si>
  <si>
    <t>Bournemouth</t>
  </si>
  <si>
    <t>Bracknell Forest</t>
  </si>
  <si>
    <t>South East</t>
  </si>
  <si>
    <t>Bradford</t>
  </si>
  <si>
    <t>Brent</t>
  </si>
  <si>
    <t>Brighton and Hove</t>
  </si>
  <si>
    <t>Bristol, City of</t>
  </si>
  <si>
    <t>Bromley</t>
  </si>
  <si>
    <t>Buckinghamshire</t>
  </si>
  <si>
    <t>Bury</t>
  </si>
  <si>
    <t>Calderdale</t>
  </si>
  <si>
    <t>Cambridgeshire</t>
  </si>
  <si>
    <t>Camden</t>
  </si>
  <si>
    <t>Cheshire East</t>
  </si>
  <si>
    <t>Cheshire West and Chester</t>
  </si>
  <si>
    <t>City of London</t>
  </si>
  <si>
    <t>Cornwall and Isles of Scilly</t>
  </si>
  <si>
    <t>County Durham</t>
  </si>
  <si>
    <t>North East</t>
  </si>
  <si>
    <t>Coventry</t>
  </si>
  <si>
    <t>Croydon</t>
  </si>
  <si>
    <t>Cumbria</t>
  </si>
  <si>
    <t>Darlington</t>
  </si>
  <si>
    <t>Derby</t>
  </si>
  <si>
    <t>East Midlands</t>
  </si>
  <si>
    <t>Derbyshire</t>
  </si>
  <si>
    <t>Devon</t>
  </si>
  <si>
    <t>Doncaster</t>
  </si>
  <si>
    <t>Dorset</t>
  </si>
  <si>
    <t>Dudley</t>
  </si>
  <si>
    <t>Ealing</t>
  </si>
  <si>
    <t>East Riding of Yorkshire</t>
  </si>
  <si>
    <t>East Sussex</t>
  </si>
  <si>
    <t>Enfield</t>
  </si>
  <si>
    <t>Essex</t>
  </si>
  <si>
    <t>Gateshead</t>
  </si>
  <si>
    <t>Gloucestershire</t>
  </si>
  <si>
    <t>Greenwich</t>
  </si>
  <si>
    <t>Hackney</t>
  </si>
  <si>
    <t>Halton</t>
  </si>
  <si>
    <t>Hammersmith and Fulham</t>
  </si>
  <si>
    <t>Hampshire</t>
  </si>
  <si>
    <t>Haringey</t>
  </si>
  <si>
    <t>Harrow</t>
  </si>
  <si>
    <t>Hartlepool</t>
  </si>
  <si>
    <t>Havering</t>
  </si>
  <si>
    <t>Herefordshire, County of</t>
  </si>
  <si>
    <t>Hertfordshire</t>
  </si>
  <si>
    <t>Hillingdon</t>
  </si>
  <si>
    <t>Hounslow</t>
  </si>
  <si>
    <t>Isle of Wight</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</si>
  <si>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</si>
  <si>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</si>
  <si>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</si>
  <si>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</si>
  <si>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</si>
  <si>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</si>
  <si>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</si>
  <si>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</si>
  <si>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</si>
  <si>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</si>
  <si>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</si>
  <si>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</si>
  <si>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</si>
  <si>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</si>
  <si>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</si>
  <si>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</si>
  <si>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</si>
  <si>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</si>
  <si>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</si>
  <si>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</si>
  <si>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</si>
  <si>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</si>
  <si>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</si>
  <si>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</si>
  <si>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</si>
  <si>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</si>
  <si>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Somerset</t>
  </si>
  <si>
    <t>North Tyneside</t>
  </si>
  <si>
    <t>North Yorkshire</t>
  </si>
  <si>
    <t>Northamptonshire</t>
  </si>
  <si>
    <t>Northumberland</t>
  </si>
  <si>
    <t>Nottingham</t>
  </si>
  <si>
    <t>Nottinghamshire</t>
  </si>
  <si>
    <t>Oldham</t>
  </si>
  <si>
    <t>Oxfordshire</t>
  </si>
  <si>
    <t>Peterborough</t>
  </si>
  <si>
    <t>Plymouth</t>
  </si>
  <si>
    <t>Poole</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</si>
  <si>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</si>
  <si>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</si>
  <si>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</si>
  <si>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</si>
  <si>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</si>
  <si>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</si>
  <si>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</si>
  <si>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</si>
  <si>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</si>
  <si>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</si>
  <si>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</si>
  <si>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</si>
  <si>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</si>
  <si>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</si>
  <si>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</si>
  <si>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</si>
  <si>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</si>
  <si>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</si>
  <si>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</si>
  <si>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</si>
  <si>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</si>
  <si>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</si>
  <si>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</si>
  <si>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</si>
  <si>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</si>
  <si>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</si>
  <si>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</si>
  <si>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</si>
  <si>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</si>
  <si>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</si>
  <si>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</si>
  <si>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</si>
  <si>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</si>
  <si>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</si>
  <si>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</si>
  <si>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</si>
  <si>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</si>
  <si>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</si>
  <si>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</si>
  <si>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</si>
  <si>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</si>
  <si>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</si>
  <si>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</si>
  <si>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</si>
  <si>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Sussex</t>
  </si>
  <si>
    <t>Westminster</t>
  </si>
  <si>
    <t>Wigan</t>
  </si>
  <si>
    <t>Wiltshire</t>
  </si>
  <si>
    <t>Windsor and Maidenhead</t>
  </si>
  <si>
    <t>Wirral</t>
  </si>
  <si>
    <t>Wokingham</t>
  </si>
  <si>
    <t>Wolverhampton</t>
  </si>
  <si>
    <t>Worcestershire</t>
  </si>
  <si>
    <t>York</t>
  </si>
  <si>
    <t>National and local prevalence estimates and rates per 1,000 population aged 15 to 64 with 95% confidence intervals (CI) - 2016-17</t>
  </si>
  <si>
    <t>PCC Code</t>
  </si>
  <si>
    <t>DAT (UTLA) Code</t>
  </si>
  <si>
    <t>Region</t>
  </si>
  <si>
    <t>Local authority</t>
  </si>
  <si>
    <t>PCC07</t>
  </si>
  <si>
    <t>E05B</t>
  </si>
  <si>
    <t>E04B</t>
  </si>
  <si>
    <t>PCC19</t>
  </si>
  <si>
    <t>E02B</t>
  </si>
  <si>
    <t>E01B</t>
  </si>
  <si>
    <t>PCC20</t>
  </si>
  <si>
    <t>E08B</t>
  </si>
  <si>
    <t>PCC26</t>
  </si>
  <si>
    <t>E09B</t>
  </si>
  <si>
    <t>PCC28</t>
  </si>
  <si>
    <t>E07B</t>
  </si>
  <si>
    <t>E06B</t>
  </si>
  <si>
    <t>E03B</t>
  </si>
  <si>
    <t>PCC02</t>
  </si>
  <si>
    <t>00KB</t>
  </si>
  <si>
    <t>00KC</t>
  </si>
  <si>
    <t>PCC03</t>
  </si>
  <si>
    <t>G03B</t>
  </si>
  <si>
    <t>PCC11</t>
  </si>
  <si>
    <t>G05B</t>
  </si>
  <si>
    <t>PCC15</t>
  </si>
  <si>
    <t>G08B</t>
  </si>
  <si>
    <t>G02B</t>
  </si>
  <si>
    <t>PCC24</t>
  </si>
  <si>
    <t>G09B</t>
  </si>
  <si>
    <t>G04B</t>
  </si>
  <si>
    <t>G06B</t>
  </si>
  <si>
    <t>PCC31</t>
  </si>
  <si>
    <t>G10B</t>
  </si>
  <si>
    <t>G07B</t>
  </si>
  <si>
    <t>PCC23</t>
  </si>
  <si>
    <t>H01B</t>
  </si>
  <si>
    <t>H12B</t>
  </si>
  <si>
    <t>H13B</t>
  </si>
  <si>
    <t>H14B</t>
  </si>
  <si>
    <t>H15B</t>
  </si>
  <si>
    <t>H03B</t>
  </si>
  <si>
    <t>PCC21</t>
  </si>
  <si>
    <t>H05B</t>
  </si>
  <si>
    <t>H16B</t>
  </si>
  <si>
    <t>H17B</t>
  </si>
  <si>
    <t>H18B</t>
  </si>
  <si>
    <t>H19B</t>
  </si>
  <si>
    <t>H06B</t>
  </si>
  <si>
    <t>H20B</t>
  </si>
  <si>
    <t>H21B</t>
  </si>
  <si>
    <t>H31B</t>
  </si>
  <si>
    <t>H02B</t>
  </si>
  <si>
    <t>H32B</t>
  </si>
  <si>
    <t>H33B</t>
  </si>
  <si>
    <t>H04B</t>
  </si>
  <si>
    <t>H22B</t>
  </si>
  <si>
    <t>H23B</t>
  </si>
  <si>
    <t>H07B</t>
  </si>
  <si>
    <t>H08B</t>
  </si>
  <si>
    <t>H24B</t>
  </si>
  <si>
    <t>H25B</t>
  </si>
  <si>
    <t>H10B</t>
  </si>
  <si>
    <t>H26B</t>
  </si>
  <si>
    <t>H09B</t>
  </si>
  <si>
    <t>H27B</t>
  </si>
  <si>
    <t>H28B</t>
  </si>
  <si>
    <t>H11B</t>
  </si>
  <si>
    <t>H29B</t>
  </si>
  <si>
    <t>H30B</t>
  </si>
  <si>
    <t>PCC10</t>
  </si>
  <si>
    <t>A02B</t>
  </si>
  <si>
    <t>A01B</t>
  </si>
  <si>
    <t>PCC27</t>
  </si>
  <si>
    <t>A09B</t>
  </si>
  <si>
    <t>PCC05</t>
  </si>
  <si>
    <t>A03B</t>
  </si>
  <si>
    <t>A05B</t>
  </si>
  <si>
    <t>A07B</t>
  </si>
  <si>
    <t>A08B</t>
  </si>
  <si>
    <t>A10B</t>
  </si>
  <si>
    <t>A04B</t>
  </si>
  <si>
    <t>A11B</t>
  </si>
  <si>
    <t>A06B</t>
  </si>
  <si>
    <t>A12B</t>
  </si>
  <si>
    <t>PCC18</t>
  </si>
  <si>
    <t>B03B</t>
  </si>
  <si>
    <t>B04B</t>
  </si>
  <si>
    <t>PCC13</t>
  </si>
  <si>
    <t>B14B</t>
  </si>
  <si>
    <t>B15B</t>
  </si>
  <si>
    <t>PCC04</t>
  </si>
  <si>
    <t>00EQ</t>
  </si>
  <si>
    <t>00EW</t>
  </si>
  <si>
    <t>PCC06</t>
  </si>
  <si>
    <t>B16B</t>
  </si>
  <si>
    <t>B08B</t>
  </si>
  <si>
    <t>PCC22</t>
  </si>
  <si>
    <t>B11B</t>
  </si>
  <si>
    <t>B05B</t>
  </si>
  <si>
    <t>B17B</t>
  </si>
  <si>
    <t>B18B</t>
  </si>
  <si>
    <t>B13B</t>
  </si>
  <si>
    <t>B09B</t>
  </si>
  <si>
    <t>B01B</t>
  </si>
  <si>
    <t>B19B</t>
  </si>
  <si>
    <t>B10B</t>
  </si>
  <si>
    <t>B21B</t>
  </si>
  <si>
    <t>B12B</t>
  </si>
  <si>
    <t>B02B</t>
  </si>
  <si>
    <t>B07B</t>
  </si>
  <si>
    <t>B22B</t>
  </si>
  <si>
    <t>B06B</t>
  </si>
  <si>
    <t>PCC34</t>
  </si>
  <si>
    <t>J01B</t>
  </si>
  <si>
    <t>PCC33</t>
  </si>
  <si>
    <t>J10B</t>
  </si>
  <si>
    <t>J07B</t>
  </si>
  <si>
    <t>J11B</t>
  </si>
  <si>
    <t>PCC14</t>
  </si>
  <si>
    <t>J15B</t>
  </si>
  <si>
    <t>J18B</t>
  </si>
  <si>
    <t>PCC17</t>
  </si>
  <si>
    <t>J13B</t>
  </si>
  <si>
    <t>J14B</t>
  </si>
  <si>
    <t>J08B</t>
  </si>
  <si>
    <t>J09B</t>
  </si>
  <si>
    <t>J16B</t>
  </si>
  <si>
    <t>J02B</t>
  </si>
  <si>
    <t>J03B</t>
  </si>
  <si>
    <t>J17B</t>
  </si>
  <si>
    <t>PCC32</t>
  </si>
  <si>
    <t>J19B</t>
  </si>
  <si>
    <t>J04B</t>
  </si>
  <si>
    <t>J12B</t>
  </si>
  <si>
    <t>J05B</t>
  </si>
  <si>
    <t>J06B</t>
  </si>
  <si>
    <t>PCC01</t>
  </si>
  <si>
    <t>K01B</t>
  </si>
  <si>
    <t>PCC09</t>
  </si>
  <si>
    <t>K06B</t>
  </si>
  <si>
    <t>K02B</t>
  </si>
  <si>
    <t>PCC08</t>
  </si>
  <si>
    <t>K13B</t>
  </si>
  <si>
    <t>K08B</t>
  </si>
  <si>
    <t>K05B</t>
  </si>
  <si>
    <t>PCC12</t>
  </si>
  <si>
    <t>K14B</t>
  </si>
  <si>
    <t>K04B</t>
  </si>
  <si>
    <t>K09B</t>
  </si>
  <si>
    <t>K07B</t>
  </si>
  <si>
    <t>K15B</t>
  </si>
  <si>
    <t>K03B</t>
  </si>
  <si>
    <t>PCC39</t>
  </si>
  <si>
    <t>K11B</t>
  </si>
  <si>
    <t>K10B</t>
  </si>
  <si>
    <t>K12B</t>
  </si>
  <si>
    <t>PCC37</t>
  </si>
  <si>
    <t>F05B</t>
  </si>
  <si>
    <t>F06B</t>
  </si>
  <si>
    <t>F07B</t>
  </si>
  <si>
    <t>PCC36</t>
  </si>
  <si>
    <t>F08B</t>
  </si>
  <si>
    <t>F09B</t>
  </si>
  <si>
    <t>F01B</t>
  </si>
  <si>
    <t>F10B</t>
  </si>
  <si>
    <t>PCC30</t>
  </si>
  <si>
    <t>F03B</t>
  </si>
  <si>
    <t>F04B</t>
  </si>
  <si>
    <t>F02B</t>
  </si>
  <si>
    <t>F11B</t>
  </si>
  <si>
    <t>PCC35</t>
  </si>
  <si>
    <t>F12B</t>
  </si>
  <si>
    <t>F13B</t>
  </si>
  <si>
    <t>F14B</t>
  </si>
  <si>
    <t>PCC29</t>
  </si>
  <si>
    <t>D09B</t>
  </si>
  <si>
    <t>PCC38</t>
  </si>
  <si>
    <t>D13B</t>
  </si>
  <si>
    <t>D03B</t>
  </si>
  <si>
    <t>D14B</t>
  </si>
  <si>
    <t>PCC16</t>
  </si>
  <si>
    <t>D02B</t>
  </si>
  <si>
    <t>D01B</t>
  </si>
  <si>
    <t>D04B</t>
  </si>
  <si>
    <t>D12B</t>
  </si>
  <si>
    <t>D08B</t>
  </si>
  <si>
    <t>D07B</t>
  </si>
  <si>
    <t>PCC25</t>
  </si>
  <si>
    <t>D05B</t>
  </si>
  <si>
    <t>D15B</t>
  </si>
  <si>
    <t>D11B</t>
  </si>
  <si>
    <t>D10B</t>
  </si>
  <si>
    <t>D06B</t>
  </si>
  <si>
    <t>National</t>
  </si>
  <si>
    <t>ENGLAND</t>
  </si>
  <si>
    <t>National and local prevalence estimates by age band and rates of opiate and/or crack cocaine use per 1,000 population  with 95% confidence intervals (CI) - 2016-17</t>
  </si>
  <si>
    <t>15-24 population</t>
  </si>
  <si>
    <t>25-34 population</t>
  </si>
  <si>
    <t>35-64 population</t>
  </si>
  <si>
    <t>Rate per thousand of the population</t>
  </si>
  <si>
    <t>15-24</t>
  </si>
  <si>
    <t>25-34</t>
  </si>
  <si>
    <t>35-64</t>
  </si>
  <si>
    <t>National and local estimated number of opiate and/or crack users with 95% confidence intervals (CI) - 2010 - 2017</t>
  </si>
  <si>
    <t>2010-11</t>
  </si>
  <si>
    <t>2011-12</t>
  </si>
  <si>
    <t>2012-13</t>
  </si>
  <si>
    <t>2013-14</t>
  </si>
  <si>
    <t>2014-15</t>
  </si>
  <si>
    <t>2016-17</t>
  </si>
  <si>
    <t>Difference between 2016-17 and 2014-15</t>
  </si>
  <si>
    <t>Difference</t>
  </si>
  <si>
    <t>Significance</t>
  </si>
  <si>
    <t/>
  </si>
  <si>
    <t>G01B</t>
  </si>
  <si>
    <t>Bedfordshire 
(Bedford/Central Bedfordshire)</t>
  </si>
  <si>
    <t>-</t>
  </si>
  <si>
    <t>*↑</t>
  </si>
  <si>
    <t>*↓</t>
  </si>
  <si>
    <t>B20B</t>
  </si>
  <si>
    <t>Cheshire 
(Cheshire West, Cheshire East and Chester)</t>
  </si>
  <si>
    <t>National and local estimated number of people who use opiates with 95% confidence intervals (CI) - 2010 - 2017</t>
  </si>
  <si>
    <t>Stockton-on-Tees</t>
  </si>
  <si>
    <t>National and local estimated number of people who use crack cocaine with 95% confidence intervals (CI) - 2010 - 2017</t>
  </si>
  <si>
    <t>Difference between 2016/17 and 2014/15</t>
  </si>
  <si>
    <t>National and local estimated number of people who use opiates and/or crack cocaine by age band with 95% confidence intervals (CI) - 2010 - 2017</t>
  </si>
  <si>
    <t>Bedfordshire
(Bedford/Central Bedfordshire)</t>
  </si>
  <si>
    <t>National and local estimated number of people who use opiates by age band with 95% confidence intervals (CI) - 2010 - 2017</t>
  </si>
  <si>
    <t>Cheshire 
(Cheshire West, Cheshire East and Cheshire)</t>
  </si>
  <si>
    <t>The Office for Health Improvement and Disparities and the UK Health Security Agency have produced updated prevalence estimates of opiate and/or crack cocaine users in England for 2016 to 2017, 2018 to 2019 and 2019 to 2020 using a revised methodology.</t>
  </si>
  <si>
    <t>You can see the data tables for each year and read more about the revised methodology at:</t>
  </si>
  <si>
    <t>Publication withdrawn</t>
  </si>
  <si>
    <t>Opiate and crack cocaine use: prevalence estimates 2016 to 2020</t>
  </si>
  <si>
    <t>This publication was withdrawn in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</si>
</sst>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4"/>
      <name val="Calibri"/>
      <family val="2"/>
    </font>
    <font>
      <b/>
      <sz val="11"/>
      <name val="Calibri"/>
      <family val="2"/>
    </font>
    <font>
      <sz val="11"/>
      <name val="Calibri"/>
      <family val="2"/>
    </font>
    <font>
      <b/>
      <sz val="20"/>
      <color indexed="8"/>
      <name val="Calibri"/>
      <family val="2"/>
    </font>
    <font>
      <b/>
      <sz val="28"/>
      <color indexed="8"/>
      <name val="Calibri"/>
      <family val="2"/>
    </font>
    <font>
      <sz val="20"/>
      <color indexed="8"/>
      <name val="Calibri"/>
      <family val="2"/>
    </font>
    <font>
      <sz val="12"/>
      <color indexed="8"/>
      <name val="Calibri"/>
      <family val="2"/>
    </font>
    <font>
      <i/>
      <sz val="12"/>
      <color indexed="8"/>
      <name val="Calibri"/>
      <family val="2"/>
    </font>
    <font>
      <sz val="11"/>
      <color theme="1"/>
      <name val="Calibri"/>
      <family val="2"/>
      <scheme val="minor"/>
    </font>
    <font>
      <sz val="11"/>
      <color theme="0"/>
      <name val="Calibri"/>
      <family val="2"/>
      <scheme val="minor"/>
    </font>
    <font>
      <sz val="10"/>
      <color theme="1"/>
      <name val="Arial"/>
      <family val="2"/>
    </font>
    <font>
      <b/>
      <sz val="11"/>
      <color theme="1"/>
      <name val="Calibri"/>
      <family val="2"/>
      <scheme val="minor"/>
    </font>
    <font>
      <sz val="12"/>
      <color theme="1"/>
      <name val="Calibri"/>
      <family val="2"/>
      <scheme val="minor"/>
    </font>
    <font>
      <vertAlign val="superscript"/>
      <sz val="14"/>
      <color theme="1"/>
      <name val="Calibri"/>
      <family val="2"/>
      <scheme val="minor"/>
    </font>
    <font>
      <sz val="14"/>
      <color theme="1"/>
      <name val="Calibri"/>
      <family val="2"/>
      <scheme val="minor"/>
    </font>
    <font>
      <b/>
      <sz val="18"/>
      <color theme="1"/>
      <name val="Calibri"/>
      <family val="2"/>
      <scheme val="minor"/>
    </font>
    <font>
      <b/>
      <sz val="16"/>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0"/>
      <color indexed="8"/>
      <name val="Calibri"/>
      <family val="2"/>
    </font>
    <font>
      <b/>
      <sz val="26"/>
      <color theme="1"/>
      <name val="Calibri"/>
      <family val="2"/>
      <scheme val="minor"/>
    </font>
    <font>
      <b/>
      <sz val="16"/>
      <name val="Calibri"/>
      <family val="2"/>
    </font>
    <font>
      <b/>
      <sz val="11"/>
      <name val="Calibri"/>
      <family val="2"/>
      <scheme val="minor"/>
    </font>
    <font>
      <u/>
      <sz val="11"/>
      <color theme="10"/>
      <name val="Calibri"/>
      <family val="2"/>
      <scheme val="minor"/>
    </font>
    <font>
      <u/>
      <sz val="10"/>
      <color theme="10"/>
      <name val="Calibri"/>
      <family val="2"/>
      <scheme val="minor"/>
    </font>
    <font>
      <b/>
      <sz val="15"/>
      <color theme="3"/>
      <name val="Calibri"/>
      <family val="2"/>
      <scheme val="minor"/>
    </font>
    <font>
      <sz val="14"/>
      <color theme="1"/>
      <name val="Arial"/>
      <family val="2"/>
    </font>
    <font>
      <b/>
      <sz val="18"/>
      <name val="Arial"/>
      <family val="2"/>
    </font>
    <font>
      <u/>
      <sz val="14"/>
      <color theme="10"/>
      <name val="Arial"/>
      <family val="2"/>
    </font>
  </fonts>
  <fills count="20">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tint="0.39997558519241921"/>
        <bgColor indexed="65"/>
      </patternFill>
    </fill>
    <fill>
      <patternFill patternType="solid">
        <fgColor theme="4"/>
      </patternFill>
    </fill>
    <fill>
      <patternFill patternType="solid">
        <fgColor theme="6"/>
      </patternFill>
    </fill>
    <fill>
      <patternFill patternType="solid">
        <fgColor theme="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00B050"/>
        <bgColor indexed="64"/>
      </patternFill>
    </fill>
    <fill>
      <patternFill patternType="solid">
        <fgColor theme="2"/>
        <bgColor indexed="64"/>
      </patternFill>
    </fill>
    <fill>
      <patternFill patternType="solid">
        <fgColor rgb="FFF8FED2"/>
        <bgColor indexed="64"/>
      </patternFill>
    </fill>
  </fills>
  <borders count="36">
    <border>
      <left/>
      <right/>
      <top/>
      <bottom/>
      <diagonal/>
    </border>
    <border>
      <left style="medium">
        <color indexed="64"/>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55"/>
      </top>
      <bottom style="thin">
        <color indexed="55"/>
      </bottom>
      <diagonal/>
    </border>
    <border>
      <left/>
      <right/>
      <top style="thin">
        <color indexed="55"/>
      </top>
      <bottom style="thin">
        <color indexed="5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thin">
        <color indexed="64"/>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diagonal/>
    </border>
    <border>
      <left style="thin">
        <color theme="6" tint="-0.249977111117893"/>
      </left>
      <right/>
      <top style="thin">
        <color theme="6" tint="-0.249977111117893"/>
      </top>
      <bottom style="thin">
        <color theme="6" tint="-0.249977111117893"/>
      </bottom>
      <diagonal/>
    </border>
    <border>
      <left/>
      <right/>
      <top style="thin">
        <color theme="6" tint="-0.249977111117893"/>
      </top>
      <bottom style="thin">
        <color theme="6" tint="-0.249977111117893"/>
      </bottom>
      <diagonal/>
    </border>
    <border>
      <left/>
      <right style="thin">
        <color theme="6" tint="-0.249977111117893"/>
      </right>
      <top style="thin">
        <color theme="6" tint="-0.249977111117893"/>
      </top>
      <bottom style="thin">
        <color theme="6" tint="-0.249977111117893"/>
      </bottom>
      <diagonal/>
    </border>
    <border>
      <left/>
      <right/>
      <top/>
      <bottom style="thick">
        <color theme="4"/>
      </bottom>
      <diagonal/>
    </border>
  </borders>
  <cellStyleXfs count="1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3" fillId="0" borderId="0"/>
    <xf numFmtId="9" fontId="11" fillId="0" borderId="0" applyFont="0" applyFill="0" applyBorder="0" applyAlignment="0" applyProtection="0"/>
    <xf numFmtId="0" fontId="27" fillId="0" borderId="0" applyNumberFormat="0" applyFill="0" applyBorder="0" applyAlignment="0" applyProtection="0"/>
    <xf numFmtId="0" fontId="29" fillId="0" borderId="35" applyNumberFormat="0" applyFill="0" applyAlignment="0" applyProtection="0"/>
  </cellStyleXfs>
  <cellXfs count="231">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vertical="center"/>
    </xf>
    <xf numFmtId="9" fontId="11" fillId="0" borderId="0" xfId="12" applyFont="1" applyFill="1" applyAlignment="1">
      <alignment horizontal="center" vertical="center"/>
    </xf>
    <xf numFmtId="0" fontId="2" fillId="0" borderId="0" xfId="0" applyFont="1"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15" fillId="0" borderId="0" xfId="0" applyFont="1"/>
    <xf numFmtId="0" fontId="15" fillId="0" borderId="0" xfId="0" applyFont="1" applyAlignment="1">
      <alignment horizontal="left"/>
    </xf>
    <xf numFmtId="3" fontId="3" fillId="0" borderId="0" xfId="0" applyNumberFormat="1" applyFont="1" applyAlignment="1">
      <alignment vertical="center"/>
    </xf>
    <xf numFmtId="0" fontId="0" fillId="0" borderId="0" xfId="0" applyAlignment="1">
      <alignment horizontal="right" vertical="center"/>
    </xf>
    <xf numFmtId="0" fontId="15" fillId="15" borderId="0" xfId="0" applyFont="1" applyFill="1" applyAlignment="1">
      <alignment horizontal="left"/>
    </xf>
    <xf numFmtId="3" fontId="0" fillId="0" borderId="0" xfId="0" applyNumberFormat="1" applyAlignment="1">
      <alignment horizontal="center" vertical="center"/>
    </xf>
    <xf numFmtId="0" fontId="6" fillId="0" borderId="0" xfId="0" applyFont="1" applyAlignment="1" applyProtection="1">
      <alignment vertical="center"/>
      <protection locked="0"/>
    </xf>
    <xf numFmtId="0" fontId="23" fillId="0" borderId="0" xfId="0" applyFont="1" applyAlignment="1">
      <alignment vertical="center" wrapText="1"/>
    </xf>
    <xf numFmtId="0" fontId="0" fillId="17" borderId="0" xfId="0" applyFill="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22" fillId="0" borderId="12" xfId="0" applyFont="1" applyBorder="1"/>
    <xf numFmtId="0" fontId="0" fillId="0" borderId="13" xfId="0" applyBorder="1"/>
    <xf numFmtId="0" fontId="0" fillId="0" borderId="14" xfId="0" applyBorder="1"/>
    <xf numFmtId="3" fontId="2" fillId="2" borderId="2" xfId="1" applyNumberFormat="1" applyFont="1" applyBorder="1" applyAlignment="1">
      <alignment horizontal="center" vertical="center" wrapText="1"/>
    </xf>
    <xf numFmtId="3" fontId="2" fillId="3" borderId="2" xfId="2" applyNumberFormat="1" applyFont="1" applyBorder="1" applyAlignment="1">
      <alignment horizontal="center" vertical="center" wrapText="1"/>
    </xf>
    <xf numFmtId="3" fontId="2" fillId="4" borderId="2" xfId="3" applyNumberFormat="1" applyFont="1" applyBorder="1" applyAlignment="1">
      <alignment horizontal="center" vertical="center" wrapText="1"/>
    </xf>
    <xf numFmtId="4" fontId="11" fillId="2" borderId="2" xfId="1" applyNumberFormat="1" applyBorder="1" applyAlignment="1">
      <alignment horizontal="center" vertical="center"/>
    </xf>
    <xf numFmtId="4" fontId="11" fillId="3" borderId="2" xfId="2" applyNumberFormat="1" applyBorder="1" applyAlignment="1">
      <alignment horizontal="center" vertical="center"/>
    </xf>
    <xf numFmtId="4" fontId="11" fillId="4" borderId="2" xfId="3" applyNumberFormat="1" applyBorder="1" applyAlignment="1">
      <alignment horizontal="center" vertical="center"/>
    </xf>
    <xf numFmtId="4" fontId="5" fillId="5" borderId="2" xfId="4" applyNumberFormat="1" applyFont="1" applyBorder="1" applyAlignment="1">
      <alignment horizontal="center" vertical="center"/>
    </xf>
    <xf numFmtId="4" fontId="5" fillId="7" borderId="2" xfId="6" applyNumberFormat="1" applyFont="1" applyBorder="1" applyAlignment="1">
      <alignment horizontal="center" vertical="center"/>
    </xf>
    <xf numFmtId="4" fontId="5" fillId="8" borderId="2" xfId="7" applyNumberFormat="1" applyFont="1" applyBorder="1" applyAlignment="1">
      <alignment horizontal="center" vertical="center"/>
    </xf>
    <xf numFmtId="4" fontId="12" fillId="9" borderId="2" xfId="8" applyNumberFormat="1" applyBorder="1" applyAlignment="1">
      <alignment horizontal="center" vertical="center"/>
    </xf>
    <xf numFmtId="4" fontId="12" fillId="10" borderId="2" xfId="9" applyNumberFormat="1" applyBorder="1" applyAlignment="1">
      <alignment horizontal="center" vertical="center"/>
    </xf>
    <xf numFmtId="4" fontId="12" fillId="11" borderId="2" xfId="10" applyNumberFormat="1" applyBorder="1" applyAlignment="1">
      <alignment horizontal="center" vertical="center"/>
    </xf>
    <xf numFmtId="3" fontId="4" fillId="0" borderId="2" xfId="1" applyNumberFormat="1" applyFont="1" applyFill="1" applyBorder="1" applyAlignment="1">
      <alignment horizontal="left" vertical="center" wrapText="1"/>
    </xf>
    <xf numFmtId="3" fontId="4" fillId="0" borderId="2" xfId="4" applyNumberFormat="1" applyFont="1" applyFill="1" applyBorder="1" applyAlignment="1">
      <alignment horizontal="left" vertical="center" wrapText="1"/>
    </xf>
    <xf numFmtId="3" fontId="4" fillId="0" borderId="2" xfId="8" applyNumberFormat="1" applyFont="1" applyFill="1" applyBorder="1" applyAlignment="1">
      <alignment horizontal="left" vertical="center" wrapText="1"/>
    </xf>
    <xf numFmtId="3" fontId="11" fillId="2" borderId="2" xfId="1" applyNumberFormat="1" applyBorder="1" applyAlignment="1">
      <alignment horizontal="center" vertical="center"/>
    </xf>
    <xf numFmtId="3" fontId="11" fillId="3" borderId="2" xfId="2" applyNumberFormat="1" applyBorder="1" applyAlignment="1">
      <alignment horizontal="center" vertical="center"/>
    </xf>
    <xf numFmtId="3" fontId="11" fillId="4" borderId="2" xfId="3" applyNumberFormat="1" applyBorder="1" applyAlignment="1">
      <alignment horizontal="center" vertical="center"/>
    </xf>
    <xf numFmtId="3" fontId="5" fillId="5" borderId="2" xfId="4" applyNumberFormat="1" applyFont="1" applyBorder="1" applyAlignment="1">
      <alignment horizontal="center" vertical="center"/>
    </xf>
    <xf numFmtId="3" fontId="5" fillId="7" borderId="2" xfId="6" applyNumberFormat="1" applyFont="1" applyBorder="1" applyAlignment="1">
      <alignment horizontal="center" vertical="center"/>
    </xf>
    <xf numFmtId="3" fontId="5" fillId="8" borderId="2" xfId="7" applyNumberFormat="1" applyFont="1" applyBorder="1" applyAlignment="1">
      <alignment horizontal="center" vertical="center"/>
    </xf>
    <xf numFmtId="3" fontId="12" fillId="9" borderId="2" xfId="8" applyNumberFormat="1" applyBorder="1" applyAlignment="1">
      <alignment horizontal="center" vertical="center"/>
    </xf>
    <xf numFmtId="3" fontId="12" fillId="10" borderId="2" xfId="9" applyNumberFormat="1" applyBorder="1" applyAlignment="1">
      <alignment horizontal="center" vertical="center"/>
    </xf>
    <xf numFmtId="3" fontId="12" fillId="11" borderId="2" xfId="10" applyNumberFormat="1" applyBorder="1" applyAlignment="1">
      <alignment horizontal="center" vertical="center"/>
    </xf>
    <xf numFmtId="3" fontId="5" fillId="0" borderId="19" xfId="0" applyNumberFormat="1" applyFont="1" applyBorder="1" applyAlignment="1">
      <alignment horizontal="left" vertical="center"/>
    </xf>
    <xf numFmtId="3" fontId="5" fillId="0" borderId="20" xfId="0" applyNumberFormat="1" applyFont="1" applyBorder="1" applyAlignment="1">
      <alignment horizontal="left" vertical="center"/>
    </xf>
    <xf numFmtId="3" fontId="5" fillId="0" borderId="22" xfId="0" applyNumberFormat="1" applyFont="1" applyBorder="1" applyAlignment="1">
      <alignment horizontal="left" vertical="center"/>
    </xf>
    <xf numFmtId="3" fontId="5" fillId="0" borderId="23" xfId="0" applyNumberFormat="1" applyFont="1" applyBorder="1" applyAlignment="1">
      <alignment horizontal="left" vertical="center"/>
    </xf>
    <xf numFmtId="3" fontId="5" fillId="0" borderId="23" xfId="0" applyNumberFormat="1" applyFont="1" applyBorder="1" applyAlignment="1">
      <alignment horizontal="left" vertical="center" wrapText="1"/>
    </xf>
    <xf numFmtId="3" fontId="11" fillId="0" borderId="25" xfId="1" applyNumberFormat="1" applyFill="1" applyBorder="1" applyAlignment="1">
      <alignment horizontal="center" vertical="center"/>
    </xf>
    <xf numFmtId="3" fontId="11" fillId="0" borderId="26" xfId="1" applyNumberFormat="1" applyFill="1" applyBorder="1" applyAlignment="1">
      <alignment horizontal="center" vertical="center"/>
    </xf>
    <xf numFmtId="3" fontId="11" fillId="0" borderId="28" xfId="1" applyNumberFormat="1" applyFill="1" applyBorder="1" applyAlignment="1">
      <alignment horizontal="center" vertical="center"/>
    </xf>
    <xf numFmtId="3" fontId="11" fillId="0" borderId="29" xfId="1" applyNumberFormat="1" applyFill="1" applyBorder="1" applyAlignment="1">
      <alignment horizontal="center" vertical="center"/>
    </xf>
    <xf numFmtId="0" fontId="14" fillId="0" borderId="0" xfId="0" applyFont="1" applyAlignment="1">
      <alignment horizontal="center" vertical="center"/>
    </xf>
    <xf numFmtId="3" fontId="4" fillId="18" borderId="20" xfId="0" applyNumberFormat="1" applyFont="1" applyFill="1" applyBorder="1" applyAlignment="1">
      <alignment horizontal="left" vertical="center"/>
    </xf>
    <xf numFmtId="3" fontId="4" fillId="18" borderId="23" xfId="0" applyNumberFormat="1" applyFont="1" applyFill="1" applyBorder="1" applyAlignment="1">
      <alignment horizontal="left" vertical="center"/>
    </xf>
    <xf numFmtId="3" fontId="14" fillId="18" borderId="29" xfId="1" applyNumberFormat="1" applyFont="1" applyFill="1" applyBorder="1" applyAlignment="1">
      <alignment horizontal="center" vertical="center"/>
    </xf>
    <xf numFmtId="3" fontId="14" fillId="18" borderId="26" xfId="1" applyNumberFormat="1" applyFont="1" applyFill="1" applyBorder="1" applyAlignment="1">
      <alignment horizontal="center" vertical="center"/>
    </xf>
    <xf numFmtId="3" fontId="4" fillId="18" borderId="21" xfId="0" applyNumberFormat="1" applyFont="1" applyFill="1" applyBorder="1" applyAlignment="1">
      <alignment horizontal="left" vertical="center"/>
    </xf>
    <xf numFmtId="3" fontId="4" fillId="18" borderId="24" xfId="0" applyNumberFormat="1" applyFont="1" applyFill="1" applyBorder="1" applyAlignment="1">
      <alignment horizontal="left" vertical="center"/>
    </xf>
    <xf numFmtId="3" fontId="14" fillId="18" borderId="30" xfId="1" applyNumberFormat="1" applyFont="1" applyFill="1" applyBorder="1" applyAlignment="1">
      <alignment horizontal="center" vertical="center"/>
    </xf>
    <xf numFmtId="3" fontId="14" fillId="18" borderId="27" xfId="1" applyNumberFormat="1" applyFont="1" applyFill="1" applyBorder="1" applyAlignment="1">
      <alignment horizontal="center" vertical="center"/>
    </xf>
    <xf numFmtId="3" fontId="5" fillId="0" borderId="2" xfId="0" applyNumberFormat="1" applyFont="1" applyBorder="1" applyAlignment="1">
      <alignment horizontal="left" vertical="center"/>
    </xf>
    <xf numFmtId="3" fontId="11" fillId="0" borderId="2" xfId="1" applyNumberFormat="1" applyFill="1" applyBorder="1" applyAlignment="1">
      <alignment horizontal="center" vertical="center"/>
    </xf>
    <xf numFmtId="3" fontId="0" fillId="0" borderId="2" xfId="0" applyNumberFormat="1" applyBorder="1" applyAlignment="1">
      <alignment horizontal="center" vertical="center"/>
    </xf>
    <xf numFmtId="3" fontId="5" fillId="0" borderId="2" xfId="0" applyNumberFormat="1" applyFont="1" applyBorder="1" applyAlignment="1">
      <alignment horizontal="left" vertical="center" wrapText="1"/>
    </xf>
    <xf numFmtId="3" fontId="4" fillId="18" borderId="2" xfId="0" applyNumberFormat="1" applyFont="1" applyFill="1" applyBorder="1" applyAlignment="1">
      <alignment horizontal="left" vertical="center"/>
    </xf>
    <xf numFmtId="3" fontId="14" fillId="18" borderId="2" xfId="1" applyNumberFormat="1" applyFont="1" applyFill="1" applyBorder="1" applyAlignment="1">
      <alignment horizontal="center" vertical="center"/>
    </xf>
    <xf numFmtId="3" fontId="14" fillId="18" borderId="2" xfId="0" applyNumberFormat="1" applyFont="1" applyFill="1" applyBorder="1" applyAlignment="1">
      <alignment horizontal="center" vertical="center"/>
    </xf>
    <xf numFmtId="3" fontId="11" fillId="0" borderId="0" xfId="1" applyNumberFormat="1" applyFill="1" applyBorder="1" applyAlignment="1">
      <alignment horizontal="center" vertical="center"/>
    </xf>
    <xf numFmtId="4" fontId="11" fillId="0" borderId="0" xfId="1" applyNumberFormat="1" applyFill="1" applyBorder="1" applyAlignment="1">
      <alignment horizontal="center" vertical="center"/>
    </xf>
    <xf numFmtId="4" fontId="11" fillId="0" borderId="15" xfId="1" applyNumberFormat="1" applyFill="1" applyBorder="1" applyAlignment="1">
      <alignment horizontal="center" vertical="center"/>
    </xf>
    <xf numFmtId="4" fontId="11" fillId="0" borderId="16" xfId="1" applyNumberFormat="1" applyFill="1" applyBorder="1" applyAlignment="1">
      <alignment horizontal="center" vertical="center"/>
    </xf>
    <xf numFmtId="3" fontId="11" fillId="0" borderId="15" xfId="1" applyNumberFormat="1" applyFill="1" applyBorder="1" applyAlignment="1">
      <alignment horizontal="center" vertical="center"/>
    </xf>
    <xf numFmtId="3" fontId="25" fillId="0" borderId="0" xfId="0" applyNumberFormat="1" applyFont="1" applyAlignment="1">
      <alignment vertical="center"/>
    </xf>
    <xf numFmtId="3" fontId="5" fillId="0" borderId="6" xfId="0" applyNumberFormat="1" applyFont="1" applyBorder="1" applyAlignment="1">
      <alignment horizontal="left" vertical="center"/>
    </xf>
    <xf numFmtId="3" fontId="4" fillId="18" borderId="6" xfId="0" applyNumberFormat="1" applyFont="1" applyFill="1" applyBorder="1" applyAlignment="1">
      <alignment horizontal="left" vertical="center"/>
    </xf>
    <xf numFmtId="3" fontId="4" fillId="18" borderId="7" xfId="0" applyNumberFormat="1" applyFont="1" applyFill="1" applyBorder="1" applyAlignment="1">
      <alignment horizontal="left" vertical="center"/>
    </xf>
    <xf numFmtId="3" fontId="11" fillId="0" borderId="16" xfId="1" applyNumberFormat="1" applyFill="1" applyBorder="1" applyAlignment="1">
      <alignment horizontal="center" vertical="center"/>
    </xf>
    <xf numFmtId="3" fontId="5" fillId="0" borderId="16" xfId="0" applyNumberFormat="1" applyFont="1" applyBorder="1" applyAlignment="1">
      <alignment horizontal="left" vertical="center"/>
    </xf>
    <xf numFmtId="3" fontId="5" fillId="0" borderId="16" xfId="0" applyNumberFormat="1" applyFont="1" applyBorder="1" applyAlignment="1">
      <alignment horizontal="left" vertical="center" wrapText="1"/>
    </xf>
    <xf numFmtId="0" fontId="5" fillId="7" borderId="2" xfId="6" applyNumberFormat="1" applyFont="1" applyBorder="1" applyAlignment="1">
      <alignment horizontal="center" vertical="center"/>
    </xf>
    <xf numFmtId="3" fontId="4" fillId="4" borderId="2" xfId="3" applyNumberFormat="1" applyFont="1" applyBorder="1" applyAlignment="1">
      <alignment horizontal="center" vertical="center" wrapText="1"/>
    </xf>
    <xf numFmtId="3" fontId="4" fillId="3" borderId="2" xfId="2" applyNumberFormat="1" applyFont="1" applyBorder="1" applyAlignment="1">
      <alignment horizontal="center" vertical="center" wrapText="1"/>
    </xf>
    <xf numFmtId="3" fontId="4" fillId="2" borderId="2" xfId="1" applyNumberFormat="1" applyFont="1" applyBorder="1" applyAlignment="1">
      <alignment horizontal="center" vertical="center" wrapText="1"/>
    </xf>
    <xf numFmtId="3" fontId="5" fillId="0" borderId="5" xfId="0" applyNumberFormat="1" applyFont="1" applyBorder="1" applyAlignment="1">
      <alignment horizontal="left" vertical="center" wrapText="1"/>
    </xf>
    <xf numFmtId="3" fontId="5" fillId="0" borderId="31" xfId="0" applyNumberFormat="1" applyFont="1" applyBorder="1" applyAlignment="1">
      <alignment horizontal="left" vertical="center"/>
    </xf>
    <xf numFmtId="3" fontId="5" fillId="0" borderId="0" xfId="0" applyNumberFormat="1" applyFont="1" applyAlignment="1">
      <alignment horizontal="left" vertical="center" wrapText="1"/>
    </xf>
    <xf numFmtId="3" fontId="4" fillId="0" borderId="16" xfId="0" applyNumberFormat="1" applyFont="1" applyBorder="1" applyAlignment="1">
      <alignment horizontal="left" vertical="center"/>
    </xf>
    <xf numFmtId="3" fontId="4" fillId="0" borderId="18" xfId="0" applyNumberFormat="1" applyFont="1" applyBorder="1" applyAlignment="1">
      <alignment horizontal="left" vertical="center"/>
    </xf>
    <xf numFmtId="3" fontId="5" fillId="0" borderId="0" xfId="0" applyNumberFormat="1" applyFont="1" applyAlignment="1">
      <alignment horizontal="left" vertical="center"/>
    </xf>
    <xf numFmtId="3" fontId="4" fillId="18" borderId="0" xfId="0" applyNumberFormat="1" applyFont="1" applyFill="1" applyAlignment="1">
      <alignment horizontal="left" vertical="center"/>
    </xf>
    <xf numFmtId="3" fontId="4" fillId="18" borderId="8" xfId="0" applyNumberFormat="1" applyFont="1" applyFill="1" applyBorder="1" applyAlignment="1">
      <alignment horizontal="left" vertical="center"/>
    </xf>
    <xf numFmtId="3" fontId="11" fillId="0" borderId="12" xfId="1" applyNumberFormat="1" applyFill="1" applyBorder="1" applyAlignment="1">
      <alignment horizontal="center" vertical="center"/>
    </xf>
    <xf numFmtId="3" fontId="11" fillId="0" borderId="13" xfId="1" applyNumberFormat="1" applyFill="1" applyBorder="1" applyAlignment="1">
      <alignment horizontal="center" vertical="center"/>
    </xf>
    <xf numFmtId="3" fontId="11" fillId="0" borderId="14" xfId="1" applyNumberFormat="1" applyFill="1" applyBorder="1" applyAlignment="1">
      <alignment horizontal="center" vertical="center"/>
    </xf>
    <xf numFmtId="3" fontId="4" fillId="18" borderId="0" xfId="0" applyNumberFormat="1" applyFont="1" applyFill="1" applyAlignment="1">
      <alignment horizontal="center" vertical="center"/>
    </xf>
    <xf numFmtId="3" fontId="4" fillId="18" borderId="8" xfId="0" applyNumberFormat="1" applyFont="1" applyFill="1" applyBorder="1" applyAlignment="1">
      <alignment horizontal="center" vertical="center"/>
    </xf>
    <xf numFmtId="3" fontId="4" fillId="18" borderId="16" xfId="0" applyNumberFormat="1" applyFont="1" applyFill="1" applyBorder="1" applyAlignment="1">
      <alignment horizontal="center" vertical="center"/>
    </xf>
    <xf numFmtId="3" fontId="4" fillId="18" borderId="18" xfId="0" applyNumberFormat="1" applyFont="1" applyFill="1" applyBorder="1" applyAlignment="1">
      <alignment horizontal="center" vertical="center"/>
    </xf>
    <xf numFmtId="3" fontId="4" fillId="0" borderId="6" xfId="0" applyNumberFormat="1" applyFont="1" applyBorder="1" applyAlignment="1">
      <alignment horizontal="left" vertical="center"/>
    </xf>
    <xf numFmtId="3" fontId="4" fillId="0" borderId="7" xfId="0" applyNumberFormat="1" applyFont="1" applyBorder="1" applyAlignment="1">
      <alignment horizontal="left" vertical="center"/>
    </xf>
    <xf numFmtId="3" fontId="4" fillId="0" borderId="2" xfId="0" applyNumberFormat="1" applyFont="1" applyBorder="1" applyAlignment="1">
      <alignment horizontal="left" vertical="center"/>
    </xf>
    <xf numFmtId="3" fontId="4" fillId="0" borderId="23" xfId="0" applyNumberFormat="1" applyFont="1" applyBorder="1" applyAlignment="1">
      <alignment horizontal="left" vertical="center"/>
    </xf>
    <xf numFmtId="3" fontId="4" fillId="0" borderId="24" xfId="0" applyNumberFormat="1" applyFont="1" applyBorder="1" applyAlignment="1">
      <alignment horizontal="left" vertical="center"/>
    </xf>
    <xf numFmtId="3" fontId="5" fillId="0" borderId="12" xfId="0" applyNumberFormat="1" applyFont="1" applyBorder="1" applyAlignment="1">
      <alignment horizontal="left" vertical="center"/>
    </xf>
    <xf numFmtId="3" fontId="5" fillId="0" borderId="15" xfId="0" applyNumberFormat="1" applyFont="1" applyBorder="1" applyAlignment="1">
      <alignment horizontal="left" vertical="center"/>
    </xf>
    <xf numFmtId="3" fontId="4" fillId="18" borderId="15" xfId="0" applyNumberFormat="1" applyFont="1" applyFill="1" applyBorder="1" applyAlignment="1">
      <alignment horizontal="left" vertical="center"/>
    </xf>
    <xf numFmtId="3" fontId="4" fillId="18" borderId="17" xfId="0" applyNumberFormat="1" applyFont="1" applyFill="1" applyBorder="1" applyAlignment="1">
      <alignment horizontal="left" vertical="center"/>
    </xf>
    <xf numFmtId="3" fontId="4" fillId="18" borderId="15" xfId="0" applyNumberFormat="1" applyFont="1" applyFill="1" applyBorder="1" applyAlignment="1">
      <alignment horizontal="center" vertical="center"/>
    </xf>
    <xf numFmtId="3" fontId="4" fillId="18" borderId="17" xfId="0" applyNumberFormat="1" applyFont="1" applyFill="1" applyBorder="1" applyAlignment="1">
      <alignment horizontal="center" vertical="center"/>
    </xf>
    <xf numFmtId="4" fontId="4" fillId="18" borderId="0" xfId="0" applyNumberFormat="1" applyFont="1" applyFill="1" applyAlignment="1">
      <alignment horizontal="center" vertical="center"/>
    </xf>
    <xf numFmtId="3" fontId="11" fillId="0" borderId="6" xfId="1" applyNumberFormat="1" applyFill="1" applyBorder="1" applyAlignment="1">
      <alignment horizontal="center" vertical="center"/>
    </xf>
    <xf numFmtId="3" fontId="4" fillId="18" borderId="6" xfId="0" applyNumberFormat="1" applyFont="1" applyFill="1" applyBorder="1" applyAlignment="1">
      <alignment horizontal="center" vertical="center"/>
    </xf>
    <xf numFmtId="3" fontId="4" fillId="18" borderId="7" xfId="0" applyNumberFormat="1" applyFont="1" applyFill="1" applyBorder="1" applyAlignment="1">
      <alignment horizontal="center" vertical="center"/>
    </xf>
    <xf numFmtId="4" fontId="4" fillId="18" borderId="15" xfId="0" applyNumberFormat="1" applyFont="1" applyFill="1" applyBorder="1" applyAlignment="1">
      <alignment horizontal="center" vertical="center"/>
    </xf>
    <xf numFmtId="4" fontId="4" fillId="18" borderId="16" xfId="0" applyNumberFormat="1" applyFont="1" applyFill="1" applyBorder="1" applyAlignment="1">
      <alignment horizontal="center" vertical="center"/>
    </xf>
    <xf numFmtId="4" fontId="4" fillId="18" borderId="17" xfId="0" applyNumberFormat="1" applyFont="1" applyFill="1" applyBorder="1" applyAlignment="1">
      <alignment horizontal="center" vertical="center"/>
    </xf>
    <xf numFmtId="4" fontId="4" fillId="18" borderId="8" xfId="0" applyNumberFormat="1" applyFont="1" applyFill="1" applyBorder="1" applyAlignment="1">
      <alignment horizontal="center" vertical="center"/>
    </xf>
    <xf numFmtId="4" fontId="4" fillId="18" borderId="18" xfId="0" applyNumberFormat="1" applyFont="1" applyFill="1" applyBorder="1" applyAlignment="1">
      <alignment horizontal="center" vertical="center"/>
    </xf>
    <xf numFmtId="165" fontId="0" fillId="0" borderId="0" xfId="12" applyNumberFormat="1" applyFont="1" applyFill="1" applyAlignment="1">
      <alignment horizontal="center" vertical="center"/>
    </xf>
    <xf numFmtId="4" fontId="26" fillId="18" borderId="0" xfId="1" applyNumberFormat="1" applyFont="1" applyFill="1" applyBorder="1" applyAlignment="1">
      <alignment horizontal="center" vertical="center"/>
    </xf>
    <xf numFmtId="4" fontId="26" fillId="18" borderId="16" xfId="1" applyNumberFormat="1" applyFont="1" applyFill="1" applyBorder="1" applyAlignment="1">
      <alignment horizontal="center" vertical="center"/>
    </xf>
    <xf numFmtId="4" fontId="14" fillId="18" borderId="0" xfId="1" applyNumberFormat="1" applyFont="1" applyFill="1" applyBorder="1" applyAlignment="1">
      <alignment horizontal="center" vertical="center"/>
    </xf>
    <xf numFmtId="4" fontId="14" fillId="18" borderId="16" xfId="1" applyNumberFormat="1" applyFont="1" applyFill="1" applyBorder="1" applyAlignment="1">
      <alignment horizontal="center" vertical="center"/>
    </xf>
    <xf numFmtId="4" fontId="14" fillId="18" borderId="8" xfId="1" applyNumberFormat="1" applyFont="1" applyFill="1" applyBorder="1" applyAlignment="1">
      <alignment horizontal="center" vertical="center"/>
    </xf>
    <xf numFmtId="4" fontId="14" fillId="18" borderId="18" xfId="1" applyNumberFormat="1" applyFont="1" applyFill="1" applyBorder="1" applyAlignment="1">
      <alignment horizontal="center" vertical="center"/>
    </xf>
    <xf numFmtId="0" fontId="17" fillId="0" borderId="0" xfId="0" applyFont="1"/>
    <xf numFmtId="3" fontId="5" fillId="0" borderId="1" xfId="0" applyNumberFormat="1" applyFont="1" applyBorder="1" applyAlignment="1">
      <alignment vertical="center"/>
    </xf>
    <xf numFmtId="3" fontId="5" fillId="0" borderId="4" xfId="0" applyNumberFormat="1" applyFont="1" applyBorder="1" applyAlignment="1">
      <alignment vertical="center"/>
    </xf>
    <xf numFmtId="3" fontId="5" fillId="0" borderId="11" xfId="0" applyNumberFormat="1" applyFont="1" applyBorder="1" applyAlignment="1">
      <alignment vertical="center"/>
    </xf>
    <xf numFmtId="3" fontId="5" fillId="0" borderId="1" xfId="0" applyNumberFormat="1" applyFont="1" applyBorder="1" applyAlignment="1">
      <alignment vertical="center" wrapText="1"/>
    </xf>
    <xf numFmtId="3" fontId="5" fillId="0" borderId="5" xfId="0" applyNumberFormat="1" applyFont="1" applyBorder="1" applyAlignment="1">
      <alignment vertical="center"/>
    </xf>
    <xf numFmtId="0" fontId="20" fillId="0" borderId="0" xfId="0" applyFont="1" applyAlignment="1">
      <alignment horizontal="left" vertical="top" wrapText="1"/>
    </xf>
    <xf numFmtId="0" fontId="20" fillId="0" borderId="0" xfId="0" applyFont="1" applyAlignment="1">
      <alignment horizontal="left"/>
    </xf>
    <xf numFmtId="0" fontId="7" fillId="0" borderId="0" xfId="0" applyFont="1" applyAlignment="1">
      <alignment vertical="center"/>
    </xf>
    <xf numFmtId="0" fontId="8" fillId="0" borderId="0" xfId="0" applyFont="1" applyAlignment="1">
      <alignment horizontal="left" vertical="center"/>
    </xf>
    <xf numFmtId="0" fontId="30" fillId="0" borderId="0" xfId="0" applyFont="1"/>
    <xf numFmtId="0" fontId="30" fillId="0" borderId="0" xfId="0" applyFont="1" applyAlignment="1">
      <alignment wrapText="1"/>
    </xf>
    <xf numFmtId="0" fontId="31" fillId="0" borderId="0" xfId="14" applyFont="1" applyBorder="1"/>
    <xf numFmtId="0" fontId="32" fillId="0" borderId="0" xfId="13" applyFont="1"/>
    <xf numFmtId="0" fontId="0" fillId="0" borderId="0" xfId="0" applyAlignment="1">
      <alignment horizontal="left"/>
    </xf>
    <xf numFmtId="0" fontId="17" fillId="0" borderId="0" xfId="0" applyFont="1" applyAlignment="1">
      <alignment horizontal="left" vertical="center" wrapText="1"/>
    </xf>
    <xf numFmtId="0" fontId="17" fillId="0" borderId="0" xfId="0" applyFont="1" applyAlignment="1">
      <alignment horizontal="left" vertical="center"/>
    </xf>
    <xf numFmtId="0" fontId="13" fillId="0" borderId="0" xfId="0" applyFont="1" applyAlignment="1">
      <alignment horizontal="center" vertical="center" wrapText="1"/>
    </xf>
    <xf numFmtId="0" fontId="24" fillId="0" borderId="0" xfId="0" applyFont="1" applyAlignment="1">
      <alignment horizontal="left" vertical="center" wrapText="1"/>
    </xf>
    <xf numFmtId="0" fontId="17" fillId="0" borderId="0" xfId="0" applyFont="1" applyAlignment="1">
      <alignment vertical="center"/>
    </xf>
    <xf numFmtId="49" fontId="18" fillId="0" borderId="0" xfId="0" applyNumberFormat="1" applyFont="1" applyAlignment="1">
      <alignment horizontal="center"/>
    </xf>
    <xf numFmtId="0" fontId="28" fillId="0" borderId="17" xfId="13" applyFont="1" applyFill="1" applyBorder="1" applyAlignment="1">
      <alignment horizontal="left" vertical="top" wrapText="1"/>
    </xf>
    <xf numFmtId="0" fontId="28" fillId="0" borderId="8" xfId="13" applyFont="1" applyFill="1" applyBorder="1" applyAlignment="1">
      <alignment horizontal="left" vertical="top" wrapText="1"/>
    </xf>
    <xf numFmtId="0" fontId="28" fillId="0" borderId="18" xfId="13" applyFont="1" applyFill="1" applyBorder="1" applyAlignment="1">
      <alignment horizontal="left" vertical="top" wrapText="1"/>
    </xf>
    <xf numFmtId="0" fontId="22" fillId="0" borderId="15" xfId="0" applyFont="1" applyBorder="1" applyAlignment="1">
      <alignment horizontal="left" wrapText="1"/>
    </xf>
    <xf numFmtId="0" fontId="22" fillId="0" borderId="0" xfId="0" applyFont="1" applyAlignment="1">
      <alignment horizontal="left" wrapText="1"/>
    </xf>
    <xf numFmtId="0" fontId="22" fillId="0" borderId="16"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3" xfId="0" applyBorder="1" applyAlignment="1">
      <alignment horizontal="left" wrapText="1"/>
    </xf>
    <xf numFmtId="0" fontId="15" fillId="0" borderId="0" xfId="0" applyFont="1" applyAlignment="1">
      <alignment horizontal="left" wrapText="1"/>
    </xf>
    <xf numFmtId="0" fontId="20" fillId="0" borderId="0" xfId="0" applyFont="1" applyAlignment="1">
      <alignment horizontal="left"/>
    </xf>
    <xf numFmtId="0" fontId="20" fillId="0" borderId="0" xfId="0" applyFont="1" applyAlignment="1">
      <alignment horizontal="left" vertical="top"/>
    </xf>
    <xf numFmtId="0" fontId="20" fillId="0" borderId="0" xfId="0" applyFont="1" applyAlignment="1">
      <alignment horizontal="left" vertical="top" wrapText="1"/>
    </xf>
    <xf numFmtId="0" fontId="15" fillId="15" borderId="0" xfId="0" applyFont="1" applyFill="1" applyAlignment="1">
      <alignment horizontal="left" vertical="center" wrapText="1"/>
    </xf>
    <xf numFmtId="0" fontId="15" fillId="15" borderId="0" xfId="0" applyFont="1" applyFill="1" applyAlignment="1">
      <alignment horizontal="left"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19" fillId="0" borderId="0" xfId="0" applyFont="1" applyAlignment="1">
      <alignment horizontal="left"/>
    </xf>
    <xf numFmtId="0" fontId="7" fillId="0" borderId="0" xfId="0" applyFont="1" applyAlignment="1">
      <alignment vertical="center"/>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8" fillId="0" borderId="0" xfId="0" applyFont="1" applyAlignment="1">
      <alignment horizontal="left"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xf>
    <xf numFmtId="3" fontId="4" fillId="19" borderId="2" xfId="0" applyNumberFormat="1" applyFont="1" applyFill="1" applyBorder="1" applyAlignment="1">
      <alignment horizontal="center" vertical="center" wrapText="1"/>
    </xf>
    <xf numFmtId="3" fontId="4" fillId="0" borderId="14" xfId="0" applyNumberFormat="1" applyFont="1" applyBorder="1" applyAlignment="1">
      <alignment horizontal="left" vertical="center" wrapText="1"/>
    </xf>
    <xf numFmtId="3" fontId="4" fillId="0" borderId="16" xfId="0" applyNumberFormat="1" applyFont="1" applyBorder="1" applyAlignment="1">
      <alignment horizontal="left" vertical="center" wrapText="1"/>
    </xf>
    <xf numFmtId="3" fontId="4" fillId="0" borderId="18" xfId="0" applyNumberFormat="1" applyFont="1" applyBorder="1" applyAlignment="1">
      <alignment horizontal="left"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3" fontId="1" fillId="14" borderId="16" xfId="3" applyNumberFormat="1" applyFont="1" applyFill="1" applyBorder="1" applyAlignment="1">
      <alignment horizontal="center" vertical="center" wrapText="1"/>
    </xf>
    <xf numFmtId="3" fontId="1" fillId="14" borderId="18" xfId="3" applyNumberFormat="1" applyFont="1" applyFill="1" applyBorder="1" applyAlignment="1">
      <alignment horizontal="center" vertical="center" wrapText="1"/>
    </xf>
    <xf numFmtId="3" fontId="1" fillId="14" borderId="0" xfId="3" applyNumberFormat="1" applyFont="1" applyFill="1" applyBorder="1" applyAlignment="1">
      <alignment horizontal="center" vertical="center" wrapText="1"/>
    </xf>
    <xf numFmtId="3" fontId="1" fillId="14" borderId="8" xfId="3" applyNumberFormat="1" applyFont="1" applyFill="1" applyBorder="1" applyAlignment="1">
      <alignment horizontal="center" vertical="center" wrapText="1"/>
    </xf>
    <xf numFmtId="3" fontId="1" fillId="13" borderId="0" xfId="2" applyNumberFormat="1" applyFont="1" applyFill="1" applyBorder="1" applyAlignment="1">
      <alignment horizontal="center" vertical="center" wrapText="1"/>
    </xf>
    <xf numFmtId="3" fontId="1" fillId="13" borderId="8" xfId="2" applyNumberFormat="1" applyFont="1" applyFill="1" applyBorder="1" applyAlignment="1">
      <alignment horizontal="center" vertical="center" wrapText="1"/>
    </xf>
    <xf numFmtId="3" fontId="1" fillId="12" borderId="0" xfId="1" applyNumberFormat="1" applyFont="1" applyFill="1" applyBorder="1" applyAlignment="1">
      <alignment horizontal="center" vertical="center" wrapText="1"/>
    </xf>
    <xf numFmtId="3" fontId="1" fillId="12" borderId="8" xfId="1" applyNumberFormat="1" applyFont="1" applyFill="1" applyBorder="1" applyAlignment="1">
      <alignment horizontal="center" vertical="center" wrapText="1"/>
    </xf>
    <xf numFmtId="3" fontId="4" fillId="0" borderId="31"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3" fontId="4" fillId="0" borderId="7" xfId="0" applyNumberFormat="1" applyFont="1" applyBorder="1" applyAlignment="1">
      <alignment horizontal="left" vertical="center" wrapText="1"/>
    </xf>
    <xf numFmtId="3" fontId="5" fillId="19" borderId="14" xfId="0" applyNumberFormat="1" applyFont="1" applyFill="1" applyBorder="1" applyAlignment="1">
      <alignment horizontal="center" vertical="center" wrapText="1"/>
    </xf>
    <xf numFmtId="3" fontId="5" fillId="19" borderId="16" xfId="0" applyNumberFormat="1" applyFont="1" applyFill="1" applyBorder="1" applyAlignment="1">
      <alignment horizontal="center" vertical="center" wrapText="1"/>
    </xf>
    <xf numFmtId="164" fontId="4" fillId="0" borderId="31" xfId="0" applyNumberFormat="1" applyFont="1" applyBorder="1" applyAlignment="1">
      <alignment horizontal="left" vertical="center" wrapText="1"/>
    </xf>
    <xf numFmtId="164" fontId="4" fillId="0" borderId="6" xfId="0" applyNumberFormat="1" applyFont="1" applyBorder="1" applyAlignment="1">
      <alignment horizontal="left" vertical="center" wrapText="1"/>
    </xf>
    <xf numFmtId="164" fontId="4" fillId="0" borderId="7" xfId="0" applyNumberFormat="1" applyFont="1" applyBorder="1" applyAlignment="1">
      <alignment horizontal="left" vertical="center" wrapText="1"/>
    </xf>
    <xf numFmtId="3" fontId="1" fillId="12" borderId="15" xfId="1" applyNumberFormat="1" applyFont="1" applyFill="1" applyBorder="1" applyAlignment="1">
      <alignment horizontal="center" vertical="center" wrapText="1"/>
    </xf>
    <xf numFmtId="3" fontId="4" fillId="0" borderId="12" xfId="0" applyNumberFormat="1" applyFont="1" applyBorder="1" applyAlignment="1">
      <alignment horizontal="left" vertical="center" wrapText="1"/>
    </xf>
    <xf numFmtId="3" fontId="4" fillId="0" borderId="15" xfId="0" applyNumberFormat="1" applyFont="1" applyBorder="1" applyAlignment="1">
      <alignment horizontal="left" vertical="center" wrapText="1"/>
    </xf>
    <xf numFmtId="3" fontId="4" fillId="0" borderId="17"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164" fontId="4" fillId="0" borderId="15" xfId="0" applyNumberFormat="1" applyFont="1" applyBorder="1" applyAlignment="1">
      <alignment horizontal="left" vertical="center" wrapText="1"/>
    </xf>
    <xf numFmtId="164" fontId="4" fillId="0" borderId="17" xfId="0" applyNumberFormat="1" applyFont="1" applyBorder="1" applyAlignment="1">
      <alignment horizontal="left" vertical="center" wrapText="1"/>
    </xf>
    <xf numFmtId="3" fontId="5" fillId="16" borderId="31" xfId="0" applyNumberFormat="1" applyFont="1" applyFill="1" applyBorder="1" applyAlignment="1">
      <alignment horizontal="center" vertical="center" wrapText="1"/>
    </xf>
    <xf numFmtId="3" fontId="5" fillId="16" borderId="6"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3" fontId="1" fillId="13" borderId="16" xfId="2" applyNumberFormat="1" applyFont="1" applyFill="1" applyBorder="1" applyAlignment="1">
      <alignment horizontal="center" vertical="center" wrapText="1"/>
    </xf>
    <xf numFmtId="3" fontId="4" fillId="0" borderId="2" xfId="0" applyNumberFormat="1" applyFont="1" applyBorder="1" applyAlignment="1">
      <alignment horizontal="left" vertical="center" wrapText="1"/>
    </xf>
    <xf numFmtId="3" fontId="1" fillId="12" borderId="2" xfId="1" applyNumberFormat="1" applyFont="1" applyFill="1" applyBorder="1" applyAlignment="1">
      <alignment horizontal="center" vertical="center" wrapText="1"/>
    </xf>
    <xf numFmtId="3" fontId="1" fillId="12" borderId="2" xfId="4" applyNumberFormat="1" applyFont="1" applyFill="1" applyBorder="1" applyAlignment="1">
      <alignment horizontal="center" vertical="center" wrapText="1"/>
    </xf>
    <xf numFmtId="3" fontId="4" fillId="0" borderId="2" xfId="0" quotePrefix="1"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1" fillId="13" borderId="2" xfId="5" applyNumberFormat="1" applyFont="1" applyFill="1" applyBorder="1" applyAlignment="1">
      <alignment horizontal="center" vertical="center" wrapText="1"/>
    </xf>
    <xf numFmtId="3" fontId="1" fillId="13" borderId="2" xfId="6" applyNumberFormat="1" applyFont="1" applyFill="1" applyBorder="1" applyAlignment="1">
      <alignment horizontal="center" vertical="center" wrapText="1"/>
    </xf>
    <xf numFmtId="3" fontId="1" fillId="14" borderId="2" xfId="5" applyNumberFormat="1" applyFont="1" applyFill="1" applyBorder="1" applyAlignment="1">
      <alignment horizontal="center" vertical="center" wrapText="1"/>
    </xf>
    <xf numFmtId="3" fontId="1" fillId="14" borderId="2" xfId="7" applyNumberFormat="1" applyFont="1" applyFill="1" applyBorder="1" applyAlignment="1">
      <alignment horizontal="center" vertical="center" wrapText="1"/>
    </xf>
    <xf numFmtId="0" fontId="2" fillId="0" borderId="2" xfId="9" applyFont="1" applyFill="1" applyBorder="1" applyAlignment="1">
      <alignment horizontal="center" vertical="center" wrapText="1"/>
    </xf>
    <xf numFmtId="3" fontId="1" fillId="14" borderId="2" xfId="6" applyNumberFormat="1" applyFont="1" applyFill="1" applyBorder="1" applyAlignment="1">
      <alignment horizontal="center" vertical="center" wrapText="1"/>
    </xf>
    <xf numFmtId="0" fontId="2" fillId="0" borderId="2" xfId="0" applyFont="1" applyBorder="1" applyAlignment="1">
      <alignment horizontal="center" vertical="center"/>
    </xf>
    <xf numFmtId="3" fontId="0" fillId="13" borderId="2" xfId="6" applyNumberFormat="1" applyFont="1" applyFill="1" applyBorder="1" applyAlignment="1">
      <alignment horizontal="center" vertical="center" wrapText="1"/>
    </xf>
    <xf numFmtId="3" fontId="11" fillId="13" borderId="2" xfId="6" applyNumberFormat="1" applyFont="1" applyFill="1" applyBorder="1" applyAlignment="1">
      <alignment horizontal="center" vertical="center" wrapText="1"/>
    </xf>
    <xf numFmtId="3" fontId="1" fillId="13" borderId="3" xfId="6" applyNumberFormat="1" applyFont="1" applyFill="1" applyBorder="1" applyAlignment="1">
      <alignment horizontal="center" vertical="center" wrapText="1"/>
    </xf>
    <xf numFmtId="3" fontId="4" fillId="0" borderId="3" xfId="0" applyNumberFormat="1" applyFont="1" applyBorder="1" applyAlignment="1">
      <alignment horizontal="left" vertical="center" wrapText="1"/>
    </xf>
    <xf numFmtId="0" fontId="2" fillId="0" borderId="3" xfId="0" applyFont="1" applyBorder="1" applyAlignment="1">
      <alignment horizontal="center" vertical="center"/>
    </xf>
  </cellXfs>
  <cellStyles count="15">
    <cellStyle name="20% - Accent1" xfId="1" builtinId="30"/>
    <cellStyle name="20% - Accent3" xfId="2" builtinId="38"/>
    <cellStyle name="20% - Accent6" xfId="3" builtinId="50"/>
    <cellStyle name="60% - Accent1" xfId="4" builtinId="32"/>
    <cellStyle name="60% - Accent2" xfId="5" builtinId="36"/>
    <cellStyle name="60% - Accent3" xfId="6" builtinId="40"/>
    <cellStyle name="60% - Accent6" xfId="7" builtinId="52"/>
    <cellStyle name="Accent1" xfId="8" builtinId="29"/>
    <cellStyle name="Accent3" xfId="9" builtinId="37"/>
    <cellStyle name="Accent6" xfId="10" builtinId="49"/>
    <cellStyle name="Heading 1" xfId="14" builtinId="16"/>
    <cellStyle name="Hyperlink" xfId="13" builtinId="8"/>
    <cellStyle name="Normal" xfId="0" builtinId="0"/>
    <cellStyle name="Normal 2" xfId="11" xr:uid="{00000000-0005-0000-0000-00000C000000}"/>
    <cellStyle name="Per cent" xfId="12" builtinId="5"/>
  </cellStyles>
  <dxfs count="0"/>
  <tableStyles count="0" defaultTableStyle="TableStyleMedium9" defaultPivotStyle="PivotStyleLight16"/>
  <colors>
    <mruColors>
      <color rgb="FFF8FED2"/>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93890</xdr:colOff>
      <xdr:row>3</xdr:row>
      <xdr:rowOff>131989</xdr:rowOff>
    </xdr:from>
    <xdr:to>
      <xdr:col>8</xdr:col>
      <xdr:colOff>312965</xdr:colOff>
      <xdr:row>6</xdr:row>
      <xdr:rowOff>179614</xdr:rowOff>
    </xdr:to>
    <xdr:pic>
      <xdr:nvPicPr>
        <xdr:cNvPr id="11302" name="Picture 5">
          <a:extLst>
            <a:ext uri="{FF2B5EF4-FFF2-40B4-BE49-F238E27FC236}">
              <a16:creationId xmlns:a16="http://schemas.microsoft.com/office/drawing/2014/main" id="{00000000-0008-0000-0000-000026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5497" y="703489"/>
          <a:ext cx="205603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xdr:row>
      <xdr:rowOff>114300</xdr:rowOff>
    </xdr:from>
    <xdr:to>
      <xdr:col>4</xdr:col>
      <xdr:colOff>574880</xdr:colOff>
      <xdr:row>6</xdr:row>
      <xdr:rowOff>199008</xdr:rowOff>
    </xdr:to>
    <xdr:pic>
      <xdr:nvPicPr>
        <xdr:cNvPr id="2" name="Picture 1">
          <a:extLst>
            <a:ext uri="{FF2B5EF4-FFF2-40B4-BE49-F238E27FC236}">
              <a16:creationId xmlns:a16="http://schemas.microsoft.com/office/drawing/2014/main" id="{C735D33D-2032-4B88-9C28-EC3196B37C5C}"/>
            </a:ext>
          </a:extLst>
        </xdr:cNvPr>
        <xdr:cNvPicPr>
          <a:picLocks noChangeAspect="1"/>
        </xdr:cNvPicPr>
      </xdr:nvPicPr>
      <xdr:blipFill>
        <a:blip xmlns:r="http://schemas.openxmlformats.org/officeDocument/2006/relationships" r:embed="rId2"/>
        <a:stretch>
          <a:fillRect/>
        </a:stretch>
      </xdr:blipFill>
      <xdr:spPr>
        <a:xfrm>
          <a:off x="647700" y="685800"/>
          <a:ext cx="2365580" cy="6562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opiate-and-crack-cocaine-use-prevalence-estimat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ebarchive.nationalarchives.gov.uk/20110218140138/http:/rds.homeoffice.gov.uk/rds/pdfs06/rdsolr1606.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C7D8-F437-419E-87FD-B69AA07E4D28}">
  <dimension ref="A1:A5"/>
  <sheetViews>
    <sheetView tabSelected="1" workbookViewId="0"/>
  </sheetViews>
  <sheetFormatPr defaultColWidth="9.1328125" defaultRowHeight="17.25" x14ac:dyDescent="0.45"/>
  <cols>
    <col min="1" max="1" width="95.265625" style="141" customWidth="1"/>
    <col min="2" max="16384" width="9.1328125" style="141"/>
  </cols>
  <sheetData>
    <row r="1" spans="1:1" ht="22.5" x14ac:dyDescent="0.6">
      <c r="A1" s="143" t="s">
        <v>441</v>
      </c>
    </row>
    <row r="2" spans="1:1" ht="33" customHeight="1" x14ac:dyDescent="0.45">
      <c r="A2" s="141" t="s">
        <v>443</v>
      </c>
    </row>
    <row r="3" spans="1:1" ht="87" customHeight="1" x14ac:dyDescent="0.45">
      <c r="A3" s="142" t="s">
        <v>439</v>
      </c>
    </row>
    <row r="4" spans="1:1" ht="51" customHeight="1" x14ac:dyDescent="0.45">
      <c r="A4" s="142" t="s">
        <v>440</v>
      </c>
    </row>
    <row r="5" spans="1:1" x14ac:dyDescent="0.45">
      <c r="A5" s="144" t="s">
        <v>442</v>
      </c>
    </row>
  </sheetData>
  <hyperlinks>
    <hyperlink ref="A5" r:id="rId1" xr:uid="{450389D2-3F6F-45A4-81DF-69D6482FE79E}"/>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39997558519241921"/>
    <pageSetUpPr fitToPage="1"/>
  </sheetPr>
  <dimension ref="A1:BS173"/>
  <sheetViews>
    <sheetView showGridLines="0" showRowColHeaders="0" zoomScale="80" zoomScaleNormal="80" workbookViewId="0">
      <pane xSplit="3" ySplit="10" topLeftCell="D11" activePane="bottomRight" state="frozen"/>
      <selection pane="topRight" activeCell="C1" sqref="C1"/>
      <selection pane="bottomLeft" activeCell="A11" sqref="A11"/>
      <selection pane="bottomRight" activeCell="B2" sqref="B2"/>
    </sheetView>
  </sheetViews>
  <sheetFormatPr defaultColWidth="9.1328125" defaultRowHeight="14.25" x14ac:dyDescent="0.45"/>
  <cols>
    <col min="1" max="1" width="24.73046875" style="4" hidden="1" customWidth="1"/>
    <col min="2" max="2" width="29.59765625" style="4" customWidth="1"/>
    <col min="3" max="3" width="34.86328125" style="4" customWidth="1"/>
    <col min="4" max="6" width="10.73046875" style="2" customWidth="1"/>
    <col min="7" max="15" width="10.73046875" style="4" customWidth="1"/>
    <col min="16" max="21" width="10.73046875" style="2" customWidth="1"/>
    <col min="22" max="22" width="11.3984375" style="2" customWidth="1"/>
    <col min="23" max="24" width="10.73046875" style="2" customWidth="1"/>
    <col min="25" max="25" width="13.1328125" style="2" customWidth="1"/>
    <col min="26" max="37" width="10.73046875" style="2" customWidth="1"/>
    <col min="38" max="43" width="10.73046875" style="15" customWidth="1"/>
    <col min="44" max="44" width="11.3984375" style="2" customWidth="1"/>
    <col min="45" max="46" width="10.73046875" style="2" customWidth="1"/>
    <col min="47" max="47" width="13.265625" style="2" customWidth="1"/>
    <col min="48" max="65" width="10.73046875" style="2" customWidth="1"/>
    <col min="66" max="66" width="11.3984375" style="2" customWidth="1"/>
    <col min="67" max="68" width="10.73046875" style="2" customWidth="1"/>
    <col min="69" max="69" width="13.265625" style="2" customWidth="1"/>
    <col min="70" max="16384" width="9.1328125" style="2"/>
  </cols>
  <sheetData>
    <row r="1" spans="1:71" ht="30" customHeight="1" x14ac:dyDescent="0.45">
      <c r="A1" s="12"/>
      <c r="B1" s="78" t="s">
        <v>435</v>
      </c>
      <c r="C1" s="12"/>
      <c r="D1" s="12"/>
      <c r="E1" s="12"/>
      <c r="F1" s="12"/>
      <c r="G1" s="12"/>
      <c r="H1" s="12"/>
      <c r="I1" s="12"/>
      <c r="J1" s="12"/>
      <c r="K1" s="12"/>
      <c r="L1" s="12"/>
      <c r="M1" s="12"/>
      <c r="N1" s="12"/>
      <c r="O1" s="12"/>
      <c r="P1" s="12"/>
      <c r="Q1" s="12"/>
      <c r="R1" s="12"/>
      <c r="S1" s="12"/>
      <c r="T1" s="12"/>
      <c r="U1" s="12"/>
      <c r="V1" s="12"/>
      <c r="W1" s="12"/>
      <c r="X1" s="12"/>
      <c r="Y1" s="12"/>
      <c r="AC1" s="12"/>
      <c r="AD1" s="12"/>
      <c r="AE1" s="12"/>
      <c r="AF1" s="12"/>
      <c r="AG1" s="12"/>
      <c r="AH1" s="12"/>
      <c r="AI1" s="12"/>
      <c r="AJ1" s="12"/>
      <c r="AK1" s="12"/>
    </row>
    <row r="2" spans="1:71" ht="10.5" customHeight="1" x14ac:dyDescent="0.45"/>
    <row r="3" spans="1:71" ht="10.5" hidden="1" customHeight="1" x14ac:dyDescent="0.45"/>
    <row r="4" spans="1:71" ht="10.5" hidden="1" customHeight="1" x14ac:dyDescent="0.45"/>
    <row r="5" spans="1:71" ht="10.5" hidden="1" customHeight="1" x14ac:dyDescent="0.45"/>
    <row r="6" spans="1:71" s="3" customFormat="1" ht="26.25" customHeight="1" x14ac:dyDescent="0.45">
      <c r="A6" s="214" t="s">
        <v>210</v>
      </c>
      <c r="B6" s="214" t="s">
        <v>211</v>
      </c>
      <c r="C6" s="214" t="s">
        <v>212</v>
      </c>
      <c r="D6" s="225" t="s">
        <v>410</v>
      </c>
      <c r="E6" s="225"/>
      <c r="F6" s="225"/>
      <c r="G6" s="225"/>
      <c r="H6" s="225"/>
      <c r="I6" s="225"/>
      <c r="J6" s="225"/>
      <c r="K6" s="225"/>
      <c r="L6" s="225"/>
      <c r="M6" s="225"/>
      <c r="N6" s="225"/>
      <c r="O6" s="225"/>
      <c r="P6" s="225"/>
      <c r="Q6" s="225"/>
      <c r="R6" s="225"/>
      <c r="S6" s="225"/>
      <c r="T6" s="225"/>
      <c r="U6" s="225"/>
      <c r="V6" s="225"/>
      <c r="W6" s="225"/>
      <c r="X6" s="225"/>
      <c r="Y6" s="225"/>
      <c r="Z6" s="225" t="s">
        <v>411</v>
      </c>
      <c r="AA6" s="225"/>
      <c r="AB6" s="225"/>
      <c r="AC6" s="225"/>
      <c r="AD6" s="225"/>
      <c r="AE6" s="225"/>
      <c r="AF6" s="225"/>
      <c r="AG6" s="225"/>
      <c r="AH6" s="225"/>
      <c r="AI6" s="225"/>
      <c r="AJ6" s="225"/>
      <c r="AK6" s="225"/>
      <c r="AL6" s="225"/>
      <c r="AM6" s="225"/>
      <c r="AN6" s="225"/>
      <c r="AO6" s="225"/>
      <c r="AP6" s="225"/>
      <c r="AQ6" s="225"/>
      <c r="AR6" s="225"/>
      <c r="AS6" s="225"/>
      <c r="AT6" s="225"/>
      <c r="AU6" s="225"/>
      <c r="AV6" s="225" t="s">
        <v>412</v>
      </c>
      <c r="AW6" s="225"/>
      <c r="AX6" s="225"/>
      <c r="AY6" s="225"/>
      <c r="AZ6" s="225"/>
      <c r="BA6" s="225"/>
      <c r="BB6" s="225"/>
      <c r="BC6" s="225"/>
      <c r="BD6" s="225"/>
      <c r="BE6" s="225"/>
      <c r="BF6" s="225"/>
      <c r="BG6" s="225"/>
      <c r="BH6" s="225"/>
      <c r="BI6" s="225"/>
      <c r="BJ6" s="225"/>
      <c r="BK6" s="225"/>
      <c r="BL6" s="225"/>
      <c r="BM6" s="225"/>
      <c r="BN6" s="225"/>
      <c r="BO6" s="225"/>
      <c r="BP6" s="225"/>
      <c r="BQ6" s="225"/>
    </row>
    <row r="7" spans="1:71" ht="47.25" customHeight="1" x14ac:dyDescent="0.45">
      <c r="A7" s="214"/>
      <c r="B7" s="214"/>
      <c r="C7" s="214"/>
      <c r="D7" s="217" t="s">
        <v>414</v>
      </c>
      <c r="E7" s="217"/>
      <c r="F7" s="217"/>
      <c r="G7" s="217" t="s">
        <v>415</v>
      </c>
      <c r="H7" s="218"/>
      <c r="I7" s="218"/>
      <c r="J7" s="217" t="s">
        <v>416</v>
      </c>
      <c r="K7" s="218"/>
      <c r="L7" s="218"/>
      <c r="M7" s="217" t="s">
        <v>417</v>
      </c>
      <c r="N7" s="218"/>
      <c r="O7" s="218"/>
      <c r="P7" s="217" t="s">
        <v>418</v>
      </c>
      <c r="Q7" s="218"/>
      <c r="R7" s="218"/>
      <c r="S7" s="217" t="s">
        <v>419</v>
      </c>
      <c r="T7" s="218"/>
      <c r="U7" s="218"/>
      <c r="V7" s="218" t="s">
        <v>420</v>
      </c>
      <c r="W7" s="218"/>
      <c r="X7" s="218"/>
      <c r="Y7" s="218"/>
      <c r="Z7" s="217" t="s">
        <v>414</v>
      </c>
      <c r="AA7" s="217"/>
      <c r="AB7" s="217"/>
      <c r="AC7" s="217" t="s">
        <v>415</v>
      </c>
      <c r="AD7" s="218"/>
      <c r="AE7" s="218"/>
      <c r="AF7" s="217" t="s">
        <v>416</v>
      </c>
      <c r="AG7" s="218"/>
      <c r="AH7" s="218"/>
      <c r="AI7" s="217" t="s">
        <v>417</v>
      </c>
      <c r="AJ7" s="218"/>
      <c r="AK7" s="218"/>
      <c r="AL7" s="217" t="s">
        <v>418</v>
      </c>
      <c r="AM7" s="218"/>
      <c r="AN7" s="218"/>
      <c r="AO7" s="217" t="s">
        <v>419</v>
      </c>
      <c r="AP7" s="218"/>
      <c r="AQ7" s="218"/>
      <c r="AR7" s="218" t="s">
        <v>420</v>
      </c>
      <c r="AS7" s="218"/>
      <c r="AT7" s="218"/>
      <c r="AU7" s="218"/>
      <c r="AV7" s="217" t="s">
        <v>414</v>
      </c>
      <c r="AW7" s="217"/>
      <c r="AX7" s="217"/>
      <c r="AY7" s="217" t="s">
        <v>415</v>
      </c>
      <c r="AZ7" s="218"/>
      <c r="BA7" s="218"/>
      <c r="BB7" s="217" t="s">
        <v>416</v>
      </c>
      <c r="BC7" s="218"/>
      <c r="BD7" s="218"/>
      <c r="BE7" s="217" t="s">
        <v>417</v>
      </c>
      <c r="BF7" s="218"/>
      <c r="BG7" s="218"/>
      <c r="BH7" s="217" t="s">
        <v>418</v>
      </c>
      <c r="BI7" s="218"/>
      <c r="BJ7" s="218"/>
      <c r="BK7" s="217" t="s">
        <v>419</v>
      </c>
      <c r="BL7" s="218"/>
      <c r="BM7" s="218"/>
      <c r="BN7" s="218" t="s">
        <v>420</v>
      </c>
      <c r="BO7" s="218"/>
      <c r="BP7" s="218"/>
      <c r="BQ7" s="218"/>
    </row>
    <row r="8" spans="1:71" ht="26.25" customHeight="1" x14ac:dyDescent="0.45">
      <c r="A8" s="214"/>
      <c r="B8" s="214"/>
      <c r="C8" s="214"/>
      <c r="D8" s="215" t="s">
        <v>14</v>
      </c>
      <c r="E8" s="216" t="s">
        <v>36</v>
      </c>
      <c r="F8" s="216" t="s">
        <v>37</v>
      </c>
      <c r="G8" s="215" t="s">
        <v>14</v>
      </c>
      <c r="H8" s="216" t="s">
        <v>36</v>
      </c>
      <c r="I8" s="216" t="s">
        <v>37</v>
      </c>
      <c r="J8" s="215" t="s">
        <v>14</v>
      </c>
      <c r="K8" s="216" t="s">
        <v>36</v>
      </c>
      <c r="L8" s="216" t="s">
        <v>37</v>
      </c>
      <c r="M8" s="215" t="s">
        <v>14</v>
      </c>
      <c r="N8" s="216" t="s">
        <v>36</v>
      </c>
      <c r="O8" s="216" t="s">
        <v>37</v>
      </c>
      <c r="P8" s="215" t="s">
        <v>14</v>
      </c>
      <c r="Q8" s="216" t="s">
        <v>36</v>
      </c>
      <c r="R8" s="216" t="s">
        <v>37</v>
      </c>
      <c r="S8" s="215" t="s">
        <v>14</v>
      </c>
      <c r="T8" s="216" t="s">
        <v>36</v>
      </c>
      <c r="U8" s="216" t="s">
        <v>37</v>
      </c>
      <c r="V8" s="216" t="s">
        <v>421</v>
      </c>
      <c r="W8" s="216" t="s">
        <v>36</v>
      </c>
      <c r="X8" s="216" t="s">
        <v>37</v>
      </c>
      <c r="Y8" s="216" t="s">
        <v>422</v>
      </c>
      <c r="Z8" s="215" t="s">
        <v>14</v>
      </c>
      <c r="AA8" s="216" t="s">
        <v>36</v>
      </c>
      <c r="AB8" s="216" t="s">
        <v>37</v>
      </c>
      <c r="AC8" s="215" t="s">
        <v>14</v>
      </c>
      <c r="AD8" s="216" t="s">
        <v>36</v>
      </c>
      <c r="AE8" s="216" t="s">
        <v>37</v>
      </c>
      <c r="AF8" s="215" t="s">
        <v>14</v>
      </c>
      <c r="AG8" s="216" t="s">
        <v>36</v>
      </c>
      <c r="AH8" s="216" t="s">
        <v>37</v>
      </c>
      <c r="AI8" s="215" t="s">
        <v>14</v>
      </c>
      <c r="AJ8" s="216" t="s">
        <v>36</v>
      </c>
      <c r="AK8" s="216" t="s">
        <v>37</v>
      </c>
      <c r="AL8" s="215" t="s">
        <v>14</v>
      </c>
      <c r="AM8" s="216" t="s">
        <v>36</v>
      </c>
      <c r="AN8" s="216" t="s">
        <v>37</v>
      </c>
      <c r="AO8" s="215" t="s">
        <v>14</v>
      </c>
      <c r="AP8" s="216" t="s">
        <v>36</v>
      </c>
      <c r="AQ8" s="216" t="s">
        <v>37</v>
      </c>
      <c r="AR8" s="216" t="s">
        <v>421</v>
      </c>
      <c r="AS8" s="216" t="s">
        <v>36</v>
      </c>
      <c r="AT8" s="216" t="s">
        <v>37</v>
      </c>
      <c r="AU8" s="216" t="s">
        <v>422</v>
      </c>
      <c r="AV8" s="215" t="s">
        <v>14</v>
      </c>
      <c r="AW8" s="216" t="s">
        <v>36</v>
      </c>
      <c r="AX8" s="216" t="s">
        <v>37</v>
      </c>
      <c r="AY8" s="215" t="s">
        <v>14</v>
      </c>
      <c r="AZ8" s="216" t="s">
        <v>36</v>
      </c>
      <c r="BA8" s="216" t="s">
        <v>37</v>
      </c>
      <c r="BB8" s="215" t="s">
        <v>14</v>
      </c>
      <c r="BC8" s="216" t="s">
        <v>36</v>
      </c>
      <c r="BD8" s="216" t="s">
        <v>37</v>
      </c>
      <c r="BE8" s="215" t="s">
        <v>14</v>
      </c>
      <c r="BF8" s="216" t="s">
        <v>36</v>
      </c>
      <c r="BG8" s="216" t="s">
        <v>37</v>
      </c>
      <c r="BH8" s="215" t="s">
        <v>14</v>
      </c>
      <c r="BI8" s="216" t="s">
        <v>36</v>
      </c>
      <c r="BJ8" s="216" t="s">
        <v>37</v>
      </c>
      <c r="BK8" s="215" t="s">
        <v>14</v>
      </c>
      <c r="BL8" s="216" t="s">
        <v>36</v>
      </c>
      <c r="BM8" s="216" t="s">
        <v>37</v>
      </c>
      <c r="BN8" s="216" t="s">
        <v>421</v>
      </c>
      <c r="BO8" s="216" t="s">
        <v>36</v>
      </c>
      <c r="BP8" s="216" t="s">
        <v>37</v>
      </c>
      <c r="BQ8" s="216" t="s">
        <v>422</v>
      </c>
    </row>
    <row r="9" spans="1:71" ht="26.25" customHeight="1" x14ac:dyDescent="0.45">
      <c r="A9" s="214"/>
      <c r="B9" s="214"/>
      <c r="C9" s="214"/>
      <c r="D9" s="215"/>
      <c r="E9" s="216"/>
      <c r="F9" s="216"/>
      <c r="G9" s="215"/>
      <c r="H9" s="216"/>
      <c r="I9" s="216"/>
      <c r="J9" s="215"/>
      <c r="K9" s="216"/>
      <c r="L9" s="216"/>
      <c r="M9" s="215"/>
      <c r="N9" s="216"/>
      <c r="O9" s="216"/>
      <c r="P9" s="215"/>
      <c r="Q9" s="216"/>
      <c r="R9" s="216"/>
      <c r="S9" s="215"/>
      <c r="T9" s="216"/>
      <c r="U9" s="216"/>
      <c r="V9" s="216"/>
      <c r="W9" s="216"/>
      <c r="X9" s="216"/>
      <c r="Y9" s="216"/>
      <c r="Z9" s="215"/>
      <c r="AA9" s="216"/>
      <c r="AB9" s="216"/>
      <c r="AC9" s="215"/>
      <c r="AD9" s="216"/>
      <c r="AE9" s="216"/>
      <c r="AF9" s="215"/>
      <c r="AG9" s="216"/>
      <c r="AH9" s="216"/>
      <c r="AI9" s="215"/>
      <c r="AJ9" s="216"/>
      <c r="AK9" s="216"/>
      <c r="AL9" s="215"/>
      <c r="AM9" s="216"/>
      <c r="AN9" s="216"/>
      <c r="AO9" s="215"/>
      <c r="AP9" s="216"/>
      <c r="AQ9" s="216"/>
      <c r="AR9" s="216"/>
      <c r="AS9" s="216"/>
      <c r="AT9" s="216"/>
      <c r="AU9" s="216"/>
      <c r="AV9" s="215"/>
      <c r="AW9" s="216"/>
      <c r="AX9" s="216"/>
      <c r="AY9" s="215"/>
      <c r="AZ9" s="216"/>
      <c r="BA9" s="216"/>
      <c r="BB9" s="215"/>
      <c r="BC9" s="216"/>
      <c r="BD9" s="216"/>
      <c r="BE9" s="215"/>
      <c r="BF9" s="216"/>
      <c r="BG9" s="216"/>
      <c r="BH9" s="215"/>
      <c r="BI9" s="216"/>
      <c r="BJ9" s="216"/>
      <c r="BK9" s="215"/>
      <c r="BL9" s="216"/>
      <c r="BM9" s="216"/>
      <c r="BN9" s="216"/>
      <c r="BO9" s="216"/>
      <c r="BP9" s="216"/>
      <c r="BQ9" s="216"/>
    </row>
    <row r="10" spans="1:71" ht="27" customHeight="1" x14ac:dyDescent="0.45">
      <c r="A10" s="214"/>
      <c r="B10" s="214"/>
      <c r="C10" s="214"/>
      <c r="D10" s="215"/>
      <c r="E10" s="216"/>
      <c r="F10" s="216"/>
      <c r="G10" s="215"/>
      <c r="H10" s="216"/>
      <c r="I10" s="216"/>
      <c r="J10" s="215"/>
      <c r="K10" s="216"/>
      <c r="L10" s="216"/>
      <c r="M10" s="215"/>
      <c r="N10" s="216"/>
      <c r="O10" s="216"/>
      <c r="P10" s="215"/>
      <c r="Q10" s="216"/>
      <c r="R10" s="216"/>
      <c r="S10" s="215"/>
      <c r="T10" s="216"/>
      <c r="U10" s="216"/>
      <c r="V10" s="216"/>
      <c r="W10" s="216"/>
      <c r="X10" s="216"/>
      <c r="Y10" s="216"/>
      <c r="Z10" s="215"/>
      <c r="AA10" s="216"/>
      <c r="AB10" s="216"/>
      <c r="AC10" s="215"/>
      <c r="AD10" s="216"/>
      <c r="AE10" s="216"/>
      <c r="AF10" s="215"/>
      <c r="AG10" s="216"/>
      <c r="AH10" s="216"/>
      <c r="AI10" s="215"/>
      <c r="AJ10" s="216"/>
      <c r="AK10" s="216"/>
      <c r="AL10" s="215"/>
      <c r="AM10" s="216"/>
      <c r="AN10" s="216"/>
      <c r="AO10" s="215"/>
      <c r="AP10" s="216"/>
      <c r="AQ10" s="216"/>
      <c r="AR10" s="216"/>
      <c r="AS10" s="216"/>
      <c r="AT10" s="216"/>
      <c r="AU10" s="216"/>
      <c r="AV10" s="215"/>
      <c r="AW10" s="216"/>
      <c r="AX10" s="216"/>
      <c r="AY10" s="215"/>
      <c r="AZ10" s="216"/>
      <c r="BA10" s="216"/>
      <c r="BB10" s="215"/>
      <c r="BC10" s="216"/>
      <c r="BD10" s="216"/>
      <c r="BE10" s="215"/>
      <c r="BF10" s="216"/>
      <c r="BG10" s="216"/>
      <c r="BH10" s="215"/>
      <c r="BI10" s="216"/>
      <c r="BJ10" s="216"/>
      <c r="BK10" s="215"/>
      <c r="BL10" s="216"/>
      <c r="BM10" s="216"/>
      <c r="BN10" s="216"/>
      <c r="BO10" s="216"/>
      <c r="BP10" s="216"/>
      <c r="BQ10" s="216"/>
    </row>
    <row r="11" spans="1:71" x14ac:dyDescent="0.45">
      <c r="A11" s="66" t="s">
        <v>214</v>
      </c>
      <c r="B11" s="66" t="s">
        <v>89</v>
      </c>
      <c r="C11" s="66" t="s">
        <v>88</v>
      </c>
      <c r="D11" s="67">
        <v>450.91560775978331</v>
      </c>
      <c r="E11" s="67">
        <v>376.36819281512152</v>
      </c>
      <c r="F11" s="67">
        <v>595.02444614577337</v>
      </c>
      <c r="G11" s="67">
        <v>315.00478298102155</v>
      </c>
      <c r="H11" s="67">
        <v>272.52986938045404</v>
      </c>
      <c r="I11" s="67">
        <v>382.85856401874446</v>
      </c>
      <c r="J11" s="67">
        <v>231</v>
      </c>
      <c r="K11" s="67">
        <v>188</v>
      </c>
      <c r="L11" s="67">
        <v>304</v>
      </c>
      <c r="M11" s="67">
        <v>218</v>
      </c>
      <c r="N11" s="67">
        <v>157</v>
      </c>
      <c r="O11" s="67">
        <v>351</v>
      </c>
      <c r="P11" s="68">
        <v>294</v>
      </c>
      <c r="Q11" s="68">
        <v>189</v>
      </c>
      <c r="R11" s="68">
        <v>491</v>
      </c>
      <c r="S11" s="68">
        <v>233</v>
      </c>
      <c r="T11" s="68">
        <v>66</v>
      </c>
      <c r="U11" s="68">
        <v>401</v>
      </c>
      <c r="V11" s="67">
        <v>-61</v>
      </c>
      <c r="W11" s="67">
        <v>-304</v>
      </c>
      <c r="X11" s="67">
        <v>143</v>
      </c>
      <c r="Y11" s="67" t="s">
        <v>423</v>
      </c>
      <c r="Z11" s="67">
        <v>1083.9519660035783</v>
      </c>
      <c r="AA11" s="67">
        <v>930.8042984670883</v>
      </c>
      <c r="AB11" s="67">
        <v>1313.3556926668084</v>
      </c>
      <c r="AC11" s="67">
        <v>1007.5499497969445</v>
      </c>
      <c r="AD11" s="67">
        <v>873.38387018429546</v>
      </c>
      <c r="AE11" s="67">
        <v>1168.1194195459698</v>
      </c>
      <c r="AF11" s="67">
        <v>912</v>
      </c>
      <c r="AG11" s="67">
        <v>813</v>
      </c>
      <c r="AH11" s="67">
        <v>1058</v>
      </c>
      <c r="AI11" s="67">
        <v>771</v>
      </c>
      <c r="AJ11" s="67">
        <v>666</v>
      </c>
      <c r="AK11" s="67">
        <v>895</v>
      </c>
      <c r="AL11" s="68">
        <v>941</v>
      </c>
      <c r="AM11" s="68">
        <v>799</v>
      </c>
      <c r="AN11" s="68">
        <v>1183</v>
      </c>
      <c r="AO11" s="68">
        <v>687</v>
      </c>
      <c r="AP11" s="68">
        <v>449</v>
      </c>
      <c r="AQ11" s="68">
        <v>946</v>
      </c>
      <c r="AR11" s="67">
        <v>-254</v>
      </c>
      <c r="AS11" s="67">
        <v>-607</v>
      </c>
      <c r="AT11" s="67">
        <v>40</v>
      </c>
      <c r="AU11" s="67" t="s">
        <v>423</v>
      </c>
      <c r="AV11" s="67">
        <v>993.13242623663882</v>
      </c>
      <c r="AW11" s="67">
        <v>850.71853428860675</v>
      </c>
      <c r="AX11" s="67">
        <v>1197.7396753635951</v>
      </c>
      <c r="AY11" s="67">
        <v>1051.4452672220343</v>
      </c>
      <c r="AZ11" s="67">
        <v>919.01022224743872</v>
      </c>
      <c r="BA11" s="67">
        <v>1228.5348964915318</v>
      </c>
      <c r="BB11" s="67">
        <v>1046</v>
      </c>
      <c r="BC11" s="67">
        <v>935</v>
      </c>
      <c r="BD11" s="67">
        <v>1205</v>
      </c>
      <c r="BE11" s="67">
        <v>1022</v>
      </c>
      <c r="BF11" s="67">
        <v>893</v>
      </c>
      <c r="BG11" s="67">
        <v>1173</v>
      </c>
      <c r="BH11" s="68">
        <v>1082</v>
      </c>
      <c r="BI11" s="68">
        <v>910</v>
      </c>
      <c r="BJ11" s="68">
        <v>1378</v>
      </c>
      <c r="BK11" s="68">
        <v>1242</v>
      </c>
      <c r="BL11" s="68">
        <v>890</v>
      </c>
      <c r="BM11" s="68">
        <v>1644</v>
      </c>
      <c r="BN11" s="67">
        <v>160</v>
      </c>
      <c r="BO11" s="67">
        <v>-288</v>
      </c>
      <c r="BP11" s="67">
        <v>602</v>
      </c>
      <c r="BQ11" s="67" t="s">
        <v>423</v>
      </c>
      <c r="BR11" s="15"/>
      <c r="BS11" s="15"/>
    </row>
    <row r="12" spans="1:71" x14ac:dyDescent="0.45">
      <c r="A12" s="66" t="s">
        <v>215</v>
      </c>
      <c r="B12" s="66" t="s">
        <v>89</v>
      </c>
      <c r="C12" s="66" t="s">
        <v>90</v>
      </c>
      <c r="D12" s="67">
        <v>435.08854555736025</v>
      </c>
      <c r="E12" s="67">
        <v>307.12851118110427</v>
      </c>
      <c r="F12" s="67">
        <v>576.89406846098439</v>
      </c>
      <c r="G12" s="67">
        <v>382.94801519069711</v>
      </c>
      <c r="H12" s="67">
        <v>281.53678086352534</v>
      </c>
      <c r="I12" s="67">
        <v>500.7865358411467</v>
      </c>
      <c r="J12" s="67">
        <v>408</v>
      </c>
      <c r="K12" s="67">
        <v>184</v>
      </c>
      <c r="L12" s="67">
        <v>681</v>
      </c>
      <c r="M12" s="67">
        <v>470</v>
      </c>
      <c r="N12" s="67">
        <v>163</v>
      </c>
      <c r="O12" s="67">
        <v>792</v>
      </c>
      <c r="P12" s="68">
        <v>300</v>
      </c>
      <c r="Q12" s="68">
        <v>179</v>
      </c>
      <c r="R12" s="68">
        <v>529</v>
      </c>
      <c r="S12" s="68">
        <v>236</v>
      </c>
      <c r="T12" s="68">
        <v>70</v>
      </c>
      <c r="U12" s="68">
        <v>692</v>
      </c>
      <c r="V12" s="67">
        <v>-64</v>
      </c>
      <c r="W12" s="67">
        <v>-540</v>
      </c>
      <c r="X12" s="67">
        <v>424</v>
      </c>
      <c r="Y12" s="67" t="s">
        <v>423</v>
      </c>
      <c r="Z12" s="67">
        <v>1691.0971121897962</v>
      </c>
      <c r="AA12" s="67">
        <v>1193.6009895316743</v>
      </c>
      <c r="AB12" s="67">
        <v>2170.3419097876508</v>
      </c>
      <c r="AC12" s="67">
        <v>1900.1631054769316</v>
      </c>
      <c r="AD12" s="67">
        <v>1402.5298771144205</v>
      </c>
      <c r="AE12" s="67">
        <v>2430.1608043954234</v>
      </c>
      <c r="AF12" s="67">
        <v>1461</v>
      </c>
      <c r="AG12" s="67">
        <v>1173</v>
      </c>
      <c r="AH12" s="67">
        <v>1974</v>
      </c>
      <c r="AI12" s="67">
        <v>1521</v>
      </c>
      <c r="AJ12" s="67">
        <v>975</v>
      </c>
      <c r="AK12" s="67">
        <v>2210</v>
      </c>
      <c r="AL12" s="68">
        <v>1307</v>
      </c>
      <c r="AM12" s="68">
        <v>847</v>
      </c>
      <c r="AN12" s="68">
        <v>1973</v>
      </c>
      <c r="AO12" s="68">
        <v>1143</v>
      </c>
      <c r="AP12" s="68">
        <v>691</v>
      </c>
      <c r="AQ12" s="68">
        <v>2070</v>
      </c>
      <c r="AR12" s="67">
        <v>-164</v>
      </c>
      <c r="AS12" s="67">
        <v>-946</v>
      </c>
      <c r="AT12" s="67">
        <v>834</v>
      </c>
      <c r="AU12" s="67" t="s">
        <v>423</v>
      </c>
      <c r="AV12" s="67">
        <v>1481.0400110314799</v>
      </c>
      <c r="AW12" s="67">
        <v>1040.7292059283491</v>
      </c>
      <c r="AX12" s="67">
        <v>1933.0333949045732</v>
      </c>
      <c r="AY12" s="67">
        <v>1432.2706124778617</v>
      </c>
      <c r="AZ12" s="67">
        <v>1057.014949879172</v>
      </c>
      <c r="BA12" s="67">
        <v>1820.8888245742442</v>
      </c>
      <c r="BB12" s="67">
        <v>1682</v>
      </c>
      <c r="BC12" s="67">
        <v>1223</v>
      </c>
      <c r="BD12" s="67">
        <v>2234</v>
      </c>
      <c r="BE12" s="67">
        <v>2030</v>
      </c>
      <c r="BF12" s="67">
        <v>1317</v>
      </c>
      <c r="BG12" s="67">
        <v>2752</v>
      </c>
      <c r="BH12" s="68">
        <v>2436</v>
      </c>
      <c r="BI12" s="68">
        <v>1549</v>
      </c>
      <c r="BJ12" s="68">
        <v>3245</v>
      </c>
      <c r="BK12" s="68">
        <v>2248</v>
      </c>
      <c r="BL12" s="68">
        <v>1413</v>
      </c>
      <c r="BM12" s="68">
        <v>2916</v>
      </c>
      <c r="BN12" s="67">
        <v>-188</v>
      </c>
      <c r="BO12" s="67">
        <v>-1492</v>
      </c>
      <c r="BP12" s="67">
        <v>989</v>
      </c>
      <c r="BQ12" s="67" t="s">
        <v>423</v>
      </c>
      <c r="BR12" s="15"/>
      <c r="BS12" s="15"/>
    </row>
    <row r="13" spans="1:71" x14ac:dyDescent="0.45">
      <c r="A13" s="66" t="s">
        <v>217</v>
      </c>
      <c r="B13" s="66" t="s">
        <v>89</v>
      </c>
      <c r="C13" s="66" t="s">
        <v>126</v>
      </c>
      <c r="D13" s="67">
        <v>371.52383765233083</v>
      </c>
      <c r="E13" s="67">
        <v>291.03012792694415</v>
      </c>
      <c r="F13" s="67">
        <v>503.22420491463021</v>
      </c>
      <c r="G13" s="67">
        <v>326.12764035064009</v>
      </c>
      <c r="H13" s="67">
        <v>235.0605377606407</v>
      </c>
      <c r="I13" s="67">
        <v>477.86447984804005</v>
      </c>
      <c r="J13" s="67">
        <v>240</v>
      </c>
      <c r="K13" s="67">
        <v>169</v>
      </c>
      <c r="L13" s="67">
        <v>369</v>
      </c>
      <c r="M13" s="67">
        <v>343</v>
      </c>
      <c r="N13" s="67">
        <v>107</v>
      </c>
      <c r="O13" s="67">
        <v>555</v>
      </c>
      <c r="P13" s="68">
        <v>345</v>
      </c>
      <c r="Q13" s="68">
        <v>102</v>
      </c>
      <c r="R13" s="68">
        <v>563</v>
      </c>
      <c r="S13" s="68">
        <v>185</v>
      </c>
      <c r="T13" s="68">
        <v>57</v>
      </c>
      <c r="U13" s="68">
        <v>453</v>
      </c>
      <c r="V13" s="67">
        <v>-160</v>
      </c>
      <c r="W13" s="67">
        <v>-535</v>
      </c>
      <c r="X13" s="67">
        <v>222</v>
      </c>
      <c r="Y13" s="67" t="s">
        <v>423</v>
      </c>
      <c r="Z13" s="67">
        <v>1051.2168950456557</v>
      </c>
      <c r="AA13" s="67">
        <v>849.75635489067122</v>
      </c>
      <c r="AB13" s="67">
        <v>1274.7485425825428</v>
      </c>
      <c r="AC13" s="67">
        <v>1293.5422606095569</v>
      </c>
      <c r="AD13" s="67">
        <v>1008.5156831970614</v>
      </c>
      <c r="AE13" s="67">
        <v>1577.8109805827605</v>
      </c>
      <c r="AF13" s="67">
        <v>989</v>
      </c>
      <c r="AG13" s="67">
        <v>735</v>
      </c>
      <c r="AH13" s="67">
        <v>1266</v>
      </c>
      <c r="AI13" s="67">
        <v>1029</v>
      </c>
      <c r="AJ13" s="67">
        <v>703</v>
      </c>
      <c r="AK13" s="67">
        <v>1346</v>
      </c>
      <c r="AL13" s="68">
        <v>921</v>
      </c>
      <c r="AM13" s="68">
        <v>655</v>
      </c>
      <c r="AN13" s="68">
        <v>1268</v>
      </c>
      <c r="AO13" s="68">
        <v>775</v>
      </c>
      <c r="AP13" s="68">
        <v>507</v>
      </c>
      <c r="AQ13" s="68">
        <v>1108</v>
      </c>
      <c r="AR13" s="67">
        <v>-146</v>
      </c>
      <c r="AS13" s="67">
        <v>-555</v>
      </c>
      <c r="AT13" s="67">
        <v>271</v>
      </c>
      <c r="AU13" s="67" t="s">
        <v>423</v>
      </c>
      <c r="AV13" s="67">
        <v>1281.2592673020135</v>
      </c>
      <c r="AW13" s="67">
        <v>1066.8569378506188</v>
      </c>
      <c r="AX13" s="67">
        <v>1612.2817328727681</v>
      </c>
      <c r="AY13" s="67">
        <v>1239.3648739088005</v>
      </c>
      <c r="AZ13" s="67">
        <v>959.46708047469292</v>
      </c>
      <c r="BA13" s="67">
        <v>1542.8282652729272</v>
      </c>
      <c r="BB13" s="67">
        <v>1378</v>
      </c>
      <c r="BC13" s="67">
        <v>1055</v>
      </c>
      <c r="BD13" s="67">
        <v>1742</v>
      </c>
      <c r="BE13" s="67">
        <v>1551</v>
      </c>
      <c r="BF13" s="67">
        <v>1185</v>
      </c>
      <c r="BG13" s="67">
        <v>1958</v>
      </c>
      <c r="BH13" s="68">
        <v>1532</v>
      </c>
      <c r="BI13" s="68">
        <v>1207</v>
      </c>
      <c r="BJ13" s="68">
        <v>1830</v>
      </c>
      <c r="BK13" s="68">
        <v>1634</v>
      </c>
      <c r="BL13" s="68">
        <v>1282</v>
      </c>
      <c r="BM13" s="68">
        <v>2049</v>
      </c>
      <c r="BN13" s="67">
        <v>102</v>
      </c>
      <c r="BO13" s="67">
        <v>-319</v>
      </c>
      <c r="BP13" s="67">
        <v>636</v>
      </c>
      <c r="BQ13" s="67" t="s">
        <v>423</v>
      </c>
      <c r="BR13" s="15"/>
      <c r="BS13" s="15"/>
    </row>
    <row r="14" spans="1:71" x14ac:dyDescent="0.45">
      <c r="A14" s="66" t="s">
        <v>218</v>
      </c>
      <c r="B14" s="66" t="s">
        <v>89</v>
      </c>
      <c r="C14" s="66" t="s">
        <v>127</v>
      </c>
      <c r="D14" s="67">
        <v>306.75186545482785</v>
      </c>
      <c r="E14" s="67">
        <v>279.44637534952534</v>
      </c>
      <c r="F14" s="67">
        <v>345.67961725430564</v>
      </c>
      <c r="G14" s="67">
        <v>225.69409323843925</v>
      </c>
      <c r="H14" s="67">
        <v>196.61200760204872</v>
      </c>
      <c r="I14" s="67">
        <v>305.2926170173871</v>
      </c>
      <c r="J14" s="67">
        <v>271</v>
      </c>
      <c r="K14" s="67">
        <v>123</v>
      </c>
      <c r="L14" s="67">
        <v>583</v>
      </c>
      <c r="M14" s="67">
        <v>312</v>
      </c>
      <c r="N14" s="67">
        <v>203</v>
      </c>
      <c r="O14" s="67">
        <v>535</v>
      </c>
      <c r="P14" s="68">
        <v>407</v>
      </c>
      <c r="Q14" s="68">
        <v>97</v>
      </c>
      <c r="R14" s="68">
        <v>687</v>
      </c>
      <c r="S14" s="68">
        <v>189</v>
      </c>
      <c r="T14" s="68">
        <v>58</v>
      </c>
      <c r="U14" s="68">
        <v>667</v>
      </c>
      <c r="V14" s="67">
        <v>-218</v>
      </c>
      <c r="W14" s="67">
        <v>-842</v>
      </c>
      <c r="X14" s="67">
        <v>389</v>
      </c>
      <c r="Y14" s="67" t="s">
        <v>423</v>
      </c>
      <c r="Z14" s="67">
        <v>955.97954217347126</v>
      </c>
      <c r="AA14" s="67">
        <v>875.69961628505325</v>
      </c>
      <c r="AB14" s="67">
        <v>1039.7706727999964</v>
      </c>
      <c r="AC14" s="67">
        <v>901.40484604695473</v>
      </c>
      <c r="AD14" s="67">
        <v>793.15215559181115</v>
      </c>
      <c r="AE14" s="67">
        <v>999.49377698592787</v>
      </c>
      <c r="AF14" s="67">
        <v>991</v>
      </c>
      <c r="AG14" s="67">
        <v>592</v>
      </c>
      <c r="AH14" s="67">
        <v>1675</v>
      </c>
      <c r="AI14" s="67">
        <v>829</v>
      </c>
      <c r="AJ14" s="67">
        <v>681</v>
      </c>
      <c r="AK14" s="67">
        <v>1026</v>
      </c>
      <c r="AL14" s="68">
        <v>928</v>
      </c>
      <c r="AM14" s="68">
        <v>485</v>
      </c>
      <c r="AN14" s="68">
        <v>1787</v>
      </c>
      <c r="AO14" s="68">
        <v>804</v>
      </c>
      <c r="AP14" s="68">
        <v>421</v>
      </c>
      <c r="AQ14" s="68">
        <v>1753</v>
      </c>
      <c r="AR14" s="67">
        <v>-124</v>
      </c>
      <c r="AS14" s="67">
        <v>-1005</v>
      </c>
      <c r="AT14" s="67">
        <v>961</v>
      </c>
      <c r="AU14" s="67" t="s">
        <v>423</v>
      </c>
      <c r="AV14" s="67">
        <v>826.26859237170083</v>
      </c>
      <c r="AW14" s="67">
        <v>763.02336223930013</v>
      </c>
      <c r="AX14" s="67">
        <v>912.10070775325926</v>
      </c>
      <c r="AY14" s="67">
        <v>723.90106071460582</v>
      </c>
      <c r="AZ14" s="67">
        <v>638.83834689968455</v>
      </c>
      <c r="BA14" s="67">
        <v>818.50004448431662</v>
      </c>
      <c r="BB14" s="67">
        <v>1146</v>
      </c>
      <c r="BC14" s="67">
        <v>631</v>
      </c>
      <c r="BD14" s="67">
        <v>1816</v>
      </c>
      <c r="BE14" s="67">
        <v>1136</v>
      </c>
      <c r="BF14" s="67">
        <v>954</v>
      </c>
      <c r="BG14" s="67">
        <v>1364</v>
      </c>
      <c r="BH14" s="68">
        <v>1365</v>
      </c>
      <c r="BI14" s="68">
        <v>856</v>
      </c>
      <c r="BJ14" s="68">
        <v>1897</v>
      </c>
      <c r="BK14" s="68">
        <v>1446</v>
      </c>
      <c r="BL14" s="68">
        <v>813</v>
      </c>
      <c r="BM14" s="68">
        <v>2119</v>
      </c>
      <c r="BN14" s="67">
        <v>81</v>
      </c>
      <c r="BO14" s="67">
        <v>-969</v>
      </c>
      <c r="BP14" s="67">
        <v>988</v>
      </c>
      <c r="BQ14" s="67" t="s">
        <v>423</v>
      </c>
      <c r="BR14" s="15"/>
      <c r="BS14" s="15"/>
    </row>
    <row r="15" spans="1:71" x14ac:dyDescent="0.45">
      <c r="A15" s="66" t="s">
        <v>220</v>
      </c>
      <c r="B15" s="66" t="s">
        <v>89</v>
      </c>
      <c r="C15" s="66" t="s">
        <v>129</v>
      </c>
      <c r="D15" s="67">
        <v>348.25400438583085</v>
      </c>
      <c r="E15" s="67">
        <v>247.02465460523766</v>
      </c>
      <c r="F15" s="67">
        <v>462.00366173868377</v>
      </c>
      <c r="G15" s="67">
        <v>539.68934763994844</v>
      </c>
      <c r="H15" s="67">
        <v>359.77673128542324</v>
      </c>
      <c r="I15" s="67">
        <v>820.42797641639004</v>
      </c>
      <c r="J15" s="67">
        <v>283</v>
      </c>
      <c r="K15" s="67">
        <v>194</v>
      </c>
      <c r="L15" s="67">
        <v>476</v>
      </c>
      <c r="M15" s="67">
        <v>469</v>
      </c>
      <c r="N15" s="67">
        <v>270</v>
      </c>
      <c r="O15" s="67">
        <v>853</v>
      </c>
      <c r="P15" s="68">
        <v>206</v>
      </c>
      <c r="Q15" s="68">
        <v>138</v>
      </c>
      <c r="R15" s="68">
        <v>340</v>
      </c>
      <c r="S15" s="68">
        <v>232</v>
      </c>
      <c r="T15" s="68">
        <v>82</v>
      </c>
      <c r="U15" s="68">
        <v>635</v>
      </c>
      <c r="V15" s="67">
        <v>26</v>
      </c>
      <c r="W15" s="67">
        <v>-459</v>
      </c>
      <c r="X15" s="67">
        <v>438</v>
      </c>
      <c r="Y15" s="67" t="s">
        <v>423</v>
      </c>
      <c r="Z15" s="67">
        <v>1389.2756473111051</v>
      </c>
      <c r="AA15" s="67">
        <v>976.37999636066695</v>
      </c>
      <c r="AB15" s="67">
        <v>1812.372692950496</v>
      </c>
      <c r="AC15" s="67">
        <v>1258.8677194248819</v>
      </c>
      <c r="AD15" s="67">
        <v>873.16603231799525</v>
      </c>
      <c r="AE15" s="67">
        <v>1620.8918200699816</v>
      </c>
      <c r="AF15" s="67">
        <v>1165</v>
      </c>
      <c r="AG15" s="67">
        <v>904</v>
      </c>
      <c r="AH15" s="67">
        <v>1569</v>
      </c>
      <c r="AI15" s="67">
        <v>1553</v>
      </c>
      <c r="AJ15" s="67">
        <v>1120</v>
      </c>
      <c r="AK15" s="67">
        <v>2061</v>
      </c>
      <c r="AL15" s="68">
        <v>1179</v>
      </c>
      <c r="AM15" s="68">
        <v>853</v>
      </c>
      <c r="AN15" s="68">
        <v>1658</v>
      </c>
      <c r="AO15" s="68">
        <v>1121</v>
      </c>
      <c r="AP15" s="68">
        <v>717</v>
      </c>
      <c r="AQ15" s="68">
        <v>1829</v>
      </c>
      <c r="AR15" s="67">
        <v>-58</v>
      </c>
      <c r="AS15" s="67">
        <v>-740</v>
      </c>
      <c r="AT15" s="67">
        <v>679</v>
      </c>
      <c r="AU15" s="67" t="s">
        <v>423</v>
      </c>
      <c r="AV15" s="67">
        <v>1301.6541584632314</v>
      </c>
      <c r="AW15" s="67">
        <v>911.42702028615565</v>
      </c>
      <c r="AX15" s="67">
        <v>1699.3165158177544</v>
      </c>
      <c r="AY15" s="67">
        <v>1268.4090739454496</v>
      </c>
      <c r="AZ15" s="67">
        <v>873.09188694713191</v>
      </c>
      <c r="BA15" s="67">
        <v>1630.4391584359116</v>
      </c>
      <c r="BB15" s="67">
        <v>1331</v>
      </c>
      <c r="BC15" s="67">
        <v>1005</v>
      </c>
      <c r="BD15" s="67">
        <v>1731</v>
      </c>
      <c r="BE15" s="67">
        <v>1445</v>
      </c>
      <c r="BF15" s="67">
        <v>1056</v>
      </c>
      <c r="BG15" s="67">
        <v>1926</v>
      </c>
      <c r="BH15" s="68">
        <v>1715</v>
      </c>
      <c r="BI15" s="68">
        <v>1252</v>
      </c>
      <c r="BJ15" s="68">
        <v>2202</v>
      </c>
      <c r="BK15" s="68">
        <v>2316</v>
      </c>
      <c r="BL15" s="68">
        <v>1509</v>
      </c>
      <c r="BM15" s="68">
        <v>2957</v>
      </c>
      <c r="BN15" s="67">
        <v>601</v>
      </c>
      <c r="BO15" s="67">
        <v>-266</v>
      </c>
      <c r="BP15" s="67">
        <v>1411</v>
      </c>
      <c r="BQ15" s="67" t="s">
        <v>423</v>
      </c>
      <c r="BR15" s="15"/>
      <c r="BS15" s="15"/>
    </row>
    <row r="16" spans="1:71" x14ac:dyDescent="0.45">
      <c r="A16" s="66" t="s">
        <v>222</v>
      </c>
      <c r="B16" s="66" t="s">
        <v>89</v>
      </c>
      <c r="C16" s="66" t="s">
        <v>145</v>
      </c>
      <c r="D16" s="67">
        <v>400.44706410831469</v>
      </c>
      <c r="E16" s="67">
        <v>348.63253313558261</v>
      </c>
      <c r="F16" s="67">
        <v>520.10174813135484</v>
      </c>
      <c r="G16" s="67">
        <v>335.92019346017094</v>
      </c>
      <c r="H16" s="67">
        <v>245.29607948157383</v>
      </c>
      <c r="I16" s="67">
        <v>488.15144006914625</v>
      </c>
      <c r="J16" s="67">
        <v>207</v>
      </c>
      <c r="K16" s="67">
        <v>97</v>
      </c>
      <c r="L16" s="67">
        <v>493</v>
      </c>
      <c r="M16" s="67">
        <v>313</v>
      </c>
      <c r="N16" s="67">
        <v>97</v>
      </c>
      <c r="O16" s="67">
        <v>588</v>
      </c>
      <c r="P16" s="68">
        <v>360</v>
      </c>
      <c r="Q16" s="68">
        <v>115</v>
      </c>
      <c r="R16" s="68">
        <v>589</v>
      </c>
      <c r="S16" s="68">
        <v>316</v>
      </c>
      <c r="T16" s="68">
        <v>81</v>
      </c>
      <c r="U16" s="68">
        <v>857</v>
      </c>
      <c r="V16" s="67">
        <v>-44</v>
      </c>
      <c r="W16" s="67">
        <v>-540</v>
      </c>
      <c r="X16" s="67">
        <v>580</v>
      </c>
      <c r="Y16" s="67" t="s">
        <v>423</v>
      </c>
      <c r="Z16" s="67">
        <v>1204.7407778052559</v>
      </c>
      <c r="AA16" s="67">
        <v>1104.6646467100779</v>
      </c>
      <c r="AB16" s="67">
        <v>1324.3547654872766</v>
      </c>
      <c r="AC16" s="67">
        <v>1041.2284022001909</v>
      </c>
      <c r="AD16" s="67">
        <v>741.84220469939544</v>
      </c>
      <c r="AE16" s="67">
        <v>1329.8137937940512</v>
      </c>
      <c r="AF16" s="67">
        <v>1126</v>
      </c>
      <c r="AG16" s="67">
        <v>686</v>
      </c>
      <c r="AH16" s="67">
        <v>1713</v>
      </c>
      <c r="AI16" s="67">
        <v>1093</v>
      </c>
      <c r="AJ16" s="67">
        <v>658</v>
      </c>
      <c r="AK16" s="67">
        <v>1631</v>
      </c>
      <c r="AL16" s="68">
        <v>1159</v>
      </c>
      <c r="AM16" s="68">
        <v>785</v>
      </c>
      <c r="AN16" s="68">
        <v>1556</v>
      </c>
      <c r="AO16" s="68">
        <v>977</v>
      </c>
      <c r="AP16" s="68">
        <v>491</v>
      </c>
      <c r="AQ16" s="68">
        <v>1931</v>
      </c>
      <c r="AR16" s="67">
        <v>-182</v>
      </c>
      <c r="AS16" s="67">
        <v>-895</v>
      </c>
      <c r="AT16" s="67">
        <v>918</v>
      </c>
      <c r="AU16" s="67" t="s">
        <v>423</v>
      </c>
      <c r="AV16" s="67">
        <v>1323.8121580864297</v>
      </c>
      <c r="AW16" s="67">
        <v>1210.6318715592549</v>
      </c>
      <c r="AX16" s="67">
        <v>1447.8324552055947</v>
      </c>
      <c r="AY16" s="67">
        <v>1746.5451401135756</v>
      </c>
      <c r="AZ16" s="67">
        <v>1254.5680822221443</v>
      </c>
      <c r="BA16" s="67">
        <v>2219.4745496032497</v>
      </c>
      <c r="BB16" s="67">
        <v>1588</v>
      </c>
      <c r="BC16" s="67">
        <v>1008</v>
      </c>
      <c r="BD16" s="67">
        <v>2335</v>
      </c>
      <c r="BE16" s="67">
        <v>1770</v>
      </c>
      <c r="BF16" s="67">
        <v>1166</v>
      </c>
      <c r="BG16" s="67">
        <v>2529</v>
      </c>
      <c r="BH16" s="68">
        <v>1896</v>
      </c>
      <c r="BI16" s="68">
        <v>1313</v>
      </c>
      <c r="BJ16" s="68">
        <v>2475</v>
      </c>
      <c r="BK16" s="68">
        <v>1988</v>
      </c>
      <c r="BL16" s="68">
        <v>1218</v>
      </c>
      <c r="BM16" s="68">
        <v>3004</v>
      </c>
      <c r="BN16" s="67">
        <v>92</v>
      </c>
      <c r="BO16" s="67">
        <v>-1338</v>
      </c>
      <c r="BP16" s="67">
        <v>1196</v>
      </c>
      <c r="BQ16" s="67" t="s">
        <v>423</v>
      </c>
      <c r="BR16" s="15"/>
      <c r="BS16" s="15"/>
    </row>
    <row r="17" spans="1:71" x14ac:dyDescent="0.45">
      <c r="A17" s="66" t="s">
        <v>224</v>
      </c>
      <c r="B17" s="66" t="s">
        <v>89</v>
      </c>
      <c r="C17" s="66" t="s">
        <v>147</v>
      </c>
      <c r="D17" s="67">
        <v>602.58110387508839</v>
      </c>
      <c r="E17" s="67">
        <v>311.55529812099502</v>
      </c>
      <c r="F17" s="67">
        <v>1210.7250392789772</v>
      </c>
      <c r="G17" s="67">
        <v>509.48275317258253</v>
      </c>
      <c r="H17" s="67">
        <v>225.46553948086765</v>
      </c>
      <c r="I17" s="67">
        <v>1222.7879845652335</v>
      </c>
      <c r="J17" s="67">
        <v>358</v>
      </c>
      <c r="K17" s="67">
        <v>140</v>
      </c>
      <c r="L17" s="67">
        <v>574</v>
      </c>
      <c r="M17" s="67">
        <v>388</v>
      </c>
      <c r="N17" s="67">
        <v>168</v>
      </c>
      <c r="O17" s="67">
        <v>604</v>
      </c>
      <c r="P17" s="68">
        <v>324</v>
      </c>
      <c r="Q17" s="68">
        <v>89</v>
      </c>
      <c r="R17" s="68">
        <v>665</v>
      </c>
      <c r="S17" s="68">
        <v>334</v>
      </c>
      <c r="T17" s="68">
        <v>82</v>
      </c>
      <c r="U17" s="68">
        <v>673</v>
      </c>
      <c r="V17" s="67">
        <v>10</v>
      </c>
      <c r="W17" s="67">
        <v>-522</v>
      </c>
      <c r="X17" s="67">
        <v>466</v>
      </c>
      <c r="Y17" s="67" t="s">
        <v>423</v>
      </c>
      <c r="Z17" s="67">
        <v>997.95843877217862</v>
      </c>
      <c r="AA17" s="67">
        <v>794</v>
      </c>
      <c r="AB17" s="67">
        <v>1290.2872375694119</v>
      </c>
      <c r="AC17" s="67">
        <v>887.69391548626254</v>
      </c>
      <c r="AD17" s="67">
        <v>556.4796120863241</v>
      </c>
      <c r="AE17" s="67">
        <v>1116.0505453627172</v>
      </c>
      <c r="AF17" s="67">
        <v>893</v>
      </c>
      <c r="AG17" s="67">
        <v>695</v>
      </c>
      <c r="AH17" s="67">
        <v>1134</v>
      </c>
      <c r="AI17" s="67">
        <v>875</v>
      </c>
      <c r="AJ17" s="67">
        <v>670</v>
      </c>
      <c r="AK17" s="67">
        <v>1108</v>
      </c>
      <c r="AL17" s="68">
        <v>630</v>
      </c>
      <c r="AM17" s="68">
        <v>450</v>
      </c>
      <c r="AN17" s="68">
        <v>922</v>
      </c>
      <c r="AO17" s="68">
        <v>664</v>
      </c>
      <c r="AP17" s="68">
        <v>404</v>
      </c>
      <c r="AQ17" s="68">
        <v>1013</v>
      </c>
      <c r="AR17" s="67">
        <v>34</v>
      </c>
      <c r="AS17" s="67">
        <v>-380</v>
      </c>
      <c r="AT17" s="67">
        <v>434</v>
      </c>
      <c r="AU17" s="67" t="s">
        <v>423</v>
      </c>
      <c r="AV17" s="67">
        <v>1105.6213383185243</v>
      </c>
      <c r="AW17" s="67">
        <v>934</v>
      </c>
      <c r="AX17" s="67">
        <v>1437.2934113704516</v>
      </c>
      <c r="AY17" s="67">
        <v>1217.3414236338378</v>
      </c>
      <c r="AZ17" s="67">
        <v>750.99082368646737</v>
      </c>
      <c r="BA17" s="67">
        <v>1501.8053186177397</v>
      </c>
      <c r="BB17" s="67">
        <v>1402</v>
      </c>
      <c r="BC17" s="67">
        <v>1079</v>
      </c>
      <c r="BD17" s="67">
        <v>1744</v>
      </c>
      <c r="BE17" s="67">
        <v>1362</v>
      </c>
      <c r="BF17" s="67">
        <v>1058</v>
      </c>
      <c r="BG17" s="67">
        <v>1662</v>
      </c>
      <c r="BH17" s="68">
        <v>1746</v>
      </c>
      <c r="BI17" s="68">
        <v>1489</v>
      </c>
      <c r="BJ17" s="68">
        <v>2204</v>
      </c>
      <c r="BK17" s="68">
        <v>1717</v>
      </c>
      <c r="BL17" s="68">
        <v>1205</v>
      </c>
      <c r="BM17" s="68">
        <v>2302</v>
      </c>
      <c r="BN17" s="67">
        <v>-29</v>
      </c>
      <c r="BO17" s="67">
        <v>-681</v>
      </c>
      <c r="BP17" s="67">
        <v>595</v>
      </c>
      <c r="BQ17" s="67" t="s">
        <v>423</v>
      </c>
      <c r="BR17" s="15"/>
      <c r="BS17" s="15"/>
    </row>
    <row r="18" spans="1:71" x14ac:dyDescent="0.45">
      <c r="A18" s="66" t="s">
        <v>225</v>
      </c>
      <c r="B18" s="66" t="s">
        <v>89</v>
      </c>
      <c r="C18" s="66" t="s">
        <v>148</v>
      </c>
      <c r="D18" s="67">
        <v>622.99155274687803</v>
      </c>
      <c r="E18" s="67">
        <v>468.57633142421281</v>
      </c>
      <c r="F18" s="67">
        <v>827.82119073613705</v>
      </c>
      <c r="G18" s="67">
        <v>444.6304164390167</v>
      </c>
      <c r="H18" s="67">
        <v>350.11181509183416</v>
      </c>
      <c r="I18" s="67">
        <v>565.6329106966316</v>
      </c>
      <c r="J18" s="67">
        <v>469</v>
      </c>
      <c r="K18" s="67">
        <v>295</v>
      </c>
      <c r="L18" s="67">
        <v>682</v>
      </c>
      <c r="M18" s="67">
        <v>446</v>
      </c>
      <c r="N18" s="67">
        <v>151</v>
      </c>
      <c r="O18" s="67">
        <v>752</v>
      </c>
      <c r="P18" s="68">
        <v>941</v>
      </c>
      <c r="Q18" s="68">
        <v>316</v>
      </c>
      <c r="R18" s="68">
        <v>2421</v>
      </c>
      <c r="S18" s="68">
        <v>317</v>
      </c>
      <c r="T18" s="68">
        <v>94</v>
      </c>
      <c r="U18" s="68">
        <v>887</v>
      </c>
      <c r="V18" s="67">
        <v>-624</v>
      </c>
      <c r="W18" s="67">
        <v>-2219</v>
      </c>
      <c r="X18" s="67">
        <v>263</v>
      </c>
      <c r="Y18" s="67" t="s">
        <v>423</v>
      </c>
      <c r="Z18" s="67">
        <v>2192.0013479700428</v>
      </c>
      <c r="AA18" s="67">
        <v>1675.9744733043303</v>
      </c>
      <c r="AB18" s="67">
        <v>2721.4601990602218</v>
      </c>
      <c r="AC18" s="67">
        <v>2194.4956264239804</v>
      </c>
      <c r="AD18" s="67">
        <v>1707.1736664668183</v>
      </c>
      <c r="AE18" s="67">
        <v>2659.7577623495476</v>
      </c>
      <c r="AF18" s="67">
        <v>2177</v>
      </c>
      <c r="AG18" s="67">
        <v>1503</v>
      </c>
      <c r="AH18" s="67">
        <v>2821</v>
      </c>
      <c r="AI18" s="67">
        <v>1823</v>
      </c>
      <c r="AJ18" s="67">
        <v>1266</v>
      </c>
      <c r="AK18" s="67">
        <v>2522</v>
      </c>
      <c r="AL18" s="68">
        <v>1123</v>
      </c>
      <c r="AM18" s="68">
        <v>617</v>
      </c>
      <c r="AN18" s="68">
        <v>1658</v>
      </c>
      <c r="AO18" s="68">
        <v>1395</v>
      </c>
      <c r="AP18" s="68">
        <v>741</v>
      </c>
      <c r="AQ18" s="68">
        <v>2496</v>
      </c>
      <c r="AR18" s="67">
        <v>272</v>
      </c>
      <c r="AS18" s="67">
        <v>-548</v>
      </c>
      <c r="AT18" s="67">
        <v>1483</v>
      </c>
      <c r="AU18" s="67" t="s">
        <v>423</v>
      </c>
      <c r="AV18" s="67">
        <v>1731.6405941987168</v>
      </c>
      <c r="AW18" s="67">
        <v>1318.4262610293215</v>
      </c>
      <c r="AX18" s="67">
        <v>2143.6730776895633</v>
      </c>
      <c r="AY18" s="67">
        <v>1796.8413635854565</v>
      </c>
      <c r="AZ18" s="67">
        <v>1416.9908661504417</v>
      </c>
      <c r="BA18" s="67">
        <v>2176.5470792802998</v>
      </c>
      <c r="BB18" s="67">
        <v>1832</v>
      </c>
      <c r="BC18" s="67">
        <v>1304</v>
      </c>
      <c r="BD18" s="67">
        <v>2416</v>
      </c>
      <c r="BE18" s="67">
        <v>2259</v>
      </c>
      <c r="BF18" s="67">
        <v>1562</v>
      </c>
      <c r="BG18" s="67">
        <v>3032</v>
      </c>
      <c r="BH18" s="68">
        <v>1853</v>
      </c>
      <c r="BI18" s="68">
        <v>852</v>
      </c>
      <c r="BJ18" s="68">
        <v>2471</v>
      </c>
      <c r="BK18" s="68">
        <v>2580</v>
      </c>
      <c r="BL18" s="68">
        <v>1546</v>
      </c>
      <c r="BM18" s="68">
        <v>3772</v>
      </c>
      <c r="BN18" s="67">
        <v>727</v>
      </c>
      <c r="BO18" s="67">
        <v>-641</v>
      </c>
      <c r="BP18" s="67">
        <v>2251</v>
      </c>
      <c r="BQ18" s="67" t="s">
        <v>423</v>
      </c>
      <c r="BR18" s="15"/>
      <c r="BS18" s="15"/>
    </row>
    <row r="19" spans="1:71" x14ac:dyDescent="0.45">
      <c r="A19" s="66" t="s">
        <v>226</v>
      </c>
      <c r="B19" s="66" t="s">
        <v>89</v>
      </c>
      <c r="C19" s="66" t="s">
        <v>161</v>
      </c>
      <c r="D19" s="67">
        <v>6.5319494408295062</v>
      </c>
      <c r="E19" s="67">
        <v>2</v>
      </c>
      <c r="F19" s="67">
        <v>13.451344862680134</v>
      </c>
      <c r="G19" s="67">
        <v>7.0042448767785466</v>
      </c>
      <c r="H19" s="67">
        <v>0.17670959185590568</v>
      </c>
      <c r="I19" s="67">
        <v>14.23753936583303</v>
      </c>
      <c r="J19" s="67">
        <v>5</v>
      </c>
      <c r="K19" s="67">
        <v>2</v>
      </c>
      <c r="L19" s="67">
        <v>29</v>
      </c>
      <c r="M19" s="67">
        <v>11</v>
      </c>
      <c r="N19" s="67">
        <v>5</v>
      </c>
      <c r="O19" s="67">
        <v>32</v>
      </c>
      <c r="P19" s="68">
        <v>15</v>
      </c>
      <c r="Q19" s="68">
        <v>1</v>
      </c>
      <c r="R19" s="68">
        <v>28</v>
      </c>
      <c r="S19" s="68">
        <v>5</v>
      </c>
      <c r="T19" s="68">
        <v>0</v>
      </c>
      <c r="U19" s="68">
        <v>136</v>
      </c>
      <c r="V19" s="67">
        <v>-10</v>
      </c>
      <c r="W19" s="67">
        <v>-141</v>
      </c>
      <c r="X19" s="67">
        <v>130</v>
      </c>
      <c r="Y19" s="67" t="s">
        <v>423</v>
      </c>
      <c r="Z19" s="67">
        <v>26.083897579760773</v>
      </c>
      <c r="AA19" s="67">
        <v>9</v>
      </c>
      <c r="AB19" s="67">
        <v>46.519373258107521</v>
      </c>
      <c r="AC19" s="67">
        <v>10.290352174965234</v>
      </c>
      <c r="AD19" s="67">
        <v>0.25961455781759551</v>
      </c>
      <c r="AE19" s="67">
        <v>20.917214781897087</v>
      </c>
      <c r="AF19" s="67">
        <v>16</v>
      </c>
      <c r="AG19" s="67">
        <v>3</v>
      </c>
      <c r="AH19" s="67">
        <v>60</v>
      </c>
      <c r="AI19" s="67">
        <v>19</v>
      </c>
      <c r="AJ19" s="67">
        <v>12</v>
      </c>
      <c r="AK19" s="67">
        <v>48</v>
      </c>
      <c r="AL19" s="68">
        <v>23</v>
      </c>
      <c r="AM19" s="68">
        <v>3</v>
      </c>
      <c r="AN19" s="68">
        <v>53</v>
      </c>
      <c r="AO19" s="68">
        <v>23</v>
      </c>
      <c r="AP19" s="68">
        <v>4</v>
      </c>
      <c r="AQ19" s="68">
        <v>210</v>
      </c>
      <c r="AR19" s="67">
        <v>0</v>
      </c>
      <c r="AS19" s="67">
        <v>-215</v>
      </c>
      <c r="AT19" s="67">
        <v>191</v>
      </c>
      <c r="AU19" s="67" t="s">
        <v>423</v>
      </c>
      <c r="AV19" s="67">
        <v>26.083868116505293</v>
      </c>
      <c r="AW19" s="67">
        <v>9</v>
      </c>
      <c r="AX19" s="67">
        <v>46.519341193025163</v>
      </c>
      <c r="AY19" s="67">
        <v>27.520581167800263</v>
      </c>
      <c r="AZ19" s="67">
        <v>0.69431476968058958</v>
      </c>
      <c r="BA19" s="67">
        <v>55.941127823256387</v>
      </c>
      <c r="BB19" s="67">
        <v>30</v>
      </c>
      <c r="BC19" s="67">
        <v>14</v>
      </c>
      <c r="BD19" s="67">
        <v>75</v>
      </c>
      <c r="BE19" s="67">
        <v>36</v>
      </c>
      <c r="BF19" s="67">
        <v>17</v>
      </c>
      <c r="BG19" s="67">
        <v>73</v>
      </c>
      <c r="BH19" s="68">
        <v>29</v>
      </c>
      <c r="BI19" s="68">
        <v>4</v>
      </c>
      <c r="BJ19" s="68">
        <v>56</v>
      </c>
      <c r="BK19" s="68">
        <v>21</v>
      </c>
      <c r="BL19" s="68">
        <v>7</v>
      </c>
      <c r="BM19" s="68">
        <v>302</v>
      </c>
      <c r="BN19" s="67">
        <v>-8</v>
      </c>
      <c r="BO19" s="67">
        <v>-204</v>
      </c>
      <c r="BP19" s="67">
        <v>278</v>
      </c>
      <c r="BQ19" s="67" t="s">
        <v>423</v>
      </c>
      <c r="BR19" s="15"/>
      <c r="BS19" s="15"/>
    </row>
    <row r="20" spans="1:71" ht="28.5" x14ac:dyDescent="0.45">
      <c r="A20" s="69" t="s">
        <v>424</v>
      </c>
      <c r="B20" s="66" t="s">
        <v>56</v>
      </c>
      <c r="C20" s="69" t="s">
        <v>436</v>
      </c>
      <c r="D20" s="67">
        <v>268.32925389525963</v>
      </c>
      <c r="E20" s="67">
        <v>213.3740711352815</v>
      </c>
      <c r="F20" s="67">
        <v>352.07755636535353</v>
      </c>
      <c r="G20" s="67">
        <v>251.87948852899333</v>
      </c>
      <c r="H20" s="67">
        <v>205.06157362651606</v>
      </c>
      <c r="I20" s="67">
        <v>336.45816770867418</v>
      </c>
      <c r="J20" s="67">
        <v>238</v>
      </c>
      <c r="K20" s="67">
        <v>96</v>
      </c>
      <c r="L20" s="67">
        <v>374</v>
      </c>
      <c r="M20" s="67">
        <v>207</v>
      </c>
      <c r="N20" s="67">
        <v>61</v>
      </c>
      <c r="O20" s="67">
        <v>359</v>
      </c>
      <c r="P20" s="68">
        <v>120</v>
      </c>
      <c r="Q20" s="68">
        <v>63</v>
      </c>
      <c r="R20" s="68">
        <v>258</v>
      </c>
      <c r="S20" s="67">
        <v>233</v>
      </c>
      <c r="T20" s="67">
        <v>69</v>
      </c>
      <c r="U20" s="67">
        <v>851</v>
      </c>
      <c r="V20" s="67">
        <v>113</v>
      </c>
      <c r="W20" s="67">
        <v>-238</v>
      </c>
      <c r="X20" s="67">
        <v>722</v>
      </c>
      <c r="Y20" s="67"/>
      <c r="Z20" s="67">
        <v>742.87664033672547</v>
      </c>
      <c r="AA20" s="67">
        <v>591.66566794541995</v>
      </c>
      <c r="AB20" s="67">
        <v>928.04799998228054</v>
      </c>
      <c r="AC20" s="67">
        <v>761.45636589240564</v>
      </c>
      <c r="AD20" s="67">
        <v>651.96412922450872</v>
      </c>
      <c r="AE20" s="67">
        <v>888.76073121542515</v>
      </c>
      <c r="AF20" s="67">
        <v>641</v>
      </c>
      <c r="AG20" s="67">
        <v>542</v>
      </c>
      <c r="AH20" s="67">
        <v>787</v>
      </c>
      <c r="AI20" s="67">
        <v>717</v>
      </c>
      <c r="AJ20" s="67">
        <v>588</v>
      </c>
      <c r="AK20" s="67">
        <v>874</v>
      </c>
      <c r="AL20" s="68">
        <v>761</v>
      </c>
      <c r="AM20" s="68">
        <v>538</v>
      </c>
      <c r="AN20" s="68">
        <v>984</v>
      </c>
      <c r="AO20" s="67">
        <v>715</v>
      </c>
      <c r="AP20" s="67">
        <v>392</v>
      </c>
      <c r="AQ20" s="67">
        <v>2385</v>
      </c>
      <c r="AR20" s="67">
        <v>-46</v>
      </c>
      <c r="AS20" s="67">
        <v>-455</v>
      </c>
      <c r="AT20" s="67">
        <v>1657</v>
      </c>
      <c r="AU20" s="67"/>
      <c r="AV20" s="67">
        <v>1053.7941057680148</v>
      </c>
      <c r="AW20" s="67">
        <v>879.31005516853327</v>
      </c>
      <c r="AX20" s="67">
        <v>1316.0752506540282</v>
      </c>
      <c r="AY20" s="67">
        <v>696.66414557860105</v>
      </c>
      <c r="AZ20" s="67">
        <v>595.88786479410237</v>
      </c>
      <c r="BA20" s="67">
        <v>818.01309013820924</v>
      </c>
      <c r="BB20" s="67">
        <v>869</v>
      </c>
      <c r="BC20" s="67">
        <v>747</v>
      </c>
      <c r="BD20" s="67">
        <v>1070</v>
      </c>
      <c r="BE20" s="67">
        <v>982</v>
      </c>
      <c r="BF20" s="67">
        <v>822</v>
      </c>
      <c r="BG20" s="67">
        <v>1189</v>
      </c>
      <c r="BH20" s="68">
        <v>1314</v>
      </c>
      <c r="BI20" s="68">
        <v>906</v>
      </c>
      <c r="BJ20" s="68">
        <v>1704</v>
      </c>
      <c r="BK20" s="67">
        <v>1303</v>
      </c>
      <c r="BL20" s="67">
        <v>829</v>
      </c>
      <c r="BM20" s="67">
        <v>3683</v>
      </c>
      <c r="BN20" s="67">
        <v>-11</v>
      </c>
      <c r="BO20" s="67">
        <v>-767</v>
      </c>
      <c r="BP20" s="67">
        <v>2411</v>
      </c>
      <c r="BQ20" s="67"/>
      <c r="BR20" s="15"/>
      <c r="BS20" s="15"/>
    </row>
    <row r="21" spans="1:71" x14ac:dyDescent="0.45">
      <c r="A21" s="69" t="s">
        <v>228</v>
      </c>
      <c r="B21" s="69" t="s">
        <v>56</v>
      </c>
      <c r="C21" s="69" t="s">
        <v>55</v>
      </c>
      <c r="D21" s="67" t="s">
        <v>426</v>
      </c>
      <c r="E21" s="67" t="s">
        <v>426</v>
      </c>
      <c r="F21" s="67" t="s">
        <v>426</v>
      </c>
      <c r="G21" s="67" t="s">
        <v>426</v>
      </c>
      <c r="H21" s="67" t="s">
        <v>426</v>
      </c>
      <c r="I21" s="67" t="s">
        <v>426</v>
      </c>
      <c r="J21" s="67">
        <v>142</v>
      </c>
      <c r="K21" s="67">
        <v>57</v>
      </c>
      <c r="L21" s="67">
        <v>223</v>
      </c>
      <c r="M21" s="67">
        <v>113</v>
      </c>
      <c r="N21" s="67">
        <v>33</v>
      </c>
      <c r="O21" s="67">
        <v>196</v>
      </c>
      <c r="P21" s="68">
        <v>72</v>
      </c>
      <c r="Q21" s="68">
        <v>38</v>
      </c>
      <c r="R21" s="68">
        <v>155</v>
      </c>
      <c r="S21" s="68">
        <v>129</v>
      </c>
      <c r="T21" s="68">
        <v>44</v>
      </c>
      <c r="U21" s="68">
        <v>240</v>
      </c>
      <c r="V21" s="67">
        <v>57</v>
      </c>
      <c r="W21" s="67">
        <v>-70</v>
      </c>
      <c r="X21" s="67">
        <v>168</v>
      </c>
      <c r="Y21" s="67"/>
      <c r="Z21" s="67" t="s">
        <v>426</v>
      </c>
      <c r="AA21" s="67" t="s">
        <v>426</v>
      </c>
      <c r="AB21" s="67" t="s">
        <v>426</v>
      </c>
      <c r="AC21" s="67" t="s">
        <v>426</v>
      </c>
      <c r="AD21" s="67" t="s">
        <v>426</v>
      </c>
      <c r="AE21" s="67" t="s">
        <v>426</v>
      </c>
      <c r="AF21" s="67">
        <v>414</v>
      </c>
      <c r="AG21" s="67">
        <v>350</v>
      </c>
      <c r="AH21" s="67">
        <v>508</v>
      </c>
      <c r="AI21" s="67">
        <v>410</v>
      </c>
      <c r="AJ21" s="67">
        <v>337</v>
      </c>
      <c r="AK21" s="67">
        <v>500</v>
      </c>
      <c r="AL21" s="68">
        <v>425</v>
      </c>
      <c r="AM21" s="68">
        <v>301</v>
      </c>
      <c r="AN21" s="68">
        <v>550</v>
      </c>
      <c r="AO21" s="68">
        <v>322</v>
      </c>
      <c r="AP21" s="68">
        <v>225</v>
      </c>
      <c r="AQ21" s="68">
        <v>498</v>
      </c>
      <c r="AR21" s="67">
        <v>-103</v>
      </c>
      <c r="AS21" s="67">
        <v>-263</v>
      </c>
      <c r="AT21" s="67">
        <v>121</v>
      </c>
      <c r="AU21" s="67"/>
      <c r="AV21" s="67" t="s">
        <v>426</v>
      </c>
      <c r="AW21" s="67" t="s">
        <v>426</v>
      </c>
      <c r="AX21" s="67" t="s">
        <v>426</v>
      </c>
      <c r="AY21" s="67" t="s">
        <v>426</v>
      </c>
      <c r="AZ21" s="67" t="s">
        <v>426</v>
      </c>
      <c r="BA21" s="67" t="s">
        <v>426</v>
      </c>
      <c r="BB21" s="67">
        <v>538</v>
      </c>
      <c r="BC21" s="67">
        <v>462</v>
      </c>
      <c r="BD21" s="67">
        <v>662</v>
      </c>
      <c r="BE21" s="67">
        <v>561</v>
      </c>
      <c r="BF21" s="67">
        <v>469</v>
      </c>
      <c r="BG21" s="67">
        <v>679</v>
      </c>
      <c r="BH21" s="68">
        <v>743</v>
      </c>
      <c r="BI21" s="68">
        <v>512</v>
      </c>
      <c r="BJ21" s="68">
        <v>964</v>
      </c>
      <c r="BK21" s="68">
        <v>680</v>
      </c>
      <c r="BL21" s="68">
        <v>504</v>
      </c>
      <c r="BM21" s="68">
        <v>932</v>
      </c>
      <c r="BN21" s="67">
        <v>-63</v>
      </c>
      <c r="BO21" s="67">
        <v>-347</v>
      </c>
      <c r="BP21" s="67">
        <v>296</v>
      </c>
      <c r="BQ21" s="67"/>
      <c r="BR21" s="15"/>
      <c r="BS21" s="15"/>
    </row>
    <row r="22" spans="1:71" x14ac:dyDescent="0.45">
      <c r="A22" s="69" t="s">
        <v>229</v>
      </c>
      <c r="B22" s="69" t="s">
        <v>56</v>
      </c>
      <c r="C22" s="69" t="s">
        <v>57</v>
      </c>
      <c r="D22" s="67" t="s">
        <v>426</v>
      </c>
      <c r="E22" s="67" t="s">
        <v>426</v>
      </c>
      <c r="F22" s="67" t="s">
        <v>426</v>
      </c>
      <c r="G22" s="67" t="s">
        <v>426</v>
      </c>
      <c r="H22" s="67" t="s">
        <v>426</v>
      </c>
      <c r="I22" s="67" t="s">
        <v>426</v>
      </c>
      <c r="J22" s="67">
        <v>96</v>
      </c>
      <c r="K22" s="67">
        <v>39</v>
      </c>
      <c r="L22" s="67">
        <v>151</v>
      </c>
      <c r="M22" s="67">
        <v>94</v>
      </c>
      <c r="N22" s="67">
        <v>28</v>
      </c>
      <c r="O22" s="67">
        <v>163</v>
      </c>
      <c r="P22" s="68">
        <v>48</v>
      </c>
      <c r="Q22" s="68">
        <v>25</v>
      </c>
      <c r="R22" s="68">
        <v>103</v>
      </c>
      <c r="S22" s="68">
        <v>104</v>
      </c>
      <c r="T22" s="68">
        <v>25</v>
      </c>
      <c r="U22" s="68">
        <v>611</v>
      </c>
      <c r="V22" s="67">
        <v>56</v>
      </c>
      <c r="W22" s="67">
        <v>-168</v>
      </c>
      <c r="X22" s="67">
        <v>554</v>
      </c>
      <c r="Y22" s="67"/>
      <c r="Z22" s="67" t="s">
        <v>426</v>
      </c>
      <c r="AA22" s="67" t="s">
        <v>426</v>
      </c>
      <c r="AB22" s="67" t="s">
        <v>426</v>
      </c>
      <c r="AC22" s="67" t="s">
        <v>426</v>
      </c>
      <c r="AD22" s="67" t="s">
        <v>426</v>
      </c>
      <c r="AE22" s="67" t="s">
        <v>426</v>
      </c>
      <c r="AF22" s="67">
        <v>227</v>
      </c>
      <c r="AG22" s="67">
        <v>192</v>
      </c>
      <c r="AH22" s="67">
        <v>279</v>
      </c>
      <c r="AI22" s="67">
        <v>307</v>
      </c>
      <c r="AJ22" s="67">
        <v>251</v>
      </c>
      <c r="AK22" s="67">
        <v>374</v>
      </c>
      <c r="AL22" s="68">
        <v>336</v>
      </c>
      <c r="AM22" s="68">
        <v>237</v>
      </c>
      <c r="AN22" s="68">
        <v>434</v>
      </c>
      <c r="AO22" s="68">
        <v>393</v>
      </c>
      <c r="AP22" s="68">
        <v>167</v>
      </c>
      <c r="AQ22" s="68">
        <v>1887</v>
      </c>
      <c r="AR22" s="67">
        <v>57</v>
      </c>
      <c r="AS22" s="67">
        <v>-192</v>
      </c>
      <c r="AT22" s="67">
        <v>1536</v>
      </c>
      <c r="AU22" s="67"/>
      <c r="AV22" s="67" t="s">
        <v>426</v>
      </c>
      <c r="AW22" s="67" t="s">
        <v>426</v>
      </c>
      <c r="AX22" s="67" t="s">
        <v>426</v>
      </c>
      <c r="AY22" s="67" t="s">
        <v>426</v>
      </c>
      <c r="AZ22" s="67" t="s">
        <v>426</v>
      </c>
      <c r="BA22" s="67" t="s">
        <v>426</v>
      </c>
      <c r="BB22" s="67">
        <v>331</v>
      </c>
      <c r="BC22" s="67">
        <v>285</v>
      </c>
      <c r="BD22" s="67">
        <v>408</v>
      </c>
      <c r="BE22" s="67">
        <v>421</v>
      </c>
      <c r="BF22" s="67">
        <v>353</v>
      </c>
      <c r="BG22" s="67">
        <v>510</v>
      </c>
      <c r="BH22" s="68">
        <v>571</v>
      </c>
      <c r="BI22" s="68">
        <v>394</v>
      </c>
      <c r="BJ22" s="68">
        <v>740</v>
      </c>
      <c r="BK22" s="68">
        <v>623</v>
      </c>
      <c r="BL22" s="68">
        <v>325</v>
      </c>
      <c r="BM22" s="68">
        <v>2751</v>
      </c>
      <c r="BN22" s="67">
        <v>52</v>
      </c>
      <c r="BO22" s="67">
        <v>-420</v>
      </c>
      <c r="BP22" s="67">
        <v>2115</v>
      </c>
      <c r="BQ22" s="67"/>
      <c r="BR22" s="15"/>
      <c r="BS22" s="15"/>
    </row>
    <row r="23" spans="1:71" x14ac:dyDescent="0.45">
      <c r="A23" s="66" t="s">
        <v>231</v>
      </c>
      <c r="B23" s="66" t="s">
        <v>56</v>
      </c>
      <c r="C23" s="66" t="s">
        <v>76</v>
      </c>
      <c r="D23" s="67">
        <v>312.47481322988045</v>
      </c>
      <c r="E23" s="67">
        <v>266.43602047204899</v>
      </c>
      <c r="F23" s="67">
        <v>394.98331265255547</v>
      </c>
      <c r="G23" s="67">
        <v>198.10711013271919</v>
      </c>
      <c r="H23" s="67">
        <v>164.66719133413565</v>
      </c>
      <c r="I23" s="67">
        <v>319.26572977487876</v>
      </c>
      <c r="J23" s="67">
        <v>190</v>
      </c>
      <c r="K23" s="67">
        <v>73</v>
      </c>
      <c r="L23" s="67">
        <v>451</v>
      </c>
      <c r="M23" s="67">
        <v>264</v>
      </c>
      <c r="N23" s="67">
        <v>66</v>
      </c>
      <c r="O23" s="67">
        <v>495</v>
      </c>
      <c r="P23" s="68">
        <v>353</v>
      </c>
      <c r="Q23" s="68">
        <v>162</v>
      </c>
      <c r="R23" s="68">
        <v>840</v>
      </c>
      <c r="S23" s="68">
        <v>170</v>
      </c>
      <c r="T23" s="68">
        <v>38</v>
      </c>
      <c r="U23" s="68">
        <v>708</v>
      </c>
      <c r="V23" s="67">
        <v>-183</v>
      </c>
      <c r="W23" s="67">
        <v>-950</v>
      </c>
      <c r="X23" s="67">
        <v>366</v>
      </c>
      <c r="Y23" s="67" t="s">
        <v>423</v>
      </c>
      <c r="Z23" s="67">
        <v>904.71254422380287</v>
      </c>
      <c r="AA23" s="67">
        <v>819.99940471039122</v>
      </c>
      <c r="AB23" s="67">
        <v>1026.0833454992362</v>
      </c>
      <c r="AC23" s="67">
        <v>622.29091049570877</v>
      </c>
      <c r="AD23" s="67">
        <v>538.0228889504175</v>
      </c>
      <c r="AE23" s="67">
        <v>723.823169681134</v>
      </c>
      <c r="AF23" s="67">
        <v>831</v>
      </c>
      <c r="AG23" s="67">
        <v>567</v>
      </c>
      <c r="AH23" s="67">
        <v>1183</v>
      </c>
      <c r="AI23" s="67">
        <v>682</v>
      </c>
      <c r="AJ23" s="67">
        <v>546</v>
      </c>
      <c r="AK23" s="67">
        <v>882</v>
      </c>
      <c r="AL23" s="68">
        <v>634</v>
      </c>
      <c r="AM23" s="68">
        <v>441</v>
      </c>
      <c r="AN23" s="68">
        <v>812</v>
      </c>
      <c r="AO23" s="68">
        <v>782</v>
      </c>
      <c r="AP23" s="68">
        <v>349</v>
      </c>
      <c r="AQ23" s="68">
        <v>1659</v>
      </c>
      <c r="AR23" s="67">
        <v>148</v>
      </c>
      <c r="AS23" s="67">
        <v>-378</v>
      </c>
      <c r="AT23" s="67">
        <v>1037</v>
      </c>
      <c r="AU23" s="67" t="s">
        <v>423</v>
      </c>
      <c r="AV23" s="67">
        <v>954.81264254631685</v>
      </c>
      <c r="AW23" s="67">
        <v>862.8870610487138</v>
      </c>
      <c r="AX23" s="67">
        <v>1078.1870791703054</v>
      </c>
      <c r="AY23" s="67">
        <v>958.60197937157193</v>
      </c>
      <c r="AZ23" s="67">
        <v>842.56416245266666</v>
      </c>
      <c r="BA23" s="67">
        <v>1110.5379915944516</v>
      </c>
      <c r="BB23" s="67">
        <v>1238</v>
      </c>
      <c r="BC23" s="67">
        <v>901</v>
      </c>
      <c r="BD23" s="67">
        <v>1652</v>
      </c>
      <c r="BE23" s="67">
        <v>1403</v>
      </c>
      <c r="BF23" s="67">
        <v>1181</v>
      </c>
      <c r="BG23" s="67">
        <v>1745</v>
      </c>
      <c r="BH23" s="68">
        <v>1240</v>
      </c>
      <c r="BI23" s="68">
        <v>873</v>
      </c>
      <c r="BJ23" s="68">
        <v>1512</v>
      </c>
      <c r="BK23" s="68">
        <v>1650</v>
      </c>
      <c r="BL23" s="68">
        <v>938</v>
      </c>
      <c r="BM23" s="68">
        <v>2812</v>
      </c>
      <c r="BN23" s="67">
        <v>410</v>
      </c>
      <c r="BO23" s="67">
        <v>-626</v>
      </c>
      <c r="BP23" s="67">
        <v>1588</v>
      </c>
      <c r="BQ23" s="67" t="s">
        <v>423</v>
      </c>
      <c r="BR23" s="15"/>
      <c r="BS23" s="15"/>
    </row>
    <row r="24" spans="1:71" x14ac:dyDescent="0.45">
      <c r="A24" s="66" t="s">
        <v>233</v>
      </c>
      <c r="B24" s="66" t="s">
        <v>56</v>
      </c>
      <c r="C24" s="66" t="s">
        <v>99</v>
      </c>
      <c r="D24" s="67">
        <v>703.13141417362647</v>
      </c>
      <c r="E24" s="67">
        <v>390.27059445780856</v>
      </c>
      <c r="F24" s="67">
        <v>1086.2244527559922</v>
      </c>
      <c r="G24" s="67">
        <v>516.87092691480234</v>
      </c>
      <c r="H24" s="67">
        <v>309.66473152193009</v>
      </c>
      <c r="I24" s="67">
        <v>811.97055418450441</v>
      </c>
      <c r="J24" s="67">
        <v>495</v>
      </c>
      <c r="K24" s="67">
        <v>194</v>
      </c>
      <c r="L24" s="67">
        <v>1125</v>
      </c>
      <c r="M24" s="67">
        <v>657</v>
      </c>
      <c r="N24" s="67">
        <v>192</v>
      </c>
      <c r="O24" s="67">
        <v>1353</v>
      </c>
      <c r="P24" s="68">
        <v>785</v>
      </c>
      <c r="Q24" s="68">
        <v>268</v>
      </c>
      <c r="R24" s="68">
        <v>1224</v>
      </c>
      <c r="S24" s="68">
        <v>675</v>
      </c>
      <c r="T24" s="68">
        <v>162</v>
      </c>
      <c r="U24" s="68">
        <v>2002</v>
      </c>
      <c r="V24" s="67">
        <v>-110</v>
      </c>
      <c r="W24" s="67">
        <v>-1064</v>
      </c>
      <c r="X24" s="67">
        <v>1296</v>
      </c>
      <c r="Y24" s="67" t="s">
        <v>423</v>
      </c>
      <c r="Z24" s="67">
        <v>1668.8038687603278</v>
      </c>
      <c r="AA24" s="67">
        <v>955.58888317204401</v>
      </c>
      <c r="AB24" s="67">
        <v>2372.8221893055465</v>
      </c>
      <c r="AC24" s="67">
        <v>1369.353331776588</v>
      </c>
      <c r="AD24" s="67">
        <v>819.77320362410296</v>
      </c>
      <c r="AE24" s="67">
        <v>2021.6806831646677</v>
      </c>
      <c r="AF24" s="67">
        <v>1674</v>
      </c>
      <c r="AG24" s="67">
        <v>880</v>
      </c>
      <c r="AH24" s="67">
        <v>2899</v>
      </c>
      <c r="AI24" s="67">
        <v>1731</v>
      </c>
      <c r="AJ24" s="67">
        <v>883</v>
      </c>
      <c r="AK24" s="67">
        <v>2907</v>
      </c>
      <c r="AL24" s="68">
        <v>1686</v>
      </c>
      <c r="AM24" s="68">
        <v>1044</v>
      </c>
      <c r="AN24" s="68">
        <v>2378</v>
      </c>
      <c r="AO24" s="68">
        <v>1547</v>
      </c>
      <c r="AP24" s="68">
        <v>651</v>
      </c>
      <c r="AQ24" s="68">
        <v>3835</v>
      </c>
      <c r="AR24" s="67">
        <v>-139</v>
      </c>
      <c r="AS24" s="67">
        <v>-1395</v>
      </c>
      <c r="AT24" s="67">
        <v>2061</v>
      </c>
      <c r="AU24" s="67" t="s">
        <v>423</v>
      </c>
      <c r="AV24" s="67">
        <v>2184.2382866505641</v>
      </c>
      <c r="AW24" s="67">
        <v>1272.572964797665</v>
      </c>
      <c r="AX24" s="67">
        <v>3118.7058363314914</v>
      </c>
      <c r="AY24" s="67">
        <v>2443.2593256288847</v>
      </c>
      <c r="AZ24" s="67">
        <v>1480.0563079753438</v>
      </c>
      <c r="BA24" s="67">
        <v>3407.1480827882847</v>
      </c>
      <c r="BB24" s="67">
        <v>2500</v>
      </c>
      <c r="BC24" s="67">
        <v>1328</v>
      </c>
      <c r="BD24" s="67">
        <v>3833</v>
      </c>
      <c r="BE24" s="67">
        <v>2922</v>
      </c>
      <c r="BF24" s="67">
        <v>1658</v>
      </c>
      <c r="BG24" s="67">
        <v>4355</v>
      </c>
      <c r="BH24" s="68">
        <v>2992</v>
      </c>
      <c r="BI24" s="68">
        <v>1881</v>
      </c>
      <c r="BJ24" s="68">
        <v>4100</v>
      </c>
      <c r="BK24" s="68">
        <v>3176</v>
      </c>
      <c r="BL24" s="68">
        <v>1593</v>
      </c>
      <c r="BM24" s="68">
        <v>5411</v>
      </c>
      <c r="BN24" s="67">
        <v>184</v>
      </c>
      <c r="BO24" s="67">
        <v>-2553</v>
      </c>
      <c r="BP24" s="67">
        <v>2406</v>
      </c>
      <c r="BQ24" s="67" t="s">
        <v>423</v>
      </c>
      <c r="BR24" s="15"/>
      <c r="BS24" s="15"/>
    </row>
    <row r="25" spans="1:71" x14ac:dyDescent="0.45">
      <c r="A25" s="66" t="s">
        <v>235</v>
      </c>
      <c r="B25" s="66" t="s">
        <v>56</v>
      </c>
      <c r="C25" s="66" t="s">
        <v>112</v>
      </c>
      <c r="D25" s="67">
        <v>824.05866222312852</v>
      </c>
      <c r="E25" s="67">
        <v>442.73323335722841</v>
      </c>
      <c r="F25" s="67">
        <v>1394.4314806074906</v>
      </c>
      <c r="G25" s="67">
        <v>306.81510806326003</v>
      </c>
      <c r="H25" s="67">
        <v>239.96202281787623</v>
      </c>
      <c r="I25" s="67">
        <v>423.6380027776774</v>
      </c>
      <c r="J25" s="67">
        <v>297</v>
      </c>
      <c r="K25" s="67">
        <v>233</v>
      </c>
      <c r="L25" s="67">
        <v>416</v>
      </c>
      <c r="M25" s="67">
        <v>358</v>
      </c>
      <c r="N25" s="67">
        <v>242</v>
      </c>
      <c r="O25" s="67">
        <v>580</v>
      </c>
      <c r="P25" s="68">
        <v>702</v>
      </c>
      <c r="Q25" s="68">
        <v>190</v>
      </c>
      <c r="R25" s="68">
        <v>1192</v>
      </c>
      <c r="S25" s="68">
        <v>481</v>
      </c>
      <c r="T25" s="68">
        <v>110</v>
      </c>
      <c r="U25" s="68">
        <v>1547</v>
      </c>
      <c r="V25" s="67">
        <v>-221</v>
      </c>
      <c r="W25" s="67">
        <v>-1129</v>
      </c>
      <c r="X25" s="67">
        <v>892</v>
      </c>
      <c r="Y25" s="67" t="s">
        <v>423</v>
      </c>
      <c r="Z25" s="67">
        <v>1257.7006527372557</v>
      </c>
      <c r="AA25" s="67">
        <v>837</v>
      </c>
      <c r="AB25" s="67">
        <v>1770.8121227299534</v>
      </c>
      <c r="AC25" s="67">
        <v>1129.7280834802552</v>
      </c>
      <c r="AD25" s="67">
        <v>884.08115141674637</v>
      </c>
      <c r="AE25" s="67">
        <v>1467.1890266803443</v>
      </c>
      <c r="AF25" s="67">
        <v>1144</v>
      </c>
      <c r="AG25" s="67">
        <v>1013</v>
      </c>
      <c r="AH25" s="67">
        <v>1303</v>
      </c>
      <c r="AI25" s="67">
        <v>1026</v>
      </c>
      <c r="AJ25" s="67">
        <v>812</v>
      </c>
      <c r="AK25" s="67">
        <v>1335</v>
      </c>
      <c r="AL25" s="68">
        <v>1138</v>
      </c>
      <c r="AM25" s="68">
        <v>526</v>
      </c>
      <c r="AN25" s="68">
        <v>2306</v>
      </c>
      <c r="AO25" s="68">
        <v>1323</v>
      </c>
      <c r="AP25" s="68">
        <v>521</v>
      </c>
      <c r="AQ25" s="68">
        <v>3194</v>
      </c>
      <c r="AR25" s="67">
        <v>185</v>
      </c>
      <c r="AS25" s="67">
        <v>-1355</v>
      </c>
      <c r="AT25" s="67">
        <v>2167</v>
      </c>
      <c r="AU25" s="67" t="s">
        <v>423</v>
      </c>
      <c r="AV25" s="67">
        <v>1671.1977076664045</v>
      </c>
      <c r="AW25" s="67">
        <v>1019</v>
      </c>
      <c r="AX25" s="67">
        <v>2350.0744636035661</v>
      </c>
      <c r="AY25" s="67">
        <v>1918.4568084564849</v>
      </c>
      <c r="AZ25" s="67">
        <v>1613.2957532414953</v>
      </c>
      <c r="BA25" s="67">
        <v>2402.076106280992</v>
      </c>
      <c r="BB25" s="67">
        <v>1467</v>
      </c>
      <c r="BC25" s="67">
        <v>1316</v>
      </c>
      <c r="BD25" s="67">
        <v>1634</v>
      </c>
      <c r="BE25" s="67">
        <v>2448</v>
      </c>
      <c r="BF25" s="67">
        <v>2051</v>
      </c>
      <c r="BG25" s="67">
        <v>3076</v>
      </c>
      <c r="BH25" s="68">
        <v>2386</v>
      </c>
      <c r="BI25" s="68">
        <v>1410</v>
      </c>
      <c r="BJ25" s="68">
        <v>3455</v>
      </c>
      <c r="BK25" s="68">
        <v>2370</v>
      </c>
      <c r="BL25" s="68">
        <v>1192</v>
      </c>
      <c r="BM25" s="68">
        <v>4129</v>
      </c>
      <c r="BN25" s="67">
        <v>-16</v>
      </c>
      <c r="BO25" s="67">
        <v>-2540</v>
      </c>
      <c r="BP25" s="67">
        <v>2014</v>
      </c>
      <c r="BQ25" s="67" t="s">
        <v>423</v>
      </c>
      <c r="BR25" s="15"/>
      <c r="BS25" s="15"/>
    </row>
    <row r="26" spans="1:71" x14ac:dyDescent="0.45">
      <c r="A26" s="66" t="s">
        <v>236</v>
      </c>
      <c r="B26" s="66" t="s">
        <v>56</v>
      </c>
      <c r="C26" s="66" t="s">
        <v>131</v>
      </c>
      <c r="D26" s="67">
        <v>340.0554906385355</v>
      </c>
      <c r="E26" s="67">
        <v>279.80565913970105</v>
      </c>
      <c r="F26" s="67">
        <v>446.64277303615592</v>
      </c>
      <c r="G26" s="67">
        <v>243.90092685586652</v>
      </c>
      <c r="H26" s="67">
        <v>190.57650185196889</v>
      </c>
      <c r="I26" s="67">
        <v>372.88041677486262</v>
      </c>
      <c r="J26" s="67">
        <v>251</v>
      </c>
      <c r="K26" s="67">
        <v>148</v>
      </c>
      <c r="L26" s="67">
        <v>443</v>
      </c>
      <c r="M26" s="67">
        <v>231</v>
      </c>
      <c r="N26" s="67">
        <v>141</v>
      </c>
      <c r="O26" s="67">
        <v>346</v>
      </c>
      <c r="P26" s="68">
        <v>196</v>
      </c>
      <c r="Q26" s="68">
        <v>70</v>
      </c>
      <c r="R26" s="68">
        <v>375</v>
      </c>
      <c r="S26" s="68">
        <v>224</v>
      </c>
      <c r="T26" s="68">
        <v>82</v>
      </c>
      <c r="U26" s="68">
        <v>365</v>
      </c>
      <c r="V26" s="67">
        <v>28</v>
      </c>
      <c r="W26" s="67">
        <v>-209</v>
      </c>
      <c r="X26" s="67">
        <v>238</v>
      </c>
      <c r="Y26" s="67" t="s">
        <v>423</v>
      </c>
      <c r="Z26" s="67">
        <v>691.09095002482161</v>
      </c>
      <c r="AA26" s="67">
        <v>599.13300659472839</v>
      </c>
      <c r="AB26" s="67">
        <v>808.71238320303439</v>
      </c>
      <c r="AC26" s="67">
        <v>645.9806318851123</v>
      </c>
      <c r="AD26" s="67">
        <v>542.09871508822039</v>
      </c>
      <c r="AE26" s="67">
        <v>794.54595226073741</v>
      </c>
      <c r="AF26" s="67">
        <v>516</v>
      </c>
      <c r="AG26" s="67">
        <v>369</v>
      </c>
      <c r="AH26" s="67">
        <v>666</v>
      </c>
      <c r="AI26" s="67">
        <v>586</v>
      </c>
      <c r="AJ26" s="67">
        <v>395</v>
      </c>
      <c r="AK26" s="67">
        <v>785</v>
      </c>
      <c r="AL26" s="68">
        <v>632</v>
      </c>
      <c r="AM26" s="68">
        <v>468</v>
      </c>
      <c r="AN26" s="68">
        <v>819</v>
      </c>
      <c r="AO26" s="68">
        <v>460</v>
      </c>
      <c r="AP26" s="68">
        <v>284</v>
      </c>
      <c r="AQ26" s="68">
        <v>658</v>
      </c>
      <c r="AR26" s="67">
        <v>-172</v>
      </c>
      <c r="AS26" s="67">
        <v>-417</v>
      </c>
      <c r="AT26" s="67">
        <v>117</v>
      </c>
      <c r="AU26" s="67" t="s">
        <v>423</v>
      </c>
      <c r="AV26" s="67">
        <v>761.85355933664323</v>
      </c>
      <c r="AW26" s="67">
        <v>661.93902227215483</v>
      </c>
      <c r="AX26" s="67">
        <v>889.12265921003814</v>
      </c>
      <c r="AY26" s="67">
        <v>714.11844125902132</v>
      </c>
      <c r="AZ26" s="67">
        <v>601.76963878143624</v>
      </c>
      <c r="BA26" s="67">
        <v>892.55255028037448</v>
      </c>
      <c r="BB26" s="67">
        <v>814</v>
      </c>
      <c r="BC26" s="67">
        <v>598</v>
      </c>
      <c r="BD26" s="67">
        <v>1012</v>
      </c>
      <c r="BE26" s="67">
        <v>874</v>
      </c>
      <c r="BF26" s="67">
        <v>670</v>
      </c>
      <c r="BG26" s="67">
        <v>1105</v>
      </c>
      <c r="BH26" s="68">
        <v>887</v>
      </c>
      <c r="BI26" s="68">
        <v>680</v>
      </c>
      <c r="BJ26" s="68">
        <v>1113</v>
      </c>
      <c r="BK26" s="68">
        <v>1191</v>
      </c>
      <c r="BL26" s="68">
        <v>870</v>
      </c>
      <c r="BM26" s="68">
        <v>1530</v>
      </c>
      <c r="BN26" s="67">
        <v>304</v>
      </c>
      <c r="BO26" s="67">
        <v>-87</v>
      </c>
      <c r="BP26" s="67">
        <v>698</v>
      </c>
      <c r="BQ26" s="67" t="s">
        <v>423</v>
      </c>
      <c r="BR26" s="15"/>
      <c r="BS26" s="15"/>
    </row>
    <row r="27" spans="1:71" x14ac:dyDescent="0.45">
      <c r="A27" s="66" t="s">
        <v>238</v>
      </c>
      <c r="B27" s="66" t="s">
        <v>56</v>
      </c>
      <c r="C27" s="66" t="s">
        <v>139</v>
      </c>
      <c r="D27" s="67">
        <v>438.01566240264799</v>
      </c>
      <c r="E27" s="67">
        <v>312.46675136202771</v>
      </c>
      <c r="F27" s="67">
        <v>570.86138788079711</v>
      </c>
      <c r="G27" s="67">
        <v>327.73824062836491</v>
      </c>
      <c r="H27" s="67">
        <v>242.49649224732119</v>
      </c>
      <c r="I27" s="67">
        <v>427.56865117540076</v>
      </c>
      <c r="J27" s="67">
        <v>380</v>
      </c>
      <c r="K27" s="67">
        <v>159</v>
      </c>
      <c r="L27" s="67">
        <v>725</v>
      </c>
      <c r="M27" s="67">
        <v>372</v>
      </c>
      <c r="N27" s="67">
        <v>246</v>
      </c>
      <c r="O27" s="67">
        <v>626</v>
      </c>
      <c r="P27" s="68">
        <v>232</v>
      </c>
      <c r="Q27" s="68">
        <v>177</v>
      </c>
      <c r="R27" s="68">
        <v>328</v>
      </c>
      <c r="S27" s="68">
        <v>310</v>
      </c>
      <c r="T27" s="68">
        <v>94</v>
      </c>
      <c r="U27" s="68">
        <v>787</v>
      </c>
      <c r="V27" s="67">
        <v>78</v>
      </c>
      <c r="W27" s="67">
        <v>-420</v>
      </c>
      <c r="X27" s="67">
        <v>529</v>
      </c>
      <c r="Y27" s="67" t="s">
        <v>423</v>
      </c>
      <c r="Z27" s="67">
        <v>1514.5739981723166</v>
      </c>
      <c r="AA27" s="67">
        <v>1082.307438312276</v>
      </c>
      <c r="AB27" s="67">
        <v>1927.5205816074892</v>
      </c>
      <c r="AC27" s="67">
        <v>1361.2588976268073</v>
      </c>
      <c r="AD27" s="67">
        <v>981.98105072899136</v>
      </c>
      <c r="AE27" s="67">
        <v>1722.5266595333621</v>
      </c>
      <c r="AF27" s="67">
        <v>1313</v>
      </c>
      <c r="AG27" s="67">
        <v>808</v>
      </c>
      <c r="AH27" s="67">
        <v>1878</v>
      </c>
      <c r="AI27" s="67">
        <v>1392</v>
      </c>
      <c r="AJ27" s="67">
        <v>824</v>
      </c>
      <c r="AK27" s="67">
        <v>2051</v>
      </c>
      <c r="AL27" s="68">
        <v>1181</v>
      </c>
      <c r="AM27" s="68">
        <v>998</v>
      </c>
      <c r="AN27" s="68">
        <v>1404</v>
      </c>
      <c r="AO27" s="68">
        <v>1131</v>
      </c>
      <c r="AP27" s="68">
        <v>645</v>
      </c>
      <c r="AQ27" s="68">
        <v>1813</v>
      </c>
      <c r="AR27" s="67">
        <v>-50</v>
      </c>
      <c r="AS27" s="67">
        <v>-577</v>
      </c>
      <c r="AT27" s="67">
        <v>644</v>
      </c>
      <c r="AU27" s="67" t="s">
        <v>423</v>
      </c>
      <c r="AV27" s="67">
        <v>2248.6599376617078</v>
      </c>
      <c r="AW27" s="67">
        <v>1606.3011161963668</v>
      </c>
      <c r="AX27" s="67">
        <v>2929.537231982642</v>
      </c>
      <c r="AY27" s="67">
        <v>2237.045229254818</v>
      </c>
      <c r="AZ27" s="67">
        <v>1647.5469469362042</v>
      </c>
      <c r="BA27" s="67">
        <v>2819.9672445641017</v>
      </c>
      <c r="BB27" s="67">
        <v>2043</v>
      </c>
      <c r="BC27" s="67">
        <v>1401</v>
      </c>
      <c r="BD27" s="67">
        <v>2862</v>
      </c>
      <c r="BE27" s="67">
        <v>2387</v>
      </c>
      <c r="BF27" s="67">
        <v>1662</v>
      </c>
      <c r="BG27" s="67">
        <v>3128</v>
      </c>
      <c r="BH27" s="68">
        <v>2568</v>
      </c>
      <c r="BI27" s="68">
        <v>2281</v>
      </c>
      <c r="BJ27" s="68">
        <v>2923</v>
      </c>
      <c r="BK27" s="68">
        <v>2948</v>
      </c>
      <c r="BL27" s="68">
        <v>2199</v>
      </c>
      <c r="BM27" s="68">
        <v>3714</v>
      </c>
      <c r="BN27" s="67">
        <v>380</v>
      </c>
      <c r="BO27" s="67">
        <v>-415</v>
      </c>
      <c r="BP27" s="67">
        <v>1223</v>
      </c>
      <c r="BQ27" s="67" t="s">
        <v>423</v>
      </c>
      <c r="BR27" s="15"/>
      <c r="BS27" s="15"/>
    </row>
    <row r="28" spans="1:71" x14ac:dyDescent="0.45">
      <c r="A28" s="66" t="s">
        <v>239</v>
      </c>
      <c r="B28" s="66" t="s">
        <v>56</v>
      </c>
      <c r="C28" s="66" t="s">
        <v>151</v>
      </c>
      <c r="D28" s="67">
        <v>226.71506844735836</v>
      </c>
      <c r="E28" s="67">
        <v>196.02294067928437</v>
      </c>
      <c r="F28" s="67">
        <v>278.43751371152513</v>
      </c>
      <c r="G28" s="67">
        <v>165.33068411911034</v>
      </c>
      <c r="H28" s="67">
        <v>123.03336817254768</v>
      </c>
      <c r="I28" s="67">
        <v>448.51731918319814</v>
      </c>
      <c r="J28" s="67">
        <v>181</v>
      </c>
      <c r="K28" s="67">
        <v>97</v>
      </c>
      <c r="L28" s="67">
        <v>447</v>
      </c>
      <c r="M28" s="67">
        <v>173</v>
      </c>
      <c r="N28" s="67">
        <v>99</v>
      </c>
      <c r="O28" s="67">
        <v>244</v>
      </c>
      <c r="P28" s="68">
        <v>104</v>
      </c>
      <c r="Q28" s="68">
        <v>59</v>
      </c>
      <c r="R28" s="68">
        <v>203</v>
      </c>
      <c r="S28" s="68">
        <v>179</v>
      </c>
      <c r="T28" s="68">
        <v>63</v>
      </c>
      <c r="U28" s="68">
        <v>337</v>
      </c>
      <c r="V28" s="67">
        <v>75</v>
      </c>
      <c r="W28" s="67">
        <v>-77</v>
      </c>
      <c r="X28" s="67">
        <v>249</v>
      </c>
      <c r="Y28" s="67" t="s">
        <v>423</v>
      </c>
      <c r="Z28" s="67">
        <v>633.10870374596345</v>
      </c>
      <c r="AA28" s="67">
        <v>565.43059814998162</v>
      </c>
      <c r="AB28" s="67">
        <v>718.61464774275282</v>
      </c>
      <c r="AC28" s="67">
        <v>473.59690493736673</v>
      </c>
      <c r="AD28" s="67">
        <v>355.70871828513066</v>
      </c>
      <c r="AE28" s="67">
        <v>539.3340865582627</v>
      </c>
      <c r="AF28" s="67">
        <v>744</v>
      </c>
      <c r="AG28" s="67">
        <v>580</v>
      </c>
      <c r="AH28" s="67">
        <v>965</v>
      </c>
      <c r="AI28" s="67">
        <v>593</v>
      </c>
      <c r="AJ28" s="67">
        <v>500</v>
      </c>
      <c r="AK28" s="67">
        <v>701</v>
      </c>
      <c r="AL28" s="68">
        <v>802</v>
      </c>
      <c r="AM28" s="68">
        <v>608</v>
      </c>
      <c r="AN28" s="68">
        <v>1049</v>
      </c>
      <c r="AO28" s="68">
        <v>560</v>
      </c>
      <c r="AP28" s="68">
        <v>394</v>
      </c>
      <c r="AQ28" s="68">
        <v>907</v>
      </c>
      <c r="AR28" s="67">
        <v>-242</v>
      </c>
      <c r="AS28" s="67">
        <v>-510</v>
      </c>
      <c r="AT28" s="67">
        <v>182</v>
      </c>
      <c r="AU28" s="67" t="s">
        <v>423</v>
      </c>
      <c r="AV28" s="67">
        <v>585.17622780667818</v>
      </c>
      <c r="AW28" s="67">
        <v>526.99750745644485</v>
      </c>
      <c r="AX28" s="67">
        <v>657.197833143298</v>
      </c>
      <c r="AY28" s="67">
        <v>652.07241094352298</v>
      </c>
      <c r="AZ28" s="67">
        <v>473.86260688092375</v>
      </c>
      <c r="BA28" s="67">
        <v>736.3696675484689</v>
      </c>
      <c r="BB28" s="67">
        <v>665</v>
      </c>
      <c r="BC28" s="67">
        <v>508</v>
      </c>
      <c r="BD28" s="67">
        <v>851</v>
      </c>
      <c r="BE28" s="67">
        <v>801</v>
      </c>
      <c r="BF28" s="67">
        <v>684</v>
      </c>
      <c r="BG28" s="67">
        <v>931</v>
      </c>
      <c r="BH28" s="68">
        <v>631</v>
      </c>
      <c r="BI28" s="68">
        <v>453</v>
      </c>
      <c r="BJ28" s="68">
        <v>803</v>
      </c>
      <c r="BK28" s="68">
        <v>998</v>
      </c>
      <c r="BL28" s="68">
        <v>746</v>
      </c>
      <c r="BM28" s="68">
        <v>1481</v>
      </c>
      <c r="BN28" s="67">
        <v>367</v>
      </c>
      <c r="BO28" s="67">
        <v>50</v>
      </c>
      <c r="BP28" s="67">
        <v>909</v>
      </c>
      <c r="BQ28" s="67" t="s">
        <v>423</v>
      </c>
      <c r="BR28" s="15"/>
      <c r="BS28" s="15"/>
    </row>
    <row r="29" spans="1:71" x14ac:dyDescent="0.45">
      <c r="A29" s="66" t="s">
        <v>240</v>
      </c>
      <c r="B29" s="66" t="s">
        <v>56</v>
      </c>
      <c r="C29" s="66" t="s">
        <v>173</v>
      </c>
      <c r="D29" s="67">
        <v>199.70573571188629</v>
      </c>
      <c r="E29" s="67">
        <v>159.33707121487612</v>
      </c>
      <c r="F29" s="67">
        <v>313.50108169158506</v>
      </c>
      <c r="G29" s="67">
        <v>140.95843539710404</v>
      </c>
      <c r="H29" s="67">
        <v>114.85683838416435</v>
      </c>
      <c r="I29" s="67">
        <v>199.96419960282702</v>
      </c>
      <c r="J29" s="67">
        <v>93</v>
      </c>
      <c r="K29" s="67">
        <v>49</v>
      </c>
      <c r="L29" s="67">
        <v>159</v>
      </c>
      <c r="M29" s="67">
        <v>130</v>
      </c>
      <c r="N29" s="67">
        <v>66</v>
      </c>
      <c r="O29" s="67">
        <v>321</v>
      </c>
      <c r="P29" s="68">
        <v>93</v>
      </c>
      <c r="Q29" s="68">
        <v>28</v>
      </c>
      <c r="R29" s="68">
        <v>208</v>
      </c>
      <c r="S29" s="68">
        <v>100</v>
      </c>
      <c r="T29" s="68">
        <v>24</v>
      </c>
      <c r="U29" s="68">
        <v>214</v>
      </c>
      <c r="V29" s="67">
        <v>7</v>
      </c>
      <c r="W29" s="67">
        <v>-151</v>
      </c>
      <c r="X29" s="67">
        <v>151</v>
      </c>
      <c r="Y29" s="67" t="s">
        <v>423</v>
      </c>
      <c r="Z29" s="67">
        <v>373.50039056332128</v>
      </c>
      <c r="AA29" s="67">
        <v>308.61272641748121</v>
      </c>
      <c r="AB29" s="67">
        <v>513.82750976446687</v>
      </c>
      <c r="AC29" s="67">
        <v>341.92885883270611</v>
      </c>
      <c r="AD29" s="67">
        <v>279.7239825099922</v>
      </c>
      <c r="AE29" s="67">
        <v>426.23543821989421</v>
      </c>
      <c r="AF29" s="67">
        <v>311</v>
      </c>
      <c r="AG29" s="67">
        <v>247</v>
      </c>
      <c r="AH29" s="67">
        <v>422</v>
      </c>
      <c r="AI29" s="67">
        <v>352</v>
      </c>
      <c r="AJ29" s="67">
        <v>215</v>
      </c>
      <c r="AK29" s="67">
        <v>491</v>
      </c>
      <c r="AL29" s="68">
        <v>262</v>
      </c>
      <c r="AM29" s="68">
        <v>208</v>
      </c>
      <c r="AN29" s="68">
        <v>340</v>
      </c>
      <c r="AO29" s="68">
        <v>319</v>
      </c>
      <c r="AP29" s="68">
        <v>195</v>
      </c>
      <c r="AQ29" s="68">
        <v>514</v>
      </c>
      <c r="AR29" s="67">
        <v>57</v>
      </c>
      <c r="AS29" s="67">
        <v>-91</v>
      </c>
      <c r="AT29" s="67">
        <v>247</v>
      </c>
      <c r="AU29" s="67" t="s">
        <v>423</v>
      </c>
      <c r="AV29" s="67">
        <v>618.79387372479232</v>
      </c>
      <c r="AW29" s="67">
        <v>513.74937532003548</v>
      </c>
      <c r="AX29" s="67">
        <v>848.99113813561257</v>
      </c>
      <c r="AY29" s="67">
        <v>569.11270577018979</v>
      </c>
      <c r="AZ29" s="67">
        <v>476.21857641810834</v>
      </c>
      <c r="BA29" s="67">
        <v>706.64247024532835</v>
      </c>
      <c r="BB29" s="67">
        <v>618</v>
      </c>
      <c r="BC29" s="67">
        <v>533</v>
      </c>
      <c r="BD29" s="67">
        <v>804</v>
      </c>
      <c r="BE29" s="67">
        <v>721</v>
      </c>
      <c r="BF29" s="67">
        <v>523</v>
      </c>
      <c r="BG29" s="67">
        <v>912</v>
      </c>
      <c r="BH29" s="68">
        <v>678</v>
      </c>
      <c r="BI29" s="68">
        <v>571</v>
      </c>
      <c r="BJ29" s="68">
        <v>829</v>
      </c>
      <c r="BK29" s="68">
        <v>806</v>
      </c>
      <c r="BL29" s="68">
        <v>601</v>
      </c>
      <c r="BM29" s="68">
        <v>1091</v>
      </c>
      <c r="BN29" s="67">
        <v>128</v>
      </c>
      <c r="BO29" s="67">
        <v>-125</v>
      </c>
      <c r="BP29" s="67">
        <v>420</v>
      </c>
      <c r="BQ29" s="67" t="s">
        <v>423</v>
      </c>
      <c r="BR29" s="15"/>
      <c r="BS29" s="15"/>
    </row>
    <row r="30" spans="1:71" x14ac:dyDescent="0.45">
      <c r="A30" s="66" t="s">
        <v>242</v>
      </c>
      <c r="B30" s="66" t="s">
        <v>56</v>
      </c>
      <c r="C30" s="66" t="s">
        <v>180</v>
      </c>
      <c r="D30" s="67">
        <v>385.11497598444578</v>
      </c>
      <c r="E30" s="67">
        <v>347.26445883225813</v>
      </c>
      <c r="F30" s="67">
        <v>437.79613677737098</v>
      </c>
      <c r="G30" s="67">
        <v>254.82525402026269</v>
      </c>
      <c r="H30" s="67">
        <v>220.45643535548325</v>
      </c>
      <c r="I30" s="67">
        <v>315.16569504893778</v>
      </c>
      <c r="J30" s="67">
        <v>271</v>
      </c>
      <c r="K30" s="67">
        <v>206</v>
      </c>
      <c r="L30" s="67">
        <v>380</v>
      </c>
      <c r="M30" s="67">
        <v>440</v>
      </c>
      <c r="N30" s="67">
        <v>252</v>
      </c>
      <c r="O30" s="67">
        <v>788</v>
      </c>
      <c r="P30" s="68">
        <v>212</v>
      </c>
      <c r="Q30" s="68">
        <v>106</v>
      </c>
      <c r="R30" s="68">
        <v>394</v>
      </c>
      <c r="S30" s="68">
        <v>311</v>
      </c>
      <c r="T30" s="68">
        <v>81</v>
      </c>
      <c r="U30" s="68">
        <v>750</v>
      </c>
      <c r="V30" s="67">
        <v>99</v>
      </c>
      <c r="W30" s="67">
        <v>-346</v>
      </c>
      <c r="X30" s="67">
        <v>548</v>
      </c>
      <c r="Y30" s="67" t="s">
        <v>423</v>
      </c>
      <c r="Z30" s="67">
        <v>722.17476026300483</v>
      </c>
      <c r="AA30" s="67">
        <v>655.52245271309744</v>
      </c>
      <c r="AB30" s="67">
        <v>806.04594553358743</v>
      </c>
      <c r="AC30" s="67">
        <v>908.7194966943598</v>
      </c>
      <c r="AD30" s="67">
        <v>804.54309866615677</v>
      </c>
      <c r="AE30" s="67">
        <v>1114.5485516583051</v>
      </c>
      <c r="AF30" s="67">
        <v>759</v>
      </c>
      <c r="AG30" s="67">
        <v>656</v>
      </c>
      <c r="AH30" s="67">
        <v>885</v>
      </c>
      <c r="AI30" s="67">
        <v>809</v>
      </c>
      <c r="AJ30" s="67">
        <v>605</v>
      </c>
      <c r="AK30" s="67">
        <v>1108</v>
      </c>
      <c r="AL30" s="68">
        <v>833</v>
      </c>
      <c r="AM30" s="68">
        <v>439</v>
      </c>
      <c r="AN30" s="68">
        <v>1431</v>
      </c>
      <c r="AO30" s="68">
        <v>974</v>
      </c>
      <c r="AP30" s="68">
        <v>551</v>
      </c>
      <c r="AQ30" s="68">
        <v>1700</v>
      </c>
      <c r="AR30" s="67">
        <v>141</v>
      </c>
      <c r="AS30" s="67">
        <v>-630</v>
      </c>
      <c r="AT30" s="67">
        <v>972</v>
      </c>
      <c r="AU30" s="67" t="s">
        <v>423</v>
      </c>
      <c r="AV30" s="67">
        <v>1167.7102637525491</v>
      </c>
      <c r="AW30" s="67">
        <v>1071.5574045252547</v>
      </c>
      <c r="AX30" s="67">
        <v>1292.1271375328774</v>
      </c>
      <c r="AY30" s="67">
        <v>1234.455249285377</v>
      </c>
      <c r="AZ30" s="67">
        <v>1081.6865422761857</v>
      </c>
      <c r="BA30" s="67">
        <v>1462.2397568342333</v>
      </c>
      <c r="BB30" s="67">
        <v>1264</v>
      </c>
      <c r="BC30" s="67">
        <v>1123</v>
      </c>
      <c r="BD30" s="67">
        <v>1435</v>
      </c>
      <c r="BE30" s="67">
        <v>1260</v>
      </c>
      <c r="BF30" s="67">
        <v>991</v>
      </c>
      <c r="BG30" s="67">
        <v>1537</v>
      </c>
      <c r="BH30" s="68">
        <v>1806</v>
      </c>
      <c r="BI30" s="68">
        <v>1088</v>
      </c>
      <c r="BJ30" s="68">
        <v>2571</v>
      </c>
      <c r="BK30" s="68">
        <v>1831</v>
      </c>
      <c r="BL30" s="68">
        <v>1070</v>
      </c>
      <c r="BM30" s="68">
        <v>2472</v>
      </c>
      <c r="BN30" s="67">
        <v>25</v>
      </c>
      <c r="BO30" s="67">
        <v>-995</v>
      </c>
      <c r="BP30" s="67">
        <v>975</v>
      </c>
      <c r="BQ30" s="67" t="s">
        <v>423</v>
      </c>
      <c r="BR30" s="15"/>
      <c r="BS30" s="15"/>
    </row>
    <row r="31" spans="1:71" x14ac:dyDescent="0.45">
      <c r="A31" s="66" t="s">
        <v>243</v>
      </c>
      <c r="B31" s="66" t="s">
        <v>56</v>
      </c>
      <c r="C31" s="66" t="s">
        <v>187</v>
      </c>
      <c r="D31" s="67">
        <v>97.796284607157006</v>
      </c>
      <c r="E31" s="67">
        <v>76.856390509694151</v>
      </c>
      <c r="F31" s="67">
        <v>148.12107265947864</v>
      </c>
      <c r="G31" s="67">
        <v>139.33366653663771</v>
      </c>
      <c r="H31" s="67">
        <v>79.734814492191688</v>
      </c>
      <c r="I31" s="67">
        <v>370.8366969244002</v>
      </c>
      <c r="J31" s="67">
        <v>46</v>
      </c>
      <c r="K31" s="67">
        <v>25</v>
      </c>
      <c r="L31" s="67">
        <v>109</v>
      </c>
      <c r="M31" s="67">
        <v>93</v>
      </c>
      <c r="N31" s="67">
        <v>34</v>
      </c>
      <c r="O31" s="67">
        <v>180</v>
      </c>
      <c r="P31" s="68">
        <v>163</v>
      </c>
      <c r="Q31" s="68">
        <v>37</v>
      </c>
      <c r="R31" s="68">
        <v>560</v>
      </c>
      <c r="S31" s="68">
        <v>104</v>
      </c>
      <c r="T31" s="68">
        <v>24</v>
      </c>
      <c r="U31" s="68">
        <v>270</v>
      </c>
      <c r="V31" s="67">
        <v>-59</v>
      </c>
      <c r="W31" s="67">
        <v>-483</v>
      </c>
      <c r="X31" s="67">
        <v>166</v>
      </c>
      <c r="Y31" s="67" t="s">
        <v>423</v>
      </c>
      <c r="Z31" s="67">
        <v>91.597217288521506</v>
      </c>
      <c r="AA31" s="67">
        <v>88</v>
      </c>
      <c r="AB31" s="67">
        <v>126.50529619634966</v>
      </c>
      <c r="AC31" s="67">
        <v>160.40533086681029</v>
      </c>
      <c r="AD31" s="67">
        <v>61.94481504174626</v>
      </c>
      <c r="AE31" s="67">
        <v>239.91387890206622</v>
      </c>
      <c r="AF31" s="67">
        <v>135</v>
      </c>
      <c r="AG31" s="67">
        <v>91</v>
      </c>
      <c r="AH31" s="67">
        <v>257</v>
      </c>
      <c r="AI31" s="67">
        <v>164</v>
      </c>
      <c r="AJ31" s="67">
        <v>92</v>
      </c>
      <c r="AK31" s="67">
        <v>283</v>
      </c>
      <c r="AL31" s="68">
        <v>139</v>
      </c>
      <c r="AM31" s="68">
        <v>40</v>
      </c>
      <c r="AN31" s="68">
        <v>264</v>
      </c>
      <c r="AO31" s="68">
        <v>206</v>
      </c>
      <c r="AP31" s="68">
        <v>83</v>
      </c>
      <c r="AQ31" s="68">
        <v>483</v>
      </c>
      <c r="AR31" s="67">
        <v>67</v>
      </c>
      <c r="AS31" s="67">
        <v>-127</v>
      </c>
      <c r="AT31" s="67">
        <v>364</v>
      </c>
      <c r="AU31" s="67" t="s">
        <v>423</v>
      </c>
      <c r="AV31" s="67">
        <v>209.6064981043215</v>
      </c>
      <c r="AW31" s="67">
        <v>162.63349321627607</v>
      </c>
      <c r="AX31" s="67">
        <v>286.36998054901534</v>
      </c>
      <c r="AY31" s="67">
        <v>207.45462329222801</v>
      </c>
      <c r="AZ31" s="67">
        <v>73.750150986358392</v>
      </c>
      <c r="BA31" s="67">
        <v>275.37925270919038</v>
      </c>
      <c r="BB31" s="67">
        <v>320</v>
      </c>
      <c r="BC31" s="67">
        <v>159</v>
      </c>
      <c r="BD31" s="67">
        <v>549</v>
      </c>
      <c r="BE31" s="67">
        <v>473</v>
      </c>
      <c r="BF31" s="67">
        <v>341</v>
      </c>
      <c r="BG31" s="67">
        <v>719</v>
      </c>
      <c r="BH31" s="68">
        <v>380</v>
      </c>
      <c r="BI31" s="68">
        <v>111</v>
      </c>
      <c r="BJ31" s="68">
        <v>628</v>
      </c>
      <c r="BK31" s="68">
        <v>432</v>
      </c>
      <c r="BL31" s="68">
        <v>185</v>
      </c>
      <c r="BM31" s="68">
        <v>725</v>
      </c>
      <c r="BN31" s="67">
        <v>52</v>
      </c>
      <c r="BO31" s="67">
        <v>-283</v>
      </c>
      <c r="BP31" s="67">
        <v>463</v>
      </c>
      <c r="BQ31" s="67" t="s">
        <v>423</v>
      </c>
      <c r="BR31" s="15"/>
      <c r="BS31" s="15"/>
    </row>
    <row r="32" spans="1:71" x14ac:dyDescent="0.45">
      <c r="A32" s="66" t="s">
        <v>245</v>
      </c>
      <c r="B32" s="66" t="s">
        <v>49</v>
      </c>
      <c r="C32" s="66" t="s">
        <v>48</v>
      </c>
      <c r="D32" s="67">
        <v>224.02826058871588</v>
      </c>
      <c r="E32" s="67">
        <v>156.30413345838707</v>
      </c>
      <c r="F32" s="67">
        <v>369.70550101676298</v>
      </c>
      <c r="G32" s="67">
        <v>214.27783549249313</v>
      </c>
      <c r="H32" s="67">
        <v>162.76186076481719</v>
      </c>
      <c r="I32" s="67">
        <v>344.00999047490535</v>
      </c>
      <c r="J32" s="67">
        <v>143</v>
      </c>
      <c r="K32" s="67">
        <v>94</v>
      </c>
      <c r="L32" s="67">
        <v>256</v>
      </c>
      <c r="M32" s="67">
        <v>191</v>
      </c>
      <c r="N32" s="67">
        <v>125</v>
      </c>
      <c r="O32" s="67">
        <v>347</v>
      </c>
      <c r="P32" s="68">
        <v>114</v>
      </c>
      <c r="Q32" s="68">
        <v>75</v>
      </c>
      <c r="R32" s="68">
        <v>224</v>
      </c>
      <c r="S32" s="68">
        <v>287</v>
      </c>
      <c r="T32" s="68">
        <v>145</v>
      </c>
      <c r="U32" s="68">
        <v>459</v>
      </c>
      <c r="V32" s="67">
        <v>173</v>
      </c>
      <c r="W32" s="67">
        <v>-8</v>
      </c>
      <c r="X32" s="67">
        <v>345</v>
      </c>
      <c r="Y32" s="67" t="s">
        <v>423</v>
      </c>
      <c r="Z32" s="67">
        <v>419.08971260446395</v>
      </c>
      <c r="AA32" s="67">
        <v>297.76728596865041</v>
      </c>
      <c r="AB32" s="67">
        <v>540.96271847251955</v>
      </c>
      <c r="AC32" s="67">
        <v>445.44779552555059</v>
      </c>
      <c r="AD32" s="67">
        <v>350.76719023672649</v>
      </c>
      <c r="AE32" s="67">
        <v>557.87224056018124</v>
      </c>
      <c r="AF32" s="67">
        <v>336</v>
      </c>
      <c r="AG32" s="67">
        <v>261</v>
      </c>
      <c r="AH32" s="67">
        <v>446</v>
      </c>
      <c r="AI32" s="67">
        <v>385</v>
      </c>
      <c r="AJ32" s="67">
        <v>230</v>
      </c>
      <c r="AK32" s="67">
        <v>562</v>
      </c>
      <c r="AL32" s="68">
        <v>446</v>
      </c>
      <c r="AM32" s="68">
        <v>347</v>
      </c>
      <c r="AN32" s="68">
        <v>585</v>
      </c>
      <c r="AO32" s="68">
        <v>331</v>
      </c>
      <c r="AP32" s="68">
        <v>175</v>
      </c>
      <c r="AQ32" s="68">
        <v>542</v>
      </c>
      <c r="AR32" s="67">
        <v>-115</v>
      </c>
      <c r="AS32" s="67">
        <v>-335</v>
      </c>
      <c r="AT32" s="67">
        <v>112</v>
      </c>
      <c r="AU32" s="67" t="s">
        <v>423</v>
      </c>
      <c r="AV32" s="67">
        <v>350.48366227918802</v>
      </c>
      <c r="AW32" s="67">
        <v>286</v>
      </c>
      <c r="AX32" s="67">
        <v>457.28223195986271</v>
      </c>
      <c r="AY32" s="67">
        <v>419.27436898195634</v>
      </c>
      <c r="AZ32" s="67">
        <v>336.4492058862316</v>
      </c>
      <c r="BA32" s="67">
        <v>514.46242374640974</v>
      </c>
      <c r="BB32" s="67">
        <v>514</v>
      </c>
      <c r="BC32" s="67">
        <v>413</v>
      </c>
      <c r="BD32" s="67">
        <v>655</v>
      </c>
      <c r="BE32" s="67">
        <v>658</v>
      </c>
      <c r="BF32" s="67">
        <v>521</v>
      </c>
      <c r="BG32" s="67">
        <v>916</v>
      </c>
      <c r="BH32" s="68">
        <v>590</v>
      </c>
      <c r="BI32" s="68">
        <v>465</v>
      </c>
      <c r="BJ32" s="68">
        <v>739</v>
      </c>
      <c r="BK32" s="68">
        <v>675</v>
      </c>
      <c r="BL32" s="68">
        <v>388</v>
      </c>
      <c r="BM32" s="68">
        <v>984</v>
      </c>
      <c r="BN32" s="67">
        <v>85</v>
      </c>
      <c r="BO32" s="67">
        <v>-232</v>
      </c>
      <c r="BP32" s="67">
        <v>421</v>
      </c>
      <c r="BQ32" s="67" t="s">
        <v>423</v>
      </c>
      <c r="BR32" s="15"/>
      <c r="BS32" s="15"/>
    </row>
    <row r="33" spans="1:71" x14ac:dyDescent="0.45">
      <c r="A33" s="66" t="s">
        <v>246</v>
      </c>
      <c r="B33" s="66" t="s">
        <v>49</v>
      </c>
      <c r="C33" s="66" t="s">
        <v>50</v>
      </c>
      <c r="D33" s="67">
        <v>165.67581518132891</v>
      </c>
      <c r="E33" s="67">
        <v>131.41541046085746</v>
      </c>
      <c r="F33" s="67">
        <v>239.46066313334353</v>
      </c>
      <c r="G33" s="67">
        <v>254.32438237128511</v>
      </c>
      <c r="H33" s="67">
        <v>193.75077221087417</v>
      </c>
      <c r="I33" s="67">
        <v>386.1827352618007</v>
      </c>
      <c r="J33" s="67">
        <v>244</v>
      </c>
      <c r="K33" s="67">
        <v>111</v>
      </c>
      <c r="L33" s="67">
        <v>398</v>
      </c>
      <c r="M33" s="67">
        <v>200</v>
      </c>
      <c r="N33" s="67">
        <v>103</v>
      </c>
      <c r="O33" s="67">
        <v>415</v>
      </c>
      <c r="P33" s="68">
        <v>334</v>
      </c>
      <c r="Q33" s="68">
        <v>123</v>
      </c>
      <c r="R33" s="68">
        <v>971</v>
      </c>
      <c r="S33" s="68">
        <v>258</v>
      </c>
      <c r="T33" s="68">
        <v>58</v>
      </c>
      <c r="U33" s="68">
        <v>607</v>
      </c>
      <c r="V33" s="67">
        <v>-76</v>
      </c>
      <c r="W33" s="67">
        <v>-701</v>
      </c>
      <c r="X33" s="67">
        <v>307</v>
      </c>
      <c r="Y33" s="67" t="s">
        <v>423</v>
      </c>
      <c r="Z33" s="67">
        <v>373.11867982812231</v>
      </c>
      <c r="AA33" s="67">
        <v>306.74277742386079</v>
      </c>
      <c r="AB33" s="67">
        <v>471.75235026856149</v>
      </c>
      <c r="AC33" s="67">
        <v>318.87840132650524</v>
      </c>
      <c r="AD33" s="67">
        <v>251.80959203564535</v>
      </c>
      <c r="AE33" s="67">
        <v>407.84155740194575</v>
      </c>
      <c r="AF33" s="67">
        <v>479</v>
      </c>
      <c r="AG33" s="67">
        <v>347</v>
      </c>
      <c r="AH33" s="67">
        <v>682</v>
      </c>
      <c r="AI33" s="67">
        <v>286</v>
      </c>
      <c r="AJ33" s="67">
        <v>214</v>
      </c>
      <c r="AK33" s="67">
        <v>389</v>
      </c>
      <c r="AL33" s="68">
        <v>352</v>
      </c>
      <c r="AM33" s="68">
        <v>207</v>
      </c>
      <c r="AN33" s="68">
        <v>586</v>
      </c>
      <c r="AO33" s="68">
        <v>367</v>
      </c>
      <c r="AP33" s="68">
        <v>137</v>
      </c>
      <c r="AQ33" s="68">
        <v>804</v>
      </c>
      <c r="AR33" s="67">
        <v>15</v>
      </c>
      <c r="AS33" s="67">
        <v>-418</v>
      </c>
      <c r="AT33" s="67">
        <v>445</v>
      </c>
      <c r="AU33" s="67" t="s">
        <v>423</v>
      </c>
      <c r="AV33" s="67">
        <v>917.20550499054866</v>
      </c>
      <c r="AW33" s="67">
        <v>780.38250870013235</v>
      </c>
      <c r="AX33" s="67">
        <v>1124.6571791148144</v>
      </c>
      <c r="AY33" s="67">
        <v>918.79721630220968</v>
      </c>
      <c r="AZ33" s="67">
        <v>764.87003967730129</v>
      </c>
      <c r="BA33" s="67">
        <v>1130.6855169370622</v>
      </c>
      <c r="BB33" s="67">
        <v>1000</v>
      </c>
      <c r="BC33" s="67">
        <v>784</v>
      </c>
      <c r="BD33" s="67">
        <v>1319</v>
      </c>
      <c r="BE33" s="67">
        <v>934</v>
      </c>
      <c r="BF33" s="67">
        <v>725</v>
      </c>
      <c r="BG33" s="67">
        <v>1136</v>
      </c>
      <c r="BH33" s="68">
        <v>982</v>
      </c>
      <c r="BI33" s="68">
        <v>611</v>
      </c>
      <c r="BJ33" s="68">
        <v>1556</v>
      </c>
      <c r="BK33" s="68">
        <v>958</v>
      </c>
      <c r="BL33" s="68">
        <v>515</v>
      </c>
      <c r="BM33" s="68">
        <v>1562</v>
      </c>
      <c r="BN33" s="67">
        <v>-24</v>
      </c>
      <c r="BO33" s="67">
        <v>-845</v>
      </c>
      <c r="BP33" s="67">
        <v>681</v>
      </c>
      <c r="BQ33" s="67" t="s">
        <v>423</v>
      </c>
      <c r="BR33" s="15"/>
      <c r="BS33" s="15"/>
    </row>
    <row r="34" spans="1:71" x14ac:dyDescent="0.45">
      <c r="A34" s="66" t="s">
        <v>247</v>
      </c>
      <c r="B34" s="66" t="s">
        <v>49</v>
      </c>
      <c r="C34" s="66" t="s">
        <v>58</v>
      </c>
      <c r="D34" s="67">
        <v>128.03847421255801</v>
      </c>
      <c r="E34" s="67">
        <v>100.94304349116462</v>
      </c>
      <c r="F34" s="67">
        <v>204.6196981514349</v>
      </c>
      <c r="G34" s="67">
        <v>85.392896776610399</v>
      </c>
      <c r="H34" s="67">
        <v>68.039608541357524</v>
      </c>
      <c r="I34" s="67">
        <v>204.74062921840107</v>
      </c>
      <c r="J34" s="67">
        <v>114</v>
      </c>
      <c r="K34" s="67">
        <v>26</v>
      </c>
      <c r="L34" s="67">
        <v>243</v>
      </c>
      <c r="M34" s="67">
        <v>96</v>
      </c>
      <c r="N34" s="67">
        <v>34</v>
      </c>
      <c r="O34" s="67">
        <v>271</v>
      </c>
      <c r="P34" s="68">
        <v>123</v>
      </c>
      <c r="Q34" s="68">
        <v>31</v>
      </c>
      <c r="R34" s="68">
        <v>347</v>
      </c>
      <c r="S34" s="68">
        <v>143</v>
      </c>
      <c r="T34" s="68">
        <v>32</v>
      </c>
      <c r="U34" s="68">
        <v>183</v>
      </c>
      <c r="V34" s="67">
        <v>20</v>
      </c>
      <c r="W34" s="67">
        <v>-297</v>
      </c>
      <c r="X34" s="67">
        <v>88</v>
      </c>
      <c r="Y34" s="67" t="s">
        <v>423</v>
      </c>
      <c r="Z34" s="67">
        <v>186.00958386617572</v>
      </c>
      <c r="AA34" s="67">
        <v>144.76040671926609</v>
      </c>
      <c r="AB34" s="67">
        <v>256.49014396910786</v>
      </c>
      <c r="AC34" s="67">
        <v>189.82845011582754</v>
      </c>
      <c r="AD34" s="67">
        <v>127.91430493610144</v>
      </c>
      <c r="AE34" s="67">
        <v>249.37475764572622</v>
      </c>
      <c r="AF34" s="67">
        <v>202</v>
      </c>
      <c r="AG34" s="67">
        <v>111</v>
      </c>
      <c r="AH34" s="67">
        <v>394</v>
      </c>
      <c r="AI34" s="67">
        <v>223</v>
      </c>
      <c r="AJ34" s="67">
        <v>106</v>
      </c>
      <c r="AK34" s="67">
        <v>406</v>
      </c>
      <c r="AL34" s="68">
        <v>187</v>
      </c>
      <c r="AM34" s="68">
        <v>120</v>
      </c>
      <c r="AN34" s="68">
        <v>403</v>
      </c>
      <c r="AO34" s="68">
        <v>220</v>
      </c>
      <c r="AP34" s="68">
        <v>78</v>
      </c>
      <c r="AQ34" s="68">
        <v>245</v>
      </c>
      <c r="AR34" s="67">
        <v>33</v>
      </c>
      <c r="AS34" s="67">
        <v>-330</v>
      </c>
      <c r="AT34" s="67">
        <v>54</v>
      </c>
      <c r="AU34" s="67" t="s">
        <v>423</v>
      </c>
      <c r="AV34" s="67">
        <v>400.95194192126627</v>
      </c>
      <c r="AW34" s="67">
        <v>315.78673346487909</v>
      </c>
      <c r="AX34" s="67">
        <v>522.01355277894095</v>
      </c>
      <c r="AY34" s="67">
        <v>329.77865310756204</v>
      </c>
      <c r="AZ34" s="67">
        <v>235.10176356810146</v>
      </c>
      <c r="BA34" s="67">
        <v>431.99507430233308</v>
      </c>
      <c r="BB34" s="67">
        <v>346</v>
      </c>
      <c r="BC34" s="67">
        <v>213</v>
      </c>
      <c r="BD34" s="67">
        <v>580</v>
      </c>
      <c r="BE34" s="67">
        <v>380</v>
      </c>
      <c r="BF34" s="67">
        <v>208</v>
      </c>
      <c r="BG34" s="67">
        <v>619</v>
      </c>
      <c r="BH34" s="68">
        <v>414</v>
      </c>
      <c r="BI34" s="68">
        <v>286</v>
      </c>
      <c r="BJ34" s="68">
        <v>900</v>
      </c>
      <c r="BK34" s="68">
        <v>405</v>
      </c>
      <c r="BL34" s="68">
        <v>242</v>
      </c>
      <c r="BM34" s="68">
        <v>1006</v>
      </c>
      <c r="BN34" s="67">
        <v>-9</v>
      </c>
      <c r="BO34" s="67">
        <v>-409</v>
      </c>
      <c r="BP34" s="67">
        <v>565</v>
      </c>
      <c r="BQ34" s="67" t="s">
        <v>423</v>
      </c>
      <c r="BR34" s="15"/>
      <c r="BS34" s="15"/>
    </row>
    <row r="35" spans="1:71" x14ac:dyDescent="0.45">
      <c r="A35" s="66" t="s">
        <v>248</v>
      </c>
      <c r="B35" s="66" t="s">
        <v>49</v>
      </c>
      <c r="C35" s="66" t="s">
        <v>69</v>
      </c>
      <c r="D35" s="67">
        <v>273.97713280498721</v>
      </c>
      <c r="E35" s="67">
        <v>214.21456838591391</v>
      </c>
      <c r="F35" s="67">
        <v>349.09593344118525</v>
      </c>
      <c r="G35" s="67">
        <v>292.88623825508</v>
      </c>
      <c r="H35" s="67">
        <v>218.1336599155571</v>
      </c>
      <c r="I35" s="67">
        <v>398.7901287163142</v>
      </c>
      <c r="J35" s="67">
        <v>406</v>
      </c>
      <c r="K35" s="67">
        <v>250</v>
      </c>
      <c r="L35" s="67">
        <v>586</v>
      </c>
      <c r="M35" s="67">
        <v>319</v>
      </c>
      <c r="N35" s="67">
        <v>175</v>
      </c>
      <c r="O35" s="67">
        <v>569</v>
      </c>
      <c r="P35" s="68">
        <v>235</v>
      </c>
      <c r="Q35" s="68">
        <v>136</v>
      </c>
      <c r="R35" s="68">
        <v>431</v>
      </c>
      <c r="S35" s="68">
        <v>489</v>
      </c>
      <c r="T35" s="68">
        <v>273</v>
      </c>
      <c r="U35" s="68">
        <v>782</v>
      </c>
      <c r="V35" s="67">
        <v>254</v>
      </c>
      <c r="W35" s="67">
        <v>-17</v>
      </c>
      <c r="X35" s="67">
        <v>556</v>
      </c>
      <c r="Y35" s="67" t="s">
        <v>423</v>
      </c>
      <c r="Z35" s="67">
        <v>610.3573895475721</v>
      </c>
      <c r="AA35" s="67">
        <v>484.17714677721204</v>
      </c>
      <c r="AB35" s="67">
        <v>736.43113859376422</v>
      </c>
      <c r="AC35" s="67">
        <v>539.81860659435188</v>
      </c>
      <c r="AD35" s="67">
        <v>395.77120822795905</v>
      </c>
      <c r="AE35" s="67">
        <v>670.31155175711251</v>
      </c>
      <c r="AF35" s="67">
        <v>483</v>
      </c>
      <c r="AG35" s="67">
        <v>347</v>
      </c>
      <c r="AH35" s="67">
        <v>676</v>
      </c>
      <c r="AI35" s="67">
        <v>660</v>
      </c>
      <c r="AJ35" s="67">
        <v>336</v>
      </c>
      <c r="AK35" s="67">
        <v>952</v>
      </c>
      <c r="AL35" s="68">
        <v>578</v>
      </c>
      <c r="AM35" s="68">
        <v>391</v>
      </c>
      <c r="AN35" s="68">
        <v>834</v>
      </c>
      <c r="AO35" s="68">
        <v>429</v>
      </c>
      <c r="AP35" s="68">
        <v>204</v>
      </c>
      <c r="AQ35" s="68">
        <v>761</v>
      </c>
      <c r="AR35" s="67">
        <v>-149</v>
      </c>
      <c r="AS35" s="67">
        <v>-528</v>
      </c>
      <c r="AT35" s="67">
        <v>238</v>
      </c>
      <c r="AU35" s="67" t="s">
        <v>423</v>
      </c>
      <c r="AV35" s="67">
        <v>973.37171907185063</v>
      </c>
      <c r="AW35" s="67">
        <v>768.75650277767727</v>
      </c>
      <c r="AX35" s="67">
        <v>1190.7283769845228</v>
      </c>
      <c r="AY35" s="67">
        <v>1001.1025554185078</v>
      </c>
      <c r="AZ35" s="67">
        <v>750.65043785507203</v>
      </c>
      <c r="BA35" s="67">
        <v>1228.0168099511186</v>
      </c>
      <c r="BB35" s="67">
        <v>837</v>
      </c>
      <c r="BC35" s="67">
        <v>650</v>
      </c>
      <c r="BD35" s="67">
        <v>1127</v>
      </c>
      <c r="BE35" s="67">
        <v>841</v>
      </c>
      <c r="BF35" s="67">
        <v>616</v>
      </c>
      <c r="BG35" s="67">
        <v>1192</v>
      </c>
      <c r="BH35" s="68">
        <v>1077</v>
      </c>
      <c r="BI35" s="68">
        <v>758</v>
      </c>
      <c r="BJ35" s="68">
        <v>1468</v>
      </c>
      <c r="BK35" s="68">
        <v>1392</v>
      </c>
      <c r="BL35" s="68">
        <v>919</v>
      </c>
      <c r="BM35" s="68">
        <v>1965</v>
      </c>
      <c r="BN35" s="67">
        <v>315</v>
      </c>
      <c r="BO35" s="67">
        <v>-287</v>
      </c>
      <c r="BP35" s="67">
        <v>967</v>
      </c>
      <c r="BQ35" s="67" t="s">
        <v>423</v>
      </c>
      <c r="BR35" s="15"/>
      <c r="BS35" s="15"/>
    </row>
    <row r="36" spans="1:71" x14ac:dyDescent="0.45">
      <c r="A36" s="66" t="s">
        <v>249</v>
      </c>
      <c r="B36" s="66" t="s">
        <v>49</v>
      </c>
      <c r="C36" s="66" t="s">
        <v>72</v>
      </c>
      <c r="D36" s="67">
        <v>169.11258866268224</v>
      </c>
      <c r="E36" s="67">
        <v>99.819106861972998</v>
      </c>
      <c r="F36" s="67">
        <v>334.48276402085384</v>
      </c>
      <c r="G36" s="67">
        <v>185.8889556623669</v>
      </c>
      <c r="H36" s="67">
        <v>134.65793955863271</v>
      </c>
      <c r="I36" s="67">
        <v>351.18201204423048</v>
      </c>
      <c r="J36" s="67">
        <v>115</v>
      </c>
      <c r="K36" s="67">
        <v>33</v>
      </c>
      <c r="L36" s="67">
        <v>235</v>
      </c>
      <c r="M36" s="67">
        <v>149</v>
      </c>
      <c r="N36" s="67">
        <v>69</v>
      </c>
      <c r="O36" s="67">
        <v>398</v>
      </c>
      <c r="P36" s="68">
        <v>248</v>
      </c>
      <c r="Q36" s="68">
        <v>101</v>
      </c>
      <c r="R36" s="68">
        <v>610</v>
      </c>
      <c r="S36" s="68">
        <v>134</v>
      </c>
      <c r="T36" s="68">
        <v>29</v>
      </c>
      <c r="U36" s="68">
        <v>445</v>
      </c>
      <c r="V36" s="67">
        <v>-114</v>
      </c>
      <c r="W36" s="67">
        <v>-559</v>
      </c>
      <c r="X36" s="67">
        <v>235</v>
      </c>
      <c r="Y36" s="67" t="s">
        <v>423</v>
      </c>
      <c r="Z36" s="67">
        <v>262.6063216390649</v>
      </c>
      <c r="AA36" s="67">
        <v>195</v>
      </c>
      <c r="AB36" s="67">
        <v>373.7076359110215</v>
      </c>
      <c r="AC36" s="67">
        <v>224.47444839827114</v>
      </c>
      <c r="AD36" s="67">
        <v>171.38025084990366</v>
      </c>
      <c r="AE36" s="67">
        <v>289.48426363312393</v>
      </c>
      <c r="AF36" s="67">
        <v>362</v>
      </c>
      <c r="AG36" s="67">
        <v>250</v>
      </c>
      <c r="AH36" s="67">
        <v>549</v>
      </c>
      <c r="AI36" s="67">
        <v>270</v>
      </c>
      <c r="AJ36" s="67">
        <v>181</v>
      </c>
      <c r="AK36" s="67">
        <v>465</v>
      </c>
      <c r="AL36" s="68">
        <v>274</v>
      </c>
      <c r="AM36" s="68">
        <v>151</v>
      </c>
      <c r="AN36" s="68">
        <v>481</v>
      </c>
      <c r="AO36" s="68">
        <v>294</v>
      </c>
      <c r="AP36" s="68">
        <v>90</v>
      </c>
      <c r="AQ36" s="68">
        <v>914</v>
      </c>
      <c r="AR36" s="67">
        <v>20</v>
      </c>
      <c r="AS36" s="67">
        <v>-295</v>
      </c>
      <c r="AT36" s="67">
        <v>691</v>
      </c>
      <c r="AU36" s="67" t="s">
        <v>423</v>
      </c>
      <c r="AV36" s="67">
        <v>580.74684499858745</v>
      </c>
      <c r="AW36" s="67">
        <v>348</v>
      </c>
      <c r="AX36" s="67">
        <v>809.06421076333811</v>
      </c>
      <c r="AY36" s="67">
        <v>706.63659593936188</v>
      </c>
      <c r="AZ36" s="67">
        <v>551.49463130864126</v>
      </c>
      <c r="BA36" s="67">
        <v>886.29864801691065</v>
      </c>
      <c r="BB36" s="67">
        <v>585</v>
      </c>
      <c r="BC36" s="67">
        <v>435</v>
      </c>
      <c r="BD36" s="67">
        <v>835</v>
      </c>
      <c r="BE36" s="67">
        <v>793</v>
      </c>
      <c r="BF36" s="67">
        <v>570</v>
      </c>
      <c r="BG36" s="67">
        <v>1182</v>
      </c>
      <c r="BH36" s="68">
        <v>699</v>
      </c>
      <c r="BI36" s="68">
        <v>427</v>
      </c>
      <c r="BJ36" s="68">
        <v>1011</v>
      </c>
      <c r="BK36" s="68">
        <v>702</v>
      </c>
      <c r="BL36" s="68">
        <v>288</v>
      </c>
      <c r="BM36" s="68">
        <v>1204</v>
      </c>
      <c r="BN36" s="67">
        <v>3</v>
      </c>
      <c r="BO36" s="67">
        <v>-755</v>
      </c>
      <c r="BP36" s="67">
        <v>566</v>
      </c>
      <c r="BQ36" s="67" t="s">
        <v>423</v>
      </c>
      <c r="BR36" s="15"/>
      <c r="BS36" s="15"/>
    </row>
    <row r="37" spans="1:71" x14ac:dyDescent="0.45">
      <c r="A37" s="66" t="s">
        <v>250</v>
      </c>
      <c r="B37" s="66" t="s">
        <v>49</v>
      </c>
      <c r="C37" s="66" t="s">
        <v>77</v>
      </c>
      <c r="D37" s="67">
        <v>234.24614418728268</v>
      </c>
      <c r="E37" s="67">
        <v>131.88483362124205</v>
      </c>
      <c r="F37" s="67">
        <v>509.97104673897411</v>
      </c>
      <c r="G37" s="67">
        <v>131.52569488590544</v>
      </c>
      <c r="H37" s="67">
        <v>108.31045123896993</v>
      </c>
      <c r="I37" s="67">
        <v>179.71944509157527</v>
      </c>
      <c r="J37" s="67">
        <v>262</v>
      </c>
      <c r="K37" s="67">
        <v>163</v>
      </c>
      <c r="L37" s="67">
        <v>370</v>
      </c>
      <c r="M37" s="67">
        <v>224</v>
      </c>
      <c r="N37" s="67">
        <v>101</v>
      </c>
      <c r="O37" s="67">
        <v>344</v>
      </c>
      <c r="P37" s="68">
        <v>317</v>
      </c>
      <c r="Q37" s="68">
        <v>153</v>
      </c>
      <c r="R37" s="68">
        <v>657</v>
      </c>
      <c r="S37" s="68">
        <v>186</v>
      </c>
      <c r="T37" s="68">
        <v>37</v>
      </c>
      <c r="U37" s="68">
        <v>362</v>
      </c>
      <c r="V37" s="67">
        <v>-131</v>
      </c>
      <c r="W37" s="67">
        <v>-524</v>
      </c>
      <c r="X37" s="67">
        <v>110</v>
      </c>
      <c r="Y37" s="67" t="s">
        <v>423</v>
      </c>
      <c r="Z37" s="67">
        <v>760.42599684850347</v>
      </c>
      <c r="AA37" s="67">
        <v>548.40782603000753</v>
      </c>
      <c r="AB37" s="67">
        <v>1035.2154447570761</v>
      </c>
      <c r="AC37" s="67">
        <v>471.32567496760856</v>
      </c>
      <c r="AD37" s="67">
        <v>388.00666931926577</v>
      </c>
      <c r="AE37" s="67">
        <v>553.25067453481518</v>
      </c>
      <c r="AF37" s="67">
        <v>566</v>
      </c>
      <c r="AG37" s="67">
        <v>419</v>
      </c>
      <c r="AH37" s="67">
        <v>746</v>
      </c>
      <c r="AI37" s="67">
        <v>552</v>
      </c>
      <c r="AJ37" s="67">
        <v>428</v>
      </c>
      <c r="AK37" s="67">
        <v>729</v>
      </c>
      <c r="AL37" s="68">
        <v>510</v>
      </c>
      <c r="AM37" s="68">
        <v>349</v>
      </c>
      <c r="AN37" s="68">
        <v>725</v>
      </c>
      <c r="AO37" s="68">
        <v>456</v>
      </c>
      <c r="AP37" s="68">
        <v>217</v>
      </c>
      <c r="AQ37" s="68">
        <v>722</v>
      </c>
      <c r="AR37" s="67">
        <v>-54</v>
      </c>
      <c r="AS37" s="67">
        <v>-379</v>
      </c>
      <c r="AT37" s="67">
        <v>242</v>
      </c>
      <c r="AU37" s="67" t="s">
        <v>423</v>
      </c>
      <c r="AV37" s="67">
        <v>1349.8355855952732</v>
      </c>
      <c r="AW37" s="67">
        <v>1089</v>
      </c>
      <c r="AX37" s="67">
        <v>1624.9257242435854</v>
      </c>
      <c r="AY37" s="67">
        <v>1608.8020474447474</v>
      </c>
      <c r="AZ37" s="67">
        <v>1386.8677475135178</v>
      </c>
      <c r="BA37" s="67">
        <v>1836.5289885287693</v>
      </c>
      <c r="BB37" s="67">
        <v>1356</v>
      </c>
      <c r="BC37" s="67">
        <v>1076</v>
      </c>
      <c r="BD37" s="67">
        <v>1654</v>
      </c>
      <c r="BE37" s="67">
        <v>1409</v>
      </c>
      <c r="BF37" s="67">
        <v>1159</v>
      </c>
      <c r="BG37" s="67">
        <v>1675</v>
      </c>
      <c r="BH37" s="68">
        <v>1270</v>
      </c>
      <c r="BI37" s="68">
        <v>928</v>
      </c>
      <c r="BJ37" s="68">
        <v>1563</v>
      </c>
      <c r="BK37" s="68">
        <v>1505</v>
      </c>
      <c r="BL37" s="68">
        <v>1062</v>
      </c>
      <c r="BM37" s="68">
        <v>1970</v>
      </c>
      <c r="BN37" s="67">
        <v>235</v>
      </c>
      <c r="BO37" s="67">
        <v>-318</v>
      </c>
      <c r="BP37" s="67">
        <v>836</v>
      </c>
      <c r="BQ37" s="67" t="s">
        <v>423</v>
      </c>
      <c r="BR37" s="15"/>
      <c r="BS37" s="15"/>
    </row>
    <row r="38" spans="1:71" x14ac:dyDescent="0.45">
      <c r="A38" s="66" t="s">
        <v>252</v>
      </c>
      <c r="B38" s="66" t="s">
        <v>49</v>
      </c>
      <c r="C38" s="66" t="s">
        <v>80</v>
      </c>
      <c r="D38" s="67">
        <v>3.1675290728112713</v>
      </c>
      <c r="E38" s="67"/>
      <c r="F38" s="67"/>
      <c r="G38" s="67">
        <v>1.514467180162959</v>
      </c>
      <c r="H38" s="67">
        <v>1.0175744524618822</v>
      </c>
      <c r="I38" s="67">
        <v>2.0675277204967064</v>
      </c>
      <c r="J38" s="67">
        <v>1</v>
      </c>
      <c r="K38" s="67">
        <v>0</v>
      </c>
      <c r="L38" s="67">
        <v>3</v>
      </c>
      <c r="M38" s="67">
        <v>5</v>
      </c>
      <c r="N38" s="67">
        <v>2</v>
      </c>
      <c r="O38" s="67">
        <v>8</v>
      </c>
      <c r="P38" s="68">
        <v>4</v>
      </c>
      <c r="Q38" s="68">
        <v>2</v>
      </c>
      <c r="R38" s="68">
        <v>7</v>
      </c>
      <c r="S38" s="68">
        <v>10</v>
      </c>
      <c r="T38" s="68">
        <v>3</v>
      </c>
      <c r="U38" s="68">
        <v>38</v>
      </c>
      <c r="V38" s="67">
        <v>6</v>
      </c>
      <c r="W38" s="67">
        <v>-2</v>
      </c>
      <c r="X38" s="67">
        <v>34</v>
      </c>
      <c r="Y38" s="67" t="s">
        <v>423</v>
      </c>
      <c r="Z38" s="67">
        <v>19.005174436867627</v>
      </c>
      <c r="AA38" s="67"/>
      <c r="AB38" s="67"/>
      <c r="AC38" s="67">
        <v>9.5078023168218877</v>
      </c>
      <c r="AD38" s="67">
        <v>6.3883171966176731</v>
      </c>
      <c r="AE38" s="67">
        <v>12.979908113237164</v>
      </c>
      <c r="AF38" s="67">
        <v>9</v>
      </c>
      <c r="AG38" s="67">
        <v>4</v>
      </c>
      <c r="AH38" s="67">
        <v>18</v>
      </c>
      <c r="AI38" s="67">
        <v>9</v>
      </c>
      <c r="AJ38" s="67">
        <v>7</v>
      </c>
      <c r="AK38" s="67">
        <v>14</v>
      </c>
      <c r="AL38" s="68">
        <v>12</v>
      </c>
      <c r="AM38" s="68">
        <v>5</v>
      </c>
      <c r="AN38" s="68">
        <v>18</v>
      </c>
      <c r="AO38" s="68">
        <v>7</v>
      </c>
      <c r="AP38" s="68">
        <v>3</v>
      </c>
      <c r="AQ38" s="68">
        <v>22</v>
      </c>
      <c r="AR38" s="67">
        <v>-5</v>
      </c>
      <c r="AS38" s="67">
        <v>-13</v>
      </c>
      <c r="AT38" s="67">
        <v>13</v>
      </c>
      <c r="AU38" s="67" t="s">
        <v>423</v>
      </c>
      <c r="AV38" s="67">
        <v>23.756468046084535</v>
      </c>
      <c r="AW38" s="67"/>
      <c r="AX38" s="67"/>
      <c r="AY38" s="67">
        <v>18.995952503727835</v>
      </c>
      <c r="AZ38" s="67">
        <v>12.763430103025252</v>
      </c>
      <c r="BA38" s="67">
        <v>25.932987490775623</v>
      </c>
      <c r="BB38" s="67">
        <v>11</v>
      </c>
      <c r="BC38" s="67">
        <v>5</v>
      </c>
      <c r="BD38" s="67">
        <v>20</v>
      </c>
      <c r="BE38" s="67">
        <v>15</v>
      </c>
      <c r="BF38" s="67">
        <v>9</v>
      </c>
      <c r="BG38" s="67">
        <v>24</v>
      </c>
      <c r="BH38" s="68">
        <v>12</v>
      </c>
      <c r="BI38" s="68">
        <v>6</v>
      </c>
      <c r="BJ38" s="68">
        <v>19</v>
      </c>
      <c r="BK38" s="68">
        <v>5</v>
      </c>
      <c r="BL38" s="68">
        <v>3</v>
      </c>
      <c r="BM38" s="68">
        <v>15</v>
      </c>
      <c r="BN38" s="67">
        <v>-7</v>
      </c>
      <c r="BO38" s="67">
        <v>-45</v>
      </c>
      <c r="BP38" s="67">
        <v>4</v>
      </c>
      <c r="BQ38" s="67" t="s">
        <v>423</v>
      </c>
      <c r="BR38" s="15"/>
      <c r="BS38" s="15"/>
    </row>
    <row r="39" spans="1:71" x14ac:dyDescent="0.45">
      <c r="A39" s="66" t="s">
        <v>253</v>
      </c>
      <c r="B39" s="66" t="s">
        <v>49</v>
      </c>
      <c r="C39" s="66" t="s">
        <v>85</v>
      </c>
      <c r="D39" s="67">
        <v>348.121414305526</v>
      </c>
      <c r="E39" s="67">
        <v>227.69225410804768</v>
      </c>
      <c r="F39" s="67">
        <v>523.87423912559586</v>
      </c>
      <c r="G39" s="67">
        <v>197.77201152902418</v>
      </c>
      <c r="H39" s="67">
        <v>128.02742053246664</v>
      </c>
      <c r="I39" s="67">
        <v>311.78494462135029</v>
      </c>
      <c r="J39" s="67">
        <v>300</v>
      </c>
      <c r="K39" s="67">
        <v>156</v>
      </c>
      <c r="L39" s="67">
        <v>478</v>
      </c>
      <c r="M39" s="67">
        <v>365</v>
      </c>
      <c r="N39" s="67">
        <v>186</v>
      </c>
      <c r="O39" s="67">
        <v>804</v>
      </c>
      <c r="P39" s="68">
        <v>154</v>
      </c>
      <c r="Q39" s="68">
        <v>99</v>
      </c>
      <c r="R39" s="68">
        <v>282</v>
      </c>
      <c r="S39" s="68">
        <v>477</v>
      </c>
      <c r="T39" s="68">
        <v>223</v>
      </c>
      <c r="U39" s="68">
        <v>904</v>
      </c>
      <c r="V39" s="67">
        <v>323</v>
      </c>
      <c r="W39" s="67">
        <v>30</v>
      </c>
      <c r="X39" s="67">
        <v>743</v>
      </c>
      <c r="Y39" s="67" t="s">
        <v>427</v>
      </c>
      <c r="Z39" s="67">
        <v>593.40517930486624</v>
      </c>
      <c r="AA39" s="67">
        <v>406.76069973648924</v>
      </c>
      <c r="AB39" s="67">
        <v>776.46661979875591</v>
      </c>
      <c r="AC39" s="67">
        <v>453.57587667417249</v>
      </c>
      <c r="AD39" s="67">
        <v>295.06853394766239</v>
      </c>
      <c r="AE39" s="67">
        <v>642.37546060003922</v>
      </c>
      <c r="AF39" s="67">
        <v>485</v>
      </c>
      <c r="AG39" s="67">
        <v>300</v>
      </c>
      <c r="AH39" s="67">
        <v>730</v>
      </c>
      <c r="AI39" s="67">
        <v>723</v>
      </c>
      <c r="AJ39" s="67">
        <v>485</v>
      </c>
      <c r="AK39" s="67">
        <v>1071</v>
      </c>
      <c r="AL39" s="68">
        <v>577</v>
      </c>
      <c r="AM39" s="68">
        <v>417</v>
      </c>
      <c r="AN39" s="68">
        <v>848</v>
      </c>
      <c r="AO39" s="68">
        <v>426</v>
      </c>
      <c r="AP39" s="68">
        <v>208</v>
      </c>
      <c r="AQ39" s="68">
        <v>825</v>
      </c>
      <c r="AR39" s="67">
        <v>-151</v>
      </c>
      <c r="AS39" s="67">
        <v>-561</v>
      </c>
      <c r="AT39" s="67">
        <v>239</v>
      </c>
      <c r="AU39" s="67" t="s">
        <v>423</v>
      </c>
      <c r="AV39" s="67">
        <v>734.26599852613867</v>
      </c>
      <c r="AW39" s="67">
        <v>550</v>
      </c>
      <c r="AX39" s="67">
        <v>943.93885638825896</v>
      </c>
      <c r="AY39" s="67">
        <v>1262.5303654800948</v>
      </c>
      <c r="AZ39" s="67">
        <v>926.54903538374094</v>
      </c>
      <c r="BA39" s="67">
        <v>1620.9211876794541</v>
      </c>
      <c r="BB39" s="67">
        <v>807</v>
      </c>
      <c r="BC39" s="67">
        <v>576</v>
      </c>
      <c r="BD39" s="67">
        <v>1163</v>
      </c>
      <c r="BE39" s="67">
        <v>1050</v>
      </c>
      <c r="BF39" s="67">
        <v>745</v>
      </c>
      <c r="BG39" s="67">
        <v>1470</v>
      </c>
      <c r="BH39" s="68">
        <v>1297</v>
      </c>
      <c r="BI39" s="68">
        <v>976</v>
      </c>
      <c r="BJ39" s="68">
        <v>1630</v>
      </c>
      <c r="BK39" s="68">
        <v>1030</v>
      </c>
      <c r="BL39" s="68">
        <v>589</v>
      </c>
      <c r="BM39" s="68">
        <v>1573</v>
      </c>
      <c r="BN39" s="67">
        <v>-267</v>
      </c>
      <c r="BO39" s="67">
        <v>-962</v>
      </c>
      <c r="BP39" s="67">
        <v>391</v>
      </c>
      <c r="BQ39" s="67" t="s">
        <v>423</v>
      </c>
      <c r="BR39" s="15"/>
      <c r="BS39" s="15"/>
    </row>
    <row r="40" spans="1:71" x14ac:dyDescent="0.45">
      <c r="A40" s="66" t="s">
        <v>254</v>
      </c>
      <c r="B40" s="66" t="s">
        <v>49</v>
      </c>
      <c r="C40" s="66" t="s">
        <v>95</v>
      </c>
      <c r="D40" s="67">
        <v>418.3565524485644</v>
      </c>
      <c r="E40" s="67">
        <v>313.45913050172345</v>
      </c>
      <c r="F40" s="67">
        <v>557.11368868357806</v>
      </c>
      <c r="G40" s="67">
        <v>468.24075888806675</v>
      </c>
      <c r="H40" s="67">
        <v>378.95823744563199</v>
      </c>
      <c r="I40" s="67">
        <v>652.57111972041446</v>
      </c>
      <c r="J40" s="67">
        <v>458</v>
      </c>
      <c r="K40" s="67">
        <v>293</v>
      </c>
      <c r="L40" s="67">
        <v>627</v>
      </c>
      <c r="M40" s="67">
        <v>423</v>
      </c>
      <c r="N40" s="67">
        <v>249</v>
      </c>
      <c r="O40" s="67">
        <v>731</v>
      </c>
      <c r="P40" s="68">
        <v>203</v>
      </c>
      <c r="Q40" s="68">
        <v>126</v>
      </c>
      <c r="R40" s="68">
        <v>376</v>
      </c>
      <c r="S40" s="68">
        <v>320</v>
      </c>
      <c r="T40" s="68">
        <v>165</v>
      </c>
      <c r="U40" s="68">
        <v>538</v>
      </c>
      <c r="V40" s="67">
        <v>117</v>
      </c>
      <c r="W40" s="67">
        <v>-105</v>
      </c>
      <c r="X40" s="67">
        <v>345</v>
      </c>
      <c r="Y40" s="67" t="s">
        <v>423</v>
      </c>
      <c r="Z40" s="67">
        <v>898.94996850447319</v>
      </c>
      <c r="AA40" s="67">
        <v>702.68690585573313</v>
      </c>
      <c r="AB40" s="67">
        <v>1107.5577584355335</v>
      </c>
      <c r="AC40" s="67">
        <v>911.3657568254398</v>
      </c>
      <c r="AD40" s="67">
        <v>785.72686522812523</v>
      </c>
      <c r="AE40" s="67">
        <v>1067.546791763793</v>
      </c>
      <c r="AF40" s="67">
        <v>677</v>
      </c>
      <c r="AG40" s="67">
        <v>567</v>
      </c>
      <c r="AH40" s="67">
        <v>917</v>
      </c>
      <c r="AI40" s="67">
        <v>869</v>
      </c>
      <c r="AJ40" s="67">
        <v>520</v>
      </c>
      <c r="AK40" s="67">
        <v>1194</v>
      </c>
      <c r="AL40" s="68">
        <v>949</v>
      </c>
      <c r="AM40" s="68">
        <v>681</v>
      </c>
      <c r="AN40" s="68">
        <v>1267</v>
      </c>
      <c r="AO40" s="68">
        <v>610</v>
      </c>
      <c r="AP40" s="68">
        <v>379</v>
      </c>
      <c r="AQ40" s="68">
        <v>930</v>
      </c>
      <c r="AR40" s="67">
        <v>-339</v>
      </c>
      <c r="AS40" s="67">
        <v>-727</v>
      </c>
      <c r="AT40" s="67">
        <v>85</v>
      </c>
      <c r="AU40" s="67" t="s">
        <v>423</v>
      </c>
      <c r="AV40" s="67">
        <v>1068.091704114817</v>
      </c>
      <c r="AW40" s="67">
        <v>836.03559634497083</v>
      </c>
      <c r="AX40" s="67">
        <v>1304.6073524459296</v>
      </c>
      <c r="AY40" s="67">
        <v>1203.3934842864933</v>
      </c>
      <c r="AZ40" s="67">
        <v>1047.1070943139339</v>
      </c>
      <c r="BA40" s="67">
        <v>1411.6326752794478</v>
      </c>
      <c r="BB40" s="67">
        <v>1016</v>
      </c>
      <c r="BC40" s="67">
        <v>726</v>
      </c>
      <c r="BD40" s="67">
        <v>1361</v>
      </c>
      <c r="BE40" s="67">
        <v>1122</v>
      </c>
      <c r="BF40" s="67">
        <v>815</v>
      </c>
      <c r="BG40" s="67">
        <v>1497</v>
      </c>
      <c r="BH40" s="68">
        <v>1312</v>
      </c>
      <c r="BI40" s="68">
        <v>954</v>
      </c>
      <c r="BJ40" s="68">
        <v>1671</v>
      </c>
      <c r="BK40" s="68">
        <v>1489</v>
      </c>
      <c r="BL40" s="68">
        <v>1141</v>
      </c>
      <c r="BM40" s="68">
        <v>1959</v>
      </c>
      <c r="BN40" s="67">
        <v>177</v>
      </c>
      <c r="BO40" s="67">
        <v>-335</v>
      </c>
      <c r="BP40" s="67">
        <v>806</v>
      </c>
      <c r="BQ40" s="67" t="s">
        <v>423</v>
      </c>
      <c r="BR40" s="15"/>
      <c r="BS40" s="15"/>
    </row>
    <row r="41" spans="1:71" x14ac:dyDescent="0.45">
      <c r="A41" s="66" t="s">
        <v>255</v>
      </c>
      <c r="B41" s="66" t="s">
        <v>49</v>
      </c>
      <c r="C41" s="66" t="s">
        <v>98</v>
      </c>
      <c r="D41" s="67">
        <v>298.75066745161604</v>
      </c>
      <c r="E41" s="67">
        <v>198.99949617090599</v>
      </c>
      <c r="F41" s="67">
        <v>453.86712455512583</v>
      </c>
      <c r="G41" s="67">
        <v>274.33888541273757</v>
      </c>
      <c r="H41" s="67">
        <v>189.26456504220826</v>
      </c>
      <c r="I41" s="67">
        <v>413.60769345555497</v>
      </c>
      <c r="J41" s="67">
        <v>191</v>
      </c>
      <c r="K41" s="67">
        <v>64</v>
      </c>
      <c r="L41" s="67">
        <v>333</v>
      </c>
      <c r="M41" s="67">
        <v>184</v>
      </c>
      <c r="N41" s="67">
        <v>107</v>
      </c>
      <c r="O41" s="67">
        <v>362</v>
      </c>
      <c r="P41" s="68">
        <v>308</v>
      </c>
      <c r="Q41" s="68">
        <v>170</v>
      </c>
      <c r="R41" s="68">
        <v>580</v>
      </c>
      <c r="S41" s="68">
        <v>389</v>
      </c>
      <c r="T41" s="68">
        <v>157</v>
      </c>
      <c r="U41" s="68">
        <v>711</v>
      </c>
      <c r="V41" s="67">
        <v>81</v>
      </c>
      <c r="W41" s="67">
        <v>-277</v>
      </c>
      <c r="X41" s="67">
        <v>425</v>
      </c>
      <c r="Y41" s="67" t="s">
        <v>423</v>
      </c>
      <c r="Z41" s="67">
        <v>521.83212820702306</v>
      </c>
      <c r="AA41" s="67">
        <v>346.59002452756221</v>
      </c>
      <c r="AB41" s="67">
        <v>677.76442168234564</v>
      </c>
      <c r="AC41" s="67">
        <v>591.2259171427462</v>
      </c>
      <c r="AD41" s="67">
        <v>402.57085531712454</v>
      </c>
      <c r="AE41" s="67">
        <v>771.93068610636305</v>
      </c>
      <c r="AF41" s="67">
        <v>500</v>
      </c>
      <c r="AG41" s="67">
        <v>289</v>
      </c>
      <c r="AH41" s="67">
        <v>746</v>
      </c>
      <c r="AI41" s="67">
        <v>546</v>
      </c>
      <c r="AJ41" s="67">
        <v>417</v>
      </c>
      <c r="AK41" s="67">
        <v>726</v>
      </c>
      <c r="AL41" s="68">
        <v>406</v>
      </c>
      <c r="AM41" s="68">
        <v>295</v>
      </c>
      <c r="AN41" s="68">
        <v>580</v>
      </c>
      <c r="AO41" s="68">
        <v>352</v>
      </c>
      <c r="AP41" s="68">
        <v>157</v>
      </c>
      <c r="AQ41" s="68">
        <v>697</v>
      </c>
      <c r="AR41" s="67">
        <v>-54</v>
      </c>
      <c r="AS41" s="67">
        <v>-357</v>
      </c>
      <c r="AT41" s="67">
        <v>298</v>
      </c>
      <c r="AU41" s="67" t="s">
        <v>423</v>
      </c>
      <c r="AV41" s="67">
        <v>677.31523772781043</v>
      </c>
      <c r="AW41" s="67">
        <v>472.62829018048808</v>
      </c>
      <c r="AX41" s="67">
        <v>865.36775010773169</v>
      </c>
      <c r="AY41" s="67">
        <v>679.5625270941473</v>
      </c>
      <c r="AZ41" s="67">
        <v>465.41677344246233</v>
      </c>
      <c r="BA41" s="67">
        <v>868.54500431649569</v>
      </c>
      <c r="BB41" s="67">
        <v>797</v>
      </c>
      <c r="BC41" s="67">
        <v>500</v>
      </c>
      <c r="BD41" s="67">
        <v>1151</v>
      </c>
      <c r="BE41" s="67">
        <v>914</v>
      </c>
      <c r="BF41" s="67">
        <v>741</v>
      </c>
      <c r="BG41" s="67">
        <v>1151</v>
      </c>
      <c r="BH41" s="68">
        <v>1075</v>
      </c>
      <c r="BI41" s="68">
        <v>837</v>
      </c>
      <c r="BJ41" s="68">
        <v>1424</v>
      </c>
      <c r="BK41" s="68">
        <v>913</v>
      </c>
      <c r="BL41" s="68">
        <v>476</v>
      </c>
      <c r="BM41" s="68">
        <v>1388</v>
      </c>
      <c r="BN41" s="67">
        <v>-162</v>
      </c>
      <c r="BO41" s="67">
        <v>-774</v>
      </c>
      <c r="BP41" s="67">
        <v>369</v>
      </c>
      <c r="BQ41" s="67" t="s">
        <v>423</v>
      </c>
      <c r="BR41" s="15"/>
      <c r="BS41" s="15"/>
    </row>
    <row r="42" spans="1:71" x14ac:dyDescent="0.45">
      <c r="A42" s="66" t="s">
        <v>256</v>
      </c>
      <c r="B42" s="66" t="s">
        <v>49</v>
      </c>
      <c r="C42" s="66" t="s">
        <v>102</v>
      </c>
      <c r="D42" s="67">
        <v>267.91962799216924</v>
      </c>
      <c r="E42" s="67">
        <v>217.09247172616554</v>
      </c>
      <c r="F42" s="67">
        <v>357.10372942658489</v>
      </c>
      <c r="G42" s="67">
        <v>313.68108787957436</v>
      </c>
      <c r="H42" s="67">
        <v>246.10104725701581</v>
      </c>
      <c r="I42" s="67">
        <v>427.81476533049602</v>
      </c>
      <c r="J42" s="67">
        <v>323</v>
      </c>
      <c r="K42" s="67">
        <v>194</v>
      </c>
      <c r="L42" s="67">
        <v>469</v>
      </c>
      <c r="M42" s="67">
        <v>282</v>
      </c>
      <c r="N42" s="67">
        <v>154</v>
      </c>
      <c r="O42" s="67">
        <v>408</v>
      </c>
      <c r="P42" s="68">
        <v>145</v>
      </c>
      <c r="Q42" s="68">
        <v>53</v>
      </c>
      <c r="R42" s="68">
        <v>251</v>
      </c>
      <c r="S42" s="68">
        <v>329</v>
      </c>
      <c r="T42" s="68">
        <v>140</v>
      </c>
      <c r="U42" s="68">
        <v>584</v>
      </c>
      <c r="V42" s="67">
        <v>184</v>
      </c>
      <c r="W42" s="67">
        <v>-46</v>
      </c>
      <c r="X42" s="67">
        <v>478</v>
      </c>
      <c r="Y42" s="67" t="s">
        <v>423</v>
      </c>
      <c r="Z42" s="67">
        <v>507.54534163799849</v>
      </c>
      <c r="AA42" s="67">
        <v>419.53443197818171</v>
      </c>
      <c r="AB42" s="67">
        <v>601.00581683355676</v>
      </c>
      <c r="AC42" s="67">
        <v>552.48256006011161</v>
      </c>
      <c r="AD42" s="67">
        <v>426.67817567241292</v>
      </c>
      <c r="AE42" s="67">
        <v>686.76558308741062</v>
      </c>
      <c r="AF42" s="67">
        <v>374</v>
      </c>
      <c r="AG42" s="67">
        <v>252</v>
      </c>
      <c r="AH42" s="67">
        <v>529</v>
      </c>
      <c r="AI42" s="67">
        <v>479</v>
      </c>
      <c r="AJ42" s="67">
        <v>338</v>
      </c>
      <c r="AK42" s="67">
        <v>684</v>
      </c>
      <c r="AL42" s="68">
        <v>552</v>
      </c>
      <c r="AM42" s="68">
        <v>336</v>
      </c>
      <c r="AN42" s="68">
        <v>861</v>
      </c>
      <c r="AO42" s="68">
        <v>379</v>
      </c>
      <c r="AP42" s="68">
        <v>185</v>
      </c>
      <c r="AQ42" s="68">
        <v>682</v>
      </c>
      <c r="AR42" s="67">
        <v>-173</v>
      </c>
      <c r="AS42" s="67">
        <v>-573</v>
      </c>
      <c r="AT42" s="67">
        <v>208</v>
      </c>
      <c r="AU42" s="67" t="s">
        <v>423</v>
      </c>
      <c r="AV42" s="67">
        <v>970.53503036983204</v>
      </c>
      <c r="AW42" s="67">
        <v>831.04351977469298</v>
      </c>
      <c r="AX42" s="67">
        <v>1123.6721945925249</v>
      </c>
      <c r="AY42" s="67">
        <v>1021.6487505212465</v>
      </c>
      <c r="AZ42" s="67">
        <v>814.60878917871958</v>
      </c>
      <c r="BA42" s="67">
        <v>1246.1930949940058</v>
      </c>
      <c r="BB42" s="67">
        <v>633</v>
      </c>
      <c r="BC42" s="67">
        <v>486</v>
      </c>
      <c r="BD42" s="67">
        <v>886</v>
      </c>
      <c r="BE42" s="67">
        <v>731</v>
      </c>
      <c r="BF42" s="67">
        <v>502</v>
      </c>
      <c r="BG42" s="67">
        <v>967</v>
      </c>
      <c r="BH42" s="68">
        <v>750</v>
      </c>
      <c r="BI42" s="68">
        <v>480</v>
      </c>
      <c r="BJ42" s="68">
        <v>993</v>
      </c>
      <c r="BK42" s="68">
        <v>866</v>
      </c>
      <c r="BL42" s="68">
        <v>513</v>
      </c>
      <c r="BM42" s="68">
        <v>1304</v>
      </c>
      <c r="BN42" s="67">
        <v>116</v>
      </c>
      <c r="BO42" s="67">
        <v>-329</v>
      </c>
      <c r="BP42" s="67">
        <v>662</v>
      </c>
      <c r="BQ42" s="67" t="s">
        <v>423</v>
      </c>
      <c r="BR42" s="15"/>
      <c r="BS42" s="15"/>
    </row>
    <row r="43" spans="1:71" x14ac:dyDescent="0.45">
      <c r="A43" s="66" t="s">
        <v>257</v>
      </c>
      <c r="B43" s="66" t="s">
        <v>49</v>
      </c>
      <c r="C43" s="66" t="s">
        <v>103</v>
      </c>
      <c r="D43" s="67">
        <v>334.39812313636776</v>
      </c>
      <c r="E43" s="67">
        <v>261.35485451150998</v>
      </c>
      <c r="F43" s="67">
        <v>457.36054012670394</v>
      </c>
      <c r="G43" s="67">
        <v>475.61985429191509</v>
      </c>
      <c r="H43" s="67">
        <v>392.05717533228409</v>
      </c>
      <c r="I43" s="67">
        <v>602.44831468037023</v>
      </c>
      <c r="J43" s="67">
        <v>444</v>
      </c>
      <c r="K43" s="67">
        <v>315</v>
      </c>
      <c r="L43" s="67">
        <v>591</v>
      </c>
      <c r="M43" s="67">
        <v>396</v>
      </c>
      <c r="N43" s="67">
        <v>268</v>
      </c>
      <c r="O43" s="67">
        <v>528</v>
      </c>
      <c r="P43" s="68">
        <v>197</v>
      </c>
      <c r="Q43" s="68">
        <v>89</v>
      </c>
      <c r="R43" s="68">
        <v>321</v>
      </c>
      <c r="S43" s="68">
        <v>436</v>
      </c>
      <c r="T43" s="68">
        <v>252</v>
      </c>
      <c r="U43" s="68">
        <v>651</v>
      </c>
      <c r="V43" s="67">
        <v>239</v>
      </c>
      <c r="W43" s="67">
        <v>11</v>
      </c>
      <c r="X43" s="67">
        <v>486</v>
      </c>
      <c r="Y43" s="67" t="s">
        <v>427</v>
      </c>
      <c r="Z43" s="67">
        <v>844.87455315604484</v>
      </c>
      <c r="AA43" s="67">
        <v>655.59736193539447</v>
      </c>
      <c r="AB43" s="67">
        <v>1066.7395314314006</v>
      </c>
      <c r="AC43" s="67">
        <v>795.75159443326413</v>
      </c>
      <c r="AD43" s="67">
        <v>664.66562317514661</v>
      </c>
      <c r="AE43" s="67">
        <v>933.15020287687264</v>
      </c>
      <c r="AF43" s="67">
        <v>632</v>
      </c>
      <c r="AG43" s="67">
        <v>430</v>
      </c>
      <c r="AH43" s="67">
        <v>838</v>
      </c>
      <c r="AI43" s="67">
        <v>943</v>
      </c>
      <c r="AJ43" s="67">
        <v>731</v>
      </c>
      <c r="AK43" s="67">
        <v>1226</v>
      </c>
      <c r="AL43" s="68">
        <v>906</v>
      </c>
      <c r="AM43" s="68">
        <v>654</v>
      </c>
      <c r="AN43" s="68">
        <v>1244</v>
      </c>
      <c r="AO43" s="68">
        <v>525</v>
      </c>
      <c r="AP43" s="68">
        <v>257</v>
      </c>
      <c r="AQ43" s="68">
        <v>853</v>
      </c>
      <c r="AR43" s="67">
        <v>-381</v>
      </c>
      <c r="AS43" s="67">
        <v>-864</v>
      </c>
      <c r="AT43" s="67">
        <v>38</v>
      </c>
      <c r="AU43" s="67" t="s">
        <v>423</v>
      </c>
      <c r="AV43" s="67">
        <v>1066.9868550573526</v>
      </c>
      <c r="AW43" s="67">
        <v>901</v>
      </c>
      <c r="AX43" s="67">
        <v>1267.1295269969264</v>
      </c>
      <c r="AY43" s="67">
        <v>1345.2341683685972</v>
      </c>
      <c r="AZ43" s="67">
        <v>1131.7642148441923</v>
      </c>
      <c r="BA43" s="67">
        <v>1547.5037804855926</v>
      </c>
      <c r="BB43" s="67">
        <v>1213</v>
      </c>
      <c r="BC43" s="67">
        <v>967</v>
      </c>
      <c r="BD43" s="67">
        <v>1524</v>
      </c>
      <c r="BE43" s="67">
        <v>1201</v>
      </c>
      <c r="BF43" s="67">
        <v>1076</v>
      </c>
      <c r="BG43" s="67">
        <v>1468</v>
      </c>
      <c r="BH43" s="68">
        <v>1450</v>
      </c>
      <c r="BI43" s="68">
        <v>1126</v>
      </c>
      <c r="BJ43" s="68">
        <v>1751</v>
      </c>
      <c r="BK43" s="68">
        <v>1897</v>
      </c>
      <c r="BL43" s="68">
        <v>1364</v>
      </c>
      <c r="BM43" s="68">
        <v>2457</v>
      </c>
      <c r="BN43" s="67">
        <v>447</v>
      </c>
      <c r="BO43" s="67">
        <v>-138</v>
      </c>
      <c r="BP43" s="67">
        <v>1133</v>
      </c>
      <c r="BQ43" s="67" t="s">
        <v>423</v>
      </c>
      <c r="BR43" s="15"/>
      <c r="BS43" s="15"/>
    </row>
    <row r="44" spans="1:71" x14ac:dyDescent="0.45">
      <c r="A44" s="66" t="s">
        <v>258</v>
      </c>
      <c r="B44" s="66" t="s">
        <v>49</v>
      </c>
      <c r="C44" s="66" t="s">
        <v>105</v>
      </c>
      <c r="D44" s="67">
        <v>203.78161818392275</v>
      </c>
      <c r="E44" s="67">
        <v>141.36071632620087</v>
      </c>
      <c r="F44" s="67">
        <v>321.24352446840862</v>
      </c>
      <c r="G44" s="67">
        <v>69.384420338725491</v>
      </c>
      <c r="H44" s="67">
        <v>49.099225264807714</v>
      </c>
      <c r="I44" s="67">
        <v>117.29630001250327</v>
      </c>
      <c r="J44" s="67">
        <v>258</v>
      </c>
      <c r="K44" s="67">
        <v>176</v>
      </c>
      <c r="L44" s="67">
        <v>375</v>
      </c>
      <c r="M44" s="67">
        <v>162</v>
      </c>
      <c r="N44" s="67">
        <v>93</v>
      </c>
      <c r="O44" s="67">
        <v>325</v>
      </c>
      <c r="P44" s="68">
        <v>177</v>
      </c>
      <c r="Q44" s="68">
        <v>74</v>
      </c>
      <c r="R44" s="68">
        <v>461</v>
      </c>
      <c r="S44" s="68">
        <v>161</v>
      </c>
      <c r="T44" s="68">
        <v>70</v>
      </c>
      <c r="U44" s="68">
        <v>269</v>
      </c>
      <c r="V44" s="67">
        <v>-16</v>
      </c>
      <c r="W44" s="67">
        <v>-309</v>
      </c>
      <c r="X44" s="67">
        <v>131</v>
      </c>
      <c r="Y44" s="67" t="s">
        <v>423</v>
      </c>
      <c r="Z44" s="67">
        <v>303.08771454824159</v>
      </c>
      <c r="AA44" s="67">
        <v>272</v>
      </c>
      <c r="AB44" s="67">
        <v>383.5525830643673</v>
      </c>
      <c r="AC44" s="67">
        <v>507.08177903974723</v>
      </c>
      <c r="AD44" s="67">
        <v>345.68966059512627</v>
      </c>
      <c r="AE44" s="67">
        <v>751.6608802677473</v>
      </c>
      <c r="AF44" s="67">
        <v>379</v>
      </c>
      <c r="AG44" s="67">
        <v>291</v>
      </c>
      <c r="AH44" s="67">
        <v>550</v>
      </c>
      <c r="AI44" s="67">
        <v>481</v>
      </c>
      <c r="AJ44" s="67">
        <v>364</v>
      </c>
      <c r="AK44" s="67">
        <v>671</v>
      </c>
      <c r="AL44" s="68">
        <v>317</v>
      </c>
      <c r="AM44" s="68">
        <v>192</v>
      </c>
      <c r="AN44" s="68">
        <v>480</v>
      </c>
      <c r="AO44" s="68">
        <v>269</v>
      </c>
      <c r="AP44" s="68">
        <v>131</v>
      </c>
      <c r="AQ44" s="68">
        <v>461</v>
      </c>
      <c r="AR44" s="67">
        <v>-48</v>
      </c>
      <c r="AS44" s="67">
        <v>-261</v>
      </c>
      <c r="AT44" s="67">
        <v>187</v>
      </c>
      <c r="AU44" s="67" t="s">
        <v>423</v>
      </c>
      <c r="AV44" s="67">
        <v>1041.3599812478897</v>
      </c>
      <c r="AW44" s="67">
        <v>841.5987369036435</v>
      </c>
      <c r="AX44" s="67">
        <v>1233.7722168125304</v>
      </c>
      <c r="AY44" s="67">
        <v>813.54666675243493</v>
      </c>
      <c r="AZ44" s="67">
        <v>574.45510782500662</v>
      </c>
      <c r="BA44" s="67">
        <v>1037.4369145301287</v>
      </c>
      <c r="BB44" s="67">
        <v>1059</v>
      </c>
      <c r="BC44" s="67">
        <v>883</v>
      </c>
      <c r="BD44" s="67">
        <v>1424</v>
      </c>
      <c r="BE44" s="67">
        <v>988</v>
      </c>
      <c r="BF44" s="67">
        <v>804</v>
      </c>
      <c r="BG44" s="67">
        <v>1215</v>
      </c>
      <c r="BH44" s="68">
        <v>1006</v>
      </c>
      <c r="BI44" s="68">
        <v>711</v>
      </c>
      <c r="BJ44" s="68">
        <v>1260</v>
      </c>
      <c r="BK44" s="68">
        <v>1052</v>
      </c>
      <c r="BL44" s="68">
        <v>870</v>
      </c>
      <c r="BM44" s="68">
        <v>1361</v>
      </c>
      <c r="BN44" s="67">
        <v>46</v>
      </c>
      <c r="BO44" s="67">
        <v>-276</v>
      </c>
      <c r="BP44" s="67">
        <v>488</v>
      </c>
      <c r="BQ44" s="67" t="s">
        <v>423</v>
      </c>
      <c r="BR44" s="15"/>
      <c r="BS44" s="15"/>
    </row>
    <row r="45" spans="1:71" x14ac:dyDescent="0.45">
      <c r="A45" s="66" t="s">
        <v>259</v>
      </c>
      <c r="B45" s="66" t="s">
        <v>49</v>
      </c>
      <c r="C45" s="66" t="s">
        <v>107</v>
      </c>
      <c r="D45" s="67">
        <v>395.92761229592315</v>
      </c>
      <c r="E45" s="67">
        <v>312.62064589001608</v>
      </c>
      <c r="F45" s="67">
        <v>527.81663359316337</v>
      </c>
      <c r="G45" s="67">
        <v>273.19765301495016</v>
      </c>
      <c r="H45" s="67">
        <v>199.72166575657857</v>
      </c>
      <c r="I45" s="67">
        <v>371.58065232016594</v>
      </c>
      <c r="J45" s="67">
        <v>287</v>
      </c>
      <c r="K45" s="67">
        <v>189</v>
      </c>
      <c r="L45" s="67">
        <v>406</v>
      </c>
      <c r="M45" s="67">
        <v>309</v>
      </c>
      <c r="N45" s="67">
        <v>189</v>
      </c>
      <c r="O45" s="67">
        <v>454</v>
      </c>
      <c r="P45" s="68">
        <v>136</v>
      </c>
      <c r="Q45" s="68">
        <v>51</v>
      </c>
      <c r="R45" s="68">
        <v>272</v>
      </c>
      <c r="S45" s="68">
        <v>366</v>
      </c>
      <c r="T45" s="68">
        <v>191</v>
      </c>
      <c r="U45" s="68">
        <v>592</v>
      </c>
      <c r="V45" s="67">
        <v>230</v>
      </c>
      <c r="W45" s="67">
        <v>-13</v>
      </c>
      <c r="X45" s="67">
        <v>463</v>
      </c>
      <c r="Y45" s="67" t="s">
        <v>423</v>
      </c>
      <c r="Z45" s="67">
        <v>546.37557654632508</v>
      </c>
      <c r="AA45" s="67">
        <v>431.50649852025197</v>
      </c>
      <c r="AB45" s="67">
        <v>668.82834279554322</v>
      </c>
      <c r="AC45" s="67">
        <v>798.11615844870266</v>
      </c>
      <c r="AD45" s="67">
        <v>625.38630641992847</v>
      </c>
      <c r="AE45" s="67">
        <v>1029.9221108434924</v>
      </c>
      <c r="AF45" s="67">
        <v>611</v>
      </c>
      <c r="AG45" s="67">
        <v>428</v>
      </c>
      <c r="AH45" s="67">
        <v>825</v>
      </c>
      <c r="AI45" s="67">
        <v>654</v>
      </c>
      <c r="AJ45" s="67">
        <v>363</v>
      </c>
      <c r="AK45" s="67">
        <v>905</v>
      </c>
      <c r="AL45" s="68">
        <v>494</v>
      </c>
      <c r="AM45" s="68">
        <v>345</v>
      </c>
      <c r="AN45" s="68">
        <v>703</v>
      </c>
      <c r="AO45" s="68">
        <v>461</v>
      </c>
      <c r="AP45" s="68">
        <v>240</v>
      </c>
      <c r="AQ45" s="68">
        <v>738</v>
      </c>
      <c r="AR45" s="67">
        <v>-33</v>
      </c>
      <c r="AS45" s="67">
        <v>-360</v>
      </c>
      <c r="AT45" s="67">
        <v>269</v>
      </c>
      <c r="AU45" s="67" t="s">
        <v>423</v>
      </c>
      <c r="AV45" s="67">
        <v>923.90393287624033</v>
      </c>
      <c r="AW45" s="67">
        <v>738</v>
      </c>
      <c r="AX45" s="67">
        <v>1098.1920031875557</v>
      </c>
      <c r="AY45" s="67">
        <v>775.58325389938807</v>
      </c>
      <c r="AZ45" s="67">
        <v>586.49614649753516</v>
      </c>
      <c r="BA45" s="67">
        <v>942.55016832910587</v>
      </c>
      <c r="BB45" s="67">
        <v>948</v>
      </c>
      <c r="BC45" s="67">
        <v>736</v>
      </c>
      <c r="BD45" s="67">
        <v>1228</v>
      </c>
      <c r="BE45" s="67">
        <v>979</v>
      </c>
      <c r="BF45" s="67">
        <v>728</v>
      </c>
      <c r="BG45" s="67">
        <v>1305</v>
      </c>
      <c r="BH45" s="68">
        <v>1226</v>
      </c>
      <c r="BI45" s="68">
        <v>889</v>
      </c>
      <c r="BJ45" s="68">
        <v>1569</v>
      </c>
      <c r="BK45" s="68">
        <v>1279</v>
      </c>
      <c r="BL45" s="68">
        <v>872</v>
      </c>
      <c r="BM45" s="68">
        <v>1734</v>
      </c>
      <c r="BN45" s="67">
        <v>53</v>
      </c>
      <c r="BO45" s="67">
        <v>-501</v>
      </c>
      <c r="BP45" s="67">
        <v>611</v>
      </c>
      <c r="BQ45" s="67" t="s">
        <v>423</v>
      </c>
      <c r="BR45" s="15"/>
      <c r="BS45" s="15"/>
    </row>
    <row r="46" spans="1:71" x14ac:dyDescent="0.45">
      <c r="A46" s="66" t="s">
        <v>260</v>
      </c>
      <c r="B46" s="66" t="s">
        <v>49</v>
      </c>
      <c r="C46" s="66" t="s">
        <v>108</v>
      </c>
      <c r="D46" s="67">
        <v>172.97046012880759</v>
      </c>
      <c r="E46" s="67">
        <v>109.32195908693845</v>
      </c>
      <c r="F46" s="67">
        <v>302.27619570724687</v>
      </c>
      <c r="G46" s="67">
        <v>123.45429303183242</v>
      </c>
      <c r="H46" s="67">
        <v>75.197488502071366</v>
      </c>
      <c r="I46" s="67">
        <v>285.08596693534645</v>
      </c>
      <c r="J46" s="67">
        <v>189</v>
      </c>
      <c r="K46" s="67">
        <v>95</v>
      </c>
      <c r="L46" s="67">
        <v>298</v>
      </c>
      <c r="M46" s="67">
        <v>122</v>
      </c>
      <c r="N46" s="67">
        <v>66</v>
      </c>
      <c r="O46" s="67">
        <v>268</v>
      </c>
      <c r="P46" s="68">
        <v>153</v>
      </c>
      <c r="Q46" s="68">
        <v>48</v>
      </c>
      <c r="R46" s="68">
        <v>329</v>
      </c>
      <c r="S46" s="68">
        <v>174</v>
      </c>
      <c r="T46" s="68">
        <v>31</v>
      </c>
      <c r="U46" s="68">
        <v>479</v>
      </c>
      <c r="V46" s="67">
        <v>21</v>
      </c>
      <c r="W46" s="67">
        <v>-255</v>
      </c>
      <c r="X46" s="67">
        <v>337</v>
      </c>
      <c r="Y46" s="67" t="s">
        <v>423</v>
      </c>
      <c r="Z46" s="67">
        <v>292.52625228005274</v>
      </c>
      <c r="AA46" s="67">
        <v>210</v>
      </c>
      <c r="AB46" s="67">
        <v>400.96884345550217</v>
      </c>
      <c r="AC46" s="67">
        <v>350.7778433642294</v>
      </c>
      <c r="AD46" s="67">
        <v>207.80632551062092</v>
      </c>
      <c r="AE46" s="67">
        <v>488.51255102266146</v>
      </c>
      <c r="AF46" s="67">
        <v>392</v>
      </c>
      <c r="AG46" s="67">
        <v>263</v>
      </c>
      <c r="AH46" s="67">
        <v>611</v>
      </c>
      <c r="AI46" s="67">
        <v>367</v>
      </c>
      <c r="AJ46" s="67">
        <v>243</v>
      </c>
      <c r="AK46" s="67">
        <v>592</v>
      </c>
      <c r="AL46" s="68">
        <v>396</v>
      </c>
      <c r="AM46" s="68">
        <v>270</v>
      </c>
      <c r="AN46" s="68">
        <v>586</v>
      </c>
      <c r="AO46" s="68">
        <v>382</v>
      </c>
      <c r="AP46" s="68">
        <v>121</v>
      </c>
      <c r="AQ46" s="68">
        <v>968</v>
      </c>
      <c r="AR46" s="67">
        <v>-14</v>
      </c>
      <c r="AS46" s="67">
        <v>-329</v>
      </c>
      <c r="AT46" s="67">
        <v>534</v>
      </c>
      <c r="AU46" s="67" t="s">
        <v>423</v>
      </c>
      <c r="AV46" s="67">
        <v>389.46378334981381</v>
      </c>
      <c r="AW46" s="67">
        <v>240</v>
      </c>
      <c r="AX46" s="67">
        <v>539.61611042464278</v>
      </c>
      <c r="AY46" s="67">
        <v>424.07159328808888</v>
      </c>
      <c r="AZ46" s="67">
        <v>249.0918815993879</v>
      </c>
      <c r="BA46" s="67">
        <v>591.86855510280259</v>
      </c>
      <c r="BB46" s="67">
        <v>432</v>
      </c>
      <c r="BC46" s="67">
        <v>278</v>
      </c>
      <c r="BD46" s="67">
        <v>638</v>
      </c>
      <c r="BE46" s="67">
        <v>637</v>
      </c>
      <c r="BF46" s="67">
        <v>455</v>
      </c>
      <c r="BG46" s="67">
        <v>875</v>
      </c>
      <c r="BH46" s="68">
        <v>644</v>
      </c>
      <c r="BI46" s="68">
        <v>479</v>
      </c>
      <c r="BJ46" s="68">
        <v>871</v>
      </c>
      <c r="BK46" s="68">
        <v>745</v>
      </c>
      <c r="BL46" s="68">
        <v>257</v>
      </c>
      <c r="BM46" s="68">
        <v>1351</v>
      </c>
      <c r="BN46" s="67">
        <v>101</v>
      </c>
      <c r="BO46" s="67">
        <v>-435</v>
      </c>
      <c r="BP46" s="67">
        <v>709</v>
      </c>
      <c r="BQ46" s="67" t="s">
        <v>423</v>
      </c>
      <c r="BR46" s="15"/>
      <c r="BS46" s="15"/>
    </row>
    <row r="47" spans="1:71" x14ac:dyDescent="0.45">
      <c r="A47" s="66" t="s">
        <v>261</v>
      </c>
      <c r="B47" s="66" t="s">
        <v>49</v>
      </c>
      <c r="C47" s="66" t="s">
        <v>110</v>
      </c>
      <c r="D47" s="67">
        <v>129.44924636359036</v>
      </c>
      <c r="E47" s="67">
        <v>100.13414640135437</v>
      </c>
      <c r="F47" s="67">
        <v>240.37357118283919</v>
      </c>
      <c r="G47" s="67">
        <v>164.39638239938756</v>
      </c>
      <c r="H47" s="67">
        <v>122.48592991128415</v>
      </c>
      <c r="I47" s="67">
        <v>348.62992828887025</v>
      </c>
      <c r="J47" s="67">
        <v>69</v>
      </c>
      <c r="K47" s="67">
        <v>29</v>
      </c>
      <c r="L47" s="67">
        <v>163</v>
      </c>
      <c r="M47" s="67">
        <v>131</v>
      </c>
      <c r="N47" s="67">
        <v>77</v>
      </c>
      <c r="O47" s="67">
        <v>238</v>
      </c>
      <c r="P47" s="68">
        <v>164</v>
      </c>
      <c r="Q47" s="68">
        <v>70</v>
      </c>
      <c r="R47" s="68">
        <v>389</v>
      </c>
      <c r="S47" s="68">
        <v>149</v>
      </c>
      <c r="T47" s="68">
        <v>34</v>
      </c>
      <c r="U47" s="68">
        <v>377</v>
      </c>
      <c r="V47" s="67">
        <v>-15</v>
      </c>
      <c r="W47" s="67">
        <v>-293</v>
      </c>
      <c r="X47" s="67">
        <v>239</v>
      </c>
      <c r="Y47" s="67" t="s">
        <v>423</v>
      </c>
      <c r="Z47" s="67">
        <v>309.61308691978815</v>
      </c>
      <c r="AA47" s="67">
        <v>233.63371922917415</v>
      </c>
      <c r="AB47" s="67">
        <v>397.1994433261043</v>
      </c>
      <c r="AC47" s="67">
        <v>224.74716029133245</v>
      </c>
      <c r="AD47" s="67">
        <v>163.4113437930254</v>
      </c>
      <c r="AE47" s="67">
        <v>395.43019043922845</v>
      </c>
      <c r="AF47" s="67">
        <v>285</v>
      </c>
      <c r="AG47" s="67">
        <v>194</v>
      </c>
      <c r="AH47" s="67">
        <v>424</v>
      </c>
      <c r="AI47" s="67">
        <v>281</v>
      </c>
      <c r="AJ47" s="67">
        <v>120</v>
      </c>
      <c r="AK47" s="67">
        <v>439</v>
      </c>
      <c r="AL47" s="68">
        <v>199</v>
      </c>
      <c r="AM47" s="68">
        <v>127</v>
      </c>
      <c r="AN47" s="68">
        <v>309</v>
      </c>
      <c r="AO47" s="68">
        <v>196</v>
      </c>
      <c r="AP47" s="68">
        <v>80</v>
      </c>
      <c r="AQ47" s="68">
        <v>485</v>
      </c>
      <c r="AR47" s="67">
        <v>-3</v>
      </c>
      <c r="AS47" s="67">
        <v>-216</v>
      </c>
      <c r="AT47" s="67">
        <v>294</v>
      </c>
      <c r="AU47" s="67" t="s">
        <v>423</v>
      </c>
      <c r="AV47" s="67">
        <v>431.93766671662144</v>
      </c>
      <c r="AW47" s="67">
        <v>333.57598811578845</v>
      </c>
      <c r="AX47" s="67">
        <v>531.52445096770714</v>
      </c>
      <c r="AY47" s="67">
        <v>462.8564573092799</v>
      </c>
      <c r="AZ47" s="67">
        <v>340.8433578852613</v>
      </c>
      <c r="BA47" s="67">
        <v>768.08926505547379</v>
      </c>
      <c r="BB47" s="67">
        <v>439</v>
      </c>
      <c r="BC47" s="67">
        <v>317</v>
      </c>
      <c r="BD47" s="67">
        <v>607</v>
      </c>
      <c r="BE47" s="67">
        <v>514</v>
      </c>
      <c r="BF47" s="67">
        <v>368</v>
      </c>
      <c r="BG47" s="67">
        <v>773</v>
      </c>
      <c r="BH47" s="68">
        <v>531</v>
      </c>
      <c r="BI47" s="68">
        <v>357</v>
      </c>
      <c r="BJ47" s="68">
        <v>733</v>
      </c>
      <c r="BK47" s="68">
        <v>513</v>
      </c>
      <c r="BL47" s="68">
        <v>253</v>
      </c>
      <c r="BM47" s="68">
        <v>919</v>
      </c>
      <c r="BN47" s="67">
        <v>-18</v>
      </c>
      <c r="BO47" s="67">
        <v>-454</v>
      </c>
      <c r="BP47" s="67">
        <v>390</v>
      </c>
      <c r="BQ47" s="67" t="s">
        <v>423</v>
      </c>
      <c r="BR47" s="15"/>
      <c r="BS47" s="15"/>
    </row>
    <row r="48" spans="1:71" x14ac:dyDescent="0.45">
      <c r="A48" s="66" t="s">
        <v>262</v>
      </c>
      <c r="B48" s="66" t="s">
        <v>49</v>
      </c>
      <c r="C48" s="66" t="s">
        <v>113</v>
      </c>
      <c r="D48" s="67">
        <v>193.76999636054674</v>
      </c>
      <c r="E48" s="67">
        <v>140.85134142753458</v>
      </c>
      <c r="F48" s="67">
        <v>273.74053078421224</v>
      </c>
      <c r="G48" s="67">
        <v>114.11601837939101</v>
      </c>
      <c r="H48" s="67">
        <v>75.018364874216672</v>
      </c>
      <c r="I48" s="67">
        <v>165.01680206382446</v>
      </c>
      <c r="J48" s="67">
        <v>225</v>
      </c>
      <c r="K48" s="67">
        <v>101</v>
      </c>
      <c r="L48" s="67">
        <v>375</v>
      </c>
      <c r="M48" s="67">
        <v>241</v>
      </c>
      <c r="N48" s="67">
        <v>99</v>
      </c>
      <c r="O48" s="67">
        <v>700</v>
      </c>
      <c r="P48" s="68">
        <v>244</v>
      </c>
      <c r="Q48" s="68">
        <v>149</v>
      </c>
      <c r="R48" s="68">
        <v>460</v>
      </c>
      <c r="S48" s="68">
        <v>272</v>
      </c>
      <c r="T48" s="68">
        <v>59</v>
      </c>
      <c r="U48" s="68">
        <v>540</v>
      </c>
      <c r="V48" s="67">
        <v>28</v>
      </c>
      <c r="W48" s="67">
        <v>-296</v>
      </c>
      <c r="X48" s="67">
        <v>303</v>
      </c>
      <c r="Y48" s="67" t="s">
        <v>423</v>
      </c>
      <c r="Z48" s="67">
        <v>673.49389311671837</v>
      </c>
      <c r="AA48" s="67">
        <v>484.32655472923074</v>
      </c>
      <c r="AB48" s="67">
        <v>866.2724130702652</v>
      </c>
      <c r="AC48" s="67">
        <v>370.20263108197429</v>
      </c>
      <c r="AD48" s="67">
        <v>243.0432824220982</v>
      </c>
      <c r="AE48" s="67">
        <v>505.21240634349255</v>
      </c>
      <c r="AF48" s="67">
        <v>482</v>
      </c>
      <c r="AG48" s="67">
        <v>320</v>
      </c>
      <c r="AH48" s="67">
        <v>722</v>
      </c>
      <c r="AI48" s="67">
        <v>475</v>
      </c>
      <c r="AJ48" s="67">
        <v>301</v>
      </c>
      <c r="AK48" s="67">
        <v>689</v>
      </c>
      <c r="AL48" s="68">
        <v>607</v>
      </c>
      <c r="AM48" s="68">
        <v>457</v>
      </c>
      <c r="AN48" s="68">
        <v>835</v>
      </c>
      <c r="AO48" s="68">
        <v>624</v>
      </c>
      <c r="AP48" s="68">
        <v>357</v>
      </c>
      <c r="AQ48" s="68">
        <v>1020</v>
      </c>
      <c r="AR48" s="67">
        <v>17</v>
      </c>
      <c r="AS48" s="67">
        <v>-345</v>
      </c>
      <c r="AT48" s="67">
        <v>435</v>
      </c>
      <c r="AU48" s="67" t="s">
        <v>423</v>
      </c>
      <c r="AV48" s="67">
        <v>495.03719864409732</v>
      </c>
      <c r="AW48" s="67">
        <v>346.01968011268946</v>
      </c>
      <c r="AX48" s="67">
        <v>635.45368381512617</v>
      </c>
      <c r="AY48" s="67">
        <v>741.31261430686141</v>
      </c>
      <c r="AZ48" s="67">
        <v>507.15242776828904</v>
      </c>
      <c r="BA48" s="67">
        <v>992.8175389618666</v>
      </c>
      <c r="BB48" s="67">
        <v>597</v>
      </c>
      <c r="BC48" s="67">
        <v>401</v>
      </c>
      <c r="BD48" s="67">
        <v>882</v>
      </c>
      <c r="BE48" s="67">
        <v>791</v>
      </c>
      <c r="BF48" s="67">
        <v>475</v>
      </c>
      <c r="BG48" s="67">
        <v>1070</v>
      </c>
      <c r="BH48" s="68">
        <v>1195</v>
      </c>
      <c r="BI48" s="68">
        <v>955</v>
      </c>
      <c r="BJ48" s="68">
        <v>1582</v>
      </c>
      <c r="BK48" s="68">
        <v>1271</v>
      </c>
      <c r="BL48" s="68">
        <v>845</v>
      </c>
      <c r="BM48" s="68">
        <v>1720</v>
      </c>
      <c r="BN48" s="67">
        <v>76</v>
      </c>
      <c r="BO48" s="67">
        <v>-510</v>
      </c>
      <c r="BP48" s="67">
        <v>574</v>
      </c>
      <c r="BQ48" s="67" t="s">
        <v>423</v>
      </c>
      <c r="BR48" s="15"/>
      <c r="BS48" s="15"/>
    </row>
    <row r="49" spans="1:71" x14ac:dyDescent="0.45">
      <c r="A49" s="66" t="s">
        <v>263</v>
      </c>
      <c r="B49" s="66" t="s">
        <v>49</v>
      </c>
      <c r="C49" s="66" t="s">
        <v>114</v>
      </c>
      <c r="D49" s="67">
        <v>249.64744019425186</v>
      </c>
      <c r="E49" s="67">
        <v>190.36750717180234</v>
      </c>
      <c r="F49" s="67">
        <v>320.50473715440137</v>
      </c>
      <c r="G49" s="67">
        <v>152.24111734734097</v>
      </c>
      <c r="H49" s="67">
        <v>128.79192791287085</v>
      </c>
      <c r="I49" s="67">
        <v>197.78836763298173</v>
      </c>
      <c r="J49" s="67">
        <v>206</v>
      </c>
      <c r="K49" s="67">
        <v>105</v>
      </c>
      <c r="L49" s="67">
        <v>432</v>
      </c>
      <c r="M49" s="67">
        <v>270</v>
      </c>
      <c r="N49" s="67">
        <v>145</v>
      </c>
      <c r="O49" s="67">
        <v>562</v>
      </c>
      <c r="P49" s="68">
        <v>204</v>
      </c>
      <c r="Q49" s="68">
        <v>108</v>
      </c>
      <c r="R49" s="68">
        <v>388</v>
      </c>
      <c r="S49" s="68">
        <v>207</v>
      </c>
      <c r="T49" s="68">
        <v>57</v>
      </c>
      <c r="U49" s="68">
        <v>367</v>
      </c>
      <c r="V49" s="67">
        <v>3</v>
      </c>
      <c r="W49" s="67">
        <v>-219</v>
      </c>
      <c r="X49" s="67">
        <v>201</v>
      </c>
      <c r="Y49" s="67" t="s">
        <v>423</v>
      </c>
      <c r="Z49" s="67">
        <v>645.25727211890194</v>
      </c>
      <c r="AA49" s="67">
        <v>498.96459401657518</v>
      </c>
      <c r="AB49" s="67">
        <v>785.56984133896879</v>
      </c>
      <c r="AC49" s="67">
        <v>577.05739330454821</v>
      </c>
      <c r="AD49" s="67">
        <v>505.73294110115728</v>
      </c>
      <c r="AE49" s="67">
        <v>697.47755625278603</v>
      </c>
      <c r="AF49" s="67">
        <v>414</v>
      </c>
      <c r="AG49" s="67">
        <v>320</v>
      </c>
      <c r="AH49" s="67">
        <v>522</v>
      </c>
      <c r="AI49" s="67">
        <v>518</v>
      </c>
      <c r="AJ49" s="67">
        <v>384</v>
      </c>
      <c r="AK49" s="67">
        <v>710</v>
      </c>
      <c r="AL49" s="68">
        <v>592</v>
      </c>
      <c r="AM49" s="68">
        <v>330</v>
      </c>
      <c r="AN49" s="68">
        <v>852</v>
      </c>
      <c r="AO49" s="68">
        <v>426</v>
      </c>
      <c r="AP49" s="68">
        <v>229</v>
      </c>
      <c r="AQ49" s="68">
        <v>743</v>
      </c>
      <c r="AR49" s="67">
        <v>-166</v>
      </c>
      <c r="AS49" s="67">
        <v>-515</v>
      </c>
      <c r="AT49" s="67">
        <v>243</v>
      </c>
      <c r="AU49" s="67" t="s">
        <v>423</v>
      </c>
      <c r="AV49" s="67">
        <v>663.0766576226265</v>
      </c>
      <c r="AW49" s="67">
        <v>515.97246777391081</v>
      </c>
      <c r="AX49" s="67">
        <v>805.60086781562313</v>
      </c>
      <c r="AY49" s="67">
        <v>550.70148934811084</v>
      </c>
      <c r="AZ49" s="67">
        <v>480.48696829844079</v>
      </c>
      <c r="BA49" s="67">
        <v>655.00598144759181</v>
      </c>
      <c r="BB49" s="67">
        <v>616</v>
      </c>
      <c r="BC49" s="67">
        <v>473</v>
      </c>
      <c r="BD49" s="67">
        <v>763</v>
      </c>
      <c r="BE49" s="67">
        <v>824</v>
      </c>
      <c r="BF49" s="67">
        <v>630</v>
      </c>
      <c r="BG49" s="67">
        <v>1075</v>
      </c>
      <c r="BH49" s="68">
        <v>740</v>
      </c>
      <c r="BI49" s="68">
        <v>484</v>
      </c>
      <c r="BJ49" s="68">
        <v>1060</v>
      </c>
      <c r="BK49" s="68">
        <v>1055</v>
      </c>
      <c r="BL49" s="68">
        <v>641</v>
      </c>
      <c r="BM49" s="68">
        <v>1530</v>
      </c>
      <c r="BN49" s="67">
        <v>315</v>
      </c>
      <c r="BO49" s="67">
        <v>-194</v>
      </c>
      <c r="BP49" s="67">
        <v>834</v>
      </c>
      <c r="BQ49" s="67" t="s">
        <v>423</v>
      </c>
      <c r="BR49" s="15"/>
      <c r="BS49" s="15"/>
    </row>
    <row r="50" spans="1:71" x14ac:dyDescent="0.45">
      <c r="A50" s="66" t="s">
        <v>264</v>
      </c>
      <c r="B50" s="66" t="s">
        <v>49</v>
      </c>
      <c r="C50" s="66" t="s">
        <v>116</v>
      </c>
      <c r="D50" s="67">
        <v>363.6697907171469</v>
      </c>
      <c r="E50" s="67">
        <v>251.3445807141544</v>
      </c>
      <c r="F50" s="67">
        <v>620.06436675792554</v>
      </c>
      <c r="G50" s="67">
        <v>329.55570827395957</v>
      </c>
      <c r="H50" s="67">
        <v>232.74863812525186</v>
      </c>
      <c r="I50" s="67">
        <v>589.69354631205567</v>
      </c>
      <c r="J50" s="67">
        <v>268</v>
      </c>
      <c r="K50" s="67">
        <v>174</v>
      </c>
      <c r="L50" s="67">
        <v>365</v>
      </c>
      <c r="M50" s="67">
        <v>270</v>
      </c>
      <c r="N50" s="67">
        <v>158</v>
      </c>
      <c r="O50" s="67">
        <v>410</v>
      </c>
      <c r="P50" s="68">
        <v>219</v>
      </c>
      <c r="Q50" s="68">
        <v>105</v>
      </c>
      <c r="R50" s="68">
        <v>470</v>
      </c>
      <c r="S50" s="68">
        <v>223</v>
      </c>
      <c r="T50" s="68">
        <v>49</v>
      </c>
      <c r="U50" s="68">
        <v>419</v>
      </c>
      <c r="V50" s="67">
        <v>4</v>
      </c>
      <c r="W50" s="67">
        <v>-329</v>
      </c>
      <c r="X50" s="67">
        <v>234</v>
      </c>
      <c r="Y50" s="67" t="s">
        <v>423</v>
      </c>
      <c r="Z50" s="67">
        <v>718.80591812747491</v>
      </c>
      <c r="AA50" s="67">
        <v>517.21606914392908</v>
      </c>
      <c r="AB50" s="67">
        <v>963.89040700053681</v>
      </c>
      <c r="AC50" s="67">
        <v>683.83244134653273</v>
      </c>
      <c r="AD50" s="67">
        <v>524.0647161597625</v>
      </c>
      <c r="AE50" s="67">
        <v>924.18417358031411</v>
      </c>
      <c r="AF50" s="67">
        <v>469</v>
      </c>
      <c r="AG50" s="67">
        <v>300</v>
      </c>
      <c r="AH50" s="67">
        <v>653</v>
      </c>
      <c r="AI50" s="67">
        <v>590</v>
      </c>
      <c r="AJ50" s="67">
        <v>284</v>
      </c>
      <c r="AK50" s="67">
        <v>847</v>
      </c>
      <c r="AL50" s="68">
        <v>486</v>
      </c>
      <c r="AM50" s="68">
        <v>331</v>
      </c>
      <c r="AN50" s="68">
        <v>678</v>
      </c>
      <c r="AO50" s="68">
        <v>450</v>
      </c>
      <c r="AP50" s="68">
        <v>209</v>
      </c>
      <c r="AQ50" s="68">
        <v>719</v>
      </c>
      <c r="AR50" s="67">
        <v>-36</v>
      </c>
      <c r="AS50" s="67">
        <v>-364</v>
      </c>
      <c r="AT50" s="67">
        <v>286</v>
      </c>
      <c r="AU50" s="67" t="s">
        <v>423</v>
      </c>
      <c r="AV50" s="67">
        <v>1247.3541893088491</v>
      </c>
      <c r="AW50" s="67">
        <v>1093</v>
      </c>
      <c r="AX50" s="67">
        <v>1490.1243161643661</v>
      </c>
      <c r="AY50" s="67">
        <v>1609.6118503795076</v>
      </c>
      <c r="AZ50" s="67">
        <v>1322.4386379761154</v>
      </c>
      <c r="BA50" s="67">
        <v>2007.5407953935542</v>
      </c>
      <c r="BB50" s="67">
        <v>1359</v>
      </c>
      <c r="BC50" s="67">
        <v>1068</v>
      </c>
      <c r="BD50" s="67">
        <v>1672</v>
      </c>
      <c r="BE50" s="67">
        <v>1313</v>
      </c>
      <c r="BF50" s="67">
        <v>1029</v>
      </c>
      <c r="BG50" s="67">
        <v>1673</v>
      </c>
      <c r="BH50" s="68">
        <v>1463</v>
      </c>
      <c r="BI50" s="68">
        <v>1144</v>
      </c>
      <c r="BJ50" s="68">
        <v>1768</v>
      </c>
      <c r="BK50" s="68">
        <v>1635</v>
      </c>
      <c r="BL50" s="68">
        <v>1225</v>
      </c>
      <c r="BM50" s="68">
        <v>2137</v>
      </c>
      <c r="BN50" s="67">
        <v>172</v>
      </c>
      <c r="BO50" s="67">
        <v>-367</v>
      </c>
      <c r="BP50" s="67">
        <v>760</v>
      </c>
      <c r="BQ50" s="67" t="s">
        <v>423</v>
      </c>
      <c r="BR50" s="15"/>
      <c r="BS50" s="15"/>
    </row>
    <row r="51" spans="1:71" x14ac:dyDescent="0.45">
      <c r="A51" s="66" t="s">
        <v>265</v>
      </c>
      <c r="B51" s="66" t="s">
        <v>49</v>
      </c>
      <c r="C51" s="66" t="s">
        <v>117</v>
      </c>
      <c r="D51" s="67">
        <v>71.683154393615794</v>
      </c>
      <c r="E51" s="67">
        <v>55.963502106187185</v>
      </c>
      <c r="F51" s="67">
        <v>110.26883890197929</v>
      </c>
      <c r="G51" s="67">
        <v>53.927066659382312</v>
      </c>
      <c r="H51" s="67">
        <v>42.16126461293517</v>
      </c>
      <c r="I51" s="67">
        <v>64.950698515987597</v>
      </c>
      <c r="J51" s="67">
        <v>126</v>
      </c>
      <c r="K51" s="67">
        <v>71</v>
      </c>
      <c r="L51" s="67">
        <v>187</v>
      </c>
      <c r="M51" s="67">
        <v>91</v>
      </c>
      <c r="N51" s="67">
        <v>38</v>
      </c>
      <c r="O51" s="67">
        <v>144</v>
      </c>
      <c r="P51" s="68">
        <v>71</v>
      </c>
      <c r="Q51" s="68">
        <v>23</v>
      </c>
      <c r="R51" s="68">
        <v>215</v>
      </c>
      <c r="S51" s="68">
        <v>164</v>
      </c>
      <c r="T51" s="68">
        <v>54</v>
      </c>
      <c r="U51" s="68">
        <v>299</v>
      </c>
      <c r="V51" s="67">
        <v>93</v>
      </c>
      <c r="W51" s="67">
        <v>-80</v>
      </c>
      <c r="X51" s="67">
        <v>231</v>
      </c>
      <c r="Y51" s="67" t="s">
        <v>423</v>
      </c>
      <c r="Z51" s="67">
        <v>361.48797745553333</v>
      </c>
      <c r="AA51" s="67">
        <v>267.18869160406268</v>
      </c>
      <c r="AB51" s="67">
        <v>473.31349888135179</v>
      </c>
      <c r="AC51" s="67">
        <v>221.70016293301617</v>
      </c>
      <c r="AD51" s="67">
        <v>173.32964507410347</v>
      </c>
      <c r="AE51" s="67">
        <v>267.01954090905713</v>
      </c>
      <c r="AF51" s="67">
        <v>222</v>
      </c>
      <c r="AG51" s="67">
        <v>126</v>
      </c>
      <c r="AH51" s="67">
        <v>330</v>
      </c>
      <c r="AI51" s="67">
        <v>283</v>
      </c>
      <c r="AJ51" s="67">
        <v>183</v>
      </c>
      <c r="AK51" s="67">
        <v>460</v>
      </c>
      <c r="AL51" s="68">
        <v>327</v>
      </c>
      <c r="AM51" s="68">
        <v>210</v>
      </c>
      <c r="AN51" s="68">
        <v>582</v>
      </c>
      <c r="AO51" s="68">
        <v>229</v>
      </c>
      <c r="AP51" s="68">
        <v>79</v>
      </c>
      <c r="AQ51" s="68">
        <v>447</v>
      </c>
      <c r="AR51" s="67">
        <v>-98</v>
      </c>
      <c r="AS51" s="67">
        <v>-421</v>
      </c>
      <c r="AT51" s="67">
        <v>123</v>
      </c>
      <c r="AU51" s="67" t="s">
        <v>423</v>
      </c>
      <c r="AV51" s="67">
        <v>1129.8288681508509</v>
      </c>
      <c r="AW51" s="67">
        <v>966.11864449631719</v>
      </c>
      <c r="AX51" s="67">
        <v>1342.8748409153882</v>
      </c>
      <c r="AY51" s="67">
        <v>789.43233693040213</v>
      </c>
      <c r="AZ51" s="67">
        <v>617.19407287173965</v>
      </c>
      <c r="BA51" s="67">
        <v>950.80606620722654</v>
      </c>
      <c r="BB51" s="67">
        <v>679</v>
      </c>
      <c r="BC51" s="67">
        <v>520</v>
      </c>
      <c r="BD51" s="67">
        <v>877</v>
      </c>
      <c r="BE51" s="67">
        <v>633</v>
      </c>
      <c r="BF51" s="67">
        <v>489</v>
      </c>
      <c r="BG51" s="67">
        <v>799</v>
      </c>
      <c r="BH51" s="68">
        <v>852</v>
      </c>
      <c r="BI51" s="68">
        <v>660</v>
      </c>
      <c r="BJ51" s="68">
        <v>1357</v>
      </c>
      <c r="BK51" s="68">
        <v>1058</v>
      </c>
      <c r="BL51" s="68">
        <v>771</v>
      </c>
      <c r="BM51" s="68">
        <v>1439</v>
      </c>
      <c r="BN51" s="67">
        <v>206</v>
      </c>
      <c r="BO51" s="67">
        <v>-388</v>
      </c>
      <c r="BP51" s="67">
        <v>616</v>
      </c>
      <c r="BQ51" s="67" t="s">
        <v>423</v>
      </c>
      <c r="BR51" s="15"/>
      <c r="BS51" s="15"/>
    </row>
    <row r="52" spans="1:71" x14ac:dyDescent="0.45">
      <c r="A52" s="66" t="s">
        <v>266</v>
      </c>
      <c r="B52" s="66" t="s">
        <v>49</v>
      </c>
      <c r="C52" s="66" t="s">
        <v>120</v>
      </c>
      <c r="D52" s="67">
        <v>71.899829799498463</v>
      </c>
      <c r="E52" s="67">
        <v>57.17989737027176</v>
      </c>
      <c r="F52" s="67">
        <v>154.37019165198774</v>
      </c>
      <c r="G52" s="67">
        <v>65.760098805457773</v>
      </c>
      <c r="H52" s="67">
        <v>53.56169833839499</v>
      </c>
      <c r="I52" s="67">
        <v>157.65011063960219</v>
      </c>
      <c r="J52" s="67">
        <v>41</v>
      </c>
      <c r="K52" s="67">
        <v>18</v>
      </c>
      <c r="L52" s="67">
        <v>109</v>
      </c>
      <c r="M52" s="67">
        <v>42</v>
      </c>
      <c r="N52" s="67">
        <v>25</v>
      </c>
      <c r="O52" s="67">
        <v>98</v>
      </c>
      <c r="P52" s="68">
        <v>80</v>
      </c>
      <c r="Q52" s="68">
        <v>29</v>
      </c>
      <c r="R52" s="68">
        <v>295</v>
      </c>
      <c r="S52" s="68">
        <v>54</v>
      </c>
      <c r="T52" s="68">
        <v>11</v>
      </c>
      <c r="U52" s="68">
        <v>223</v>
      </c>
      <c r="V52" s="67">
        <v>-26</v>
      </c>
      <c r="W52" s="67">
        <v>-306</v>
      </c>
      <c r="X52" s="67">
        <v>136</v>
      </c>
      <c r="Y52" s="67" t="s">
        <v>423</v>
      </c>
      <c r="Z52" s="67">
        <v>161.19607957622787</v>
      </c>
      <c r="AA52" s="67">
        <v>123</v>
      </c>
      <c r="AB52" s="67">
        <v>211.3724966207653</v>
      </c>
      <c r="AC52" s="67">
        <v>179.01210029860147</v>
      </c>
      <c r="AD52" s="67">
        <v>132.40842969265725</v>
      </c>
      <c r="AE52" s="67">
        <v>269.32150725619317</v>
      </c>
      <c r="AF52" s="67">
        <v>153</v>
      </c>
      <c r="AG52" s="67">
        <v>85</v>
      </c>
      <c r="AH52" s="67">
        <v>315</v>
      </c>
      <c r="AI52" s="67">
        <v>155</v>
      </c>
      <c r="AJ52" s="67">
        <v>108</v>
      </c>
      <c r="AK52" s="67">
        <v>225</v>
      </c>
      <c r="AL52" s="68">
        <v>184</v>
      </c>
      <c r="AM52" s="68">
        <v>103</v>
      </c>
      <c r="AN52" s="68">
        <v>346</v>
      </c>
      <c r="AO52" s="68">
        <v>154</v>
      </c>
      <c r="AP52" s="68">
        <v>49</v>
      </c>
      <c r="AQ52" s="68">
        <v>399</v>
      </c>
      <c r="AR52" s="67">
        <v>-30</v>
      </c>
      <c r="AS52" s="67">
        <v>-267</v>
      </c>
      <c r="AT52" s="67">
        <v>207</v>
      </c>
      <c r="AU52" s="67" t="s">
        <v>423</v>
      </c>
      <c r="AV52" s="67">
        <v>310.90409062427375</v>
      </c>
      <c r="AW52" s="67">
        <v>242.64906085252252</v>
      </c>
      <c r="AX52" s="67">
        <v>385.97881190520172</v>
      </c>
      <c r="AY52" s="67">
        <v>277.22780089594079</v>
      </c>
      <c r="AZ52" s="67">
        <v>194.80938395691018</v>
      </c>
      <c r="BA52" s="67">
        <v>394.39526878046598</v>
      </c>
      <c r="BB52" s="67">
        <v>321</v>
      </c>
      <c r="BC52" s="67">
        <v>173</v>
      </c>
      <c r="BD52" s="67">
        <v>529</v>
      </c>
      <c r="BE52" s="67">
        <v>280</v>
      </c>
      <c r="BF52" s="67">
        <v>208</v>
      </c>
      <c r="BG52" s="67">
        <v>373</v>
      </c>
      <c r="BH52" s="68">
        <v>289</v>
      </c>
      <c r="BI52" s="68">
        <v>170</v>
      </c>
      <c r="BJ52" s="68">
        <v>483</v>
      </c>
      <c r="BK52" s="68">
        <v>367</v>
      </c>
      <c r="BL52" s="68">
        <v>187</v>
      </c>
      <c r="BM52" s="68">
        <v>660</v>
      </c>
      <c r="BN52" s="67">
        <v>78</v>
      </c>
      <c r="BO52" s="67">
        <v>-297</v>
      </c>
      <c r="BP52" s="67">
        <v>404</v>
      </c>
      <c r="BQ52" s="67" t="s">
        <v>423</v>
      </c>
      <c r="BR52" s="15"/>
      <c r="BS52" s="15"/>
    </row>
    <row r="53" spans="1:71" x14ac:dyDescent="0.45">
      <c r="A53" s="66" t="s">
        <v>267</v>
      </c>
      <c r="B53" s="66" t="s">
        <v>49</v>
      </c>
      <c r="C53" s="66" t="s">
        <v>123</v>
      </c>
      <c r="D53" s="67">
        <v>214.04562091292377</v>
      </c>
      <c r="E53" s="67">
        <v>172.48197411447785</v>
      </c>
      <c r="F53" s="67">
        <v>271.85434014812296</v>
      </c>
      <c r="G53" s="67">
        <v>295.20524120487579</v>
      </c>
      <c r="H53" s="67">
        <v>211.5199080422835</v>
      </c>
      <c r="I53" s="67">
        <v>444.10010013061276</v>
      </c>
      <c r="J53" s="67">
        <v>334</v>
      </c>
      <c r="K53" s="67">
        <v>203</v>
      </c>
      <c r="L53" s="67">
        <v>482</v>
      </c>
      <c r="M53" s="67">
        <v>315</v>
      </c>
      <c r="N53" s="67">
        <v>201</v>
      </c>
      <c r="O53" s="67">
        <v>455</v>
      </c>
      <c r="P53" s="68">
        <v>176</v>
      </c>
      <c r="Q53" s="68">
        <v>77</v>
      </c>
      <c r="R53" s="68">
        <v>364</v>
      </c>
      <c r="S53" s="68">
        <v>576</v>
      </c>
      <c r="T53" s="68">
        <v>333</v>
      </c>
      <c r="U53" s="68">
        <v>891</v>
      </c>
      <c r="V53" s="67">
        <v>400</v>
      </c>
      <c r="W53" s="67">
        <v>85</v>
      </c>
      <c r="X53" s="67">
        <v>743</v>
      </c>
      <c r="Y53" s="67" t="s">
        <v>427</v>
      </c>
      <c r="Z53" s="67">
        <v>849.71782620654676</v>
      </c>
      <c r="AA53" s="67">
        <v>685.53808746913523</v>
      </c>
      <c r="AB53" s="67">
        <v>1036.6072934962508</v>
      </c>
      <c r="AC53" s="67">
        <v>1020.5901859036012</v>
      </c>
      <c r="AD53" s="67">
        <v>716.18460489618815</v>
      </c>
      <c r="AE53" s="67">
        <v>1388.2632388975537</v>
      </c>
      <c r="AF53" s="67">
        <v>568</v>
      </c>
      <c r="AG53" s="67">
        <v>376</v>
      </c>
      <c r="AH53" s="67">
        <v>824</v>
      </c>
      <c r="AI53" s="67">
        <v>1006</v>
      </c>
      <c r="AJ53" s="67">
        <v>734</v>
      </c>
      <c r="AK53" s="67">
        <v>1305</v>
      </c>
      <c r="AL53" s="68">
        <v>581</v>
      </c>
      <c r="AM53" s="68">
        <v>402</v>
      </c>
      <c r="AN53" s="68">
        <v>799</v>
      </c>
      <c r="AO53" s="68">
        <v>501</v>
      </c>
      <c r="AP53" s="68">
        <v>232</v>
      </c>
      <c r="AQ53" s="68">
        <v>867</v>
      </c>
      <c r="AR53" s="67">
        <v>-80</v>
      </c>
      <c r="AS53" s="67">
        <v>-532</v>
      </c>
      <c r="AT53" s="67">
        <v>354</v>
      </c>
      <c r="AU53" s="67" t="s">
        <v>423</v>
      </c>
      <c r="AV53" s="67">
        <v>1607.9348834880736</v>
      </c>
      <c r="AW53" s="67">
        <v>1311.7240635350813</v>
      </c>
      <c r="AX53" s="67">
        <v>1897.968219966197</v>
      </c>
      <c r="AY53" s="67">
        <v>1758.2921207341178</v>
      </c>
      <c r="AZ53" s="67">
        <v>1359.2105867158368</v>
      </c>
      <c r="BA53" s="67">
        <v>2120.7337178192215</v>
      </c>
      <c r="BB53" s="67">
        <v>1409</v>
      </c>
      <c r="BC53" s="67">
        <v>1091</v>
      </c>
      <c r="BD53" s="67">
        <v>1849</v>
      </c>
      <c r="BE53" s="67">
        <v>1132</v>
      </c>
      <c r="BF53" s="67">
        <v>1099</v>
      </c>
      <c r="BG53" s="67">
        <v>1456</v>
      </c>
      <c r="BH53" s="68">
        <v>1630</v>
      </c>
      <c r="BI53" s="68">
        <v>1223</v>
      </c>
      <c r="BJ53" s="68">
        <v>2069</v>
      </c>
      <c r="BK53" s="68">
        <v>1924</v>
      </c>
      <c r="BL53" s="68">
        <v>1333</v>
      </c>
      <c r="BM53" s="68">
        <v>2607</v>
      </c>
      <c r="BN53" s="67">
        <v>294</v>
      </c>
      <c r="BO53" s="67">
        <v>-444</v>
      </c>
      <c r="BP53" s="67">
        <v>1098</v>
      </c>
      <c r="BQ53" s="67" t="s">
        <v>423</v>
      </c>
      <c r="BR53" s="15"/>
      <c r="BS53" s="15"/>
    </row>
    <row r="54" spans="1:71" x14ac:dyDescent="0.45">
      <c r="A54" s="66" t="s">
        <v>268</v>
      </c>
      <c r="B54" s="66" t="s">
        <v>49</v>
      </c>
      <c r="C54" s="66" t="s">
        <v>128</v>
      </c>
      <c r="D54" s="67">
        <v>328.91357547236674</v>
      </c>
      <c r="E54" s="67">
        <v>260.40712951121083</v>
      </c>
      <c r="F54" s="67">
        <v>437.85291937815128</v>
      </c>
      <c r="G54" s="67">
        <v>304.76950806679775</v>
      </c>
      <c r="H54" s="67">
        <v>259.37589099552224</v>
      </c>
      <c r="I54" s="67">
        <v>397.69057882065647</v>
      </c>
      <c r="J54" s="67">
        <v>311</v>
      </c>
      <c r="K54" s="67">
        <v>197</v>
      </c>
      <c r="L54" s="67">
        <v>444</v>
      </c>
      <c r="M54" s="67">
        <v>292</v>
      </c>
      <c r="N54" s="67">
        <v>162</v>
      </c>
      <c r="O54" s="67">
        <v>452</v>
      </c>
      <c r="P54" s="68">
        <v>178</v>
      </c>
      <c r="Q54" s="68">
        <v>72</v>
      </c>
      <c r="R54" s="68">
        <v>343</v>
      </c>
      <c r="S54" s="68">
        <v>419</v>
      </c>
      <c r="T54" s="68">
        <v>220</v>
      </c>
      <c r="U54" s="68">
        <v>670</v>
      </c>
      <c r="V54" s="67">
        <v>241</v>
      </c>
      <c r="W54" s="67">
        <v>-14</v>
      </c>
      <c r="X54" s="67">
        <v>520</v>
      </c>
      <c r="Y54" s="67" t="s">
        <v>423</v>
      </c>
      <c r="Z54" s="67">
        <v>552.66942546713119</v>
      </c>
      <c r="AA54" s="67">
        <v>432.95890000513822</v>
      </c>
      <c r="AB54" s="67">
        <v>675.43488466807196</v>
      </c>
      <c r="AC54" s="67">
        <v>714.74990628918772</v>
      </c>
      <c r="AD54" s="67">
        <v>608.70367775142734</v>
      </c>
      <c r="AE54" s="67">
        <v>870.55806639452533</v>
      </c>
      <c r="AF54" s="67">
        <v>481</v>
      </c>
      <c r="AG54" s="67">
        <v>333</v>
      </c>
      <c r="AH54" s="67">
        <v>676</v>
      </c>
      <c r="AI54" s="67">
        <v>583</v>
      </c>
      <c r="AJ54" s="67">
        <v>286</v>
      </c>
      <c r="AK54" s="67">
        <v>846</v>
      </c>
      <c r="AL54" s="68">
        <v>425</v>
      </c>
      <c r="AM54" s="68">
        <v>275</v>
      </c>
      <c r="AN54" s="68">
        <v>619</v>
      </c>
      <c r="AO54" s="68">
        <v>421</v>
      </c>
      <c r="AP54" s="68">
        <v>212</v>
      </c>
      <c r="AQ54" s="68">
        <v>748</v>
      </c>
      <c r="AR54" s="67">
        <v>-4</v>
      </c>
      <c r="AS54" s="67">
        <v>-356</v>
      </c>
      <c r="AT54" s="67">
        <v>356</v>
      </c>
      <c r="AU54" s="67" t="s">
        <v>423</v>
      </c>
      <c r="AV54" s="67">
        <v>1202.9557198157108</v>
      </c>
      <c r="AW54" s="67">
        <v>967.09434807780724</v>
      </c>
      <c r="AX54" s="67">
        <v>1439.9727898873446</v>
      </c>
      <c r="AY54" s="67">
        <v>1418.4805856440144</v>
      </c>
      <c r="AZ54" s="67">
        <v>1250.3576482964202</v>
      </c>
      <c r="BA54" s="67">
        <v>1673.5163239356079</v>
      </c>
      <c r="BB54" s="67">
        <v>1113</v>
      </c>
      <c r="BC54" s="67">
        <v>871</v>
      </c>
      <c r="BD54" s="67">
        <v>1471</v>
      </c>
      <c r="BE54" s="67">
        <v>1152</v>
      </c>
      <c r="BF54" s="67">
        <v>863</v>
      </c>
      <c r="BG54" s="67">
        <v>1540</v>
      </c>
      <c r="BH54" s="68">
        <v>1337</v>
      </c>
      <c r="BI54" s="68">
        <v>961</v>
      </c>
      <c r="BJ54" s="68">
        <v>1720</v>
      </c>
      <c r="BK54" s="68">
        <v>1445</v>
      </c>
      <c r="BL54" s="68">
        <v>975</v>
      </c>
      <c r="BM54" s="68">
        <v>2006</v>
      </c>
      <c r="BN54" s="67">
        <v>108</v>
      </c>
      <c r="BO54" s="67">
        <v>-500</v>
      </c>
      <c r="BP54" s="67">
        <v>755</v>
      </c>
      <c r="BQ54" s="67" t="s">
        <v>423</v>
      </c>
      <c r="BR54" s="15"/>
      <c r="BS54" s="15"/>
    </row>
    <row r="55" spans="1:71" x14ac:dyDescent="0.45">
      <c r="A55" s="66" t="s">
        <v>269</v>
      </c>
      <c r="B55" s="66" t="s">
        <v>49</v>
      </c>
      <c r="C55" s="66" t="s">
        <v>134</v>
      </c>
      <c r="D55" s="67">
        <v>98.568647864455031</v>
      </c>
      <c r="E55" s="67">
        <v>82.78687555518097</v>
      </c>
      <c r="F55" s="67">
        <v>156.59428424992964</v>
      </c>
      <c r="G55" s="67">
        <v>95.003648136205683</v>
      </c>
      <c r="H55" s="67">
        <v>74.690322211252266</v>
      </c>
      <c r="I55" s="67">
        <v>151.24279360426175</v>
      </c>
      <c r="J55" s="67">
        <v>111</v>
      </c>
      <c r="K55" s="67">
        <v>54</v>
      </c>
      <c r="L55" s="67">
        <v>289</v>
      </c>
      <c r="M55" s="67">
        <v>67</v>
      </c>
      <c r="N55" s="67">
        <v>15</v>
      </c>
      <c r="O55" s="67">
        <v>163</v>
      </c>
      <c r="P55" s="68">
        <v>78</v>
      </c>
      <c r="Q55" s="68">
        <v>19</v>
      </c>
      <c r="R55" s="68">
        <v>162</v>
      </c>
      <c r="S55" s="68">
        <v>107</v>
      </c>
      <c r="T55" s="68">
        <v>26</v>
      </c>
      <c r="U55" s="68">
        <v>291</v>
      </c>
      <c r="V55" s="67">
        <v>29</v>
      </c>
      <c r="W55" s="67">
        <v>-111</v>
      </c>
      <c r="X55" s="67">
        <v>213</v>
      </c>
      <c r="Y55" s="67" t="s">
        <v>423</v>
      </c>
      <c r="Z55" s="67">
        <v>290.08677386848512</v>
      </c>
      <c r="AA55" s="67">
        <v>232.875715173413</v>
      </c>
      <c r="AB55" s="67">
        <v>361.26737425458219</v>
      </c>
      <c r="AC55" s="67">
        <v>324.02701259646568</v>
      </c>
      <c r="AD55" s="67">
        <v>253.06429311785183</v>
      </c>
      <c r="AE55" s="67">
        <v>484.64477247095505</v>
      </c>
      <c r="AF55" s="67">
        <v>241</v>
      </c>
      <c r="AG55" s="67">
        <v>156</v>
      </c>
      <c r="AH55" s="67">
        <v>384</v>
      </c>
      <c r="AI55" s="67">
        <v>242</v>
      </c>
      <c r="AJ55" s="67">
        <v>90</v>
      </c>
      <c r="AK55" s="67">
        <v>446</v>
      </c>
      <c r="AL55" s="68">
        <v>200</v>
      </c>
      <c r="AM55" s="68">
        <v>65</v>
      </c>
      <c r="AN55" s="68">
        <v>359</v>
      </c>
      <c r="AO55" s="68">
        <v>210</v>
      </c>
      <c r="AP55" s="68">
        <v>78</v>
      </c>
      <c r="AQ55" s="68">
        <v>519</v>
      </c>
      <c r="AR55" s="67">
        <v>10</v>
      </c>
      <c r="AS55" s="67">
        <v>-246</v>
      </c>
      <c r="AT55" s="67">
        <v>319</v>
      </c>
      <c r="AU55" s="67" t="s">
        <v>423</v>
      </c>
      <c r="AV55" s="67">
        <v>453.34457826705994</v>
      </c>
      <c r="AW55" s="67">
        <v>366.4657925312103</v>
      </c>
      <c r="AX55" s="67">
        <v>549.01680684884559</v>
      </c>
      <c r="AY55" s="67">
        <v>375.96933926732862</v>
      </c>
      <c r="AZ55" s="67">
        <v>285.38651998701533</v>
      </c>
      <c r="BA55" s="67">
        <v>551.93577949308633</v>
      </c>
      <c r="BB55" s="67">
        <v>335</v>
      </c>
      <c r="BC55" s="67">
        <v>223</v>
      </c>
      <c r="BD55" s="67">
        <v>532</v>
      </c>
      <c r="BE55" s="67">
        <v>332</v>
      </c>
      <c r="BF55" s="67">
        <v>192</v>
      </c>
      <c r="BG55" s="67">
        <v>622</v>
      </c>
      <c r="BH55" s="68">
        <v>357</v>
      </c>
      <c r="BI55" s="68">
        <v>168</v>
      </c>
      <c r="BJ55" s="68">
        <v>668</v>
      </c>
      <c r="BK55" s="68">
        <v>429</v>
      </c>
      <c r="BL55" s="68">
        <v>231</v>
      </c>
      <c r="BM55" s="68">
        <v>785</v>
      </c>
      <c r="BN55" s="67">
        <v>72</v>
      </c>
      <c r="BO55" s="67">
        <v>-400</v>
      </c>
      <c r="BP55" s="67">
        <v>486</v>
      </c>
      <c r="BQ55" s="67" t="s">
        <v>423</v>
      </c>
      <c r="BR55" s="15"/>
      <c r="BS55" s="15"/>
    </row>
    <row r="56" spans="1:71" x14ac:dyDescent="0.45">
      <c r="A56" s="66" t="s">
        <v>270</v>
      </c>
      <c r="B56" s="66" t="s">
        <v>49</v>
      </c>
      <c r="C56" s="66" t="s">
        <v>138</v>
      </c>
      <c r="D56" s="67">
        <v>718.98223450030014</v>
      </c>
      <c r="E56" s="67">
        <v>524.93976872352687</v>
      </c>
      <c r="F56" s="67">
        <v>998.66471624125825</v>
      </c>
      <c r="G56" s="67">
        <v>670.30305412122266</v>
      </c>
      <c r="H56" s="67">
        <v>556.51079147841097</v>
      </c>
      <c r="I56" s="67">
        <v>940.65534755937335</v>
      </c>
      <c r="J56" s="67">
        <v>580</v>
      </c>
      <c r="K56" s="67">
        <v>386</v>
      </c>
      <c r="L56" s="67">
        <v>923</v>
      </c>
      <c r="M56" s="67">
        <v>466</v>
      </c>
      <c r="N56" s="67">
        <v>310</v>
      </c>
      <c r="O56" s="67">
        <v>738</v>
      </c>
      <c r="P56" s="68">
        <v>377</v>
      </c>
      <c r="Q56" s="68">
        <v>163</v>
      </c>
      <c r="R56" s="68">
        <v>583</v>
      </c>
      <c r="S56" s="68">
        <v>631</v>
      </c>
      <c r="T56" s="68">
        <v>361</v>
      </c>
      <c r="U56" s="68">
        <v>962</v>
      </c>
      <c r="V56" s="67">
        <v>254</v>
      </c>
      <c r="W56" s="67">
        <v>-97</v>
      </c>
      <c r="X56" s="67">
        <v>633</v>
      </c>
      <c r="Y56" s="67" t="s">
        <v>423</v>
      </c>
      <c r="Z56" s="67">
        <v>853.71174135321019</v>
      </c>
      <c r="AA56" s="67">
        <v>657.72298098152953</v>
      </c>
      <c r="AB56" s="67">
        <v>1011.0124643748367</v>
      </c>
      <c r="AC56" s="67">
        <v>1232.335758514291</v>
      </c>
      <c r="AD56" s="67">
        <v>1040.122214082674</v>
      </c>
      <c r="AE56" s="67">
        <v>1605.8129692030204</v>
      </c>
      <c r="AF56" s="67">
        <v>1100</v>
      </c>
      <c r="AG56" s="67">
        <v>884</v>
      </c>
      <c r="AH56" s="67">
        <v>1374</v>
      </c>
      <c r="AI56" s="67">
        <v>1010</v>
      </c>
      <c r="AJ56" s="67">
        <v>630</v>
      </c>
      <c r="AK56" s="67">
        <v>1345</v>
      </c>
      <c r="AL56" s="68">
        <v>809</v>
      </c>
      <c r="AM56" s="68">
        <v>536</v>
      </c>
      <c r="AN56" s="68">
        <v>1074</v>
      </c>
      <c r="AO56" s="68">
        <v>669</v>
      </c>
      <c r="AP56" s="68">
        <v>349</v>
      </c>
      <c r="AQ56" s="68">
        <v>1073</v>
      </c>
      <c r="AR56" s="67">
        <v>-140</v>
      </c>
      <c r="AS56" s="67">
        <v>-588</v>
      </c>
      <c r="AT56" s="67">
        <v>336</v>
      </c>
      <c r="AU56" s="67" t="s">
        <v>423</v>
      </c>
      <c r="AV56" s="67">
        <v>891.89834309124512</v>
      </c>
      <c r="AW56" s="67">
        <v>699.09270530770402</v>
      </c>
      <c r="AX56" s="67">
        <v>1047.4827992518044</v>
      </c>
      <c r="AY56" s="67">
        <v>1021.3611873644863</v>
      </c>
      <c r="AZ56" s="67">
        <v>866.5381308728879</v>
      </c>
      <c r="BA56" s="67">
        <v>1322.3910665609287</v>
      </c>
      <c r="BB56" s="67">
        <v>1216</v>
      </c>
      <c r="BC56" s="67">
        <v>977</v>
      </c>
      <c r="BD56" s="67">
        <v>1540</v>
      </c>
      <c r="BE56" s="67">
        <v>1092</v>
      </c>
      <c r="BF56" s="67">
        <v>802</v>
      </c>
      <c r="BG56" s="67">
        <v>1447</v>
      </c>
      <c r="BH56" s="68">
        <v>1214</v>
      </c>
      <c r="BI56" s="68">
        <v>833</v>
      </c>
      <c r="BJ56" s="68">
        <v>1773</v>
      </c>
      <c r="BK56" s="68">
        <v>1505</v>
      </c>
      <c r="BL56" s="68">
        <v>975</v>
      </c>
      <c r="BM56" s="68">
        <v>2119</v>
      </c>
      <c r="BN56" s="67">
        <v>291</v>
      </c>
      <c r="BO56" s="67">
        <v>-489</v>
      </c>
      <c r="BP56" s="67">
        <v>1025</v>
      </c>
      <c r="BQ56" s="67" t="s">
        <v>423</v>
      </c>
      <c r="BR56" s="15"/>
      <c r="BS56" s="15"/>
    </row>
    <row r="57" spans="1:71" x14ac:dyDescent="0.45">
      <c r="A57" s="66" t="s">
        <v>271</v>
      </c>
      <c r="B57" s="66" t="s">
        <v>49</v>
      </c>
      <c r="C57" s="66" t="s">
        <v>156</v>
      </c>
      <c r="D57" s="67">
        <v>351.15250455008078</v>
      </c>
      <c r="E57" s="67">
        <v>292.85014116964271</v>
      </c>
      <c r="F57" s="67">
        <v>454.93906556943756</v>
      </c>
      <c r="G57" s="67">
        <v>295.62231779036432</v>
      </c>
      <c r="H57" s="67">
        <v>218.55890976148555</v>
      </c>
      <c r="I57" s="67">
        <v>609.64842756713892</v>
      </c>
      <c r="J57" s="67">
        <v>224</v>
      </c>
      <c r="K57" s="67">
        <v>106</v>
      </c>
      <c r="L57" s="67">
        <v>375</v>
      </c>
      <c r="M57" s="67">
        <v>191</v>
      </c>
      <c r="N57" s="67">
        <v>72</v>
      </c>
      <c r="O57" s="67">
        <v>296</v>
      </c>
      <c r="P57" s="68">
        <v>168</v>
      </c>
      <c r="Q57" s="68">
        <v>43</v>
      </c>
      <c r="R57" s="68">
        <v>350</v>
      </c>
      <c r="S57" s="68">
        <v>262</v>
      </c>
      <c r="T57" s="68">
        <v>47</v>
      </c>
      <c r="U57" s="68">
        <v>628</v>
      </c>
      <c r="V57" s="67">
        <v>94</v>
      </c>
      <c r="W57" s="67">
        <v>-199</v>
      </c>
      <c r="X57" s="67">
        <v>472</v>
      </c>
      <c r="Y57" s="67" t="s">
        <v>423</v>
      </c>
      <c r="Z57" s="67">
        <v>500.31445407903641</v>
      </c>
      <c r="AA57" s="67">
        <v>416.3227926762217</v>
      </c>
      <c r="AB57" s="67">
        <v>596.07951845085813</v>
      </c>
      <c r="AC57" s="67">
        <v>570.49197927462831</v>
      </c>
      <c r="AD57" s="67">
        <v>429.26745727533455</v>
      </c>
      <c r="AE57" s="67">
        <v>855.23247863126176</v>
      </c>
      <c r="AF57" s="67">
        <v>321</v>
      </c>
      <c r="AG57" s="67">
        <v>215</v>
      </c>
      <c r="AH57" s="67">
        <v>519</v>
      </c>
      <c r="AI57" s="67">
        <v>440</v>
      </c>
      <c r="AJ57" s="67">
        <v>328</v>
      </c>
      <c r="AK57" s="67">
        <v>608</v>
      </c>
      <c r="AL57" s="68">
        <v>370</v>
      </c>
      <c r="AM57" s="68">
        <v>212</v>
      </c>
      <c r="AN57" s="68">
        <v>594</v>
      </c>
      <c r="AO57" s="68">
        <v>443</v>
      </c>
      <c r="AP57" s="68">
        <v>153</v>
      </c>
      <c r="AQ57" s="68">
        <v>909</v>
      </c>
      <c r="AR57" s="67">
        <v>73</v>
      </c>
      <c r="AS57" s="67">
        <v>-284</v>
      </c>
      <c r="AT57" s="67">
        <v>565</v>
      </c>
      <c r="AU57" s="67" t="s">
        <v>423</v>
      </c>
      <c r="AV57" s="67">
        <v>580.53304137088276</v>
      </c>
      <c r="AW57" s="67">
        <v>480.4645084758626</v>
      </c>
      <c r="AX57" s="67">
        <v>681.05377774786939</v>
      </c>
      <c r="AY57" s="67">
        <v>637.88570293500732</v>
      </c>
      <c r="AZ57" s="67">
        <v>477.74536959351389</v>
      </c>
      <c r="BA57" s="67">
        <v>934.57414325898128</v>
      </c>
      <c r="BB57" s="67">
        <v>564</v>
      </c>
      <c r="BC57" s="67">
        <v>349</v>
      </c>
      <c r="BD57" s="67">
        <v>876</v>
      </c>
      <c r="BE57" s="67">
        <v>661</v>
      </c>
      <c r="BF57" s="67">
        <v>520</v>
      </c>
      <c r="BG57" s="67">
        <v>850</v>
      </c>
      <c r="BH57" s="68">
        <v>595</v>
      </c>
      <c r="BI57" s="68">
        <v>356</v>
      </c>
      <c r="BJ57" s="68">
        <v>900</v>
      </c>
      <c r="BK57" s="68">
        <v>781</v>
      </c>
      <c r="BL57" s="68">
        <v>349</v>
      </c>
      <c r="BM57" s="68">
        <v>1349</v>
      </c>
      <c r="BN57" s="67">
        <v>186</v>
      </c>
      <c r="BO57" s="67">
        <v>-353</v>
      </c>
      <c r="BP57" s="67">
        <v>840</v>
      </c>
      <c r="BQ57" s="67" t="s">
        <v>423</v>
      </c>
      <c r="BR57" s="15"/>
      <c r="BS57" s="15"/>
    </row>
    <row r="58" spans="1:71" x14ac:dyDescent="0.45">
      <c r="A58" s="66" t="s">
        <v>272</v>
      </c>
      <c r="B58" s="66" t="s">
        <v>49</v>
      </c>
      <c r="C58" s="66" t="s">
        <v>158</v>
      </c>
      <c r="D58" s="67">
        <v>50.802901978168997</v>
      </c>
      <c r="E58" s="67">
        <v>29.186283937530163</v>
      </c>
      <c r="F58" s="67">
        <v>109.44385153063497</v>
      </c>
      <c r="G58" s="67">
        <v>39.499053727566981</v>
      </c>
      <c r="H58" s="67">
        <v>28.148484470149299</v>
      </c>
      <c r="I58" s="67">
        <v>174.55378027458582</v>
      </c>
      <c r="J58" s="67">
        <v>79</v>
      </c>
      <c r="K58" s="67">
        <v>20</v>
      </c>
      <c r="L58" s="67">
        <v>181</v>
      </c>
      <c r="M58" s="67">
        <v>60</v>
      </c>
      <c r="N58" s="67">
        <v>13</v>
      </c>
      <c r="O58" s="67">
        <v>132</v>
      </c>
      <c r="P58" s="68">
        <v>91</v>
      </c>
      <c r="Q58" s="68">
        <v>23</v>
      </c>
      <c r="R58" s="68">
        <v>516</v>
      </c>
      <c r="S58" s="68">
        <v>60</v>
      </c>
      <c r="T58" s="68">
        <v>17</v>
      </c>
      <c r="U58" s="68">
        <v>199</v>
      </c>
      <c r="V58" s="67">
        <v>-31</v>
      </c>
      <c r="W58" s="67">
        <v>-452</v>
      </c>
      <c r="X58" s="67">
        <v>121</v>
      </c>
      <c r="Y58" s="67" t="s">
        <v>423</v>
      </c>
      <c r="Z58" s="67">
        <v>200.97429605590764</v>
      </c>
      <c r="AA58" s="67">
        <v>105.45330828642696</v>
      </c>
      <c r="AB58" s="67">
        <v>353.52417040118502</v>
      </c>
      <c r="AC58" s="67">
        <v>209.19319074888426</v>
      </c>
      <c r="AD58" s="67">
        <v>137.9266600505623</v>
      </c>
      <c r="AE58" s="67">
        <v>305.41627956122102</v>
      </c>
      <c r="AF58" s="67">
        <v>262</v>
      </c>
      <c r="AG58" s="67">
        <v>126</v>
      </c>
      <c r="AH58" s="67">
        <v>458</v>
      </c>
      <c r="AI58" s="67">
        <v>161</v>
      </c>
      <c r="AJ58" s="67">
        <v>99</v>
      </c>
      <c r="AK58" s="67">
        <v>277</v>
      </c>
      <c r="AL58" s="68">
        <v>219</v>
      </c>
      <c r="AM58" s="68">
        <v>80</v>
      </c>
      <c r="AN58" s="68">
        <v>401</v>
      </c>
      <c r="AO58" s="68">
        <v>194</v>
      </c>
      <c r="AP58" s="68">
        <v>79</v>
      </c>
      <c r="AQ58" s="68">
        <v>521</v>
      </c>
      <c r="AR58" s="67">
        <v>-25</v>
      </c>
      <c r="AS58" s="67">
        <v>-260</v>
      </c>
      <c r="AT58" s="67">
        <v>316</v>
      </c>
      <c r="AU58" s="67" t="s">
        <v>423</v>
      </c>
      <c r="AV58" s="67">
        <v>379.18268669860009</v>
      </c>
      <c r="AW58" s="67">
        <v>224</v>
      </c>
      <c r="AX58" s="67">
        <v>533.74824741440727</v>
      </c>
      <c r="AY58" s="67">
        <v>400.30775552354874</v>
      </c>
      <c r="AZ58" s="67">
        <v>273.52607100851782</v>
      </c>
      <c r="BA58" s="67">
        <v>556.30245911353177</v>
      </c>
      <c r="BB58" s="67">
        <v>487</v>
      </c>
      <c r="BC58" s="67">
        <v>327</v>
      </c>
      <c r="BD58" s="67">
        <v>811</v>
      </c>
      <c r="BE58" s="67">
        <v>373</v>
      </c>
      <c r="BF58" s="67">
        <v>264</v>
      </c>
      <c r="BG58" s="67">
        <v>557</v>
      </c>
      <c r="BH58" s="68">
        <v>512</v>
      </c>
      <c r="BI58" s="68">
        <v>221</v>
      </c>
      <c r="BJ58" s="68">
        <v>789</v>
      </c>
      <c r="BK58" s="68">
        <v>369</v>
      </c>
      <c r="BL58" s="68">
        <v>224</v>
      </c>
      <c r="BM58" s="68">
        <v>589</v>
      </c>
      <c r="BN58" s="67">
        <v>-143</v>
      </c>
      <c r="BO58" s="67">
        <v>-611</v>
      </c>
      <c r="BP58" s="67">
        <v>220</v>
      </c>
      <c r="BQ58" s="67" t="s">
        <v>423</v>
      </c>
      <c r="BR58" s="15"/>
      <c r="BS58" s="15"/>
    </row>
    <row r="59" spans="1:71" x14ac:dyDescent="0.45">
      <c r="A59" s="66" t="s">
        <v>273</v>
      </c>
      <c r="B59" s="66" t="s">
        <v>49</v>
      </c>
      <c r="C59" s="66" t="s">
        <v>174</v>
      </c>
      <c r="D59" s="67">
        <v>577.28523955344929</v>
      </c>
      <c r="E59" s="67">
        <v>391.4703710265664</v>
      </c>
      <c r="F59" s="67">
        <v>863.05538244082254</v>
      </c>
      <c r="G59" s="67">
        <v>414.17965424655273</v>
      </c>
      <c r="H59" s="67">
        <v>241.58782032915411</v>
      </c>
      <c r="I59" s="67">
        <v>785.32267513629222</v>
      </c>
      <c r="J59" s="67">
        <v>375</v>
      </c>
      <c r="K59" s="67">
        <v>242</v>
      </c>
      <c r="L59" s="67">
        <v>537</v>
      </c>
      <c r="M59" s="67">
        <v>338</v>
      </c>
      <c r="N59" s="67">
        <v>190</v>
      </c>
      <c r="O59" s="67">
        <v>517</v>
      </c>
      <c r="P59" s="68">
        <v>164</v>
      </c>
      <c r="Q59" s="68">
        <v>68</v>
      </c>
      <c r="R59" s="68">
        <v>323</v>
      </c>
      <c r="S59" s="68">
        <v>412</v>
      </c>
      <c r="T59" s="68">
        <v>204</v>
      </c>
      <c r="U59" s="68">
        <v>672</v>
      </c>
      <c r="V59" s="67">
        <v>248</v>
      </c>
      <c r="W59" s="67">
        <v>2</v>
      </c>
      <c r="X59" s="67">
        <v>531</v>
      </c>
      <c r="Y59" s="67" t="s">
        <v>427</v>
      </c>
      <c r="Z59" s="67">
        <v>496.77814468471382</v>
      </c>
      <c r="AA59" s="67">
        <v>386</v>
      </c>
      <c r="AB59" s="67">
        <v>598.09777853705657</v>
      </c>
      <c r="AC59" s="67">
        <v>588.74355402138588</v>
      </c>
      <c r="AD59" s="67">
        <v>447.32036154949793</v>
      </c>
      <c r="AE59" s="67">
        <v>725.78568967049728</v>
      </c>
      <c r="AF59" s="67">
        <v>504</v>
      </c>
      <c r="AG59" s="67">
        <v>319</v>
      </c>
      <c r="AH59" s="67">
        <v>729</v>
      </c>
      <c r="AI59" s="67">
        <v>626</v>
      </c>
      <c r="AJ59" s="67">
        <v>296</v>
      </c>
      <c r="AK59" s="67">
        <v>922</v>
      </c>
      <c r="AL59" s="68">
        <v>478</v>
      </c>
      <c r="AM59" s="68">
        <v>219</v>
      </c>
      <c r="AN59" s="68">
        <v>736</v>
      </c>
      <c r="AO59" s="68">
        <v>461</v>
      </c>
      <c r="AP59" s="68">
        <v>208</v>
      </c>
      <c r="AQ59" s="68">
        <v>833</v>
      </c>
      <c r="AR59" s="67">
        <v>-17</v>
      </c>
      <c r="AS59" s="67">
        <v>-460</v>
      </c>
      <c r="AT59" s="67">
        <v>454</v>
      </c>
      <c r="AU59" s="67" t="s">
        <v>423</v>
      </c>
      <c r="AV59" s="67">
        <v>1471.6426809484847</v>
      </c>
      <c r="AW59" s="67">
        <v>1151.0328861471226</v>
      </c>
      <c r="AX59" s="67">
        <v>1766.0029603129794</v>
      </c>
      <c r="AY59" s="67">
        <v>1825.8419639455981</v>
      </c>
      <c r="AZ59" s="67">
        <v>1473.3513108079169</v>
      </c>
      <c r="BA59" s="67">
        <v>2175.7772520065537</v>
      </c>
      <c r="BB59" s="67">
        <v>1389</v>
      </c>
      <c r="BC59" s="67">
        <v>1124</v>
      </c>
      <c r="BD59" s="67">
        <v>1798</v>
      </c>
      <c r="BE59" s="67">
        <v>1360</v>
      </c>
      <c r="BF59" s="67">
        <v>1071</v>
      </c>
      <c r="BG59" s="67">
        <v>1786</v>
      </c>
      <c r="BH59" s="68">
        <v>1615</v>
      </c>
      <c r="BI59" s="68">
        <v>1155</v>
      </c>
      <c r="BJ59" s="68">
        <v>2157</v>
      </c>
      <c r="BK59" s="68">
        <v>1619</v>
      </c>
      <c r="BL59" s="68">
        <v>1111</v>
      </c>
      <c r="BM59" s="68">
        <v>2232</v>
      </c>
      <c r="BN59" s="67">
        <v>4</v>
      </c>
      <c r="BO59" s="67">
        <v>-800</v>
      </c>
      <c r="BP59" s="67">
        <v>759</v>
      </c>
      <c r="BQ59" s="67" t="s">
        <v>423</v>
      </c>
      <c r="BR59" s="15"/>
      <c r="BS59" s="15"/>
    </row>
    <row r="60" spans="1:71" x14ac:dyDescent="0.45">
      <c r="A60" s="66" t="s">
        <v>274</v>
      </c>
      <c r="B60" s="66" t="s">
        <v>49</v>
      </c>
      <c r="C60" s="66" t="s">
        <v>183</v>
      </c>
      <c r="D60" s="67">
        <v>126.55676203757201</v>
      </c>
      <c r="E60" s="67">
        <v>82.598056257837442</v>
      </c>
      <c r="F60" s="67">
        <v>198.01051614671749</v>
      </c>
      <c r="G60" s="67">
        <v>153.03068830491131</v>
      </c>
      <c r="H60" s="67">
        <v>107.27180741956749</v>
      </c>
      <c r="I60" s="67">
        <v>322.73409267849115</v>
      </c>
      <c r="J60" s="67">
        <v>59</v>
      </c>
      <c r="K60" s="67">
        <v>30</v>
      </c>
      <c r="L60" s="67">
        <v>139</v>
      </c>
      <c r="M60" s="67">
        <v>107</v>
      </c>
      <c r="N60" s="67">
        <v>34</v>
      </c>
      <c r="O60" s="67">
        <v>194</v>
      </c>
      <c r="P60" s="68">
        <v>133</v>
      </c>
      <c r="Q60" s="68">
        <v>48</v>
      </c>
      <c r="R60" s="68">
        <v>406</v>
      </c>
      <c r="S60" s="68">
        <v>90</v>
      </c>
      <c r="T60" s="68">
        <v>20</v>
      </c>
      <c r="U60" s="68">
        <v>310</v>
      </c>
      <c r="V60" s="67">
        <v>-43</v>
      </c>
      <c r="W60" s="67">
        <v>-333</v>
      </c>
      <c r="X60" s="67">
        <v>189</v>
      </c>
      <c r="Y60" s="67" t="s">
        <v>423</v>
      </c>
      <c r="Z60" s="67">
        <v>326.59720466688856</v>
      </c>
      <c r="AA60" s="67">
        <v>217.25619907381511</v>
      </c>
      <c r="AB60" s="67">
        <v>511.94773195194176</v>
      </c>
      <c r="AC60" s="67">
        <v>242.3143201187282</v>
      </c>
      <c r="AD60" s="67">
        <v>166.93642201318465</v>
      </c>
      <c r="AE60" s="67">
        <v>354.01107294919495</v>
      </c>
      <c r="AF60" s="67">
        <v>288</v>
      </c>
      <c r="AG60" s="67">
        <v>148</v>
      </c>
      <c r="AH60" s="67">
        <v>462</v>
      </c>
      <c r="AI60" s="67">
        <v>242</v>
      </c>
      <c r="AJ60" s="67">
        <v>161</v>
      </c>
      <c r="AK60" s="67">
        <v>399</v>
      </c>
      <c r="AL60" s="68">
        <v>267</v>
      </c>
      <c r="AM60" s="68">
        <v>146</v>
      </c>
      <c r="AN60" s="68">
        <v>435</v>
      </c>
      <c r="AO60" s="68">
        <v>238</v>
      </c>
      <c r="AP60" s="68">
        <v>79</v>
      </c>
      <c r="AQ60" s="68">
        <v>593</v>
      </c>
      <c r="AR60" s="67">
        <v>-29</v>
      </c>
      <c r="AS60" s="67">
        <v>-251</v>
      </c>
      <c r="AT60" s="67">
        <v>353</v>
      </c>
      <c r="AU60" s="67" t="s">
        <v>423</v>
      </c>
      <c r="AV60" s="67">
        <v>590.84603329553943</v>
      </c>
      <c r="AW60" s="67">
        <v>445.65426594170964</v>
      </c>
      <c r="AX60" s="67">
        <v>809.59283048362215</v>
      </c>
      <c r="AY60" s="67">
        <v>411.65499157636043</v>
      </c>
      <c r="AZ60" s="67">
        <v>276.68337463952713</v>
      </c>
      <c r="BA60" s="67">
        <v>573.45170383048526</v>
      </c>
      <c r="BB60" s="67">
        <v>355</v>
      </c>
      <c r="BC60" s="67">
        <v>258</v>
      </c>
      <c r="BD60" s="67">
        <v>539</v>
      </c>
      <c r="BE60" s="67">
        <v>564</v>
      </c>
      <c r="BF60" s="67">
        <v>412</v>
      </c>
      <c r="BG60" s="67">
        <v>813</v>
      </c>
      <c r="BH60" s="68">
        <v>436</v>
      </c>
      <c r="BI60" s="68">
        <v>264</v>
      </c>
      <c r="BJ60" s="68">
        <v>670</v>
      </c>
      <c r="BK60" s="68">
        <v>558</v>
      </c>
      <c r="BL60" s="68">
        <v>266</v>
      </c>
      <c r="BM60" s="68">
        <v>925</v>
      </c>
      <c r="BN60" s="67">
        <v>122</v>
      </c>
      <c r="BO60" s="67">
        <v>-296</v>
      </c>
      <c r="BP60" s="67">
        <v>546</v>
      </c>
      <c r="BQ60" s="67" t="s">
        <v>423</v>
      </c>
      <c r="BR60" s="15"/>
      <c r="BS60" s="15"/>
    </row>
    <row r="61" spans="1:71" x14ac:dyDescent="0.45">
      <c r="A61" s="66" t="s">
        <v>275</v>
      </c>
      <c r="B61" s="66" t="s">
        <v>49</v>
      </c>
      <c r="C61" s="66" t="s">
        <v>189</v>
      </c>
      <c r="D61" s="67">
        <v>505.54605977289214</v>
      </c>
      <c r="E61" s="67">
        <v>296.50983490285103</v>
      </c>
      <c r="F61" s="67">
        <v>855.62626704364538</v>
      </c>
      <c r="G61" s="67">
        <v>380.18472289213133</v>
      </c>
      <c r="H61" s="67">
        <v>313.80748939833893</v>
      </c>
      <c r="I61" s="67">
        <v>518.54823146955937</v>
      </c>
      <c r="J61" s="67">
        <v>445</v>
      </c>
      <c r="K61" s="67">
        <v>261</v>
      </c>
      <c r="L61" s="67">
        <v>825</v>
      </c>
      <c r="M61" s="67">
        <v>240</v>
      </c>
      <c r="N61" s="67">
        <v>158</v>
      </c>
      <c r="O61" s="67">
        <v>374</v>
      </c>
      <c r="P61" s="68">
        <v>410</v>
      </c>
      <c r="Q61" s="68">
        <v>201</v>
      </c>
      <c r="R61" s="68">
        <v>809</v>
      </c>
      <c r="S61" s="68">
        <v>350</v>
      </c>
      <c r="T61" s="68">
        <v>130</v>
      </c>
      <c r="U61" s="68">
        <v>574</v>
      </c>
      <c r="V61" s="67">
        <v>-60</v>
      </c>
      <c r="W61" s="67">
        <v>-484</v>
      </c>
      <c r="X61" s="67">
        <v>266</v>
      </c>
      <c r="Y61" s="67" t="s">
        <v>423</v>
      </c>
      <c r="Z61" s="67">
        <v>1051.4062439402376</v>
      </c>
      <c r="AA61" s="67">
        <v>855</v>
      </c>
      <c r="AB61" s="67">
        <v>1261.1529438668438</v>
      </c>
      <c r="AC61" s="67">
        <v>1549.3239434180982</v>
      </c>
      <c r="AD61" s="67">
        <v>1313.1453215940289</v>
      </c>
      <c r="AE61" s="67">
        <v>1824.3682015467266</v>
      </c>
      <c r="AF61" s="67">
        <v>1096</v>
      </c>
      <c r="AG61" s="67">
        <v>900</v>
      </c>
      <c r="AH61" s="67">
        <v>1293</v>
      </c>
      <c r="AI61" s="67">
        <v>1183</v>
      </c>
      <c r="AJ61" s="67">
        <v>797</v>
      </c>
      <c r="AK61" s="67">
        <v>1521</v>
      </c>
      <c r="AL61" s="68">
        <v>852</v>
      </c>
      <c r="AM61" s="68">
        <v>583</v>
      </c>
      <c r="AN61" s="68">
        <v>1086</v>
      </c>
      <c r="AO61" s="68">
        <v>837</v>
      </c>
      <c r="AP61" s="68">
        <v>441</v>
      </c>
      <c r="AQ61" s="68">
        <v>1256</v>
      </c>
      <c r="AR61" s="67">
        <v>-15</v>
      </c>
      <c r="AS61" s="67">
        <v>-485</v>
      </c>
      <c r="AT61" s="67">
        <v>485</v>
      </c>
      <c r="AU61" s="67" t="s">
        <v>423</v>
      </c>
      <c r="AV61" s="67">
        <v>1469.6821282958965</v>
      </c>
      <c r="AW61" s="67">
        <v>1183.0511636299236</v>
      </c>
      <c r="AX61" s="67">
        <v>1753.5306084805079</v>
      </c>
      <c r="AY61" s="67">
        <v>1631.0611996220168</v>
      </c>
      <c r="AZ61" s="67">
        <v>1376.9735686421284</v>
      </c>
      <c r="BA61" s="67">
        <v>1853.4930573597835</v>
      </c>
      <c r="BB61" s="67">
        <v>1619</v>
      </c>
      <c r="BC61" s="67">
        <v>1342</v>
      </c>
      <c r="BD61" s="67">
        <v>1889</v>
      </c>
      <c r="BE61" s="67">
        <v>1501</v>
      </c>
      <c r="BF61" s="67">
        <v>1167</v>
      </c>
      <c r="BG61" s="67">
        <v>1914</v>
      </c>
      <c r="BH61" s="68">
        <v>1536</v>
      </c>
      <c r="BI61" s="68">
        <v>1197</v>
      </c>
      <c r="BJ61" s="68">
        <v>1863</v>
      </c>
      <c r="BK61" s="68">
        <v>2057</v>
      </c>
      <c r="BL61" s="68">
        <v>1537</v>
      </c>
      <c r="BM61" s="68">
        <v>2637</v>
      </c>
      <c r="BN61" s="67">
        <v>521</v>
      </c>
      <c r="BO61" s="67">
        <v>-105</v>
      </c>
      <c r="BP61" s="67">
        <v>1216</v>
      </c>
      <c r="BQ61" s="67" t="s">
        <v>423</v>
      </c>
      <c r="BR61" s="15"/>
      <c r="BS61" s="15"/>
    </row>
    <row r="62" spans="1:71" x14ac:dyDescent="0.45">
      <c r="A62" s="66" t="s">
        <v>276</v>
      </c>
      <c r="B62" s="66" t="s">
        <v>49</v>
      </c>
      <c r="C62" s="66" t="s">
        <v>193</v>
      </c>
      <c r="D62" s="67">
        <v>344.38598598862791</v>
      </c>
      <c r="E62" s="67">
        <v>267.04888294406766</v>
      </c>
      <c r="F62" s="67">
        <v>447.32128609582105</v>
      </c>
      <c r="G62" s="67">
        <v>444.02777734757586</v>
      </c>
      <c r="H62" s="67">
        <v>301.04230509543027</v>
      </c>
      <c r="I62" s="67">
        <v>675.48017871094839</v>
      </c>
      <c r="J62" s="67">
        <v>240</v>
      </c>
      <c r="K62" s="67">
        <v>152</v>
      </c>
      <c r="L62" s="67">
        <v>392</v>
      </c>
      <c r="M62" s="67">
        <v>275</v>
      </c>
      <c r="N62" s="67">
        <v>147</v>
      </c>
      <c r="O62" s="67">
        <v>428</v>
      </c>
      <c r="P62" s="68">
        <v>170</v>
      </c>
      <c r="Q62" s="68">
        <v>102</v>
      </c>
      <c r="R62" s="68">
        <v>292</v>
      </c>
      <c r="S62" s="68">
        <v>266</v>
      </c>
      <c r="T62" s="68">
        <v>97</v>
      </c>
      <c r="U62" s="68">
        <v>527</v>
      </c>
      <c r="V62" s="67">
        <v>96</v>
      </c>
      <c r="W62" s="67">
        <v>-120</v>
      </c>
      <c r="X62" s="67">
        <v>376</v>
      </c>
      <c r="Y62" s="67" t="s">
        <v>423</v>
      </c>
      <c r="Z62" s="67">
        <v>428.26266782363541</v>
      </c>
      <c r="AA62" s="67">
        <v>334</v>
      </c>
      <c r="AB62" s="67">
        <v>534.07767715308148</v>
      </c>
      <c r="AC62" s="67">
        <v>457.04513100786562</v>
      </c>
      <c r="AD62" s="67">
        <v>337.74588580649134</v>
      </c>
      <c r="AE62" s="67">
        <v>579.51981020283336</v>
      </c>
      <c r="AF62" s="67">
        <v>458</v>
      </c>
      <c r="AG62" s="67">
        <v>354</v>
      </c>
      <c r="AH62" s="67">
        <v>586</v>
      </c>
      <c r="AI62" s="67">
        <v>538</v>
      </c>
      <c r="AJ62" s="67">
        <v>273</v>
      </c>
      <c r="AK62" s="67">
        <v>785</v>
      </c>
      <c r="AL62" s="68">
        <v>487</v>
      </c>
      <c r="AM62" s="68">
        <v>319</v>
      </c>
      <c r="AN62" s="68">
        <v>682</v>
      </c>
      <c r="AO62" s="68">
        <v>389</v>
      </c>
      <c r="AP62" s="68">
        <v>165</v>
      </c>
      <c r="AQ62" s="68">
        <v>756</v>
      </c>
      <c r="AR62" s="67">
        <v>-98</v>
      </c>
      <c r="AS62" s="67">
        <v>-422</v>
      </c>
      <c r="AT62" s="67">
        <v>294</v>
      </c>
      <c r="AU62" s="67" t="s">
        <v>423</v>
      </c>
      <c r="AV62" s="67">
        <v>690.65261529653628</v>
      </c>
      <c r="AW62" s="67">
        <v>533.39452517496545</v>
      </c>
      <c r="AX62" s="67">
        <v>834.86292976150787</v>
      </c>
      <c r="AY62" s="67">
        <v>701.8414068008459</v>
      </c>
      <c r="AZ62" s="67">
        <v>518.57726154178363</v>
      </c>
      <c r="BA62" s="67">
        <v>879.72929039183714</v>
      </c>
      <c r="BB62" s="67">
        <v>761</v>
      </c>
      <c r="BC62" s="67">
        <v>609</v>
      </c>
      <c r="BD62" s="67">
        <v>929</v>
      </c>
      <c r="BE62" s="67">
        <v>686</v>
      </c>
      <c r="BF62" s="67">
        <v>442</v>
      </c>
      <c r="BG62" s="67">
        <v>971</v>
      </c>
      <c r="BH62" s="68">
        <v>821</v>
      </c>
      <c r="BI62" s="68">
        <v>550</v>
      </c>
      <c r="BJ62" s="68">
        <v>1114</v>
      </c>
      <c r="BK62" s="68">
        <v>785</v>
      </c>
      <c r="BL62" s="68">
        <v>426</v>
      </c>
      <c r="BM62" s="68">
        <v>1197</v>
      </c>
      <c r="BN62" s="67">
        <v>-36</v>
      </c>
      <c r="BO62" s="67">
        <v>-524</v>
      </c>
      <c r="BP62" s="67">
        <v>467</v>
      </c>
      <c r="BQ62" s="67" t="s">
        <v>423</v>
      </c>
      <c r="BR62" s="15"/>
      <c r="BS62" s="15"/>
    </row>
    <row r="63" spans="1:71" x14ac:dyDescent="0.45">
      <c r="A63" s="66" t="s">
        <v>277</v>
      </c>
      <c r="B63" s="66" t="s">
        <v>49</v>
      </c>
      <c r="C63" s="66" t="s">
        <v>194</v>
      </c>
      <c r="D63" s="67">
        <v>250.96177750949562</v>
      </c>
      <c r="E63" s="67">
        <v>186.51928283844845</v>
      </c>
      <c r="F63" s="67">
        <v>359.87202387941051</v>
      </c>
      <c r="G63" s="67">
        <v>184.93981655953866</v>
      </c>
      <c r="H63" s="67">
        <v>124.11900366490501</v>
      </c>
      <c r="I63" s="67">
        <v>324.99285978559385</v>
      </c>
      <c r="J63" s="67">
        <v>273</v>
      </c>
      <c r="K63" s="67">
        <v>157</v>
      </c>
      <c r="L63" s="67">
        <v>455</v>
      </c>
      <c r="M63" s="67">
        <v>212</v>
      </c>
      <c r="N63" s="67">
        <v>88</v>
      </c>
      <c r="O63" s="67">
        <v>541</v>
      </c>
      <c r="P63" s="68">
        <v>142</v>
      </c>
      <c r="Q63" s="68">
        <v>61</v>
      </c>
      <c r="R63" s="68">
        <v>221</v>
      </c>
      <c r="S63" s="68">
        <v>193</v>
      </c>
      <c r="T63" s="68">
        <v>52</v>
      </c>
      <c r="U63" s="68">
        <v>450</v>
      </c>
      <c r="V63" s="67">
        <v>51</v>
      </c>
      <c r="W63" s="67">
        <v>-124</v>
      </c>
      <c r="X63" s="67">
        <v>316</v>
      </c>
      <c r="Y63" s="67" t="s">
        <v>423</v>
      </c>
      <c r="Z63" s="67">
        <v>461.5252157259705</v>
      </c>
      <c r="AA63" s="67">
        <v>334.59566508992992</v>
      </c>
      <c r="AB63" s="67">
        <v>584.66431480981475</v>
      </c>
      <c r="AC63" s="67">
        <v>536.527242574399</v>
      </c>
      <c r="AD63" s="67">
        <v>358.2310754171952</v>
      </c>
      <c r="AE63" s="67">
        <v>759.42358897732743</v>
      </c>
      <c r="AF63" s="67">
        <v>555</v>
      </c>
      <c r="AG63" s="67">
        <v>244</v>
      </c>
      <c r="AH63" s="67">
        <v>919</v>
      </c>
      <c r="AI63" s="67">
        <v>555</v>
      </c>
      <c r="AJ63" s="67">
        <v>184</v>
      </c>
      <c r="AK63" s="67">
        <v>882</v>
      </c>
      <c r="AL63" s="68">
        <v>468</v>
      </c>
      <c r="AM63" s="68">
        <v>227</v>
      </c>
      <c r="AN63" s="68">
        <v>678</v>
      </c>
      <c r="AO63" s="68">
        <v>416</v>
      </c>
      <c r="AP63" s="68">
        <v>126</v>
      </c>
      <c r="AQ63" s="68">
        <v>832</v>
      </c>
      <c r="AR63" s="67">
        <v>-52</v>
      </c>
      <c r="AS63" s="67">
        <v>-516</v>
      </c>
      <c r="AT63" s="67">
        <v>457</v>
      </c>
      <c r="AU63" s="67" t="s">
        <v>423</v>
      </c>
      <c r="AV63" s="67">
        <v>975.50546944292989</v>
      </c>
      <c r="AW63" s="67">
        <v>715.9838869814854</v>
      </c>
      <c r="AX63" s="67">
        <v>1200.9309688643621</v>
      </c>
      <c r="AY63" s="67">
        <v>912.08655584266239</v>
      </c>
      <c r="AZ63" s="67">
        <v>634.64706621144308</v>
      </c>
      <c r="BA63" s="67">
        <v>1190.9407187772197</v>
      </c>
      <c r="BB63" s="67">
        <v>1006</v>
      </c>
      <c r="BC63" s="67">
        <v>774</v>
      </c>
      <c r="BD63" s="67">
        <v>1475</v>
      </c>
      <c r="BE63" s="67">
        <v>777</v>
      </c>
      <c r="BF63" s="67">
        <v>577</v>
      </c>
      <c r="BG63" s="67">
        <v>1249</v>
      </c>
      <c r="BH63" s="68">
        <v>887</v>
      </c>
      <c r="BI63" s="68">
        <v>573</v>
      </c>
      <c r="BJ63" s="68">
        <v>1375</v>
      </c>
      <c r="BK63" s="68">
        <v>913</v>
      </c>
      <c r="BL63" s="68">
        <v>532</v>
      </c>
      <c r="BM63" s="68">
        <v>1507</v>
      </c>
      <c r="BN63" s="67">
        <v>26</v>
      </c>
      <c r="BO63" s="67">
        <v>-681</v>
      </c>
      <c r="BP63" s="67">
        <v>677</v>
      </c>
      <c r="BQ63" s="67" t="s">
        <v>423</v>
      </c>
      <c r="BR63" s="15"/>
      <c r="BS63" s="15"/>
    </row>
    <row r="64" spans="1:71" x14ac:dyDescent="0.45">
      <c r="A64" s="66" t="s">
        <v>278</v>
      </c>
      <c r="B64" s="66" t="s">
        <v>49</v>
      </c>
      <c r="C64" s="66" t="s">
        <v>199</v>
      </c>
      <c r="D64" s="67">
        <v>107.73165302721065</v>
      </c>
      <c r="E64" s="67">
        <v>85.255918099164987</v>
      </c>
      <c r="F64" s="67">
        <v>141.99296254808405</v>
      </c>
      <c r="G64" s="67">
        <v>129.93740684298555</v>
      </c>
      <c r="H64" s="67">
        <v>107.62484747736254</v>
      </c>
      <c r="I64" s="67">
        <v>200.4989059449517</v>
      </c>
      <c r="J64" s="67">
        <v>231</v>
      </c>
      <c r="K64" s="67">
        <v>147</v>
      </c>
      <c r="L64" s="67">
        <v>324</v>
      </c>
      <c r="M64" s="67">
        <v>220</v>
      </c>
      <c r="N64" s="67">
        <v>110</v>
      </c>
      <c r="O64" s="67">
        <v>579</v>
      </c>
      <c r="P64" s="68">
        <v>172</v>
      </c>
      <c r="Q64" s="68">
        <v>62</v>
      </c>
      <c r="R64" s="68">
        <v>625</v>
      </c>
      <c r="S64" s="68">
        <v>192</v>
      </c>
      <c r="T64" s="68">
        <v>26</v>
      </c>
      <c r="U64" s="68">
        <v>481</v>
      </c>
      <c r="V64" s="67">
        <v>20</v>
      </c>
      <c r="W64" s="67">
        <v>-450</v>
      </c>
      <c r="X64" s="67">
        <v>340</v>
      </c>
      <c r="Y64" s="67" t="s">
        <v>423</v>
      </c>
      <c r="Z64" s="67">
        <v>843.90573294806961</v>
      </c>
      <c r="AA64" s="67">
        <v>644.23539435198063</v>
      </c>
      <c r="AB64" s="67">
        <v>1081.8359312258572</v>
      </c>
      <c r="AC64" s="67">
        <v>798.35443259143312</v>
      </c>
      <c r="AD64" s="67">
        <v>654.58681888248361</v>
      </c>
      <c r="AE64" s="67">
        <v>1031.5641329520922</v>
      </c>
      <c r="AF64" s="67">
        <v>503</v>
      </c>
      <c r="AG64" s="67">
        <v>330</v>
      </c>
      <c r="AH64" s="67">
        <v>693</v>
      </c>
      <c r="AI64" s="67">
        <v>856</v>
      </c>
      <c r="AJ64" s="67">
        <v>629</v>
      </c>
      <c r="AK64" s="67">
        <v>1304</v>
      </c>
      <c r="AL64" s="68">
        <v>487</v>
      </c>
      <c r="AM64" s="68">
        <v>335</v>
      </c>
      <c r="AN64" s="68">
        <v>684</v>
      </c>
      <c r="AO64" s="68">
        <v>508</v>
      </c>
      <c r="AP64" s="68">
        <v>149</v>
      </c>
      <c r="AQ64" s="68">
        <v>1006</v>
      </c>
      <c r="AR64" s="67">
        <v>21</v>
      </c>
      <c r="AS64" s="67">
        <v>-383</v>
      </c>
      <c r="AT64" s="67">
        <v>541</v>
      </c>
      <c r="AU64" s="67" t="s">
        <v>423</v>
      </c>
      <c r="AV64" s="67">
        <v>1303.6549307475707</v>
      </c>
      <c r="AW64" s="67">
        <v>1030</v>
      </c>
      <c r="AX64" s="67">
        <v>1534.803048250129</v>
      </c>
      <c r="AY64" s="67">
        <v>1621.708160565581</v>
      </c>
      <c r="AZ64" s="67">
        <v>1396.4294911189736</v>
      </c>
      <c r="BA64" s="67">
        <v>1904.2748027862467</v>
      </c>
      <c r="BB64" s="67">
        <v>1306</v>
      </c>
      <c r="BC64" s="67">
        <v>995</v>
      </c>
      <c r="BD64" s="67">
        <v>1612</v>
      </c>
      <c r="BE64" s="67">
        <v>1387</v>
      </c>
      <c r="BF64" s="67">
        <v>1035</v>
      </c>
      <c r="BG64" s="67">
        <v>2004</v>
      </c>
      <c r="BH64" s="68">
        <v>1590</v>
      </c>
      <c r="BI64" s="68">
        <v>1231</v>
      </c>
      <c r="BJ64" s="68">
        <v>1977</v>
      </c>
      <c r="BK64" s="68">
        <v>1442</v>
      </c>
      <c r="BL64" s="68">
        <v>1015</v>
      </c>
      <c r="BM64" s="68">
        <v>2130</v>
      </c>
      <c r="BN64" s="67">
        <v>-148</v>
      </c>
      <c r="BO64" s="67">
        <v>-698</v>
      </c>
      <c r="BP64" s="67">
        <v>610</v>
      </c>
      <c r="BQ64" s="67" t="s">
        <v>423</v>
      </c>
      <c r="BR64" s="15"/>
      <c r="BS64" s="15"/>
    </row>
    <row r="65" spans="1:71" x14ac:dyDescent="0.45">
      <c r="A65" s="66" t="s">
        <v>280</v>
      </c>
      <c r="B65" s="66" t="s">
        <v>83</v>
      </c>
      <c r="C65" s="66" t="s">
        <v>82</v>
      </c>
      <c r="D65" s="67">
        <v>324.54190943744248</v>
      </c>
      <c r="E65" s="67">
        <v>281.26995829011986</v>
      </c>
      <c r="F65" s="67">
        <v>407.27358123580564</v>
      </c>
      <c r="G65" s="67">
        <v>249.6563149051442</v>
      </c>
      <c r="H65" s="67">
        <v>216.63436589913846</v>
      </c>
      <c r="I65" s="67">
        <v>335.62591215510201</v>
      </c>
      <c r="J65" s="67">
        <v>229</v>
      </c>
      <c r="K65" s="67">
        <v>167</v>
      </c>
      <c r="L65" s="67">
        <v>352</v>
      </c>
      <c r="M65" s="67">
        <v>249</v>
      </c>
      <c r="N65" s="67">
        <v>153</v>
      </c>
      <c r="O65" s="67">
        <v>378</v>
      </c>
      <c r="P65" s="68">
        <v>239</v>
      </c>
      <c r="Q65" s="68">
        <v>162</v>
      </c>
      <c r="R65" s="68">
        <v>386</v>
      </c>
      <c r="S65" s="68">
        <v>259</v>
      </c>
      <c r="T65" s="68">
        <v>101</v>
      </c>
      <c r="U65" s="68">
        <v>632</v>
      </c>
      <c r="V65" s="67">
        <v>20</v>
      </c>
      <c r="W65" s="67">
        <v>-337</v>
      </c>
      <c r="X65" s="67">
        <v>388</v>
      </c>
      <c r="Y65" s="67" t="s">
        <v>423</v>
      </c>
      <c r="Z65" s="67">
        <v>1267.1362678210687</v>
      </c>
      <c r="AA65" s="67">
        <v>1155.7809918188145</v>
      </c>
      <c r="AB65" s="67">
        <v>1414.8097884314652</v>
      </c>
      <c r="AC65" s="67">
        <v>1098.4249733349827</v>
      </c>
      <c r="AD65" s="67">
        <v>995.28698615043129</v>
      </c>
      <c r="AE65" s="67">
        <v>1202.4949765901479</v>
      </c>
      <c r="AF65" s="67">
        <v>1088</v>
      </c>
      <c r="AG65" s="67">
        <v>910</v>
      </c>
      <c r="AH65" s="67">
        <v>1372</v>
      </c>
      <c r="AI65" s="67">
        <v>1455</v>
      </c>
      <c r="AJ65" s="67">
        <v>1030</v>
      </c>
      <c r="AK65" s="67">
        <v>1869</v>
      </c>
      <c r="AL65" s="68">
        <v>942</v>
      </c>
      <c r="AM65" s="68">
        <v>711</v>
      </c>
      <c r="AN65" s="68">
        <v>1259</v>
      </c>
      <c r="AO65" s="68">
        <v>986</v>
      </c>
      <c r="AP65" s="68">
        <v>621</v>
      </c>
      <c r="AQ65" s="68">
        <v>1589</v>
      </c>
      <c r="AR65" s="67">
        <v>44</v>
      </c>
      <c r="AS65" s="67">
        <v>-429</v>
      </c>
      <c r="AT65" s="67">
        <v>639</v>
      </c>
      <c r="AU65" s="67" t="s">
        <v>423</v>
      </c>
      <c r="AV65" s="67">
        <v>784.32182274148897</v>
      </c>
      <c r="AW65" s="67">
        <v>702.25798521178251</v>
      </c>
      <c r="AX65" s="67">
        <v>909.34356904506626</v>
      </c>
      <c r="AY65" s="67">
        <v>806.91871175987308</v>
      </c>
      <c r="AZ65" s="67">
        <v>731.1194285489355</v>
      </c>
      <c r="BA65" s="67">
        <v>899.8628411912822</v>
      </c>
      <c r="BB65" s="67">
        <v>1048</v>
      </c>
      <c r="BC65" s="67">
        <v>774</v>
      </c>
      <c r="BD65" s="67">
        <v>1295</v>
      </c>
      <c r="BE65" s="67">
        <v>990</v>
      </c>
      <c r="BF65" s="67">
        <v>707</v>
      </c>
      <c r="BG65" s="67">
        <v>1253</v>
      </c>
      <c r="BH65" s="68">
        <v>1130</v>
      </c>
      <c r="BI65" s="68">
        <v>811</v>
      </c>
      <c r="BJ65" s="68">
        <v>1461</v>
      </c>
      <c r="BK65" s="68">
        <v>1593</v>
      </c>
      <c r="BL65" s="68">
        <v>990</v>
      </c>
      <c r="BM65" s="68">
        <v>2082</v>
      </c>
      <c r="BN65" s="67">
        <v>463</v>
      </c>
      <c r="BO65" s="67">
        <v>-235</v>
      </c>
      <c r="BP65" s="67">
        <v>1019</v>
      </c>
      <c r="BQ65" s="67" t="s">
        <v>423</v>
      </c>
      <c r="BR65" s="15"/>
      <c r="BS65" s="15"/>
    </row>
    <row r="66" spans="1:71" x14ac:dyDescent="0.45">
      <c r="A66" s="66" t="s">
        <v>281</v>
      </c>
      <c r="B66" s="66" t="s">
        <v>83</v>
      </c>
      <c r="C66" s="66" t="s">
        <v>87</v>
      </c>
      <c r="D66" s="67">
        <v>113.71158678020591</v>
      </c>
      <c r="E66" s="67">
        <v>95.541249066836301</v>
      </c>
      <c r="F66" s="67">
        <v>241.84407760968955</v>
      </c>
      <c r="G66" s="67">
        <v>78.247098390133004</v>
      </c>
      <c r="H66" s="67">
        <v>65.560841069119959</v>
      </c>
      <c r="I66" s="67">
        <v>114.21230935489265</v>
      </c>
      <c r="J66" s="67">
        <v>121</v>
      </c>
      <c r="K66" s="67">
        <v>49</v>
      </c>
      <c r="L66" s="67">
        <v>343</v>
      </c>
      <c r="M66" s="67">
        <v>59</v>
      </c>
      <c r="N66" s="67">
        <v>32</v>
      </c>
      <c r="O66" s="67">
        <v>200</v>
      </c>
      <c r="P66" s="68">
        <v>49</v>
      </c>
      <c r="Q66" s="68">
        <v>30</v>
      </c>
      <c r="R66" s="68">
        <v>141</v>
      </c>
      <c r="S66" s="68">
        <v>87</v>
      </c>
      <c r="T66" s="68">
        <v>28</v>
      </c>
      <c r="U66" s="68">
        <v>168</v>
      </c>
      <c r="V66" s="67">
        <v>38</v>
      </c>
      <c r="W66" s="67">
        <v>-76</v>
      </c>
      <c r="X66" s="67">
        <v>122</v>
      </c>
      <c r="Y66" s="67" t="s">
        <v>423</v>
      </c>
      <c r="Z66" s="67">
        <v>352.79887773596477</v>
      </c>
      <c r="AA66" s="67">
        <v>292.61931653468872</v>
      </c>
      <c r="AB66" s="67">
        <v>584.52330124464197</v>
      </c>
      <c r="AC66" s="67">
        <v>339.63796384363292</v>
      </c>
      <c r="AD66" s="67">
        <v>295.912671434304</v>
      </c>
      <c r="AE66" s="67">
        <v>400.04846659978148</v>
      </c>
      <c r="AF66" s="67">
        <v>300</v>
      </c>
      <c r="AG66" s="67">
        <v>217</v>
      </c>
      <c r="AH66" s="67">
        <v>380</v>
      </c>
      <c r="AI66" s="67">
        <v>243</v>
      </c>
      <c r="AJ66" s="67">
        <v>186</v>
      </c>
      <c r="AK66" s="67">
        <v>337</v>
      </c>
      <c r="AL66" s="68">
        <v>252</v>
      </c>
      <c r="AM66" s="68">
        <v>179</v>
      </c>
      <c r="AN66" s="68">
        <v>329</v>
      </c>
      <c r="AO66" s="68">
        <v>208</v>
      </c>
      <c r="AP66" s="68">
        <v>134</v>
      </c>
      <c r="AQ66" s="68">
        <v>329</v>
      </c>
      <c r="AR66" s="67">
        <v>-44</v>
      </c>
      <c r="AS66" s="67">
        <v>-153</v>
      </c>
      <c r="AT66" s="67">
        <v>103</v>
      </c>
      <c r="AU66" s="67" t="s">
        <v>423</v>
      </c>
      <c r="AV66" s="67">
        <v>312.48953548382946</v>
      </c>
      <c r="AW66" s="67">
        <v>264.44698828591584</v>
      </c>
      <c r="AX66" s="67">
        <v>539.9823282075813</v>
      </c>
      <c r="AY66" s="67">
        <v>299.11493776623405</v>
      </c>
      <c r="AZ66" s="67">
        <v>259.43659947085786</v>
      </c>
      <c r="BA66" s="67">
        <v>354.93212427766287</v>
      </c>
      <c r="BB66" s="67">
        <v>309</v>
      </c>
      <c r="BC66" s="67">
        <v>244</v>
      </c>
      <c r="BD66" s="67">
        <v>397</v>
      </c>
      <c r="BE66" s="67">
        <v>435</v>
      </c>
      <c r="BF66" s="67">
        <v>333</v>
      </c>
      <c r="BG66" s="67">
        <v>579</v>
      </c>
      <c r="BH66" s="68">
        <v>505</v>
      </c>
      <c r="BI66" s="68">
        <v>383</v>
      </c>
      <c r="BJ66" s="68">
        <v>620</v>
      </c>
      <c r="BK66" s="68">
        <v>582</v>
      </c>
      <c r="BL66" s="68">
        <v>446</v>
      </c>
      <c r="BM66" s="68">
        <v>799</v>
      </c>
      <c r="BN66" s="67">
        <v>77</v>
      </c>
      <c r="BO66" s="67">
        <v>-95</v>
      </c>
      <c r="BP66" s="67">
        <v>310</v>
      </c>
      <c r="BQ66" s="67" t="s">
        <v>423</v>
      </c>
      <c r="BR66" s="15"/>
      <c r="BS66" s="15"/>
    </row>
    <row r="67" spans="1:71" x14ac:dyDescent="0.45">
      <c r="A67" s="66" t="s">
        <v>283</v>
      </c>
      <c r="B67" s="66" t="s">
        <v>83</v>
      </c>
      <c r="C67" s="66" t="s">
        <v>100</v>
      </c>
      <c r="D67" s="67">
        <v>252.24473574350051</v>
      </c>
      <c r="E67" s="67">
        <v>224.02168529285342</v>
      </c>
      <c r="F67" s="67">
        <v>300.36392553669697</v>
      </c>
      <c r="G67" s="67">
        <v>265.70512473686233</v>
      </c>
      <c r="H67" s="67">
        <v>231.35589012928938</v>
      </c>
      <c r="I67" s="67">
        <v>332.44372049784766</v>
      </c>
      <c r="J67" s="67">
        <v>170</v>
      </c>
      <c r="K67" s="67">
        <v>97</v>
      </c>
      <c r="L67" s="67">
        <v>261</v>
      </c>
      <c r="M67" s="67">
        <v>129</v>
      </c>
      <c r="N67" s="67">
        <v>89</v>
      </c>
      <c r="O67" s="67">
        <v>224</v>
      </c>
      <c r="P67" s="68">
        <v>103</v>
      </c>
      <c r="Q67" s="68">
        <v>65</v>
      </c>
      <c r="R67" s="68">
        <v>480</v>
      </c>
      <c r="S67" s="68">
        <v>121</v>
      </c>
      <c r="T67" s="68">
        <v>49</v>
      </c>
      <c r="U67" s="68">
        <v>257</v>
      </c>
      <c r="V67" s="67">
        <v>18</v>
      </c>
      <c r="W67" s="67">
        <v>-371</v>
      </c>
      <c r="X67" s="67">
        <v>154</v>
      </c>
      <c r="Y67" s="67" t="s">
        <v>423</v>
      </c>
      <c r="Z67" s="67">
        <v>806.31766545964399</v>
      </c>
      <c r="AA67" s="67">
        <v>724.27815477631725</v>
      </c>
      <c r="AB67" s="67">
        <v>909.97864482060163</v>
      </c>
      <c r="AC67" s="67">
        <v>857.19235232694712</v>
      </c>
      <c r="AD67" s="67">
        <v>766.5547720259035</v>
      </c>
      <c r="AE67" s="67">
        <v>965.80700753517112</v>
      </c>
      <c r="AF67" s="67">
        <v>694</v>
      </c>
      <c r="AG67" s="67">
        <v>597</v>
      </c>
      <c r="AH67" s="67">
        <v>889</v>
      </c>
      <c r="AI67" s="67">
        <v>733</v>
      </c>
      <c r="AJ67" s="67">
        <v>601</v>
      </c>
      <c r="AK67" s="67">
        <v>895</v>
      </c>
      <c r="AL67" s="68">
        <v>797</v>
      </c>
      <c r="AM67" s="68">
        <v>615</v>
      </c>
      <c r="AN67" s="68">
        <v>999</v>
      </c>
      <c r="AO67" s="68">
        <v>667</v>
      </c>
      <c r="AP67" s="68">
        <v>492</v>
      </c>
      <c r="AQ67" s="68">
        <v>943</v>
      </c>
      <c r="AR67" s="67">
        <v>-130</v>
      </c>
      <c r="AS67" s="67">
        <v>-386</v>
      </c>
      <c r="AT67" s="67">
        <v>189</v>
      </c>
      <c r="AU67" s="67" t="s">
        <v>423</v>
      </c>
      <c r="AV67" s="67">
        <v>506.43759879685524</v>
      </c>
      <c r="AW67" s="67">
        <v>460.21266926448573</v>
      </c>
      <c r="AX67" s="67">
        <v>581.02932361929425</v>
      </c>
      <c r="AY67" s="67">
        <v>626.10252293619067</v>
      </c>
      <c r="AZ67" s="67">
        <v>560.6616270951306</v>
      </c>
      <c r="BA67" s="67">
        <v>721.65582766967452</v>
      </c>
      <c r="BB67" s="67">
        <v>664</v>
      </c>
      <c r="BC67" s="67">
        <v>552</v>
      </c>
      <c r="BD67" s="67">
        <v>840</v>
      </c>
      <c r="BE67" s="67">
        <v>787</v>
      </c>
      <c r="BF67" s="67">
        <v>662</v>
      </c>
      <c r="BG67" s="67">
        <v>972</v>
      </c>
      <c r="BH67" s="68">
        <v>862</v>
      </c>
      <c r="BI67" s="68">
        <v>648</v>
      </c>
      <c r="BJ67" s="68">
        <v>1072</v>
      </c>
      <c r="BK67" s="68">
        <v>1062</v>
      </c>
      <c r="BL67" s="68">
        <v>844</v>
      </c>
      <c r="BM67" s="68">
        <v>1400</v>
      </c>
      <c r="BN67" s="67">
        <v>200</v>
      </c>
      <c r="BO67" s="67">
        <v>-97</v>
      </c>
      <c r="BP67" s="67">
        <v>614</v>
      </c>
      <c r="BQ67" s="67" t="s">
        <v>423</v>
      </c>
      <c r="BR67" s="15"/>
      <c r="BS67" s="15"/>
    </row>
    <row r="68" spans="1:71" x14ac:dyDescent="0.45">
      <c r="A68" s="66" t="s">
        <v>285</v>
      </c>
      <c r="B68" s="66" t="s">
        <v>83</v>
      </c>
      <c r="C68" s="66" t="s">
        <v>109</v>
      </c>
      <c r="D68" s="67">
        <v>102.79674778792933</v>
      </c>
      <c r="E68" s="67">
        <v>88.389152452644268</v>
      </c>
      <c r="F68" s="67">
        <v>139.43059359867638</v>
      </c>
      <c r="G68" s="67">
        <v>135.31459261112525</v>
      </c>
      <c r="H68" s="67">
        <v>113.67034425508993</v>
      </c>
      <c r="I68" s="67">
        <v>260.22341416601671</v>
      </c>
      <c r="J68" s="67">
        <v>76</v>
      </c>
      <c r="K68" s="67">
        <v>36</v>
      </c>
      <c r="L68" s="67">
        <v>112</v>
      </c>
      <c r="M68" s="67">
        <v>105</v>
      </c>
      <c r="N68" s="67">
        <v>54</v>
      </c>
      <c r="O68" s="67">
        <v>149</v>
      </c>
      <c r="P68" s="68">
        <v>47</v>
      </c>
      <c r="Q68" s="68">
        <v>30</v>
      </c>
      <c r="R68" s="68">
        <v>129</v>
      </c>
      <c r="S68" s="68">
        <v>95</v>
      </c>
      <c r="T68" s="68">
        <v>39</v>
      </c>
      <c r="U68" s="68">
        <v>182</v>
      </c>
      <c r="V68" s="67">
        <v>48</v>
      </c>
      <c r="W68" s="67">
        <v>-49</v>
      </c>
      <c r="X68" s="67">
        <v>137</v>
      </c>
      <c r="Y68" s="67" t="s">
        <v>423</v>
      </c>
      <c r="Z68" s="67">
        <v>542.14523480102184</v>
      </c>
      <c r="AA68" s="67">
        <v>485.60997314734658</v>
      </c>
      <c r="AB68" s="67">
        <v>642.33091597136877</v>
      </c>
      <c r="AC68" s="67">
        <v>495.66364715054965</v>
      </c>
      <c r="AD68" s="67">
        <v>413.10304800918351</v>
      </c>
      <c r="AE68" s="67">
        <v>545.74502518621023</v>
      </c>
      <c r="AF68" s="67">
        <v>494</v>
      </c>
      <c r="AG68" s="67">
        <v>412</v>
      </c>
      <c r="AH68" s="67">
        <v>580</v>
      </c>
      <c r="AI68" s="67">
        <v>567</v>
      </c>
      <c r="AJ68" s="67">
        <v>456</v>
      </c>
      <c r="AK68" s="67">
        <v>660</v>
      </c>
      <c r="AL68" s="68">
        <v>333</v>
      </c>
      <c r="AM68" s="68">
        <v>263</v>
      </c>
      <c r="AN68" s="68">
        <v>444</v>
      </c>
      <c r="AO68" s="68">
        <v>316</v>
      </c>
      <c r="AP68" s="68">
        <v>227</v>
      </c>
      <c r="AQ68" s="68">
        <v>469</v>
      </c>
      <c r="AR68" s="67">
        <v>-17</v>
      </c>
      <c r="AS68" s="67">
        <v>-154</v>
      </c>
      <c r="AT68" s="67">
        <v>158</v>
      </c>
      <c r="AU68" s="67" t="s">
        <v>423</v>
      </c>
      <c r="AV68" s="67">
        <v>456.05801741104864</v>
      </c>
      <c r="AW68" s="67">
        <v>409.57457702887899</v>
      </c>
      <c r="AX68" s="67">
        <v>544.42910682063166</v>
      </c>
      <c r="AY68" s="67">
        <v>387.02176023832504</v>
      </c>
      <c r="AZ68" s="67">
        <v>330.52986103341107</v>
      </c>
      <c r="BA68" s="67">
        <v>433.72681030917136</v>
      </c>
      <c r="BB68" s="67">
        <v>591</v>
      </c>
      <c r="BC68" s="67">
        <v>499</v>
      </c>
      <c r="BD68" s="67">
        <v>688</v>
      </c>
      <c r="BE68" s="67">
        <v>609</v>
      </c>
      <c r="BF68" s="67">
        <v>521</v>
      </c>
      <c r="BG68" s="67">
        <v>734</v>
      </c>
      <c r="BH68" s="68">
        <v>664</v>
      </c>
      <c r="BI68" s="68">
        <v>562</v>
      </c>
      <c r="BJ68" s="68">
        <v>854</v>
      </c>
      <c r="BK68" s="68">
        <v>801</v>
      </c>
      <c r="BL68" s="68">
        <v>621</v>
      </c>
      <c r="BM68" s="68">
        <v>1113</v>
      </c>
      <c r="BN68" s="67">
        <v>137</v>
      </c>
      <c r="BO68" s="67">
        <v>-109</v>
      </c>
      <c r="BP68" s="67">
        <v>472</v>
      </c>
      <c r="BQ68" s="67" t="s">
        <v>423</v>
      </c>
      <c r="BR68" s="15"/>
      <c r="BS68" s="15"/>
    </row>
    <row r="69" spans="1:71" x14ac:dyDescent="0.45">
      <c r="A69" s="66" t="s">
        <v>286</v>
      </c>
      <c r="B69" s="66" t="s">
        <v>83</v>
      </c>
      <c r="C69" s="66" t="s">
        <v>135</v>
      </c>
      <c r="D69" s="67">
        <v>311.36623121507029</v>
      </c>
      <c r="E69" s="67">
        <v>270.5789907349187</v>
      </c>
      <c r="F69" s="67">
        <v>399.94724355254118</v>
      </c>
      <c r="G69" s="67">
        <v>194.44990674279055</v>
      </c>
      <c r="H69" s="67">
        <v>167.89095132051659</v>
      </c>
      <c r="I69" s="67">
        <v>251.08998484996025</v>
      </c>
      <c r="J69" s="67">
        <v>162</v>
      </c>
      <c r="K69" s="67">
        <v>131</v>
      </c>
      <c r="L69" s="67">
        <v>212</v>
      </c>
      <c r="M69" s="67">
        <v>199</v>
      </c>
      <c r="N69" s="67">
        <v>153</v>
      </c>
      <c r="O69" s="67">
        <v>281</v>
      </c>
      <c r="P69" s="68">
        <v>128</v>
      </c>
      <c r="Q69" s="68">
        <v>93</v>
      </c>
      <c r="R69" s="68">
        <v>200</v>
      </c>
      <c r="S69" s="68">
        <v>156</v>
      </c>
      <c r="T69" s="68">
        <v>68</v>
      </c>
      <c r="U69" s="68">
        <v>272</v>
      </c>
      <c r="V69" s="67">
        <v>28</v>
      </c>
      <c r="W69" s="67">
        <v>-114</v>
      </c>
      <c r="X69" s="67">
        <v>141</v>
      </c>
      <c r="Y69" s="67" t="s">
        <v>423</v>
      </c>
      <c r="Z69" s="67">
        <v>1272.5657848077065</v>
      </c>
      <c r="AA69" s="67">
        <v>1113.5935768819797</v>
      </c>
      <c r="AB69" s="67">
        <v>1609.7661701925758</v>
      </c>
      <c r="AC69" s="67">
        <v>899.98182044735006</v>
      </c>
      <c r="AD69" s="67">
        <v>818.47459135500935</v>
      </c>
      <c r="AE69" s="67">
        <v>986.27148152490099</v>
      </c>
      <c r="AF69" s="67">
        <v>951</v>
      </c>
      <c r="AG69" s="67">
        <v>811</v>
      </c>
      <c r="AH69" s="67">
        <v>1081</v>
      </c>
      <c r="AI69" s="67">
        <v>975</v>
      </c>
      <c r="AJ69" s="67">
        <v>836</v>
      </c>
      <c r="AK69" s="67">
        <v>1109</v>
      </c>
      <c r="AL69" s="68">
        <v>782</v>
      </c>
      <c r="AM69" s="68">
        <v>626</v>
      </c>
      <c r="AN69" s="68">
        <v>932</v>
      </c>
      <c r="AO69" s="68">
        <v>664</v>
      </c>
      <c r="AP69" s="68">
        <v>533</v>
      </c>
      <c r="AQ69" s="68">
        <v>816</v>
      </c>
      <c r="AR69" s="67">
        <v>-118</v>
      </c>
      <c r="AS69" s="67">
        <v>-308</v>
      </c>
      <c r="AT69" s="67">
        <v>94</v>
      </c>
      <c r="AU69" s="67" t="s">
        <v>423</v>
      </c>
      <c r="AV69" s="67">
        <v>808.06798397722343</v>
      </c>
      <c r="AW69" s="67">
        <v>699.04346208792538</v>
      </c>
      <c r="AX69" s="67">
        <v>1014.4872466062042</v>
      </c>
      <c r="AY69" s="67">
        <v>800.56827280985954</v>
      </c>
      <c r="AZ69" s="67">
        <v>731.3537864857808</v>
      </c>
      <c r="BA69" s="67">
        <v>888.34717194157884</v>
      </c>
      <c r="BB69" s="67">
        <v>1171</v>
      </c>
      <c r="BC69" s="67">
        <v>1022</v>
      </c>
      <c r="BD69" s="67">
        <v>1313</v>
      </c>
      <c r="BE69" s="67">
        <v>1139</v>
      </c>
      <c r="BF69" s="67">
        <v>998</v>
      </c>
      <c r="BG69" s="67">
        <v>1300</v>
      </c>
      <c r="BH69" s="68">
        <v>1264</v>
      </c>
      <c r="BI69" s="68">
        <v>1085</v>
      </c>
      <c r="BJ69" s="68">
        <v>1469</v>
      </c>
      <c r="BK69" s="68">
        <v>1495</v>
      </c>
      <c r="BL69" s="68">
        <v>1280</v>
      </c>
      <c r="BM69" s="68">
        <v>1736</v>
      </c>
      <c r="BN69" s="67">
        <v>231</v>
      </c>
      <c r="BO69" s="67">
        <v>-73</v>
      </c>
      <c r="BP69" s="67">
        <v>548</v>
      </c>
      <c r="BQ69" s="67" t="s">
        <v>423</v>
      </c>
      <c r="BR69" s="15"/>
      <c r="BS69" s="15"/>
    </row>
    <row r="70" spans="1:71" x14ac:dyDescent="0.45">
      <c r="A70" s="66" t="s">
        <v>287</v>
      </c>
      <c r="B70" s="66" t="s">
        <v>83</v>
      </c>
      <c r="C70" s="66" t="s">
        <v>137</v>
      </c>
      <c r="D70" s="67">
        <v>320.06225316811447</v>
      </c>
      <c r="E70" s="67">
        <v>231.15657312309821</v>
      </c>
      <c r="F70" s="67">
        <v>457.94359973260157</v>
      </c>
      <c r="G70" s="67">
        <v>238.65450282769149</v>
      </c>
      <c r="H70" s="67">
        <v>199.79442451062761</v>
      </c>
      <c r="I70" s="67">
        <v>334.54054454434248</v>
      </c>
      <c r="J70" s="67">
        <v>195</v>
      </c>
      <c r="K70" s="67">
        <v>155</v>
      </c>
      <c r="L70" s="67">
        <v>264</v>
      </c>
      <c r="M70" s="67">
        <v>291</v>
      </c>
      <c r="N70" s="67">
        <v>187</v>
      </c>
      <c r="O70" s="67">
        <v>499</v>
      </c>
      <c r="P70" s="68">
        <v>255</v>
      </c>
      <c r="Q70" s="68">
        <v>83</v>
      </c>
      <c r="R70" s="68">
        <v>487</v>
      </c>
      <c r="S70" s="68">
        <v>160</v>
      </c>
      <c r="T70" s="68">
        <v>73</v>
      </c>
      <c r="U70" s="68">
        <v>419</v>
      </c>
      <c r="V70" s="67">
        <v>-95</v>
      </c>
      <c r="W70" s="67">
        <v>-481</v>
      </c>
      <c r="X70" s="67">
        <v>248</v>
      </c>
      <c r="Y70" s="67" t="s">
        <v>423</v>
      </c>
      <c r="Z70" s="67">
        <v>1183.260183018212</v>
      </c>
      <c r="AA70" s="67">
        <v>917.28969356505002</v>
      </c>
      <c r="AB70" s="67">
        <v>1481.2197978493718</v>
      </c>
      <c r="AC70" s="67">
        <v>906.91631270060111</v>
      </c>
      <c r="AD70" s="67">
        <v>776.42677081242607</v>
      </c>
      <c r="AE70" s="67">
        <v>1059.419788064979</v>
      </c>
      <c r="AF70" s="67">
        <v>873</v>
      </c>
      <c r="AG70" s="67">
        <v>768</v>
      </c>
      <c r="AH70" s="67">
        <v>1018</v>
      </c>
      <c r="AI70" s="67">
        <v>837</v>
      </c>
      <c r="AJ70" s="67">
        <v>605</v>
      </c>
      <c r="AK70" s="67">
        <v>1077</v>
      </c>
      <c r="AL70" s="68">
        <v>729</v>
      </c>
      <c r="AM70" s="68">
        <v>488</v>
      </c>
      <c r="AN70" s="68">
        <v>1059</v>
      </c>
      <c r="AO70" s="68">
        <v>739</v>
      </c>
      <c r="AP70" s="68">
        <v>546</v>
      </c>
      <c r="AQ70" s="68">
        <v>1048</v>
      </c>
      <c r="AR70" s="67">
        <v>10</v>
      </c>
      <c r="AS70" s="67">
        <v>-373</v>
      </c>
      <c r="AT70" s="67">
        <v>399</v>
      </c>
      <c r="AU70" s="67" t="s">
        <v>423</v>
      </c>
      <c r="AV70" s="67">
        <v>734.82129101135297</v>
      </c>
      <c r="AW70" s="67">
        <v>651</v>
      </c>
      <c r="AX70" s="67">
        <v>905.46181308485711</v>
      </c>
      <c r="AY70" s="67">
        <v>1075.4291844717075</v>
      </c>
      <c r="AZ70" s="67">
        <v>941.2241862399585</v>
      </c>
      <c r="BA70" s="67">
        <v>1264.7389958402155</v>
      </c>
      <c r="BB70" s="67">
        <v>1036</v>
      </c>
      <c r="BC70" s="67">
        <v>917</v>
      </c>
      <c r="BD70" s="67">
        <v>1197</v>
      </c>
      <c r="BE70" s="67">
        <v>1019</v>
      </c>
      <c r="BF70" s="67">
        <v>784</v>
      </c>
      <c r="BG70" s="67">
        <v>1298</v>
      </c>
      <c r="BH70" s="68">
        <v>1067</v>
      </c>
      <c r="BI70" s="68">
        <v>818</v>
      </c>
      <c r="BJ70" s="68">
        <v>1319</v>
      </c>
      <c r="BK70" s="68">
        <v>1275</v>
      </c>
      <c r="BL70" s="68">
        <v>1000</v>
      </c>
      <c r="BM70" s="68">
        <v>1647</v>
      </c>
      <c r="BN70" s="67">
        <v>208</v>
      </c>
      <c r="BO70" s="67">
        <v>-174</v>
      </c>
      <c r="BP70" s="67">
        <v>675</v>
      </c>
      <c r="BQ70" s="67" t="s">
        <v>423</v>
      </c>
      <c r="BR70" s="15"/>
      <c r="BS70" s="15"/>
    </row>
    <row r="71" spans="1:71" x14ac:dyDescent="0.45">
      <c r="A71" s="66" t="s">
        <v>288</v>
      </c>
      <c r="B71" s="66" t="s">
        <v>83</v>
      </c>
      <c r="C71" s="66" t="s">
        <v>143</v>
      </c>
      <c r="D71" s="67">
        <v>206.18389355839705</v>
      </c>
      <c r="E71" s="67">
        <v>155.51605447100152</v>
      </c>
      <c r="F71" s="67">
        <v>314.49156053749027</v>
      </c>
      <c r="G71" s="67">
        <v>153.33324700400871</v>
      </c>
      <c r="H71" s="67">
        <v>125.44891760999262</v>
      </c>
      <c r="I71" s="67">
        <v>325.1730062312231</v>
      </c>
      <c r="J71" s="67">
        <v>103</v>
      </c>
      <c r="K71" s="67">
        <v>54</v>
      </c>
      <c r="L71" s="67">
        <v>208</v>
      </c>
      <c r="M71" s="67">
        <v>144</v>
      </c>
      <c r="N71" s="67">
        <v>81</v>
      </c>
      <c r="O71" s="67">
        <v>326</v>
      </c>
      <c r="P71" s="68">
        <v>72</v>
      </c>
      <c r="Q71" s="68">
        <v>41</v>
      </c>
      <c r="R71" s="68">
        <v>169</v>
      </c>
      <c r="S71" s="68">
        <v>73</v>
      </c>
      <c r="T71" s="68">
        <v>34</v>
      </c>
      <c r="U71" s="68">
        <v>197</v>
      </c>
      <c r="V71" s="67">
        <v>1</v>
      </c>
      <c r="W71" s="67">
        <v>-138</v>
      </c>
      <c r="X71" s="67">
        <v>123</v>
      </c>
      <c r="Y71" s="67" t="s">
        <v>423</v>
      </c>
      <c r="Z71" s="67">
        <v>479.17268222868631</v>
      </c>
      <c r="AA71" s="67">
        <v>389.07553309537911</v>
      </c>
      <c r="AB71" s="67">
        <v>593.14043823447241</v>
      </c>
      <c r="AC71" s="67">
        <v>436.84849215772635</v>
      </c>
      <c r="AD71" s="67">
        <v>332.88637087720247</v>
      </c>
      <c r="AE71" s="67">
        <v>551.60921990104271</v>
      </c>
      <c r="AF71" s="67">
        <v>458</v>
      </c>
      <c r="AG71" s="67">
        <v>303</v>
      </c>
      <c r="AH71" s="67">
        <v>864</v>
      </c>
      <c r="AI71" s="67">
        <v>426</v>
      </c>
      <c r="AJ71" s="67">
        <v>283</v>
      </c>
      <c r="AK71" s="67">
        <v>570</v>
      </c>
      <c r="AL71" s="68">
        <v>407</v>
      </c>
      <c r="AM71" s="68">
        <v>284</v>
      </c>
      <c r="AN71" s="68">
        <v>588</v>
      </c>
      <c r="AO71" s="68">
        <v>358</v>
      </c>
      <c r="AP71" s="68">
        <v>218</v>
      </c>
      <c r="AQ71" s="68">
        <v>578</v>
      </c>
      <c r="AR71" s="67">
        <v>-49</v>
      </c>
      <c r="AS71" s="67">
        <v>-290</v>
      </c>
      <c r="AT71" s="67">
        <v>218</v>
      </c>
      <c r="AU71" s="67" t="s">
        <v>423</v>
      </c>
      <c r="AV71" s="67">
        <v>447.64342421291656</v>
      </c>
      <c r="AW71" s="67">
        <v>359.17306311423692</v>
      </c>
      <c r="AX71" s="67">
        <v>576.91198970001005</v>
      </c>
      <c r="AY71" s="67">
        <v>384.81826083826491</v>
      </c>
      <c r="AZ71" s="67">
        <v>303.28672880671661</v>
      </c>
      <c r="BA71" s="67">
        <v>509.17718977809227</v>
      </c>
      <c r="BB71" s="67">
        <v>524</v>
      </c>
      <c r="BC71" s="67">
        <v>335</v>
      </c>
      <c r="BD71" s="67">
        <v>888</v>
      </c>
      <c r="BE71" s="67">
        <v>608</v>
      </c>
      <c r="BF71" s="67">
        <v>456</v>
      </c>
      <c r="BG71" s="67">
        <v>775</v>
      </c>
      <c r="BH71" s="68">
        <v>629</v>
      </c>
      <c r="BI71" s="68">
        <v>476</v>
      </c>
      <c r="BJ71" s="68">
        <v>882</v>
      </c>
      <c r="BK71" s="68">
        <v>599</v>
      </c>
      <c r="BL71" s="68">
        <v>378</v>
      </c>
      <c r="BM71" s="68">
        <v>829</v>
      </c>
      <c r="BN71" s="67">
        <v>-30</v>
      </c>
      <c r="BO71" s="67">
        <v>-386</v>
      </c>
      <c r="BP71" s="67">
        <v>235</v>
      </c>
      <c r="BQ71" s="67" t="s">
        <v>423</v>
      </c>
      <c r="BR71" s="15"/>
      <c r="BS71" s="15"/>
    </row>
    <row r="72" spans="1:71" x14ac:dyDescent="0.45">
      <c r="A72" s="66" t="s">
        <v>289</v>
      </c>
      <c r="B72" s="66" t="s">
        <v>83</v>
      </c>
      <c r="C72" s="66" t="s">
        <v>146</v>
      </c>
      <c r="D72" s="67">
        <v>204.68118968010458</v>
      </c>
      <c r="E72" s="67">
        <v>174.24471318840372</v>
      </c>
      <c r="F72" s="67">
        <v>250.39279495472175</v>
      </c>
      <c r="G72" s="67">
        <v>175.78302070836273</v>
      </c>
      <c r="H72" s="67">
        <v>141.30764571331306</v>
      </c>
      <c r="I72" s="67">
        <v>237.01602407814454</v>
      </c>
      <c r="J72" s="67">
        <v>191</v>
      </c>
      <c r="K72" s="67">
        <v>98</v>
      </c>
      <c r="L72" s="67">
        <v>336</v>
      </c>
      <c r="M72" s="67">
        <v>240</v>
      </c>
      <c r="N72" s="67">
        <v>123</v>
      </c>
      <c r="O72" s="67">
        <v>393</v>
      </c>
      <c r="P72" s="68">
        <v>168</v>
      </c>
      <c r="Q72" s="68">
        <v>106</v>
      </c>
      <c r="R72" s="68">
        <v>320</v>
      </c>
      <c r="S72" s="68">
        <v>147</v>
      </c>
      <c r="T72" s="68">
        <v>57</v>
      </c>
      <c r="U72" s="68">
        <v>353</v>
      </c>
      <c r="V72" s="67">
        <v>-21</v>
      </c>
      <c r="W72" s="67">
        <v>-253</v>
      </c>
      <c r="X72" s="67">
        <v>193</v>
      </c>
      <c r="Y72" s="67" t="s">
        <v>423</v>
      </c>
      <c r="Z72" s="67">
        <v>531.61877568429622</v>
      </c>
      <c r="AA72" s="67">
        <v>464.29567334430186</v>
      </c>
      <c r="AB72" s="67">
        <v>626.21299617334125</v>
      </c>
      <c r="AC72" s="67">
        <v>665.27927236765504</v>
      </c>
      <c r="AD72" s="67">
        <v>548.39119262149438</v>
      </c>
      <c r="AE72" s="67">
        <v>878.50759904094878</v>
      </c>
      <c r="AF72" s="67">
        <v>528</v>
      </c>
      <c r="AG72" s="67">
        <v>345</v>
      </c>
      <c r="AH72" s="67">
        <v>805</v>
      </c>
      <c r="AI72" s="67">
        <v>424</v>
      </c>
      <c r="AJ72" s="67">
        <v>328</v>
      </c>
      <c r="AK72" s="67">
        <v>682</v>
      </c>
      <c r="AL72" s="68">
        <v>441</v>
      </c>
      <c r="AM72" s="68">
        <v>349</v>
      </c>
      <c r="AN72" s="68">
        <v>639</v>
      </c>
      <c r="AO72" s="68">
        <v>556</v>
      </c>
      <c r="AP72" s="68">
        <v>310</v>
      </c>
      <c r="AQ72" s="68">
        <v>1009</v>
      </c>
      <c r="AR72" s="67">
        <v>115</v>
      </c>
      <c r="AS72" s="67">
        <v>-195</v>
      </c>
      <c r="AT72" s="67">
        <v>564</v>
      </c>
      <c r="AU72" s="67" t="s">
        <v>423</v>
      </c>
      <c r="AV72" s="67">
        <v>565.70003463559908</v>
      </c>
      <c r="AW72" s="67">
        <v>497.02882011172267</v>
      </c>
      <c r="AX72" s="67">
        <v>681.11485701685308</v>
      </c>
      <c r="AY72" s="67">
        <v>482.93770692398232</v>
      </c>
      <c r="AZ72" s="67">
        <v>385.87674419901612</v>
      </c>
      <c r="BA72" s="67">
        <v>621.84490613797186</v>
      </c>
      <c r="BB72" s="67">
        <v>673</v>
      </c>
      <c r="BC72" s="67">
        <v>422</v>
      </c>
      <c r="BD72" s="67">
        <v>993</v>
      </c>
      <c r="BE72" s="67">
        <v>832</v>
      </c>
      <c r="BF72" s="67">
        <v>545</v>
      </c>
      <c r="BG72" s="67">
        <v>1132</v>
      </c>
      <c r="BH72" s="68">
        <v>647</v>
      </c>
      <c r="BI72" s="68">
        <v>533</v>
      </c>
      <c r="BJ72" s="68">
        <v>933</v>
      </c>
      <c r="BK72" s="68">
        <v>952</v>
      </c>
      <c r="BL72" s="68">
        <v>568</v>
      </c>
      <c r="BM72" s="68">
        <v>1361</v>
      </c>
      <c r="BN72" s="67">
        <v>305</v>
      </c>
      <c r="BO72" s="67">
        <v>-231</v>
      </c>
      <c r="BP72" s="67">
        <v>714</v>
      </c>
      <c r="BQ72" s="67" t="s">
        <v>423</v>
      </c>
      <c r="BR72" s="15"/>
      <c r="BS72" s="15"/>
    </row>
    <row r="73" spans="1:71" x14ac:dyDescent="0.45">
      <c r="A73" s="66" t="s">
        <v>290</v>
      </c>
      <c r="B73" s="66" t="s">
        <v>83</v>
      </c>
      <c r="C73" s="66" t="s">
        <v>157</v>
      </c>
      <c r="D73" s="67">
        <v>176.78408436627797</v>
      </c>
      <c r="E73" s="67">
        <v>151.1019859063241</v>
      </c>
      <c r="F73" s="67">
        <v>338.72247701138178</v>
      </c>
      <c r="G73" s="67">
        <v>194.36344555367208</v>
      </c>
      <c r="H73" s="67">
        <v>147.70333065077423</v>
      </c>
      <c r="I73" s="67">
        <v>316.35948663385426</v>
      </c>
      <c r="J73" s="67">
        <v>153</v>
      </c>
      <c r="K73" s="67">
        <v>105</v>
      </c>
      <c r="L73" s="67">
        <v>269</v>
      </c>
      <c r="M73" s="67">
        <v>194</v>
      </c>
      <c r="N73" s="67">
        <v>111</v>
      </c>
      <c r="O73" s="67">
        <v>356</v>
      </c>
      <c r="P73" s="68">
        <v>185</v>
      </c>
      <c r="Q73" s="68">
        <v>89</v>
      </c>
      <c r="R73" s="68">
        <v>440</v>
      </c>
      <c r="S73" s="68">
        <v>61</v>
      </c>
      <c r="T73" s="68">
        <v>24</v>
      </c>
      <c r="U73" s="68">
        <v>132</v>
      </c>
      <c r="V73" s="67">
        <v>-124</v>
      </c>
      <c r="W73" s="67">
        <v>-387</v>
      </c>
      <c r="X73" s="67">
        <v>-1</v>
      </c>
      <c r="Y73" s="67" t="s">
        <v>428</v>
      </c>
      <c r="Z73" s="67">
        <v>471.16469928371038</v>
      </c>
      <c r="AA73" s="67">
        <v>377.92062850066071</v>
      </c>
      <c r="AB73" s="67">
        <v>541.62022446842195</v>
      </c>
      <c r="AC73" s="67">
        <v>450.32159577442667</v>
      </c>
      <c r="AD73" s="67">
        <v>362.87278984227652</v>
      </c>
      <c r="AE73" s="67">
        <v>528.09636245819422</v>
      </c>
      <c r="AF73" s="67">
        <v>419</v>
      </c>
      <c r="AG73" s="67">
        <v>338</v>
      </c>
      <c r="AH73" s="67">
        <v>518</v>
      </c>
      <c r="AI73" s="67">
        <v>390</v>
      </c>
      <c r="AJ73" s="67">
        <v>282</v>
      </c>
      <c r="AK73" s="67">
        <v>500</v>
      </c>
      <c r="AL73" s="68">
        <v>440</v>
      </c>
      <c r="AM73" s="68">
        <v>276</v>
      </c>
      <c r="AN73" s="68">
        <v>720</v>
      </c>
      <c r="AO73" s="68">
        <v>270</v>
      </c>
      <c r="AP73" s="68">
        <v>189</v>
      </c>
      <c r="AQ73" s="68">
        <v>383</v>
      </c>
      <c r="AR73" s="67">
        <v>-170</v>
      </c>
      <c r="AS73" s="67">
        <v>-456</v>
      </c>
      <c r="AT73" s="67">
        <v>26</v>
      </c>
      <c r="AU73" s="67" t="s">
        <v>423</v>
      </c>
      <c r="AV73" s="67">
        <v>407.05121635001166</v>
      </c>
      <c r="AW73" s="67">
        <v>331.04132099598274</v>
      </c>
      <c r="AX73" s="67">
        <v>478.56841577326105</v>
      </c>
      <c r="AY73" s="67">
        <v>409.31495867190131</v>
      </c>
      <c r="AZ73" s="67">
        <v>334.04453307014279</v>
      </c>
      <c r="BA73" s="67">
        <v>491.3010951704378</v>
      </c>
      <c r="BB73" s="67">
        <v>448</v>
      </c>
      <c r="BC73" s="67">
        <v>371</v>
      </c>
      <c r="BD73" s="67">
        <v>574</v>
      </c>
      <c r="BE73" s="67">
        <v>520</v>
      </c>
      <c r="BF73" s="67">
        <v>384</v>
      </c>
      <c r="BG73" s="67">
        <v>648</v>
      </c>
      <c r="BH73" s="68">
        <v>572</v>
      </c>
      <c r="BI73" s="68">
        <v>395</v>
      </c>
      <c r="BJ73" s="68">
        <v>947</v>
      </c>
      <c r="BK73" s="68">
        <v>587</v>
      </c>
      <c r="BL73" s="68">
        <v>443</v>
      </c>
      <c r="BM73" s="68">
        <v>725</v>
      </c>
      <c r="BN73" s="67">
        <v>15</v>
      </c>
      <c r="BO73" s="67">
        <v>-365</v>
      </c>
      <c r="BP73" s="67">
        <v>246</v>
      </c>
      <c r="BQ73" s="67" t="s">
        <v>423</v>
      </c>
      <c r="BR73" s="15"/>
      <c r="BS73" s="15"/>
    </row>
    <row r="74" spans="1:71" x14ac:dyDescent="0.45">
      <c r="A74" s="66" t="s">
        <v>291</v>
      </c>
      <c r="B74" s="66" t="s">
        <v>83</v>
      </c>
      <c r="C74" s="66" t="s">
        <v>171</v>
      </c>
      <c r="D74" s="67">
        <v>143.44687305163455</v>
      </c>
      <c r="E74" s="67">
        <v>121.25013237139548</v>
      </c>
      <c r="F74" s="67">
        <v>179.0159178516044</v>
      </c>
      <c r="G74" s="67">
        <v>75.134149899226657</v>
      </c>
      <c r="H74" s="67">
        <v>49.723945768341352</v>
      </c>
      <c r="I74" s="67">
        <v>133.09420329569289</v>
      </c>
      <c r="J74" s="67">
        <v>100</v>
      </c>
      <c r="K74" s="67">
        <v>50</v>
      </c>
      <c r="L74" s="67">
        <v>160</v>
      </c>
      <c r="M74" s="67">
        <v>80</v>
      </c>
      <c r="N74" s="67">
        <v>39</v>
      </c>
      <c r="O74" s="67">
        <v>136</v>
      </c>
      <c r="P74" s="68">
        <v>153</v>
      </c>
      <c r="Q74" s="68">
        <v>60</v>
      </c>
      <c r="R74" s="68">
        <v>418</v>
      </c>
      <c r="S74" s="68">
        <v>58</v>
      </c>
      <c r="T74" s="68">
        <v>23</v>
      </c>
      <c r="U74" s="68">
        <v>136</v>
      </c>
      <c r="V74" s="67">
        <v>-95</v>
      </c>
      <c r="W74" s="67">
        <v>-364</v>
      </c>
      <c r="X74" s="67">
        <v>29</v>
      </c>
      <c r="Y74" s="67" t="s">
        <v>423</v>
      </c>
      <c r="Z74" s="67">
        <v>328.59522140905034</v>
      </c>
      <c r="AA74" s="67">
        <v>280.47121032993607</v>
      </c>
      <c r="AB74" s="67">
        <v>398.01377034383461</v>
      </c>
      <c r="AC74" s="67">
        <v>280.03990662155394</v>
      </c>
      <c r="AD74" s="67">
        <v>155.94241568579525</v>
      </c>
      <c r="AE74" s="67">
        <v>367.05641507677933</v>
      </c>
      <c r="AF74" s="67">
        <v>320</v>
      </c>
      <c r="AG74" s="67">
        <v>253</v>
      </c>
      <c r="AH74" s="67">
        <v>408</v>
      </c>
      <c r="AI74" s="67">
        <v>306</v>
      </c>
      <c r="AJ74" s="67">
        <v>206</v>
      </c>
      <c r="AK74" s="67">
        <v>423</v>
      </c>
      <c r="AL74" s="68">
        <v>232</v>
      </c>
      <c r="AM74" s="68">
        <v>125</v>
      </c>
      <c r="AN74" s="68">
        <v>321</v>
      </c>
      <c r="AO74" s="68">
        <v>255</v>
      </c>
      <c r="AP74" s="68">
        <v>180</v>
      </c>
      <c r="AQ74" s="68">
        <v>408</v>
      </c>
      <c r="AR74" s="67">
        <v>23</v>
      </c>
      <c r="AS74" s="67">
        <v>-87</v>
      </c>
      <c r="AT74" s="67">
        <v>204</v>
      </c>
      <c r="AU74" s="67" t="s">
        <v>423</v>
      </c>
      <c r="AV74" s="67">
        <v>356.95790553931511</v>
      </c>
      <c r="AW74" s="67">
        <v>307.94309788340365</v>
      </c>
      <c r="AX74" s="67">
        <v>429.6977503950028</v>
      </c>
      <c r="AY74" s="67">
        <v>461.39700884544112</v>
      </c>
      <c r="AZ74" s="67">
        <v>321.03789751492093</v>
      </c>
      <c r="BA74" s="67">
        <v>642.8741469229949</v>
      </c>
      <c r="BB74" s="67">
        <v>377</v>
      </c>
      <c r="BC74" s="67">
        <v>309</v>
      </c>
      <c r="BD74" s="67">
        <v>492</v>
      </c>
      <c r="BE74" s="67">
        <v>459</v>
      </c>
      <c r="BF74" s="67">
        <v>326</v>
      </c>
      <c r="BG74" s="67">
        <v>605</v>
      </c>
      <c r="BH74" s="68">
        <v>330</v>
      </c>
      <c r="BI74" s="68">
        <v>191</v>
      </c>
      <c r="BJ74" s="68">
        <v>448</v>
      </c>
      <c r="BK74" s="68">
        <v>424</v>
      </c>
      <c r="BL74" s="68">
        <v>316</v>
      </c>
      <c r="BM74" s="68">
        <v>590</v>
      </c>
      <c r="BN74" s="67">
        <v>94</v>
      </c>
      <c r="BO74" s="67">
        <v>-71</v>
      </c>
      <c r="BP74" s="67">
        <v>328</v>
      </c>
      <c r="BQ74" s="67" t="s">
        <v>423</v>
      </c>
      <c r="BR74" s="15"/>
      <c r="BS74" s="15"/>
    </row>
    <row r="75" spans="1:71" x14ac:dyDescent="0.45">
      <c r="A75" s="66" t="s">
        <v>292</v>
      </c>
      <c r="B75" s="66" t="s">
        <v>83</v>
      </c>
      <c r="C75" s="66" t="s">
        <v>178</v>
      </c>
      <c r="D75" s="67">
        <v>237.10091247713123</v>
      </c>
      <c r="E75" s="67">
        <v>183.17009721994077</v>
      </c>
      <c r="F75" s="67">
        <v>401.35377050639227</v>
      </c>
      <c r="G75" s="67">
        <v>142.46169706604107</v>
      </c>
      <c r="H75" s="67">
        <v>116.14505500573331</v>
      </c>
      <c r="I75" s="67">
        <v>202.25131550395417</v>
      </c>
      <c r="J75" s="67">
        <v>140</v>
      </c>
      <c r="K75" s="67">
        <v>101</v>
      </c>
      <c r="L75" s="67">
        <v>224</v>
      </c>
      <c r="M75" s="67">
        <v>200</v>
      </c>
      <c r="N75" s="67">
        <v>113</v>
      </c>
      <c r="O75" s="67">
        <v>462</v>
      </c>
      <c r="P75" s="68">
        <v>183</v>
      </c>
      <c r="Q75" s="68">
        <v>106</v>
      </c>
      <c r="R75" s="68">
        <v>367</v>
      </c>
      <c r="S75" s="68">
        <v>151</v>
      </c>
      <c r="T75" s="68">
        <v>50</v>
      </c>
      <c r="U75" s="68">
        <v>264</v>
      </c>
      <c r="V75" s="67">
        <v>-32</v>
      </c>
      <c r="W75" s="67">
        <v>-240</v>
      </c>
      <c r="X75" s="67">
        <v>111</v>
      </c>
      <c r="Y75" s="67" t="s">
        <v>423</v>
      </c>
      <c r="Z75" s="67">
        <v>1080.6736056794794</v>
      </c>
      <c r="AA75" s="67">
        <v>924.33738050979161</v>
      </c>
      <c r="AB75" s="67">
        <v>1388.3613766201856</v>
      </c>
      <c r="AC75" s="67">
        <v>950.20840436643448</v>
      </c>
      <c r="AD75" s="67">
        <v>789.77451480589252</v>
      </c>
      <c r="AE75" s="67">
        <v>1092.154246494377</v>
      </c>
      <c r="AF75" s="67">
        <v>784</v>
      </c>
      <c r="AG75" s="67">
        <v>706</v>
      </c>
      <c r="AH75" s="67">
        <v>893</v>
      </c>
      <c r="AI75" s="67">
        <v>807</v>
      </c>
      <c r="AJ75" s="67">
        <v>644</v>
      </c>
      <c r="AK75" s="67">
        <v>1203</v>
      </c>
      <c r="AL75" s="68">
        <v>917</v>
      </c>
      <c r="AM75" s="68">
        <v>738</v>
      </c>
      <c r="AN75" s="68">
        <v>1176</v>
      </c>
      <c r="AO75" s="68">
        <v>535</v>
      </c>
      <c r="AP75" s="68">
        <v>416</v>
      </c>
      <c r="AQ75" s="68">
        <v>707</v>
      </c>
      <c r="AR75" s="67">
        <v>-382</v>
      </c>
      <c r="AS75" s="67">
        <v>-667</v>
      </c>
      <c r="AT75" s="67">
        <v>-131</v>
      </c>
      <c r="AU75" s="67" t="s">
        <v>428</v>
      </c>
      <c r="AV75" s="67">
        <v>653.2254818433895</v>
      </c>
      <c r="AW75" s="67">
        <v>548.55585712191123</v>
      </c>
      <c r="AX75" s="67">
        <v>836.89034144227696</v>
      </c>
      <c r="AY75" s="67">
        <v>646.65778004389745</v>
      </c>
      <c r="AZ75" s="67">
        <v>534.26744952243143</v>
      </c>
      <c r="BA75" s="67">
        <v>755.8164054875441</v>
      </c>
      <c r="BB75" s="67">
        <v>689</v>
      </c>
      <c r="BC75" s="67">
        <v>619</v>
      </c>
      <c r="BD75" s="67">
        <v>799</v>
      </c>
      <c r="BE75" s="67">
        <v>799</v>
      </c>
      <c r="BF75" s="67">
        <v>656</v>
      </c>
      <c r="BG75" s="67">
        <v>1231</v>
      </c>
      <c r="BH75" s="68">
        <v>798</v>
      </c>
      <c r="BI75" s="68">
        <v>618</v>
      </c>
      <c r="BJ75" s="68">
        <v>1011</v>
      </c>
      <c r="BK75" s="68">
        <v>1039</v>
      </c>
      <c r="BL75" s="68">
        <v>845</v>
      </c>
      <c r="BM75" s="68">
        <v>1225</v>
      </c>
      <c r="BN75" s="67">
        <v>241</v>
      </c>
      <c r="BO75" s="67">
        <v>-40</v>
      </c>
      <c r="BP75" s="67">
        <v>503</v>
      </c>
      <c r="BQ75" s="67" t="s">
        <v>423</v>
      </c>
      <c r="BR75" s="15"/>
      <c r="BS75" s="15"/>
    </row>
    <row r="76" spans="1:71" x14ac:dyDescent="0.45">
      <c r="A76" s="66" t="s">
        <v>293</v>
      </c>
      <c r="B76" s="66" t="s">
        <v>83</v>
      </c>
      <c r="C76" s="66" t="s">
        <v>181</v>
      </c>
      <c r="D76" s="67">
        <v>400.10212032774285</v>
      </c>
      <c r="E76" s="67">
        <v>299.36350037850349</v>
      </c>
      <c r="F76" s="67">
        <v>741.06547113805777</v>
      </c>
      <c r="G76" s="67">
        <v>190.03973232839056</v>
      </c>
      <c r="H76" s="67">
        <v>159.5759007574068</v>
      </c>
      <c r="I76" s="67">
        <v>259.39674275791742</v>
      </c>
      <c r="J76" s="67">
        <v>213</v>
      </c>
      <c r="K76" s="67">
        <v>136</v>
      </c>
      <c r="L76" s="67">
        <v>343</v>
      </c>
      <c r="M76" s="67">
        <v>164</v>
      </c>
      <c r="N76" s="67">
        <v>68</v>
      </c>
      <c r="O76" s="67">
        <v>280</v>
      </c>
      <c r="P76" s="68">
        <v>145</v>
      </c>
      <c r="Q76" s="68">
        <v>49</v>
      </c>
      <c r="R76" s="68">
        <v>286</v>
      </c>
      <c r="S76" s="68">
        <v>107</v>
      </c>
      <c r="T76" s="68">
        <v>40</v>
      </c>
      <c r="U76" s="68">
        <v>309</v>
      </c>
      <c r="V76" s="67">
        <v>-38</v>
      </c>
      <c r="W76" s="67">
        <v>-285</v>
      </c>
      <c r="X76" s="67">
        <v>196</v>
      </c>
      <c r="Y76" s="67" t="s">
        <v>423</v>
      </c>
      <c r="Z76" s="67">
        <v>656.49692475650659</v>
      </c>
      <c r="AA76" s="67">
        <v>554</v>
      </c>
      <c r="AB76" s="67">
        <v>765.7972321946595</v>
      </c>
      <c r="AC76" s="67">
        <v>607.03581238196568</v>
      </c>
      <c r="AD76" s="67">
        <v>535.30506511953604</v>
      </c>
      <c r="AE76" s="67">
        <v>712.2585251759557</v>
      </c>
      <c r="AF76" s="67">
        <v>542</v>
      </c>
      <c r="AG76" s="67">
        <v>444</v>
      </c>
      <c r="AH76" s="67">
        <v>680</v>
      </c>
      <c r="AI76" s="67">
        <v>713</v>
      </c>
      <c r="AJ76" s="67">
        <v>599</v>
      </c>
      <c r="AK76" s="67">
        <v>878</v>
      </c>
      <c r="AL76" s="68">
        <v>570</v>
      </c>
      <c r="AM76" s="68">
        <v>450</v>
      </c>
      <c r="AN76" s="68">
        <v>679</v>
      </c>
      <c r="AO76" s="68">
        <v>606</v>
      </c>
      <c r="AP76" s="68">
        <v>409</v>
      </c>
      <c r="AQ76" s="68">
        <v>955</v>
      </c>
      <c r="AR76" s="67">
        <v>36</v>
      </c>
      <c r="AS76" s="67">
        <v>-170</v>
      </c>
      <c r="AT76" s="67">
        <v>418</v>
      </c>
      <c r="AU76" s="67" t="s">
        <v>423</v>
      </c>
      <c r="AV76" s="67">
        <v>492.40095491575073</v>
      </c>
      <c r="AW76" s="67">
        <v>378</v>
      </c>
      <c r="AX76" s="67">
        <v>599.77448500037247</v>
      </c>
      <c r="AY76" s="67">
        <v>473.92445528964362</v>
      </c>
      <c r="AZ76" s="67">
        <v>420.96917998325375</v>
      </c>
      <c r="BA76" s="67">
        <v>558.79039442930809</v>
      </c>
      <c r="BB76" s="67">
        <v>563</v>
      </c>
      <c r="BC76" s="67">
        <v>423</v>
      </c>
      <c r="BD76" s="67">
        <v>688</v>
      </c>
      <c r="BE76" s="67">
        <v>677</v>
      </c>
      <c r="BF76" s="67">
        <v>568</v>
      </c>
      <c r="BG76" s="67">
        <v>830</v>
      </c>
      <c r="BH76" s="68">
        <v>638</v>
      </c>
      <c r="BI76" s="68">
        <v>470</v>
      </c>
      <c r="BJ76" s="68">
        <v>878</v>
      </c>
      <c r="BK76" s="68">
        <v>939</v>
      </c>
      <c r="BL76" s="68">
        <v>596</v>
      </c>
      <c r="BM76" s="68">
        <v>1300</v>
      </c>
      <c r="BN76" s="67">
        <v>301</v>
      </c>
      <c r="BO76" s="67">
        <v>-91</v>
      </c>
      <c r="BP76" s="67">
        <v>685</v>
      </c>
      <c r="BQ76" s="67" t="s">
        <v>423</v>
      </c>
      <c r="BR76" s="15"/>
      <c r="BS76" s="15"/>
    </row>
    <row r="77" spans="1:71" x14ac:dyDescent="0.45">
      <c r="A77" s="66" t="s">
        <v>295</v>
      </c>
      <c r="B77" s="66" t="s">
        <v>62</v>
      </c>
      <c r="C77" s="66" t="s">
        <v>61</v>
      </c>
      <c r="D77" s="67">
        <v>127.14104143178045</v>
      </c>
      <c r="E77" s="67">
        <v>110.4930978386154</v>
      </c>
      <c r="F77" s="67">
        <v>175.49925118648312</v>
      </c>
      <c r="G77" s="67">
        <v>104.23802244347092</v>
      </c>
      <c r="H77" s="67">
        <v>81.818396347352902</v>
      </c>
      <c r="I77" s="67">
        <v>164.86561098500533</v>
      </c>
      <c r="J77" s="67">
        <v>197</v>
      </c>
      <c r="K77" s="67">
        <v>112</v>
      </c>
      <c r="L77" s="67">
        <v>389</v>
      </c>
      <c r="M77" s="67">
        <v>101</v>
      </c>
      <c r="N77" s="67">
        <v>42</v>
      </c>
      <c r="O77" s="67">
        <v>163</v>
      </c>
      <c r="P77" s="68">
        <v>83</v>
      </c>
      <c r="Q77" s="68">
        <v>34</v>
      </c>
      <c r="R77" s="68">
        <v>168</v>
      </c>
      <c r="S77" s="68">
        <v>91</v>
      </c>
      <c r="T77" s="68">
        <v>24</v>
      </c>
      <c r="U77" s="68">
        <v>227</v>
      </c>
      <c r="V77" s="67">
        <v>8</v>
      </c>
      <c r="W77" s="67">
        <v>-134</v>
      </c>
      <c r="X77" s="67">
        <v>161</v>
      </c>
      <c r="Y77" s="67" t="s">
        <v>423</v>
      </c>
      <c r="Z77" s="67">
        <v>455.8057399928324</v>
      </c>
      <c r="AA77" s="67">
        <v>411.94194203497989</v>
      </c>
      <c r="AB77" s="67">
        <v>507.96002990258853</v>
      </c>
      <c r="AC77" s="67">
        <v>636.63178770630486</v>
      </c>
      <c r="AD77" s="67">
        <v>513.10191474040471</v>
      </c>
      <c r="AE77" s="67">
        <v>892.01798126456629</v>
      </c>
      <c r="AF77" s="67">
        <v>404</v>
      </c>
      <c r="AG77" s="67">
        <v>327</v>
      </c>
      <c r="AH77" s="67">
        <v>509</v>
      </c>
      <c r="AI77" s="67">
        <v>382</v>
      </c>
      <c r="AJ77" s="67">
        <v>275</v>
      </c>
      <c r="AK77" s="67">
        <v>480</v>
      </c>
      <c r="AL77" s="68">
        <v>354</v>
      </c>
      <c r="AM77" s="68">
        <v>262</v>
      </c>
      <c r="AN77" s="68">
        <v>480</v>
      </c>
      <c r="AO77" s="68">
        <v>435</v>
      </c>
      <c r="AP77" s="68">
        <v>301</v>
      </c>
      <c r="AQ77" s="68">
        <v>659</v>
      </c>
      <c r="AR77" s="67">
        <v>81</v>
      </c>
      <c r="AS77" s="67">
        <v>-91</v>
      </c>
      <c r="AT77" s="67">
        <v>327</v>
      </c>
      <c r="AU77" s="67" t="s">
        <v>423</v>
      </c>
      <c r="AV77" s="67">
        <v>714.05321857538729</v>
      </c>
      <c r="AW77" s="67">
        <v>657.84714110755772</v>
      </c>
      <c r="AX77" s="67">
        <v>794.84479673542546</v>
      </c>
      <c r="AY77" s="67">
        <v>676.13018985022427</v>
      </c>
      <c r="AZ77" s="67">
        <v>530.27270179190452</v>
      </c>
      <c r="BA77" s="67">
        <v>912.60947291941363</v>
      </c>
      <c r="BB77" s="67">
        <v>886</v>
      </c>
      <c r="BC77" s="67">
        <v>726</v>
      </c>
      <c r="BD77" s="67">
        <v>1087</v>
      </c>
      <c r="BE77" s="67">
        <v>913</v>
      </c>
      <c r="BF77" s="67">
        <v>764</v>
      </c>
      <c r="BG77" s="67">
        <v>1085</v>
      </c>
      <c r="BH77" s="68">
        <v>926</v>
      </c>
      <c r="BI77" s="68">
        <v>765</v>
      </c>
      <c r="BJ77" s="68">
        <v>1069</v>
      </c>
      <c r="BK77" s="68">
        <v>1262</v>
      </c>
      <c r="BL77" s="68">
        <v>1024</v>
      </c>
      <c r="BM77" s="68">
        <v>1748</v>
      </c>
      <c r="BN77" s="67">
        <v>336</v>
      </c>
      <c r="BO77" s="67">
        <v>69</v>
      </c>
      <c r="BP77" s="67">
        <v>835</v>
      </c>
      <c r="BQ77" s="67" t="s">
        <v>423</v>
      </c>
      <c r="BR77" s="15"/>
      <c r="BS77" s="15"/>
    </row>
    <row r="78" spans="1:71" x14ac:dyDescent="0.45">
      <c r="A78" s="66" t="s">
        <v>296</v>
      </c>
      <c r="B78" s="66" t="s">
        <v>62</v>
      </c>
      <c r="C78" s="66" t="s">
        <v>63</v>
      </c>
      <c r="D78" s="67">
        <v>189.08986826985657</v>
      </c>
      <c r="E78" s="67">
        <v>127.78212509827497</v>
      </c>
      <c r="F78" s="67">
        <v>436.34071008001115</v>
      </c>
      <c r="G78" s="67">
        <v>115.80219630181709</v>
      </c>
      <c r="H78" s="67">
        <v>93.148861211514983</v>
      </c>
      <c r="I78" s="67">
        <v>192.78390274570049</v>
      </c>
      <c r="J78" s="67">
        <v>150</v>
      </c>
      <c r="K78" s="67">
        <v>99</v>
      </c>
      <c r="L78" s="67">
        <v>205</v>
      </c>
      <c r="M78" s="67">
        <v>112</v>
      </c>
      <c r="N78" s="67">
        <v>53</v>
      </c>
      <c r="O78" s="67">
        <v>178</v>
      </c>
      <c r="P78" s="68">
        <v>76</v>
      </c>
      <c r="Q78" s="68">
        <v>46</v>
      </c>
      <c r="R78" s="68">
        <v>148</v>
      </c>
      <c r="S78" s="68">
        <v>110</v>
      </c>
      <c r="T78" s="68">
        <v>28</v>
      </c>
      <c r="U78" s="68">
        <v>196</v>
      </c>
      <c r="V78" s="67">
        <v>34</v>
      </c>
      <c r="W78" s="67">
        <v>-79</v>
      </c>
      <c r="X78" s="67">
        <v>127</v>
      </c>
      <c r="Y78" s="67" t="s">
        <v>423</v>
      </c>
      <c r="Z78" s="67">
        <v>792.94940278525291</v>
      </c>
      <c r="AA78" s="67">
        <v>607.67217674267374</v>
      </c>
      <c r="AB78" s="67">
        <v>998.0767289643901</v>
      </c>
      <c r="AC78" s="67">
        <v>518.87101707015222</v>
      </c>
      <c r="AD78" s="67">
        <v>413.93043378393202</v>
      </c>
      <c r="AE78" s="67">
        <v>643.82753265229087</v>
      </c>
      <c r="AF78" s="67">
        <v>544</v>
      </c>
      <c r="AG78" s="67">
        <v>452</v>
      </c>
      <c r="AH78" s="67">
        <v>660</v>
      </c>
      <c r="AI78" s="67">
        <v>502</v>
      </c>
      <c r="AJ78" s="67">
        <v>425</v>
      </c>
      <c r="AK78" s="67">
        <v>600</v>
      </c>
      <c r="AL78" s="68">
        <v>398</v>
      </c>
      <c r="AM78" s="68">
        <v>299</v>
      </c>
      <c r="AN78" s="68">
        <v>501</v>
      </c>
      <c r="AO78" s="68">
        <v>372</v>
      </c>
      <c r="AP78" s="68">
        <v>278</v>
      </c>
      <c r="AQ78" s="68">
        <v>496</v>
      </c>
      <c r="AR78" s="67">
        <v>-26</v>
      </c>
      <c r="AS78" s="67">
        <v>-167</v>
      </c>
      <c r="AT78" s="67">
        <v>134</v>
      </c>
      <c r="AU78" s="67" t="s">
        <v>423</v>
      </c>
      <c r="AV78" s="67">
        <v>963.58615451959838</v>
      </c>
      <c r="AW78" s="67">
        <v>889</v>
      </c>
      <c r="AX78" s="67">
        <v>1126.6563664452096</v>
      </c>
      <c r="AY78" s="67">
        <v>1187.7478497391612</v>
      </c>
      <c r="AZ78" s="67">
        <v>1000.8962540230218</v>
      </c>
      <c r="BA78" s="67">
        <v>1350.9082589869067</v>
      </c>
      <c r="BB78" s="67">
        <v>1220</v>
      </c>
      <c r="BC78" s="67">
        <v>1050</v>
      </c>
      <c r="BD78" s="67">
        <v>1397</v>
      </c>
      <c r="BE78" s="67">
        <v>1184</v>
      </c>
      <c r="BF78" s="67">
        <v>1030</v>
      </c>
      <c r="BG78" s="67">
        <v>1343</v>
      </c>
      <c r="BH78" s="68">
        <v>1288</v>
      </c>
      <c r="BI78" s="68">
        <v>1096</v>
      </c>
      <c r="BJ78" s="68">
        <v>1472</v>
      </c>
      <c r="BK78" s="68">
        <v>1570</v>
      </c>
      <c r="BL78" s="68">
        <v>1349</v>
      </c>
      <c r="BM78" s="68">
        <v>1860</v>
      </c>
      <c r="BN78" s="67">
        <v>282</v>
      </c>
      <c r="BO78" s="67">
        <v>5</v>
      </c>
      <c r="BP78" s="67">
        <v>621</v>
      </c>
      <c r="BQ78" s="67" t="s">
        <v>423</v>
      </c>
      <c r="BR78" s="15"/>
      <c r="BS78" s="15"/>
    </row>
    <row r="79" spans="1:71" x14ac:dyDescent="0.45">
      <c r="A79" s="66" t="s">
        <v>298</v>
      </c>
      <c r="B79" s="66" t="s">
        <v>62</v>
      </c>
      <c r="C79" s="66" t="s">
        <v>64</v>
      </c>
      <c r="D79" s="67">
        <v>342.23559662024729</v>
      </c>
      <c r="E79" s="67">
        <v>299.766819790569</v>
      </c>
      <c r="F79" s="67">
        <v>444.22768257377356</v>
      </c>
      <c r="G79" s="67">
        <v>286.77463085009947</v>
      </c>
      <c r="H79" s="67">
        <v>211.74687739833172</v>
      </c>
      <c r="I79" s="67">
        <v>475.52622976183545</v>
      </c>
      <c r="J79" s="67">
        <v>136</v>
      </c>
      <c r="K79" s="67">
        <v>75</v>
      </c>
      <c r="L79" s="67">
        <v>246</v>
      </c>
      <c r="M79" s="67">
        <v>196</v>
      </c>
      <c r="N79" s="67">
        <v>126</v>
      </c>
      <c r="O79" s="67">
        <v>356</v>
      </c>
      <c r="P79" s="68">
        <v>243</v>
      </c>
      <c r="Q79" s="68">
        <v>129</v>
      </c>
      <c r="R79" s="68">
        <v>538</v>
      </c>
      <c r="S79" s="68">
        <v>149</v>
      </c>
      <c r="T79" s="68">
        <v>40</v>
      </c>
      <c r="U79" s="68">
        <v>323</v>
      </c>
      <c r="V79" s="67">
        <v>-94</v>
      </c>
      <c r="W79" s="67">
        <v>-424</v>
      </c>
      <c r="X79" s="67">
        <v>108</v>
      </c>
      <c r="Y79" s="67" t="s">
        <v>423</v>
      </c>
      <c r="Z79" s="67">
        <v>853.48507797967716</v>
      </c>
      <c r="AA79" s="67">
        <v>778.28101739964063</v>
      </c>
      <c r="AB79" s="67">
        <v>942.69348028963395</v>
      </c>
      <c r="AC79" s="67">
        <v>662.40991927086964</v>
      </c>
      <c r="AD79" s="67">
        <v>572.93252722830641</v>
      </c>
      <c r="AE79" s="67">
        <v>764.47518580921349</v>
      </c>
      <c r="AF79" s="67">
        <v>724</v>
      </c>
      <c r="AG79" s="67">
        <v>622</v>
      </c>
      <c r="AH79" s="67">
        <v>860</v>
      </c>
      <c r="AI79" s="67">
        <v>681</v>
      </c>
      <c r="AJ79" s="67">
        <v>562</v>
      </c>
      <c r="AK79" s="67">
        <v>868</v>
      </c>
      <c r="AL79" s="68">
        <v>713</v>
      </c>
      <c r="AM79" s="68">
        <v>532</v>
      </c>
      <c r="AN79" s="68">
        <v>1024</v>
      </c>
      <c r="AO79" s="68">
        <v>516</v>
      </c>
      <c r="AP79" s="68">
        <v>314</v>
      </c>
      <c r="AQ79" s="68">
        <v>785</v>
      </c>
      <c r="AR79" s="67">
        <v>-197</v>
      </c>
      <c r="AS79" s="67">
        <v>-562</v>
      </c>
      <c r="AT79" s="67">
        <v>136</v>
      </c>
      <c r="AU79" s="67" t="s">
        <v>423</v>
      </c>
      <c r="AV79" s="67">
        <v>1210.2793254000758</v>
      </c>
      <c r="AW79" s="67">
        <v>1106.4379934778574</v>
      </c>
      <c r="AX79" s="67">
        <v>1332.4897033349393</v>
      </c>
      <c r="AY79" s="67">
        <v>1176.8154498790311</v>
      </c>
      <c r="AZ79" s="67">
        <v>1020.2082283777563</v>
      </c>
      <c r="BA79" s="67">
        <v>1329.5789086618663</v>
      </c>
      <c r="BB79" s="67">
        <v>1374</v>
      </c>
      <c r="BC79" s="67">
        <v>1227</v>
      </c>
      <c r="BD79" s="67">
        <v>1587</v>
      </c>
      <c r="BE79" s="67">
        <v>1640</v>
      </c>
      <c r="BF79" s="67">
        <v>1417</v>
      </c>
      <c r="BG79" s="67">
        <v>1999</v>
      </c>
      <c r="BH79" s="68">
        <v>1792</v>
      </c>
      <c r="BI79" s="68">
        <v>1446</v>
      </c>
      <c r="BJ79" s="68">
        <v>2296</v>
      </c>
      <c r="BK79" s="68">
        <v>1575</v>
      </c>
      <c r="BL79" s="68">
        <v>1157</v>
      </c>
      <c r="BM79" s="68">
        <v>2009</v>
      </c>
      <c r="BN79" s="67">
        <v>-217</v>
      </c>
      <c r="BO79" s="67">
        <v>-840</v>
      </c>
      <c r="BP79" s="67">
        <v>386</v>
      </c>
      <c r="BQ79" s="67" t="s">
        <v>423</v>
      </c>
      <c r="BR79" s="15"/>
      <c r="BS79" s="15"/>
    </row>
    <row r="80" spans="1:71" x14ac:dyDescent="0.45">
      <c r="A80" s="66" t="s">
        <v>299</v>
      </c>
      <c r="B80" s="66" t="s">
        <v>62</v>
      </c>
      <c r="C80" s="66" t="s">
        <v>74</v>
      </c>
      <c r="D80" s="67">
        <v>169.09842908244653</v>
      </c>
      <c r="E80" s="67">
        <v>140.52044108980246</v>
      </c>
      <c r="F80" s="67">
        <v>286.81066007471662</v>
      </c>
      <c r="G80" s="67">
        <v>132.27341718041265</v>
      </c>
      <c r="H80" s="67">
        <v>86.238017520788432</v>
      </c>
      <c r="I80" s="67">
        <v>286.84216610954286</v>
      </c>
      <c r="J80" s="67">
        <v>93</v>
      </c>
      <c r="K80" s="67">
        <v>28</v>
      </c>
      <c r="L80" s="67">
        <v>173</v>
      </c>
      <c r="M80" s="67">
        <v>88</v>
      </c>
      <c r="N80" s="67">
        <v>30</v>
      </c>
      <c r="O80" s="67">
        <v>160</v>
      </c>
      <c r="P80" s="68">
        <v>107</v>
      </c>
      <c r="Q80" s="68">
        <v>18</v>
      </c>
      <c r="R80" s="68">
        <v>272</v>
      </c>
      <c r="S80" s="68">
        <v>129</v>
      </c>
      <c r="T80" s="68">
        <v>30</v>
      </c>
      <c r="U80" s="68">
        <v>287</v>
      </c>
      <c r="V80" s="67">
        <v>22</v>
      </c>
      <c r="W80" s="67">
        <v>-188</v>
      </c>
      <c r="X80" s="67">
        <v>218</v>
      </c>
      <c r="Y80" s="67" t="s">
        <v>423</v>
      </c>
      <c r="Z80" s="67">
        <v>323.06998645200775</v>
      </c>
      <c r="AA80" s="67">
        <v>264.07306718975514</v>
      </c>
      <c r="AB80" s="67">
        <v>378.8276569684266</v>
      </c>
      <c r="AC80" s="67">
        <v>265.11088261438198</v>
      </c>
      <c r="AD80" s="67">
        <v>173.88764131274004</v>
      </c>
      <c r="AE80" s="67">
        <v>341.26162188997012</v>
      </c>
      <c r="AF80" s="67">
        <v>302</v>
      </c>
      <c r="AG80" s="67">
        <v>240</v>
      </c>
      <c r="AH80" s="67">
        <v>477</v>
      </c>
      <c r="AI80" s="67">
        <v>381</v>
      </c>
      <c r="AJ80" s="67">
        <v>261</v>
      </c>
      <c r="AK80" s="67">
        <v>575</v>
      </c>
      <c r="AL80" s="68">
        <v>366</v>
      </c>
      <c r="AM80" s="68">
        <v>256</v>
      </c>
      <c r="AN80" s="68">
        <v>565</v>
      </c>
      <c r="AO80" s="68">
        <v>284</v>
      </c>
      <c r="AP80" s="68">
        <v>136</v>
      </c>
      <c r="AQ80" s="68">
        <v>483</v>
      </c>
      <c r="AR80" s="67">
        <v>-82</v>
      </c>
      <c r="AS80" s="67">
        <v>-329</v>
      </c>
      <c r="AT80" s="67">
        <v>165</v>
      </c>
      <c r="AU80" s="67" t="s">
        <v>423</v>
      </c>
      <c r="AV80" s="67">
        <v>614.83158446554569</v>
      </c>
      <c r="AW80" s="67">
        <v>509.66986613285667</v>
      </c>
      <c r="AX80" s="67">
        <v>697.24238764911706</v>
      </c>
      <c r="AY80" s="67">
        <v>458.90239628478986</v>
      </c>
      <c r="AZ80" s="67">
        <v>303.49228697199135</v>
      </c>
      <c r="BA80" s="67">
        <v>569.97105569504276</v>
      </c>
      <c r="BB80" s="67">
        <v>691</v>
      </c>
      <c r="BC80" s="67">
        <v>577</v>
      </c>
      <c r="BD80" s="67">
        <v>1020</v>
      </c>
      <c r="BE80" s="67">
        <v>690</v>
      </c>
      <c r="BF80" s="67">
        <v>517</v>
      </c>
      <c r="BG80" s="67">
        <v>897</v>
      </c>
      <c r="BH80" s="68">
        <v>695</v>
      </c>
      <c r="BI80" s="68">
        <v>505</v>
      </c>
      <c r="BJ80" s="68">
        <v>1021</v>
      </c>
      <c r="BK80" s="68">
        <v>772</v>
      </c>
      <c r="BL80" s="68">
        <v>533</v>
      </c>
      <c r="BM80" s="68">
        <v>1038</v>
      </c>
      <c r="BN80" s="67">
        <v>77</v>
      </c>
      <c r="BO80" s="67">
        <v>-345</v>
      </c>
      <c r="BP80" s="67">
        <v>402</v>
      </c>
      <c r="BQ80" s="67" t="s">
        <v>423</v>
      </c>
      <c r="BR80" s="15"/>
      <c r="BS80" s="15"/>
    </row>
    <row r="81" spans="1:71" ht="28.5" x14ac:dyDescent="0.45">
      <c r="A81" s="69" t="s">
        <v>429</v>
      </c>
      <c r="B81" s="66" t="s">
        <v>62</v>
      </c>
      <c r="C81" s="69" t="s">
        <v>430</v>
      </c>
      <c r="D81" s="67">
        <v>350.24607110527711</v>
      </c>
      <c r="E81" s="67">
        <v>257.63431179139263</v>
      </c>
      <c r="F81" s="67">
        <v>480.05876104058126</v>
      </c>
      <c r="G81" s="67">
        <v>208.38186446957508</v>
      </c>
      <c r="H81" s="67">
        <v>164.85555486293003</v>
      </c>
      <c r="I81" s="67">
        <v>316.36339663052109</v>
      </c>
      <c r="J81" s="67">
        <v>178</v>
      </c>
      <c r="K81" s="67">
        <v>114</v>
      </c>
      <c r="L81" s="67">
        <v>320</v>
      </c>
      <c r="M81" s="67">
        <v>266</v>
      </c>
      <c r="N81" s="67">
        <v>71</v>
      </c>
      <c r="O81" s="67">
        <v>523</v>
      </c>
      <c r="P81" s="68">
        <v>291</v>
      </c>
      <c r="Q81" s="68">
        <v>67</v>
      </c>
      <c r="R81" s="68">
        <v>533</v>
      </c>
      <c r="S81" s="67">
        <v>202</v>
      </c>
      <c r="T81" s="67">
        <v>48</v>
      </c>
      <c r="U81" s="67">
        <v>686</v>
      </c>
      <c r="V81" s="67">
        <v>-89</v>
      </c>
      <c r="W81" s="67">
        <v>-618</v>
      </c>
      <c r="X81" s="67">
        <v>468</v>
      </c>
      <c r="Y81" s="67"/>
      <c r="Z81" s="67">
        <v>1257.2612464955996</v>
      </c>
      <c r="AA81" s="67">
        <v>915.22646047610988</v>
      </c>
      <c r="AB81" s="67">
        <v>1564.1798032885636</v>
      </c>
      <c r="AC81" s="67">
        <v>1000.3992521248198</v>
      </c>
      <c r="AD81" s="67">
        <v>848.13261503110311</v>
      </c>
      <c r="AE81" s="67">
        <v>1197.4014224269686</v>
      </c>
      <c r="AF81" s="67">
        <v>901</v>
      </c>
      <c r="AG81" s="67">
        <v>667</v>
      </c>
      <c r="AH81" s="67">
        <v>1203</v>
      </c>
      <c r="AI81" s="67">
        <v>967</v>
      </c>
      <c r="AJ81" s="67">
        <v>590</v>
      </c>
      <c r="AK81" s="67">
        <v>1466</v>
      </c>
      <c r="AL81" s="68">
        <v>909</v>
      </c>
      <c r="AM81" s="68">
        <v>644</v>
      </c>
      <c r="AN81" s="68">
        <v>1193</v>
      </c>
      <c r="AO81" s="67">
        <v>747</v>
      </c>
      <c r="AP81" s="67">
        <v>373</v>
      </c>
      <c r="AQ81" s="67">
        <v>1429</v>
      </c>
      <c r="AR81" s="67">
        <v>-162</v>
      </c>
      <c r="AS81" s="67">
        <v>-652</v>
      </c>
      <c r="AT81" s="67">
        <v>558</v>
      </c>
      <c r="AU81" s="67"/>
      <c r="AV81" s="67">
        <v>1781.4861776877383</v>
      </c>
      <c r="AW81" s="67">
        <v>1286.9577853299011</v>
      </c>
      <c r="AX81" s="67">
        <v>2231.8390661556095</v>
      </c>
      <c r="AY81" s="67">
        <v>1907.2188834056051</v>
      </c>
      <c r="AZ81" s="67">
        <v>1711.3262342179896</v>
      </c>
      <c r="BA81" s="67">
        <v>2208.5904176543736</v>
      </c>
      <c r="BB81" s="67">
        <v>1919</v>
      </c>
      <c r="BC81" s="67">
        <v>1611</v>
      </c>
      <c r="BD81" s="67">
        <v>2517</v>
      </c>
      <c r="BE81" s="67">
        <v>1995</v>
      </c>
      <c r="BF81" s="67">
        <v>1395</v>
      </c>
      <c r="BG81" s="67">
        <v>2732</v>
      </c>
      <c r="BH81" s="68">
        <v>2084</v>
      </c>
      <c r="BI81" s="68">
        <v>1490</v>
      </c>
      <c r="BJ81" s="68">
        <v>2742</v>
      </c>
      <c r="BK81" s="67">
        <v>2255</v>
      </c>
      <c r="BL81" s="67">
        <v>1552</v>
      </c>
      <c r="BM81" s="67">
        <v>2918</v>
      </c>
      <c r="BN81" s="67">
        <v>171</v>
      </c>
      <c r="BO81" s="67">
        <v>-900</v>
      </c>
      <c r="BP81" s="67">
        <v>1081</v>
      </c>
      <c r="BQ81" s="67"/>
      <c r="BR81" s="15"/>
      <c r="BS81" s="15"/>
    </row>
    <row r="82" spans="1:71" x14ac:dyDescent="0.45">
      <c r="A82" s="69" t="s">
        <v>301</v>
      </c>
      <c r="B82" s="69" t="s">
        <v>62</v>
      </c>
      <c r="C82" s="69" t="s">
        <v>78</v>
      </c>
      <c r="D82" s="67" t="s">
        <v>426</v>
      </c>
      <c r="E82" s="67" t="s">
        <v>426</v>
      </c>
      <c r="F82" s="67" t="s">
        <v>426</v>
      </c>
      <c r="G82" s="67" t="s">
        <v>426</v>
      </c>
      <c r="H82" s="67" t="s">
        <v>426</v>
      </c>
      <c r="I82" s="67" t="s">
        <v>426</v>
      </c>
      <c r="J82" s="67">
        <v>79</v>
      </c>
      <c r="K82" s="67">
        <v>50</v>
      </c>
      <c r="L82" s="67">
        <v>141</v>
      </c>
      <c r="M82" s="67">
        <v>110</v>
      </c>
      <c r="N82" s="67">
        <v>29</v>
      </c>
      <c r="O82" s="67">
        <v>216</v>
      </c>
      <c r="P82" s="68">
        <v>108</v>
      </c>
      <c r="Q82" s="68">
        <v>25</v>
      </c>
      <c r="R82" s="68">
        <v>198</v>
      </c>
      <c r="S82" s="68">
        <v>87</v>
      </c>
      <c r="T82" s="68">
        <v>21</v>
      </c>
      <c r="U82" s="68">
        <v>332</v>
      </c>
      <c r="V82" s="67">
        <v>-21</v>
      </c>
      <c r="W82" s="67">
        <v>-258</v>
      </c>
      <c r="X82" s="67">
        <v>231</v>
      </c>
      <c r="Y82" s="67"/>
      <c r="Z82" s="67" t="s">
        <v>426</v>
      </c>
      <c r="AA82" s="67" t="s">
        <v>426</v>
      </c>
      <c r="AB82" s="67" t="s">
        <v>426</v>
      </c>
      <c r="AC82" s="67" t="s">
        <v>426</v>
      </c>
      <c r="AD82" s="67" t="s">
        <v>426</v>
      </c>
      <c r="AE82" s="67" t="s">
        <v>426</v>
      </c>
      <c r="AF82" s="67">
        <v>473</v>
      </c>
      <c r="AG82" s="67">
        <v>350</v>
      </c>
      <c r="AH82" s="67">
        <v>631</v>
      </c>
      <c r="AI82" s="67">
        <v>511</v>
      </c>
      <c r="AJ82" s="67">
        <v>312</v>
      </c>
      <c r="AK82" s="67">
        <v>774</v>
      </c>
      <c r="AL82" s="68">
        <v>483</v>
      </c>
      <c r="AM82" s="68">
        <v>342</v>
      </c>
      <c r="AN82" s="68">
        <v>634</v>
      </c>
      <c r="AO82" s="68">
        <v>352</v>
      </c>
      <c r="AP82" s="68">
        <v>177</v>
      </c>
      <c r="AQ82" s="68">
        <v>746</v>
      </c>
      <c r="AR82" s="67">
        <v>-131</v>
      </c>
      <c r="AS82" s="67">
        <v>-372</v>
      </c>
      <c r="AT82" s="67">
        <v>277</v>
      </c>
      <c r="AU82" s="67"/>
      <c r="AV82" s="67" t="s">
        <v>426</v>
      </c>
      <c r="AW82" s="67" t="s">
        <v>426</v>
      </c>
      <c r="AX82" s="67" t="s">
        <v>426</v>
      </c>
      <c r="AY82" s="67" t="s">
        <v>426</v>
      </c>
      <c r="AZ82" s="67" t="s">
        <v>426</v>
      </c>
      <c r="BA82" s="67" t="s">
        <v>426</v>
      </c>
      <c r="BB82" s="67">
        <v>793</v>
      </c>
      <c r="BC82" s="67">
        <v>665</v>
      </c>
      <c r="BD82" s="67">
        <v>1040</v>
      </c>
      <c r="BE82" s="67">
        <v>851</v>
      </c>
      <c r="BF82" s="67">
        <v>595</v>
      </c>
      <c r="BG82" s="67">
        <v>1166</v>
      </c>
      <c r="BH82" s="68">
        <v>891</v>
      </c>
      <c r="BI82" s="68">
        <v>637</v>
      </c>
      <c r="BJ82" s="68">
        <v>1172</v>
      </c>
      <c r="BK82" s="68">
        <v>959</v>
      </c>
      <c r="BL82" s="68">
        <v>624</v>
      </c>
      <c r="BM82" s="68">
        <v>1285</v>
      </c>
      <c r="BN82" s="67">
        <v>68</v>
      </c>
      <c r="BO82" s="67">
        <v>-475</v>
      </c>
      <c r="BP82" s="67">
        <v>489</v>
      </c>
      <c r="BQ82" s="67"/>
      <c r="BR82" s="15"/>
      <c r="BS82" s="15"/>
    </row>
    <row r="83" spans="1:71" x14ac:dyDescent="0.45">
      <c r="A83" s="69" t="s">
        <v>302</v>
      </c>
      <c r="B83" s="69" t="s">
        <v>62</v>
      </c>
      <c r="C83" s="69" t="s">
        <v>79</v>
      </c>
      <c r="D83" s="67" t="s">
        <v>426</v>
      </c>
      <c r="E83" s="67" t="s">
        <v>426</v>
      </c>
      <c r="F83" s="67" t="s">
        <v>426</v>
      </c>
      <c r="G83" s="67" t="s">
        <v>426</v>
      </c>
      <c r="H83" s="67" t="s">
        <v>426</v>
      </c>
      <c r="I83" s="67" t="s">
        <v>426</v>
      </c>
      <c r="J83" s="67">
        <v>99</v>
      </c>
      <c r="K83" s="67">
        <v>64</v>
      </c>
      <c r="L83" s="67">
        <v>179</v>
      </c>
      <c r="M83" s="67">
        <v>156</v>
      </c>
      <c r="N83" s="67">
        <v>42</v>
      </c>
      <c r="O83" s="67">
        <v>307</v>
      </c>
      <c r="P83" s="68">
        <v>183</v>
      </c>
      <c r="Q83" s="68">
        <v>42</v>
      </c>
      <c r="R83" s="68">
        <v>335</v>
      </c>
      <c r="S83" s="68">
        <v>115</v>
      </c>
      <c r="T83" s="68">
        <v>27</v>
      </c>
      <c r="U83" s="68">
        <v>354</v>
      </c>
      <c r="V83" s="67">
        <v>-68</v>
      </c>
      <c r="W83" s="67">
        <v>-360</v>
      </c>
      <c r="X83" s="67">
        <v>237</v>
      </c>
      <c r="Y83" s="67"/>
      <c r="Z83" s="67" t="s">
        <v>426</v>
      </c>
      <c r="AA83" s="67" t="s">
        <v>426</v>
      </c>
      <c r="AB83" s="67" t="s">
        <v>426</v>
      </c>
      <c r="AC83" s="67" t="s">
        <v>426</v>
      </c>
      <c r="AD83" s="67" t="s">
        <v>426</v>
      </c>
      <c r="AE83" s="67" t="s">
        <v>426</v>
      </c>
      <c r="AF83" s="67">
        <v>428</v>
      </c>
      <c r="AG83" s="67">
        <v>317</v>
      </c>
      <c r="AH83" s="67">
        <v>572</v>
      </c>
      <c r="AI83" s="67">
        <v>456</v>
      </c>
      <c r="AJ83" s="67">
        <v>278</v>
      </c>
      <c r="AK83" s="67">
        <v>692</v>
      </c>
      <c r="AL83" s="68">
        <v>426</v>
      </c>
      <c r="AM83" s="68">
        <v>302</v>
      </c>
      <c r="AN83" s="68">
        <v>559</v>
      </c>
      <c r="AO83" s="68">
        <v>395</v>
      </c>
      <c r="AP83" s="68">
        <v>196</v>
      </c>
      <c r="AQ83" s="68">
        <v>683</v>
      </c>
      <c r="AR83" s="67">
        <v>-31</v>
      </c>
      <c r="AS83" s="67">
        <v>-280</v>
      </c>
      <c r="AT83" s="67">
        <v>281</v>
      </c>
      <c r="AU83" s="67"/>
      <c r="AV83" s="67" t="s">
        <v>426</v>
      </c>
      <c r="AW83" s="67" t="s">
        <v>426</v>
      </c>
      <c r="AX83" s="67" t="s">
        <v>426</v>
      </c>
      <c r="AY83" s="67" t="s">
        <v>426</v>
      </c>
      <c r="AZ83" s="67" t="s">
        <v>426</v>
      </c>
      <c r="BA83" s="67" t="s">
        <v>426</v>
      </c>
      <c r="BB83" s="67">
        <v>1126</v>
      </c>
      <c r="BC83" s="67">
        <v>946</v>
      </c>
      <c r="BD83" s="67">
        <v>1477</v>
      </c>
      <c r="BE83" s="67">
        <v>1144</v>
      </c>
      <c r="BF83" s="67">
        <v>800</v>
      </c>
      <c r="BG83" s="67">
        <v>1566</v>
      </c>
      <c r="BH83" s="68">
        <v>1193</v>
      </c>
      <c r="BI83" s="68">
        <v>853</v>
      </c>
      <c r="BJ83" s="68">
        <v>1570</v>
      </c>
      <c r="BK83" s="68">
        <v>1296</v>
      </c>
      <c r="BL83" s="68">
        <v>928</v>
      </c>
      <c r="BM83" s="68">
        <v>1633</v>
      </c>
      <c r="BN83" s="67">
        <v>103</v>
      </c>
      <c r="BO83" s="67">
        <v>-425</v>
      </c>
      <c r="BP83" s="67">
        <v>592</v>
      </c>
      <c r="BQ83" s="67"/>
      <c r="BR83" s="15"/>
      <c r="BS83" s="15"/>
    </row>
    <row r="84" spans="1:71" x14ac:dyDescent="0.45">
      <c r="A84" s="66" t="s">
        <v>304</v>
      </c>
      <c r="B84" s="66" t="s">
        <v>62</v>
      </c>
      <c r="C84" s="66" t="s">
        <v>86</v>
      </c>
      <c r="D84" s="67">
        <v>309.03672027309619</v>
      </c>
      <c r="E84" s="67">
        <v>235.02231401675422</v>
      </c>
      <c r="F84" s="67">
        <v>405.55835861634256</v>
      </c>
      <c r="G84" s="67">
        <v>242.62497166340017</v>
      </c>
      <c r="H84" s="67">
        <v>212.2150819867787</v>
      </c>
      <c r="I84" s="67">
        <v>302.75936572878112</v>
      </c>
      <c r="J84" s="67">
        <v>163</v>
      </c>
      <c r="K84" s="67">
        <v>117</v>
      </c>
      <c r="L84" s="67">
        <v>254</v>
      </c>
      <c r="M84" s="67">
        <v>222</v>
      </c>
      <c r="N84" s="67">
        <v>149</v>
      </c>
      <c r="O84" s="67">
        <v>374</v>
      </c>
      <c r="P84" s="68">
        <v>146</v>
      </c>
      <c r="Q84" s="68">
        <v>92</v>
      </c>
      <c r="R84" s="68">
        <v>273</v>
      </c>
      <c r="S84" s="68">
        <v>125</v>
      </c>
      <c r="T84" s="68">
        <v>52</v>
      </c>
      <c r="U84" s="68">
        <v>354</v>
      </c>
      <c r="V84" s="67">
        <v>-21</v>
      </c>
      <c r="W84" s="67">
        <v>-294</v>
      </c>
      <c r="X84" s="67">
        <v>201</v>
      </c>
      <c r="Y84" s="67" t="s">
        <v>423</v>
      </c>
      <c r="Z84" s="67">
        <v>1137.8856377927643</v>
      </c>
      <c r="AA84" s="67">
        <v>851.57836089960995</v>
      </c>
      <c r="AB84" s="67">
        <v>1429.8061233246995</v>
      </c>
      <c r="AC84" s="67">
        <v>881.43109562878885</v>
      </c>
      <c r="AD84" s="67">
        <v>786.13725246790784</v>
      </c>
      <c r="AE84" s="67">
        <v>1001.5979815260287</v>
      </c>
      <c r="AF84" s="67">
        <v>930</v>
      </c>
      <c r="AG84" s="67">
        <v>796</v>
      </c>
      <c r="AH84" s="67">
        <v>1099</v>
      </c>
      <c r="AI84" s="67">
        <v>814</v>
      </c>
      <c r="AJ84" s="67">
        <v>694</v>
      </c>
      <c r="AK84" s="67">
        <v>958</v>
      </c>
      <c r="AL84" s="68">
        <v>702</v>
      </c>
      <c r="AM84" s="68">
        <v>555</v>
      </c>
      <c r="AN84" s="68">
        <v>919</v>
      </c>
      <c r="AO84" s="68">
        <v>654</v>
      </c>
      <c r="AP84" s="68">
        <v>427</v>
      </c>
      <c r="AQ84" s="68">
        <v>1020</v>
      </c>
      <c r="AR84" s="67">
        <v>-48</v>
      </c>
      <c r="AS84" s="67">
        <v>-385</v>
      </c>
      <c r="AT84" s="67">
        <v>348</v>
      </c>
      <c r="AU84" s="67" t="s">
        <v>423</v>
      </c>
      <c r="AV84" s="67">
        <v>1152.3441941643669</v>
      </c>
      <c r="AW84" s="67">
        <v>877.02894399424963</v>
      </c>
      <c r="AX84" s="67">
        <v>1479.0903738505458</v>
      </c>
      <c r="AY84" s="67">
        <v>1261.9439327078112</v>
      </c>
      <c r="AZ84" s="67">
        <v>1139.8746711494036</v>
      </c>
      <c r="BA84" s="67">
        <v>1432.0916398090524</v>
      </c>
      <c r="BB84" s="67">
        <v>1479</v>
      </c>
      <c r="BC84" s="67">
        <v>1307</v>
      </c>
      <c r="BD84" s="67">
        <v>1714</v>
      </c>
      <c r="BE84" s="67">
        <v>1611</v>
      </c>
      <c r="BF84" s="67">
        <v>1423</v>
      </c>
      <c r="BG84" s="67">
        <v>1862</v>
      </c>
      <c r="BH84" s="68">
        <v>1896</v>
      </c>
      <c r="BI84" s="68">
        <v>1644</v>
      </c>
      <c r="BJ84" s="68">
        <v>2312</v>
      </c>
      <c r="BK84" s="68">
        <v>1617</v>
      </c>
      <c r="BL84" s="68">
        <v>1217</v>
      </c>
      <c r="BM84" s="68">
        <v>2015</v>
      </c>
      <c r="BN84" s="67">
        <v>-279</v>
      </c>
      <c r="BO84" s="67">
        <v>-889</v>
      </c>
      <c r="BP84" s="67">
        <v>209</v>
      </c>
      <c r="BQ84" s="67" t="s">
        <v>423</v>
      </c>
      <c r="BR84" s="15"/>
      <c r="BS84" s="15"/>
    </row>
    <row r="85" spans="1:71" x14ac:dyDescent="0.45">
      <c r="A85" s="66" t="s">
        <v>305</v>
      </c>
      <c r="B85" s="66" t="s">
        <v>62</v>
      </c>
      <c r="C85" s="66" t="s">
        <v>104</v>
      </c>
      <c r="D85" s="67">
        <v>87.843084753673466</v>
      </c>
      <c r="E85" s="67">
        <v>56.374712170186896</v>
      </c>
      <c r="F85" s="67">
        <v>233.10328223910548</v>
      </c>
      <c r="G85" s="67">
        <v>62.782100309275307</v>
      </c>
      <c r="H85" s="67">
        <v>48.522969407888397</v>
      </c>
      <c r="I85" s="67">
        <v>296.86801443332735</v>
      </c>
      <c r="J85" s="67">
        <v>39</v>
      </c>
      <c r="K85" s="67">
        <v>22</v>
      </c>
      <c r="L85" s="67">
        <v>148</v>
      </c>
      <c r="M85" s="67">
        <v>86</v>
      </c>
      <c r="N85" s="67">
        <v>23</v>
      </c>
      <c r="O85" s="67">
        <v>139</v>
      </c>
      <c r="P85" s="68">
        <v>36</v>
      </c>
      <c r="Q85" s="68">
        <v>15</v>
      </c>
      <c r="R85" s="68">
        <v>228</v>
      </c>
      <c r="S85" s="68">
        <v>64</v>
      </c>
      <c r="T85" s="68">
        <v>15</v>
      </c>
      <c r="U85" s="68">
        <v>141</v>
      </c>
      <c r="V85" s="67">
        <v>28</v>
      </c>
      <c r="W85" s="67">
        <v>-178</v>
      </c>
      <c r="X85" s="67">
        <v>106</v>
      </c>
      <c r="Y85" s="67" t="s">
        <v>423</v>
      </c>
      <c r="Z85" s="67">
        <v>268.16801277167355</v>
      </c>
      <c r="AA85" s="67">
        <v>211.86057169621304</v>
      </c>
      <c r="AB85" s="67">
        <v>347.17056510364819</v>
      </c>
      <c r="AC85" s="67">
        <v>173.0662779367519</v>
      </c>
      <c r="AD85" s="67">
        <v>109.120808478462</v>
      </c>
      <c r="AE85" s="67">
        <v>220.86660583686296</v>
      </c>
      <c r="AF85" s="67">
        <v>167</v>
      </c>
      <c r="AG85" s="67">
        <v>115</v>
      </c>
      <c r="AH85" s="67">
        <v>239</v>
      </c>
      <c r="AI85" s="67">
        <v>203</v>
      </c>
      <c r="AJ85" s="67">
        <v>150</v>
      </c>
      <c r="AK85" s="67">
        <v>281</v>
      </c>
      <c r="AL85" s="68">
        <v>180</v>
      </c>
      <c r="AM85" s="68">
        <v>117</v>
      </c>
      <c r="AN85" s="68">
        <v>265</v>
      </c>
      <c r="AO85" s="68">
        <v>135</v>
      </c>
      <c r="AP85" s="68">
        <v>80</v>
      </c>
      <c r="AQ85" s="68">
        <v>233</v>
      </c>
      <c r="AR85" s="67">
        <v>-45</v>
      </c>
      <c r="AS85" s="67">
        <v>-160</v>
      </c>
      <c r="AT85" s="67">
        <v>62</v>
      </c>
      <c r="AU85" s="67" t="s">
        <v>423</v>
      </c>
      <c r="AV85" s="67">
        <v>461.988902474653</v>
      </c>
      <c r="AW85" s="67">
        <v>367.04410204763826</v>
      </c>
      <c r="AX85" s="67">
        <v>578.66265248299101</v>
      </c>
      <c r="AY85" s="67">
        <v>465.15162175397279</v>
      </c>
      <c r="AZ85" s="67">
        <v>287.24514799611961</v>
      </c>
      <c r="BA85" s="67">
        <v>565.75542684781328</v>
      </c>
      <c r="BB85" s="67">
        <v>358</v>
      </c>
      <c r="BC85" s="67">
        <v>300</v>
      </c>
      <c r="BD85" s="67">
        <v>492</v>
      </c>
      <c r="BE85" s="67">
        <v>441</v>
      </c>
      <c r="BF85" s="67">
        <v>356</v>
      </c>
      <c r="BG85" s="67">
        <v>571</v>
      </c>
      <c r="BH85" s="68">
        <v>483</v>
      </c>
      <c r="BI85" s="68">
        <v>328</v>
      </c>
      <c r="BJ85" s="68">
        <v>611</v>
      </c>
      <c r="BK85" s="68">
        <v>455</v>
      </c>
      <c r="BL85" s="68">
        <v>335</v>
      </c>
      <c r="BM85" s="68">
        <v>595</v>
      </c>
      <c r="BN85" s="67">
        <v>-28</v>
      </c>
      <c r="BO85" s="67">
        <v>-210</v>
      </c>
      <c r="BP85" s="67">
        <v>179</v>
      </c>
      <c r="BQ85" s="67" t="s">
        <v>423</v>
      </c>
      <c r="BR85" s="15"/>
      <c r="BS85" s="15"/>
    </row>
    <row r="86" spans="1:71" x14ac:dyDescent="0.45">
      <c r="A86" s="66" t="s">
        <v>307</v>
      </c>
      <c r="B86" s="66" t="s">
        <v>62</v>
      </c>
      <c r="C86" s="66" t="s">
        <v>122</v>
      </c>
      <c r="D86" s="67">
        <v>170.6030733616092</v>
      </c>
      <c r="E86" s="67">
        <v>47.106865121638357</v>
      </c>
      <c r="F86" s="67">
        <v>748.5667375560937</v>
      </c>
      <c r="G86" s="67">
        <v>71.783908658081742</v>
      </c>
      <c r="H86" s="67">
        <v>42.953509569023836</v>
      </c>
      <c r="I86" s="67">
        <v>337.61344712924466</v>
      </c>
      <c r="J86" s="67">
        <v>76</v>
      </c>
      <c r="K86" s="67">
        <v>16</v>
      </c>
      <c r="L86" s="67">
        <v>134</v>
      </c>
      <c r="M86" s="67">
        <v>134</v>
      </c>
      <c r="N86" s="67">
        <v>67</v>
      </c>
      <c r="O86" s="67">
        <v>199</v>
      </c>
      <c r="P86" s="68">
        <v>67</v>
      </c>
      <c r="Q86" s="68">
        <v>20</v>
      </c>
      <c r="R86" s="68">
        <v>144</v>
      </c>
      <c r="S86" s="68">
        <v>117</v>
      </c>
      <c r="T86" s="68">
        <v>22</v>
      </c>
      <c r="U86" s="68">
        <v>230</v>
      </c>
      <c r="V86" s="67">
        <v>50</v>
      </c>
      <c r="W86" s="67">
        <v>-67</v>
      </c>
      <c r="X86" s="67">
        <v>166</v>
      </c>
      <c r="Y86" s="67" t="s">
        <v>423</v>
      </c>
      <c r="Z86" s="67">
        <v>247.35965921994941</v>
      </c>
      <c r="AA86" s="67">
        <v>131.23301388086426</v>
      </c>
      <c r="AB86" s="67">
        <v>320.43580327230353</v>
      </c>
      <c r="AC86" s="67">
        <v>130.34546043980811</v>
      </c>
      <c r="AD86" s="67">
        <v>77.678216996144272</v>
      </c>
      <c r="AE86" s="67">
        <v>205.81531528773405</v>
      </c>
      <c r="AF86" s="67">
        <v>133</v>
      </c>
      <c r="AG86" s="67">
        <v>78</v>
      </c>
      <c r="AH86" s="67">
        <v>203</v>
      </c>
      <c r="AI86" s="67">
        <v>152</v>
      </c>
      <c r="AJ86" s="67">
        <v>96</v>
      </c>
      <c r="AK86" s="67">
        <v>265</v>
      </c>
      <c r="AL86" s="68">
        <v>144</v>
      </c>
      <c r="AM86" s="68">
        <v>89</v>
      </c>
      <c r="AN86" s="68">
        <v>275</v>
      </c>
      <c r="AO86" s="68">
        <v>140</v>
      </c>
      <c r="AP86" s="68">
        <v>74</v>
      </c>
      <c r="AQ86" s="68">
        <v>255</v>
      </c>
      <c r="AR86" s="67">
        <v>-4</v>
      </c>
      <c r="AS86" s="67">
        <v>-179</v>
      </c>
      <c r="AT86" s="67">
        <v>116</v>
      </c>
      <c r="AU86" s="67" t="s">
        <v>423</v>
      </c>
      <c r="AV86" s="67">
        <v>936.03726741844127</v>
      </c>
      <c r="AW86" s="67">
        <v>619</v>
      </c>
      <c r="AX86" s="67">
        <v>1140.0300365703583</v>
      </c>
      <c r="AY86" s="67">
        <v>721.27734921738158</v>
      </c>
      <c r="AZ86" s="67">
        <v>471.46017464161184</v>
      </c>
      <c r="BA86" s="67">
        <v>844.55559773496088</v>
      </c>
      <c r="BB86" s="67">
        <v>751</v>
      </c>
      <c r="BC86" s="67">
        <v>543</v>
      </c>
      <c r="BD86" s="67">
        <v>965</v>
      </c>
      <c r="BE86" s="67">
        <v>674</v>
      </c>
      <c r="BF86" s="67">
        <v>540</v>
      </c>
      <c r="BG86" s="67">
        <v>821</v>
      </c>
      <c r="BH86" s="68">
        <v>879</v>
      </c>
      <c r="BI86" s="68">
        <v>671</v>
      </c>
      <c r="BJ86" s="68">
        <v>1071</v>
      </c>
      <c r="BK86" s="68">
        <v>888</v>
      </c>
      <c r="BL86" s="68">
        <v>656</v>
      </c>
      <c r="BM86" s="68">
        <v>1160</v>
      </c>
      <c r="BN86" s="67">
        <v>9</v>
      </c>
      <c r="BO86" s="67">
        <v>-297</v>
      </c>
      <c r="BP86" s="67">
        <v>366</v>
      </c>
      <c r="BQ86" s="67" t="s">
        <v>423</v>
      </c>
      <c r="BR86" s="15"/>
      <c r="BS86" s="15"/>
    </row>
    <row r="87" spans="1:71" x14ac:dyDescent="0.45">
      <c r="A87" s="66" t="s">
        <v>308</v>
      </c>
      <c r="B87" s="66" t="s">
        <v>62</v>
      </c>
      <c r="C87" s="66" t="s">
        <v>124</v>
      </c>
      <c r="D87" s="67">
        <v>694.06630901301719</v>
      </c>
      <c r="E87" s="67">
        <v>504.51702986906679</v>
      </c>
      <c r="F87" s="67">
        <v>946.78100117240933</v>
      </c>
      <c r="G87" s="67">
        <v>507.60899974862554</v>
      </c>
      <c r="H87" s="67">
        <v>367.00839357973985</v>
      </c>
      <c r="I87" s="67">
        <v>756.62054787463501</v>
      </c>
      <c r="J87" s="67">
        <v>640</v>
      </c>
      <c r="K87" s="67">
        <v>369</v>
      </c>
      <c r="L87" s="67">
        <v>1029</v>
      </c>
      <c r="M87" s="67">
        <v>562</v>
      </c>
      <c r="N87" s="67">
        <v>156</v>
      </c>
      <c r="O87" s="67">
        <v>1084</v>
      </c>
      <c r="P87" s="68">
        <v>585</v>
      </c>
      <c r="Q87" s="68">
        <v>173</v>
      </c>
      <c r="R87" s="68">
        <v>1129</v>
      </c>
      <c r="S87" s="68">
        <v>436</v>
      </c>
      <c r="T87" s="68">
        <v>120</v>
      </c>
      <c r="U87" s="68">
        <v>1308</v>
      </c>
      <c r="V87" s="67">
        <v>-149</v>
      </c>
      <c r="W87" s="67">
        <v>-1154</v>
      </c>
      <c r="X87" s="67">
        <v>830</v>
      </c>
      <c r="Y87" s="67" t="s">
        <v>423</v>
      </c>
      <c r="Z87" s="67">
        <v>2253.7482162877845</v>
      </c>
      <c r="AA87" s="67">
        <v>1684.1830134479562</v>
      </c>
      <c r="AB87" s="67">
        <v>2813.1732711940786</v>
      </c>
      <c r="AC87" s="67">
        <v>2016.6093210690501</v>
      </c>
      <c r="AD87" s="67">
        <v>1504.9240031335114</v>
      </c>
      <c r="AE87" s="67">
        <v>2575.6677436907171</v>
      </c>
      <c r="AF87" s="67">
        <v>1836</v>
      </c>
      <c r="AG87" s="67">
        <v>1219</v>
      </c>
      <c r="AH87" s="67">
        <v>2534</v>
      </c>
      <c r="AI87" s="67">
        <v>1877</v>
      </c>
      <c r="AJ87" s="67">
        <v>1097</v>
      </c>
      <c r="AK87" s="67">
        <v>2763</v>
      </c>
      <c r="AL87" s="68">
        <v>1616</v>
      </c>
      <c r="AM87" s="68">
        <v>1209</v>
      </c>
      <c r="AN87" s="68">
        <v>2003</v>
      </c>
      <c r="AO87" s="68">
        <v>1449</v>
      </c>
      <c r="AP87" s="68">
        <v>727</v>
      </c>
      <c r="AQ87" s="68">
        <v>2484</v>
      </c>
      <c r="AR87" s="67">
        <v>-167</v>
      </c>
      <c r="AS87" s="67">
        <v>-1020</v>
      </c>
      <c r="AT87" s="67">
        <v>1019</v>
      </c>
      <c r="AU87" s="67" t="s">
        <v>423</v>
      </c>
      <c r="AV87" s="67">
        <v>3575.5510847961514</v>
      </c>
      <c r="AW87" s="67">
        <v>2718.4671717215197</v>
      </c>
      <c r="AX87" s="67">
        <v>4419.6840212467532</v>
      </c>
      <c r="AY87" s="67">
        <v>3869.4507969158094</v>
      </c>
      <c r="AZ87" s="67">
        <v>2958.8019000803024</v>
      </c>
      <c r="BA87" s="67">
        <v>4761.6706730438427</v>
      </c>
      <c r="BB87" s="67">
        <v>4054</v>
      </c>
      <c r="BC87" s="67">
        <v>2795</v>
      </c>
      <c r="BD87" s="67">
        <v>5272</v>
      </c>
      <c r="BE87" s="67">
        <v>4382</v>
      </c>
      <c r="BF87" s="67">
        <v>3210</v>
      </c>
      <c r="BG87" s="67">
        <v>5553</v>
      </c>
      <c r="BH87" s="68">
        <v>4510</v>
      </c>
      <c r="BI87" s="68">
        <v>3397</v>
      </c>
      <c r="BJ87" s="68">
        <v>5801</v>
      </c>
      <c r="BK87" s="68">
        <v>4927</v>
      </c>
      <c r="BL87" s="68">
        <v>3096</v>
      </c>
      <c r="BM87" s="68">
        <v>6863</v>
      </c>
      <c r="BN87" s="67">
        <v>417</v>
      </c>
      <c r="BO87" s="67">
        <v>-1813</v>
      </c>
      <c r="BP87" s="67">
        <v>2636</v>
      </c>
      <c r="BQ87" s="67" t="s">
        <v>423</v>
      </c>
      <c r="BR87" s="15"/>
      <c r="BS87" s="15"/>
    </row>
    <row r="88" spans="1:71" x14ac:dyDescent="0.45">
      <c r="A88" s="66" t="s">
        <v>309</v>
      </c>
      <c r="B88" s="66" t="s">
        <v>62</v>
      </c>
      <c r="C88" s="66" t="s">
        <v>130</v>
      </c>
      <c r="D88" s="67">
        <v>661.91713477187852</v>
      </c>
      <c r="E88" s="67">
        <v>451.00860750468689</v>
      </c>
      <c r="F88" s="67">
        <v>1016.1630577447081</v>
      </c>
      <c r="G88" s="67">
        <v>413.67604362227405</v>
      </c>
      <c r="H88" s="67">
        <v>308.12582260703533</v>
      </c>
      <c r="I88" s="67">
        <v>592.09376090807052</v>
      </c>
      <c r="J88" s="67">
        <v>511</v>
      </c>
      <c r="K88" s="67">
        <v>257</v>
      </c>
      <c r="L88" s="67">
        <v>728</v>
      </c>
      <c r="M88" s="67">
        <v>552</v>
      </c>
      <c r="N88" s="67">
        <v>322</v>
      </c>
      <c r="O88" s="67">
        <v>817</v>
      </c>
      <c r="P88" s="68">
        <v>331</v>
      </c>
      <c r="Q88" s="68">
        <v>124</v>
      </c>
      <c r="R88" s="68">
        <v>693</v>
      </c>
      <c r="S88" s="68">
        <v>636</v>
      </c>
      <c r="T88" s="68">
        <v>219</v>
      </c>
      <c r="U88" s="68">
        <v>1043</v>
      </c>
      <c r="V88" s="67">
        <v>305</v>
      </c>
      <c r="W88" s="67">
        <v>-254</v>
      </c>
      <c r="X88" s="67">
        <v>791</v>
      </c>
      <c r="Y88" s="67" t="s">
        <v>423</v>
      </c>
      <c r="Z88" s="67">
        <v>1296.9878324509332</v>
      </c>
      <c r="AA88" s="67">
        <v>1038.780717317851</v>
      </c>
      <c r="AB88" s="67">
        <v>1628.6933196190346</v>
      </c>
      <c r="AC88" s="67">
        <v>1114.1785306455909</v>
      </c>
      <c r="AD88" s="67">
        <v>903.9454566367715</v>
      </c>
      <c r="AE88" s="67">
        <v>1376.5097464979328</v>
      </c>
      <c r="AF88" s="67">
        <v>870</v>
      </c>
      <c r="AG88" s="67">
        <v>613</v>
      </c>
      <c r="AH88" s="67">
        <v>1136</v>
      </c>
      <c r="AI88" s="67">
        <v>1414</v>
      </c>
      <c r="AJ88" s="67">
        <v>1073</v>
      </c>
      <c r="AK88" s="67">
        <v>1858</v>
      </c>
      <c r="AL88" s="68">
        <v>828</v>
      </c>
      <c r="AM88" s="68">
        <v>629</v>
      </c>
      <c r="AN88" s="68">
        <v>1085</v>
      </c>
      <c r="AO88" s="68">
        <v>730</v>
      </c>
      <c r="AP88" s="68">
        <v>410</v>
      </c>
      <c r="AQ88" s="68">
        <v>1122</v>
      </c>
      <c r="AR88" s="67">
        <v>-98</v>
      </c>
      <c r="AS88" s="67">
        <v>-553</v>
      </c>
      <c r="AT88" s="67">
        <v>342</v>
      </c>
      <c r="AU88" s="67" t="s">
        <v>423</v>
      </c>
      <c r="AV88" s="67">
        <v>3471.9961663358358</v>
      </c>
      <c r="AW88" s="67">
        <v>3068</v>
      </c>
      <c r="AX88" s="67">
        <v>3981.8374017893375</v>
      </c>
      <c r="AY88" s="67">
        <v>3878.841131576386</v>
      </c>
      <c r="AZ88" s="67">
        <v>3340.3893144993021</v>
      </c>
      <c r="BA88" s="67">
        <v>4378.8682134434966</v>
      </c>
      <c r="BB88" s="67">
        <v>3947</v>
      </c>
      <c r="BC88" s="67">
        <v>3245</v>
      </c>
      <c r="BD88" s="67">
        <v>4673</v>
      </c>
      <c r="BE88" s="67">
        <v>3180</v>
      </c>
      <c r="BF88" s="67">
        <v>2935</v>
      </c>
      <c r="BG88" s="67">
        <v>3758</v>
      </c>
      <c r="BH88" s="68">
        <v>4098</v>
      </c>
      <c r="BI88" s="68">
        <v>3480</v>
      </c>
      <c r="BJ88" s="68">
        <v>4707</v>
      </c>
      <c r="BK88" s="68">
        <v>4412</v>
      </c>
      <c r="BL88" s="68">
        <v>3516</v>
      </c>
      <c r="BM88" s="68">
        <v>5396</v>
      </c>
      <c r="BN88" s="67">
        <v>314</v>
      </c>
      <c r="BO88" s="67">
        <v>-698</v>
      </c>
      <c r="BP88" s="67">
        <v>1463</v>
      </c>
      <c r="BQ88" s="67" t="s">
        <v>423</v>
      </c>
      <c r="BR88" s="15"/>
      <c r="BS88" s="15"/>
    </row>
    <row r="89" spans="1:71" x14ac:dyDescent="0.45">
      <c r="A89" s="66" t="s">
        <v>310</v>
      </c>
      <c r="B89" s="66" t="s">
        <v>62</v>
      </c>
      <c r="C89" s="66" t="s">
        <v>132</v>
      </c>
      <c r="D89" s="67">
        <v>577.86144781210612</v>
      </c>
      <c r="E89" s="67">
        <v>451.13280336595415</v>
      </c>
      <c r="F89" s="67">
        <v>777.47181412237251</v>
      </c>
      <c r="G89" s="67">
        <v>326.74795934487088</v>
      </c>
      <c r="H89" s="67">
        <v>252.46379550121091</v>
      </c>
      <c r="I89" s="67">
        <v>465.50705195678762</v>
      </c>
      <c r="J89" s="67">
        <v>343</v>
      </c>
      <c r="K89" s="67">
        <v>111</v>
      </c>
      <c r="L89" s="67">
        <v>658</v>
      </c>
      <c r="M89" s="67">
        <v>437</v>
      </c>
      <c r="N89" s="67">
        <v>112</v>
      </c>
      <c r="O89" s="67">
        <v>754</v>
      </c>
      <c r="P89" s="68">
        <v>332</v>
      </c>
      <c r="Q89" s="68">
        <v>81</v>
      </c>
      <c r="R89" s="68">
        <v>813</v>
      </c>
      <c r="S89" s="68">
        <v>385</v>
      </c>
      <c r="T89" s="68">
        <v>79</v>
      </c>
      <c r="U89" s="68">
        <v>909</v>
      </c>
      <c r="V89" s="67">
        <v>53</v>
      </c>
      <c r="W89" s="67">
        <v>-675</v>
      </c>
      <c r="X89" s="67">
        <v>672</v>
      </c>
      <c r="Y89" s="67" t="s">
        <v>423</v>
      </c>
      <c r="Z89" s="67">
        <v>1074.4140853685869</v>
      </c>
      <c r="AA89" s="67">
        <v>886.18248066315539</v>
      </c>
      <c r="AB89" s="67">
        <v>1281.6406341957411</v>
      </c>
      <c r="AC89" s="67">
        <v>1433.478698024101</v>
      </c>
      <c r="AD89" s="67">
        <v>1088.8798994121566</v>
      </c>
      <c r="AE89" s="67">
        <v>1917.6751396759223</v>
      </c>
      <c r="AF89" s="67">
        <v>874</v>
      </c>
      <c r="AG89" s="67">
        <v>526</v>
      </c>
      <c r="AH89" s="67">
        <v>1221</v>
      </c>
      <c r="AI89" s="67">
        <v>982</v>
      </c>
      <c r="AJ89" s="67">
        <v>759</v>
      </c>
      <c r="AK89" s="67">
        <v>1275</v>
      </c>
      <c r="AL89" s="68">
        <v>808</v>
      </c>
      <c r="AM89" s="68">
        <v>601</v>
      </c>
      <c r="AN89" s="68">
        <v>1051</v>
      </c>
      <c r="AO89" s="68">
        <v>722</v>
      </c>
      <c r="AP89" s="68">
        <v>341</v>
      </c>
      <c r="AQ89" s="68">
        <v>1287</v>
      </c>
      <c r="AR89" s="67">
        <v>-86</v>
      </c>
      <c r="AS89" s="67">
        <v>-692</v>
      </c>
      <c r="AT89" s="67">
        <v>535</v>
      </c>
      <c r="AU89" s="67" t="s">
        <v>423</v>
      </c>
      <c r="AV89" s="67">
        <v>3195.467485880893</v>
      </c>
      <c r="AW89" s="67">
        <v>2686.8347101482691</v>
      </c>
      <c r="AX89" s="67">
        <v>3697.5988961661678</v>
      </c>
      <c r="AY89" s="67">
        <v>2948.4997980578614</v>
      </c>
      <c r="AZ89" s="67">
        <v>2391.1147283739838</v>
      </c>
      <c r="BA89" s="67">
        <v>3470.8782035346258</v>
      </c>
      <c r="BB89" s="67">
        <v>3132</v>
      </c>
      <c r="BC89" s="67">
        <v>2425</v>
      </c>
      <c r="BD89" s="67">
        <v>3981</v>
      </c>
      <c r="BE89" s="67">
        <v>2910</v>
      </c>
      <c r="BF89" s="67">
        <v>2347</v>
      </c>
      <c r="BG89" s="67">
        <v>3486</v>
      </c>
      <c r="BH89" s="68">
        <v>3174</v>
      </c>
      <c r="BI89" s="68">
        <v>2467</v>
      </c>
      <c r="BJ89" s="68">
        <v>3902</v>
      </c>
      <c r="BK89" s="68">
        <v>3043</v>
      </c>
      <c r="BL89" s="68">
        <v>2084</v>
      </c>
      <c r="BM89" s="68">
        <v>4246</v>
      </c>
      <c r="BN89" s="67">
        <v>-131</v>
      </c>
      <c r="BO89" s="67">
        <v>-1374</v>
      </c>
      <c r="BP89" s="67">
        <v>1175</v>
      </c>
      <c r="BQ89" s="67" t="s">
        <v>423</v>
      </c>
      <c r="BR89" s="15"/>
      <c r="BS89" s="15"/>
    </row>
    <row r="90" spans="1:71" x14ac:dyDescent="0.45">
      <c r="A90" s="66" t="s">
        <v>311</v>
      </c>
      <c r="B90" s="66" t="s">
        <v>62</v>
      </c>
      <c r="C90" s="66" t="s">
        <v>149</v>
      </c>
      <c r="D90" s="67">
        <v>264.46323553500122</v>
      </c>
      <c r="E90" s="67">
        <v>225.38026167476107</v>
      </c>
      <c r="F90" s="67">
        <v>370.89570142277876</v>
      </c>
      <c r="G90" s="67">
        <v>138.2404572598509</v>
      </c>
      <c r="H90" s="67">
        <v>89.254166152904716</v>
      </c>
      <c r="I90" s="67">
        <v>304.1425475105296</v>
      </c>
      <c r="J90" s="67">
        <v>116</v>
      </c>
      <c r="K90" s="67">
        <v>49</v>
      </c>
      <c r="L90" s="67">
        <v>197</v>
      </c>
      <c r="M90" s="67">
        <v>172</v>
      </c>
      <c r="N90" s="67">
        <v>64</v>
      </c>
      <c r="O90" s="67">
        <v>279</v>
      </c>
      <c r="P90" s="68">
        <v>160</v>
      </c>
      <c r="Q90" s="68">
        <v>43</v>
      </c>
      <c r="R90" s="68">
        <v>337</v>
      </c>
      <c r="S90" s="68">
        <v>124</v>
      </c>
      <c r="T90" s="68">
        <v>32</v>
      </c>
      <c r="U90" s="68">
        <v>289</v>
      </c>
      <c r="V90" s="67">
        <v>-36</v>
      </c>
      <c r="W90" s="67">
        <v>-280</v>
      </c>
      <c r="X90" s="67">
        <v>164</v>
      </c>
      <c r="Y90" s="67" t="s">
        <v>423</v>
      </c>
      <c r="Z90" s="67">
        <v>539.34146476079582</v>
      </c>
      <c r="AA90" s="67">
        <v>473.99078448460517</v>
      </c>
      <c r="AB90" s="67">
        <v>645.94969756051239</v>
      </c>
      <c r="AC90" s="67">
        <v>319.37487330407612</v>
      </c>
      <c r="AD90" s="67">
        <v>216.33227219519651</v>
      </c>
      <c r="AE90" s="67">
        <v>399.58809342918278</v>
      </c>
      <c r="AF90" s="67">
        <v>379</v>
      </c>
      <c r="AG90" s="67">
        <v>264</v>
      </c>
      <c r="AH90" s="67">
        <v>500</v>
      </c>
      <c r="AI90" s="67">
        <v>500</v>
      </c>
      <c r="AJ90" s="67">
        <v>389</v>
      </c>
      <c r="AK90" s="67">
        <v>662</v>
      </c>
      <c r="AL90" s="68">
        <v>514</v>
      </c>
      <c r="AM90" s="68">
        <v>384</v>
      </c>
      <c r="AN90" s="68">
        <v>700</v>
      </c>
      <c r="AO90" s="68">
        <v>303</v>
      </c>
      <c r="AP90" s="68">
        <v>169</v>
      </c>
      <c r="AQ90" s="68">
        <v>522</v>
      </c>
      <c r="AR90" s="67">
        <v>-211</v>
      </c>
      <c r="AS90" s="67">
        <v>-452</v>
      </c>
      <c r="AT90" s="67">
        <v>24</v>
      </c>
      <c r="AU90" s="67" t="s">
        <v>423</v>
      </c>
      <c r="AV90" s="67">
        <v>733.19529970420297</v>
      </c>
      <c r="AW90" s="67">
        <v>641.18413250861897</v>
      </c>
      <c r="AX90" s="67">
        <v>859.99410985789655</v>
      </c>
      <c r="AY90" s="67">
        <v>792.16361795017303</v>
      </c>
      <c r="AZ90" s="67">
        <v>582.25571511535838</v>
      </c>
      <c r="BA90" s="67">
        <v>966.36980820920849</v>
      </c>
      <c r="BB90" s="67">
        <v>897</v>
      </c>
      <c r="BC90" s="67">
        <v>656</v>
      </c>
      <c r="BD90" s="67">
        <v>1154</v>
      </c>
      <c r="BE90" s="67">
        <v>1110</v>
      </c>
      <c r="BF90" s="67">
        <v>940</v>
      </c>
      <c r="BG90" s="67">
        <v>1366</v>
      </c>
      <c r="BH90" s="68">
        <v>988</v>
      </c>
      <c r="BI90" s="68">
        <v>794</v>
      </c>
      <c r="BJ90" s="68">
        <v>1250</v>
      </c>
      <c r="BK90" s="68">
        <v>974</v>
      </c>
      <c r="BL90" s="68">
        <v>636</v>
      </c>
      <c r="BM90" s="68">
        <v>1360</v>
      </c>
      <c r="BN90" s="67">
        <v>-14</v>
      </c>
      <c r="BO90" s="67">
        <v>-452</v>
      </c>
      <c r="BP90" s="67">
        <v>390</v>
      </c>
      <c r="BQ90" s="67" t="s">
        <v>423</v>
      </c>
      <c r="BR90" s="15"/>
      <c r="BS90" s="15"/>
    </row>
    <row r="91" spans="1:71" x14ac:dyDescent="0.45">
      <c r="A91" s="66" t="s">
        <v>312</v>
      </c>
      <c r="B91" s="66" t="s">
        <v>62</v>
      </c>
      <c r="C91" s="66" t="s">
        <v>159</v>
      </c>
      <c r="D91" s="67">
        <v>172.25551192216125</v>
      </c>
      <c r="E91" s="67">
        <v>126.10243121995444</v>
      </c>
      <c r="F91" s="67">
        <v>265.32302312250664</v>
      </c>
      <c r="G91" s="67">
        <v>140.87160072148941</v>
      </c>
      <c r="H91" s="67">
        <v>95.120888878518912</v>
      </c>
      <c r="I91" s="67">
        <v>321.54822601886673</v>
      </c>
      <c r="J91" s="67">
        <v>110</v>
      </c>
      <c r="K91" s="67">
        <v>47</v>
      </c>
      <c r="L91" s="67">
        <v>212</v>
      </c>
      <c r="M91" s="67">
        <v>117</v>
      </c>
      <c r="N91" s="67">
        <v>41</v>
      </c>
      <c r="O91" s="67">
        <v>193</v>
      </c>
      <c r="P91" s="68">
        <v>116</v>
      </c>
      <c r="Q91" s="68">
        <v>56</v>
      </c>
      <c r="R91" s="68">
        <v>311</v>
      </c>
      <c r="S91" s="68">
        <v>154</v>
      </c>
      <c r="T91" s="68">
        <v>31</v>
      </c>
      <c r="U91" s="68">
        <v>356</v>
      </c>
      <c r="V91" s="67">
        <v>38</v>
      </c>
      <c r="W91" s="67">
        <v>-208</v>
      </c>
      <c r="X91" s="67">
        <v>218</v>
      </c>
      <c r="Y91" s="67" t="s">
        <v>423</v>
      </c>
      <c r="Z91" s="67">
        <v>499.13506015170793</v>
      </c>
      <c r="AA91" s="67">
        <v>354.06030431685292</v>
      </c>
      <c r="AB91" s="67">
        <v>701.20080286276857</v>
      </c>
      <c r="AC91" s="67">
        <v>543.75489639076159</v>
      </c>
      <c r="AD91" s="67">
        <v>370.47801651777269</v>
      </c>
      <c r="AE91" s="67">
        <v>824.39460957983624</v>
      </c>
      <c r="AF91" s="67">
        <v>381</v>
      </c>
      <c r="AG91" s="67">
        <v>288</v>
      </c>
      <c r="AH91" s="67">
        <v>516</v>
      </c>
      <c r="AI91" s="67">
        <v>332</v>
      </c>
      <c r="AJ91" s="67">
        <v>252</v>
      </c>
      <c r="AK91" s="67">
        <v>437</v>
      </c>
      <c r="AL91" s="68">
        <v>609</v>
      </c>
      <c r="AM91" s="68">
        <v>402</v>
      </c>
      <c r="AN91" s="68">
        <v>978</v>
      </c>
      <c r="AO91" s="68">
        <v>333</v>
      </c>
      <c r="AP91" s="68">
        <v>159</v>
      </c>
      <c r="AQ91" s="68">
        <v>579</v>
      </c>
      <c r="AR91" s="67">
        <v>-276</v>
      </c>
      <c r="AS91" s="67">
        <v>-682</v>
      </c>
      <c r="AT91" s="67">
        <v>46</v>
      </c>
      <c r="AU91" s="67" t="s">
        <v>423</v>
      </c>
      <c r="AV91" s="67">
        <v>1011.7773279027228</v>
      </c>
      <c r="AW91" s="67">
        <v>841</v>
      </c>
      <c r="AX91" s="67">
        <v>1243.2296420714597</v>
      </c>
      <c r="AY91" s="67">
        <v>763.11758902050906</v>
      </c>
      <c r="AZ91" s="67">
        <v>513.77166061545631</v>
      </c>
      <c r="BA91" s="67">
        <v>928.69065388921297</v>
      </c>
      <c r="BB91" s="67">
        <v>1058</v>
      </c>
      <c r="BC91" s="67">
        <v>929</v>
      </c>
      <c r="BD91" s="67">
        <v>1356</v>
      </c>
      <c r="BE91" s="67">
        <v>1108</v>
      </c>
      <c r="BF91" s="67">
        <v>888</v>
      </c>
      <c r="BG91" s="67">
        <v>1328</v>
      </c>
      <c r="BH91" s="68">
        <v>1105</v>
      </c>
      <c r="BI91" s="68">
        <v>816</v>
      </c>
      <c r="BJ91" s="68">
        <v>1512</v>
      </c>
      <c r="BK91" s="68">
        <v>1413</v>
      </c>
      <c r="BL91" s="68">
        <v>1113</v>
      </c>
      <c r="BM91" s="68">
        <v>1950</v>
      </c>
      <c r="BN91" s="67">
        <v>308</v>
      </c>
      <c r="BO91" s="67">
        <v>-178</v>
      </c>
      <c r="BP91" s="67">
        <v>904</v>
      </c>
      <c r="BQ91" s="67" t="s">
        <v>423</v>
      </c>
      <c r="BR91" s="15"/>
      <c r="BS91" s="15"/>
    </row>
    <row r="92" spans="1:71" x14ac:dyDescent="0.45">
      <c r="A92" s="66" t="s">
        <v>313</v>
      </c>
      <c r="B92" s="66" t="s">
        <v>62</v>
      </c>
      <c r="C92" s="66" t="s">
        <v>162</v>
      </c>
      <c r="D92" s="67">
        <v>185.5265671101082</v>
      </c>
      <c r="E92" s="67">
        <v>152.66562894010303</v>
      </c>
      <c r="F92" s="67">
        <v>265.3541698260766</v>
      </c>
      <c r="G92" s="67">
        <v>171.36000108696817</v>
      </c>
      <c r="H92" s="67">
        <v>112.52954030690726</v>
      </c>
      <c r="I92" s="67">
        <v>474.57419335161381</v>
      </c>
      <c r="J92" s="67">
        <v>71</v>
      </c>
      <c r="K92" s="67">
        <v>22</v>
      </c>
      <c r="L92" s="67">
        <v>186</v>
      </c>
      <c r="M92" s="67">
        <v>148</v>
      </c>
      <c r="N92" s="67">
        <v>61</v>
      </c>
      <c r="O92" s="67">
        <v>402</v>
      </c>
      <c r="P92" s="68">
        <v>91</v>
      </c>
      <c r="Q92" s="68">
        <v>17</v>
      </c>
      <c r="R92" s="68">
        <v>250</v>
      </c>
      <c r="S92" s="68">
        <v>168</v>
      </c>
      <c r="T92" s="68">
        <v>39</v>
      </c>
      <c r="U92" s="68">
        <v>394</v>
      </c>
      <c r="V92" s="67">
        <v>77</v>
      </c>
      <c r="W92" s="67">
        <v>-192</v>
      </c>
      <c r="X92" s="67">
        <v>324</v>
      </c>
      <c r="Y92" s="67" t="s">
        <v>423</v>
      </c>
      <c r="Z92" s="67">
        <v>510.79285127914341</v>
      </c>
      <c r="AA92" s="67">
        <v>443.51618848636059</v>
      </c>
      <c r="AB92" s="67">
        <v>611.41347613006644</v>
      </c>
      <c r="AC92" s="67">
        <v>387.73746225266757</v>
      </c>
      <c r="AD92" s="67">
        <v>296.15222258427741</v>
      </c>
      <c r="AE92" s="67">
        <v>476.98573434106322</v>
      </c>
      <c r="AF92" s="67">
        <v>522</v>
      </c>
      <c r="AG92" s="67">
        <v>411</v>
      </c>
      <c r="AH92" s="67">
        <v>781</v>
      </c>
      <c r="AI92" s="67">
        <v>467</v>
      </c>
      <c r="AJ92" s="67">
        <v>293</v>
      </c>
      <c r="AK92" s="67">
        <v>658</v>
      </c>
      <c r="AL92" s="68">
        <v>335</v>
      </c>
      <c r="AM92" s="68">
        <v>211</v>
      </c>
      <c r="AN92" s="68">
        <v>504</v>
      </c>
      <c r="AO92" s="68">
        <v>450</v>
      </c>
      <c r="AP92" s="68">
        <v>179</v>
      </c>
      <c r="AQ92" s="68">
        <v>801</v>
      </c>
      <c r="AR92" s="67">
        <v>115</v>
      </c>
      <c r="AS92" s="67">
        <v>-194</v>
      </c>
      <c r="AT92" s="67">
        <v>461</v>
      </c>
      <c r="AU92" s="67" t="s">
        <v>423</v>
      </c>
      <c r="AV92" s="67">
        <v>1048.6805816107485</v>
      </c>
      <c r="AW92" s="67">
        <v>932.14446596475216</v>
      </c>
      <c r="AX92" s="67">
        <v>1233.0021961502939</v>
      </c>
      <c r="AY92" s="67">
        <v>1002.9025366603643</v>
      </c>
      <c r="AZ92" s="67">
        <v>768.48994130507367</v>
      </c>
      <c r="BA92" s="67">
        <v>1138.5347216327855</v>
      </c>
      <c r="BB92" s="67">
        <v>1012</v>
      </c>
      <c r="BC92" s="67">
        <v>845</v>
      </c>
      <c r="BD92" s="67">
        <v>1467</v>
      </c>
      <c r="BE92" s="67">
        <v>761</v>
      </c>
      <c r="BF92" s="67">
        <v>628</v>
      </c>
      <c r="BG92" s="67">
        <v>996</v>
      </c>
      <c r="BH92" s="68">
        <v>973</v>
      </c>
      <c r="BI92" s="68">
        <v>689</v>
      </c>
      <c r="BJ92" s="68">
        <v>1267</v>
      </c>
      <c r="BK92" s="68">
        <v>1422</v>
      </c>
      <c r="BL92" s="68">
        <v>1058</v>
      </c>
      <c r="BM92" s="68">
        <v>1903</v>
      </c>
      <c r="BN92" s="67">
        <v>449</v>
      </c>
      <c r="BO92" s="67">
        <v>-40</v>
      </c>
      <c r="BP92" s="67">
        <v>1058</v>
      </c>
      <c r="BQ92" s="67" t="s">
        <v>423</v>
      </c>
      <c r="BR92" s="15"/>
      <c r="BS92" s="15"/>
    </row>
    <row r="93" spans="1:71" x14ac:dyDescent="0.45">
      <c r="A93" s="66" t="s">
        <v>314</v>
      </c>
      <c r="B93" s="66" t="s">
        <v>62</v>
      </c>
      <c r="C93" s="66" t="s">
        <v>164</v>
      </c>
      <c r="D93" s="67">
        <v>128.13165084215217</v>
      </c>
      <c r="E93" s="67">
        <v>89.899202717683963</v>
      </c>
      <c r="F93" s="67">
        <v>242.09877790819993</v>
      </c>
      <c r="G93" s="67">
        <v>58.212712957481749</v>
      </c>
      <c r="H93" s="67">
        <v>47.261236635537038</v>
      </c>
      <c r="I93" s="67">
        <v>68.344383298401311</v>
      </c>
      <c r="J93" s="67">
        <v>141</v>
      </c>
      <c r="K93" s="67">
        <v>41</v>
      </c>
      <c r="L93" s="67">
        <v>246</v>
      </c>
      <c r="M93" s="67">
        <v>160</v>
      </c>
      <c r="N93" s="67">
        <v>61</v>
      </c>
      <c r="O93" s="67">
        <v>268</v>
      </c>
      <c r="P93" s="68">
        <v>83</v>
      </c>
      <c r="Q93" s="68">
        <v>54</v>
      </c>
      <c r="R93" s="68">
        <v>162</v>
      </c>
      <c r="S93" s="68">
        <v>133</v>
      </c>
      <c r="T93" s="68">
        <v>36</v>
      </c>
      <c r="U93" s="68">
        <v>289</v>
      </c>
      <c r="V93" s="67">
        <v>50</v>
      </c>
      <c r="W93" s="67">
        <v>-128</v>
      </c>
      <c r="X93" s="67">
        <v>203</v>
      </c>
      <c r="Y93" s="67" t="s">
        <v>423</v>
      </c>
      <c r="Z93" s="67">
        <v>346.57672134534641</v>
      </c>
      <c r="AA93" s="67">
        <v>254.21265904907861</v>
      </c>
      <c r="AB93" s="67">
        <v>443.25135796499387</v>
      </c>
      <c r="AC93" s="67">
        <v>323.23374826391182</v>
      </c>
      <c r="AD93" s="67">
        <v>262.42423131833823</v>
      </c>
      <c r="AE93" s="67">
        <v>379.49117561860083</v>
      </c>
      <c r="AF93" s="67">
        <v>283</v>
      </c>
      <c r="AG93" s="67">
        <v>202</v>
      </c>
      <c r="AH93" s="67">
        <v>393</v>
      </c>
      <c r="AI93" s="67">
        <v>334</v>
      </c>
      <c r="AJ93" s="67">
        <v>183</v>
      </c>
      <c r="AK93" s="67">
        <v>503</v>
      </c>
      <c r="AL93" s="68">
        <v>316</v>
      </c>
      <c r="AM93" s="68">
        <v>238</v>
      </c>
      <c r="AN93" s="68">
        <v>459</v>
      </c>
      <c r="AO93" s="68">
        <v>288</v>
      </c>
      <c r="AP93" s="68">
        <v>173</v>
      </c>
      <c r="AQ93" s="68">
        <v>451</v>
      </c>
      <c r="AR93" s="67">
        <v>-28</v>
      </c>
      <c r="AS93" s="67">
        <v>-239</v>
      </c>
      <c r="AT93" s="67">
        <v>155</v>
      </c>
      <c r="AU93" s="67" t="s">
        <v>423</v>
      </c>
      <c r="AV93" s="67">
        <v>1440.4266449098334</v>
      </c>
      <c r="AW93" s="67">
        <v>1164.1296870601002</v>
      </c>
      <c r="AX93" s="67">
        <v>1739.7774508086195</v>
      </c>
      <c r="AY93" s="67">
        <v>1513.5305368945255</v>
      </c>
      <c r="AZ93" s="67">
        <v>1228.7921371391869</v>
      </c>
      <c r="BA93" s="67">
        <v>1776.9539435105389</v>
      </c>
      <c r="BB93" s="67">
        <v>1356</v>
      </c>
      <c r="BC93" s="67">
        <v>1021</v>
      </c>
      <c r="BD93" s="67">
        <v>1696</v>
      </c>
      <c r="BE93" s="67">
        <v>1291</v>
      </c>
      <c r="BF93" s="67">
        <v>1031</v>
      </c>
      <c r="BG93" s="67">
        <v>1598</v>
      </c>
      <c r="BH93" s="68">
        <v>1287</v>
      </c>
      <c r="BI93" s="68">
        <v>1123</v>
      </c>
      <c r="BJ93" s="68">
        <v>1531</v>
      </c>
      <c r="BK93" s="68">
        <v>1531</v>
      </c>
      <c r="BL93" s="68">
        <v>1282</v>
      </c>
      <c r="BM93" s="68">
        <v>1930</v>
      </c>
      <c r="BN93" s="67">
        <v>244</v>
      </c>
      <c r="BO93" s="67">
        <v>-85</v>
      </c>
      <c r="BP93" s="67">
        <v>664</v>
      </c>
      <c r="BQ93" s="67" t="s">
        <v>423</v>
      </c>
      <c r="BR93" s="15"/>
      <c r="BS93" s="15"/>
    </row>
    <row r="94" spans="1:71" x14ac:dyDescent="0.45">
      <c r="A94" s="66" t="s">
        <v>315</v>
      </c>
      <c r="B94" s="66" t="s">
        <v>62</v>
      </c>
      <c r="C94" s="66" t="s">
        <v>175</v>
      </c>
      <c r="D94" s="67">
        <v>120.20998450171176</v>
      </c>
      <c r="E94" s="67">
        <v>90.173245806654663</v>
      </c>
      <c r="F94" s="67">
        <v>243.47444573253691</v>
      </c>
      <c r="G94" s="67">
        <v>62.017037665054389</v>
      </c>
      <c r="H94" s="67">
        <v>54.941743652666197</v>
      </c>
      <c r="I94" s="67">
        <v>175.42663772455367</v>
      </c>
      <c r="J94" s="67">
        <v>99</v>
      </c>
      <c r="K94" s="67">
        <v>36</v>
      </c>
      <c r="L94" s="67">
        <v>180</v>
      </c>
      <c r="M94" s="67">
        <v>108</v>
      </c>
      <c r="N94" s="67">
        <v>49</v>
      </c>
      <c r="O94" s="67">
        <v>327</v>
      </c>
      <c r="P94" s="68">
        <v>131</v>
      </c>
      <c r="Q94" s="68">
        <v>56</v>
      </c>
      <c r="R94" s="68">
        <v>448</v>
      </c>
      <c r="S94" s="68">
        <v>109</v>
      </c>
      <c r="T94" s="68">
        <v>25</v>
      </c>
      <c r="U94" s="68">
        <v>215</v>
      </c>
      <c r="V94" s="67">
        <v>-22</v>
      </c>
      <c r="W94" s="67">
        <v>-360</v>
      </c>
      <c r="X94" s="67">
        <v>112</v>
      </c>
      <c r="Y94" s="67" t="s">
        <v>423</v>
      </c>
      <c r="Z94" s="67">
        <v>317.58018797571219</v>
      </c>
      <c r="AA94" s="67">
        <v>279</v>
      </c>
      <c r="AB94" s="67">
        <v>377.85747995091498</v>
      </c>
      <c r="AC94" s="67">
        <v>364.15950422382679</v>
      </c>
      <c r="AD94" s="67">
        <v>295.92885916754165</v>
      </c>
      <c r="AE94" s="67">
        <v>440.40093316917</v>
      </c>
      <c r="AF94" s="67">
        <v>449</v>
      </c>
      <c r="AG94" s="67">
        <v>348</v>
      </c>
      <c r="AH94" s="67">
        <v>605</v>
      </c>
      <c r="AI94" s="67">
        <v>461</v>
      </c>
      <c r="AJ94" s="67">
        <v>293</v>
      </c>
      <c r="AK94" s="67">
        <v>752</v>
      </c>
      <c r="AL94" s="68">
        <v>264</v>
      </c>
      <c r="AM94" s="68">
        <v>177</v>
      </c>
      <c r="AN94" s="68">
        <v>357</v>
      </c>
      <c r="AO94" s="68">
        <v>262</v>
      </c>
      <c r="AP94" s="68">
        <v>148</v>
      </c>
      <c r="AQ94" s="68">
        <v>410</v>
      </c>
      <c r="AR94" s="67">
        <v>-2</v>
      </c>
      <c r="AS94" s="67">
        <v>-155</v>
      </c>
      <c r="AT94" s="67">
        <v>179</v>
      </c>
      <c r="AU94" s="67" t="s">
        <v>423</v>
      </c>
      <c r="AV94" s="67">
        <v>712.20982752257601</v>
      </c>
      <c r="AW94" s="67">
        <v>616.1707214602352</v>
      </c>
      <c r="AX94" s="67">
        <v>818.06915986688296</v>
      </c>
      <c r="AY94" s="67">
        <v>805.82345811111895</v>
      </c>
      <c r="AZ94" s="67">
        <v>668.36626814536908</v>
      </c>
      <c r="BA94" s="67">
        <v>941.84824593423923</v>
      </c>
      <c r="BB94" s="67">
        <v>984</v>
      </c>
      <c r="BC94" s="67">
        <v>831</v>
      </c>
      <c r="BD94" s="67">
        <v>1208</v>
      </c>
      <c r="BE94" s="67">
        <v>686</v>
      </c>
      <c r="BF94" s="67">
        <v>564</v>
      </c>
      <c r="BG94" s="67">
        <v>899</v>
      </c>
      <c r="BH94" s="68">
        <v>991</v>
      </c>
      <c r="BI94" s="68">
        <v>715</v>
      </c>
      <c r="BJ94" s="68">
        <v>1187</v>
      </c>
      <c r="BK94" s="68">
        <v>961</v>
      </c>
      <c r="BL94" s="68">
        <v>702</v>
      </c>
      <c r="BM94" s="68">
        <v>1232</v>
      </c>
      <c r="BN94" s="67">
        <v>-30</v>
      </c>
      <c r="BO94" s="67">
        <v>-360</v>
      </c>
      <c r="BP94" s="67">
        <v>372</v>
      </c>
      <c r="BQ94" s="67" t="s">
        <v>423</v>
      </c>
      <c r="BR94" s="15"/>
      <c r="BS94" s="15"/>
    </row>
    <row r="95" spans="1:71" x14ac:dyDescent="0.45">
      <c r="A95" s="66" t="s">
        <v>316</v>
      </c>
      <c r="B95" s="66" t="s">
        <v>62</v>
      </c>
      <c r="C95" s="66" t="s">
        <v>177</v>
      </c>
      <c r="D95" s="67">
        <v>98.054785103474927</v>
      </c>
      <c r="E95" s="67">
        <v>83.728610381757221</v>
      </c>
      <c r="F95" s="67">
        <v>146.51159874909726</v>
      </c>
      <c r="G95" s="67">
        <v>65.86697331330511</v>
      </c>
      <c r="H95" s="67">
        <v>58.051378872985843</v>
      </c>
      <c r="I95" s="67">
        <v>144.35564500763181</v>
      </c>
      <c r="J95" s="67">
        <v>68</v>
      </c>
      <c r="K95" s="67">
        <v>31</v>
      </c>
      <c r="L95" s="67">
        <v>201</v>
      </c>
      <c r="M95" s="67">
        <v>106</v>
      </c>
      <c r="N95" s="67">
        <v>31</v>
      </c>
      <c r="O95" s="67">
        <v>206</v>
      </c>
      <c r="P95" s="68">
        <v>108</v>
      </c>
      <c r="Q95" s="68">
        <v>40</v>
      </c>
      <c r="R95" s="68">
        <v>397</v>
      </c>
      <c r="S95" s="68">
        <v>82</v>
      </c>
      <c r="T95" s="68">
        <v>25</v>
      </c>
      <c r="U95" s="68">
        <v>289</v>
      </c>
      <c r="V95" s="67">
        <v>-26</v>
      </c>
      <c r="W95" s="67">
        <v>-351</v>
      </c>
      <c r="X95" s="67">
        <v>175</v>
      </c>
      <c r="Y95" s="67" t="s">
        <v>423</v>
      </c>
      <c r="Z95" s="67">
        <v>477.73518039940103</v>
      </c>
      <c r="AA95" s="67">
        <v>400.11747060678482</v>
      </c>
      <c r="AB95" s="67">
        <v>596.52100320904492</v>
      </c>
      <c r="AC95" s="67">
        <v>430.22288338195517</v>
      </c>
      <c r="AD95" s="67">
        <v>359.24596243768912</v>
      </c>
      <c r="AE95" s="67">
        <v>567.10055279372682</v>
      </c>
      <c r="AF95" s="67">
        <v>411</v>
      </c>
      <c r="AG95" s="67">
        <v>278</v>
      </c>
      <c r="AH95" s="67">
        <v>605</v>
      </c>
      <c r="AI95" s="67">
        <v>309</v>
      </c>
      <c r="AJ95" s="67">
        <v>233</v>
      </c>
      <c r="AK95" s="67">
        <v>434</v>
      </c>
      <c r="AL95" s="68">
        <v>397</v>
      </c>
      <c r="AM95" s="68">
        <v>260</v>
      </c>
      <c r="AN95" s="68">
        <v>646</v>
      </c>
      <c r="AO95" s="68">
        <v>300</v>
      </c>
      <c r="AP95" s="68">
        <v>149</v>
      </c>
      <c r="AQ95" s="68">
        <v>591</v>
      </c>
      <c r="AR95" s="67">
        <v>-97</v>
      </c>
      <c r="AS95" s="67">
        <v>-409</v>
      </c>
      <c r="AT95" s="67">
        <v>197</v>
      </c>
      <c r="AU95" s="67" t="s">
        <v>423</v>
      </c>
      <c r="AV95" s="67">
        <v>913.21003449712384</v>
      </c>
      <c r="AW95" s="67">
        <v>784.17032934876306</v>
      </c>
      <c r="AX95" s="67">
        <v>1083.2301909511241</v>
      </c>
      <c r="AY95" s="67">
        <v>754.91014330473979</v>
      </c>
      <c r="AZ95" s="67">
        <v>635.92255626727786</v>
      </c>
      <c r="BA95" s="67">
        <v>909.99908545226765</v>
      </c>
      <c r="BB95" s="67">
        <v>1025</v>
      </c>
      <c r="BC95" s="67">
        <v>804</v>
      </c>
      <c r="BD95" s="67">
        <v>1326</v>
      </c>
      <c r="BE95" s="67">
        <v>880</v>
      </c>
      <c r="BF95" s="67">
        <v>729</v>
      </c>
      <c r="BG95" s="67">
        <v>1150</v>
      </c>
      <c r="BH95" s="68">
        <v>1013</v>
      </c>
      <c r="BI95" s="68">
        <v>780</v>
      </c>
      <c r="BJ95" s="68">
        <v>1373</v>
      </c>
      <c r="BK95" s="68">
        <v>1001</v>
      </c>
      <c r="BL95" s="68">
        <v>633</v>
      </c>
      <c r="BM95" s="68">
        <v>1448</v>
      </c>
      <c r="BN95" s="67">
        <v>-12</v>
      </c>
      <c r="BO95" s="67">
        <v>-656</v>
      </c>
      <c r="BP95" s="67">
        <v>480</v>
      </c>
      <c r="BQ95" s="67" t="s">
        <v>423</v>
      </c>
      <c r="BR95" s="15"/>
      <c r="BS95" s="15"/>
    </row>
    <row r="96" spans="1:71" x14ac:dyDescent="0.45">
      <c r="A96" s="66" t="s">
        <v>317</v>
      </c>
      <c r="B96" s="66" t="s">
        <v>62</v>
      </c>
      <c r="C96" s="66" t="s">
        <v>185</v>
      </c>
      <c r="D96" s="67">
        <v>204.22705949879861</v>
      </c>
      <c r="E96" s="67">
        <v>162.95197710670391</v>
      </c>
      <c r="F96" s="67">
        <v>311.96611912241576</v>
      </c>
      <c r="G96" s="67">
        <v>140.16114345484368</v>
      </c>
      <c r="H96" s="67">
        <v>99.694966149645055</v>
      </c>
      <c r="I96" s="67">
        <v>277.04181021410864</v>
      </c>
      <c r="J96" s="67">
        <v>81</v>
      </c>
      <c r="K96" s="67">
        <v>42</v>
      </c>
      <c r="L96" s="67">
        <v>167</v>
      </c>
      <c r="M96" s="67">
        <v>126</v>
      </c>
      <c r="N96" s="67">
        <v>40</v>
      </c>
      <c r="O96" s="67">
        <v>224</v>
      </c>
      <c r="P96" s="68">
        <v>153</v>
      </c>
      <c r="Q96" s="68">
        <v>59</v>
      </c>
      <c r="R96" s="68">
        <v>531</v>
      </c>
      <c r="S96" s="68">
        <v>105</v>
      </c>
      <c r="T96" s="68">
        <v>36</v>
      </c>
      <c r="U96" s="68">
        <v>249</v>
      </c>
      <c r="V96" s="67">
        <v>-48</v>
      </c>
      <c r="W96" s="67">
        <v>-472</v>
      </c>
      <c r="X96" s="67">
        <v>121</v>
      </c>
      <c r="Y96" s="67" t="s">
        <v>423</v>
      </c>
      <c r="Z96" s="67">
        <v>507.50788283055283</v>
      </c>
      <c r="AA96" s="67">
        <v>448.14582416828148</v>
      </c>
      <c r="AB96" s="67">
        <v>604.94172385988179</v>
      </c>
      <c r="AC96" s="67">
        <v>454.51640158684188</v>
      </c>
      <c r="AD96" s="67">
        <v>323.29487827673967</v>
      </c>
      <c r="AE96" s="67">
        <v>604.65941043123166</v>
      </c>
      <c r="AF96" s="67">
        <v>456</v>
      </c>
      <c r="AG96" s="67">
        <v>386</v>
      </c>
      <c r="AH96" s="67">
        <v>604</v>
      </c>
      <c r="AI96" s="67">
        <v>467</v>
      </c>
      <c r="AJ96" s="67">
        <v>302</v>
      </c>
      <c r="AK96" s="67">
        <v>629</v>
      </c>
      <c r="AL96" s="68">
        <v>335</v>
      </c>
      <c r="AM96" s="68">
        <v>234</v>
      </c>
      <c r="AN96" s="68">
        <v>500</v>
      </c>
      <c r="AO96" s="68">
        <v>350</v>
      </c>
      <c r="AP96" s="68">
        <v>202</v>
      </c>
      <c r="AQ96" s="68">
        <v>586</v>
      </c>
      <c r="AR96" s="67">
        <v>15</v>
      </c>
      <c r="AS96" s="67">
        <v>-211</v>
      </c>
      <c r="AT96" s="67">
        <v>273</v>
      </c>
      <c r="AU96" s="67" t="s">
        <v>423</v>
      </c>
      <c r="AV96" s="67">
        <v>724.26505767064862</v>
      </c>
      <c r="AW96" s="67">
        <v>639.21178558740758</v>
      </c>
      <c r="AX96" s="67">
        <v>861.00489947281767</v>
      </c>
      <c r="AY96" s="67">
        <v>844.37585797372753</v>
      </c>
      <c r="AZ96" s="67">
        <v>640.78675158942713</v>
      </c>
      <c r="BA96" s="67">
        <v>1009.0901983640513</v>
      </c>
      <c r="BB96" s="67">
        <v>879</v>
      </c>
      <c r="BC96" s="67">
        <v>773</v>
      </c>
      <c r="BD96" s="67">
        <v>1109</v>
      </c>
      <c r="BE96" s="67">
        <v>1029</v>
      </c>
      <c r="BF96" s="67">
        <v>817</v>
      </c>
      <c r="BG96" s="67">
        <v>1279</v>
      </c>
      <c r="BH96" s="68">
        <v>908</v>
      </c>
      <c r="BI96" s="68">
        <v>643</v>
      </c>
      <c r="BJ96" s="68">
        <v>1313</v>
      </c>
      <c r="BK96" s="68">
        <v>1054</v>
      </c>
      <c r="BL96" s="68">
        <v>711</v>
      </c>
      <c r="BM96" s="68">
        <v>1398</v>
      </c>
      <c r="BN96" s="67">
        <v>146</v>
      </c>
      <c r="BO96" s="67">
        <v>-404</v>
      </c>
      <c r="BP96" s="67">
        <v>578</v>
      </c>
      <c r="BQ96" s="67" t="s">
        <v>423</v>
      </c>
      <c r="BR96" s="15"/>
      <c r="BS96" s="15"/>
    </row>
    <row r="97" spans="1:71" x14ac:dyDescent="0.45">
      <c r="A97" s="66" t="s">
        <v>318</v>
      </c>
      <c r="B97" s="66" t="s">
        <v>62</v>
      </c>
      <c r="C97" s="66" t="s">
        <v>190</v>
      </c>
      <c r="D97" s="67">
        <v>33.025590551181104</v>
      </c>
      <c r="E97" s="67"/>
      <c r="F97" s="67"/>
      <c r="G97" s="67">
        <v>22.70851063829787</v>
      </c>
      <c r="H97" s="67">
        <v>18.776863659482036</v>
      </c>
      <c r="I97" s="67">
        <v>30.246442984290432</v>
      </c>
      <c r="J97" s="67">
        <v>42</v>
      </c>
      <c r="K97" s="67">
        <v>16</v>
      </c>
      <c r="L97" s="67">
        <v>160</v>
      </c>
      <c r="M97" s="67">
        <v>69</v>
      </c>
      <c r="N97" s="67">
        <v>11</v>
      </c>
      <c r="O97" s="67">
        <v>167</v>
      </c>
      <c r="P97" s="68">
        <v>97</v>
      </c>
      <c r="Q97" s="68">
        <v>24</v>
      </c>
      <c r="R97" s="68">
        <v>162</v>
      </c>
      <c r="S97" s="68">
        <v>102</v>
      </c>
      <c r="T97" s="68">
        <v>23</v>
      </c>
      <c r="U97" s="68">
        <v>328</v>
      </c>
      <c r="V97" s="67">
        <v>5</v>
      </c>
      <c r="W97" s="67">
        <v>-148</v>
      </c>
      <c r="X97" s="67">
        <v>262</v>
      </c>
      <c r="Y97" s="67" t="s">
        <v>423</v>
      </c>
      <c r="Z97" s="67">
        <v>175.55708661417324</v>
      </c>
      <c r="AA97" s="67"/>
      <c r="AB97" s="67"/>
      <c r="AC97" s="67">
        <v>139.74468085106383</v>
      </c>
      <c r="AD97" s="67">
        <v>115.54993219654502</v>
      </c>
      <c r="AE97" s="67">
        <v>186.13196002286111</v>
      </c>
      <c r="AF97" s="67">
        <v>225</v>
      </c>
      <c r="AG97" s="67">
        <v>99</v>
      </c>
      <c r="AH97" s="67">
        <v>397</v>
      </c>
      <c r="AI97" s="67">
        <v>184</v>
      </c>
      <c r="AJ97" s="67">
        <v>72</v>
      </c>
      <c r="AK97" s="67">
        <v>346</v>
      </c>
      <c r="AL97" s="68">
        <v>194</v>
      </c>
      <c r="AM97" s="68">
        <v>108</v>
      </c>
      <c r="AN97" s="68">
        <v>267</v>
      </c>
      <c r="AO97" s="68">
        <v>177</v>
      </c>
      <c r="AP97" s="68">
        <v>65</v>
      </c>
      <c r="AQ97" s="68">
        <v>438</v>
      </c>
      <c r="AR97" s="67">
        <v>-17</v>
      </c>
      <c r="AS97" s="67">
        <v>-182</v>
      </c>
      <c r="AT97" s="67">
        <v>277</v>
      </c>
      <c r="AU97" s="67" t="s">
        <v>423</v>
      </c>
      <c r="AV97" s="67">
        <v>674.41732283464569</v>
      </c>
      <c r="AW97" s="67"/>
      <c r="AX97" s="67"/>
      <c r="AY97" s="67">
        <v>658.54680851063824</v>
      </c>
      <c r="AZ97" s="67">
        <v>544.52905562896092</v>
      </c>
      <c r="BA97" s="67">
        <v>877.14686185377639</v>
      </c>
      <c r="BB97" s="67">
        <v>756</v>
      </c>
      <c r="BC97" s="67">
        <v>564</v>
      </c>
      <c r="BD97" s="67">
        <v>1163</v>
      </c>
      <c r="BE97" s="67">
        <v>568</v>
      </c>
      <c r="BF97" s="67">
        <v>370</v>
      </c>
      <c r="BG97" s="67">
        <v>845</v>
      </c>
      <c r="BH97" s="68">
        <v>567</v>
      </c>
      <c r="BI97" s="68">
        <v>335</v>
      </c>
      <c r="BJ97" s="68">
        <v>845</v>
      </c>
      <c r="BK97" s="68">
        <v>578</v>
      </c>
      <c r="BL97" s="68">
        <v>355</v>
      </c>
      <c r="BM97" s="68">
        <v>929</v>
      </c>
      <c r="BN97" s="67">
        <v>11</v>
      </c>
      <c r="BO97" s="67">
        <v>-494</v>
      </c>
      <c r="BP97" s="67">
        <v>422</v>
      </c>
      <c r="BQ97" s="67" t="s">
        <v>423</v>
      </c>
      <c r="BR97" s="15"/>
      <c r="BS97" s="15"/>
    </row>
    <row r="98" spans="1:71" x14ac:dyDescent="0.45">
      <c r="A98" s="66" t="s">
        <v>319</v>
      </c>
      <c r="B98" s="66" t="s">
        <v>62</v>
      </c>
      <c r="C98" s="66" t="s">
        <v>195</v>
      </c>
      <c r="D98" s="67">
        <v>112.51885524083823</v>
      </c>
      <c r="E98" s="67">
        <v>93.426495811387852</v>
      </c>
      <c r="F98" s="67">
        <v>155.81559787785409</v>
      </c>
      <c r="G98" s="67">
        <v>43.630862386283098</v>
      </c>
      <c r="H98" s="67">
        <v>37.885805305540131</v>
      </c>
      <c r="I98" s="67">
        <v>54.10573600035373</v>
      </c>
      <c r="J98" s="67">
        <v>61</v>
      </c>
      <c r="K98" s="67">
        <v>24</v>
      </c>
      <c r="L98" s="67">
        <v>148</v>
      </c>
      <c r="M98" s="67">
        <v>88</v>
      </c>
      <c r="N98" s="67">
        <v>24</v>
      </c>
      <c r="O98" s="67">
        <v>195</v>
      </c>
      <c r="P98" s="68">
        <v>41</v>
      </c>
      <c r="Q98" s="68">
        <v>26</v>
      </c>
      <c r="R98" s="68">
        <v>154</v>
      </c>
      <c r="S98" s="68">
        <v>102</v>
      </c>
      <c r="T98" s="68">
        <v>29</v>
      </c>
      <c r="U98" s="68">
        <v>290</v>
      </c>
      <c r="V98" s="67">
        <v>61</v>
      </c>
      <c r="W98" s="67">
        <v>-114</v>
      </c>
      <c r="X98" s="67">
        <v>241</v>
      </c>
      <c r="Y98" s="67" t="s">
        <v>423</v>
      </c>
      <c r="Z98" s="67">
        <v>327.54146448457578</v>
      </c>
      <c r="AA98" s="67">
        <v>272.39047626067543</v>
      </c>
      <c r="AB98" s="67">
        <v>391.05512061680537</v>
      </c>
      <c r="AC98" s="67">
        <v>264.28662762575846</v>
      </c>
      <c r="AD98" s="67">
        <v>229.48690611133395</v>
      </c>
      <c r="AE98" s="67">
        <v>327.73641361088062</v>
      </c>
      <c r="AF98" s="67">
        <v>259</v>
      </c>
      <c r="AG98" s="67">
        <v>157</v>
      </c>
      <c r="AH98" s="67">
        <v>398</v>
      </c>
      <c r="AI98" s="67">
        <v>322</v>
      </c>
      <c r="AJ98" s="67">
        <v>185</v>
      </c>
      <c r="AK98" s="67">
        <v>752</v>
      </c>
      <c r="AL98" s="68">
        <v>225</v>
      </c>
      <c r="AM98" s="68">
        <v>161</v>
      </c>
      <c r="AN98" s="68">
        <v>305</v>
      </c>
      <c r="AO98" s="68">
        <v>241</v>
      </c>
      <c r="AP98" s="68">
        <v>121</v>
      </c>
      <c r="AQ98" s="68">
        <v>512</v>
      </c>
      <c r="AR98" s="67">
        <v>16</v>
      </c>
      <c r="AS98" s="67">
        <v>-130</v>
      </c>
      <c r="AT98" s="67">
        <v>286</v>
      </c>
      <c r="AU98" s="67" t="s">
        <v>423</v>
      </c>
      <c r="AV98" s="67">
        <v>526.93968027458607</v>
      </c>
      <c r="AW98" s="67">
        <v>453.99593198511417</v>
      </c>
      <c r="AX98" s="67">
        <v>618.67014760998165</v>
      </c>
      <c r="AY98" s="67">
        <v>513.08250998795847</v>
      </c>
      <c r="AZ98" s="67">
        <v>445.52279851020143</v>
      </c>
      <c r="BA98" s="67">
        <v>636.26307330483917</v>
      </c>
      <c r="BB98" s="67">
        <v>570</v>
      </c>
      <c r="BC98" s="67">
        <v>394</v>
      </c>
      <c r="BD98" s="67">
        <v>812</v>
      </c>
      <c r="BE98" s="67">
        <v>758</v>
      </c>
      <c r="BF98" s="67">
        <v>476</v>
      </c>
      <c r="BG98" s="67">
        <v>1340</v>
      </c>
      <c r="BH98" s="68">
        <v>681</v>
      </c>
      <c r="BI98" s="68">
        <v>552</v>
      </c>
      <c r="BJ98" s="68">
        <v>833</v>
      </c>
      <c r="BK98" s="68">
        <v>686</v>
      </c>
      <c r="BL98" s="68">
        <v>458</v>
      </c>
      <c r="BM98" s="68">
        <v>1281</v>
      </c>
      <c r="BN98" s="67">
        <v>5</v>
      </c>
      <c r="BO98" s="67">
        <v>-285</v>
      </c>
      <c r="BP98" s="67">
        <v>598</v>
      </c>
      <c r="BQ98" s="67" t="s">
        <v>423</v>
      </c>
      <c r="BR98" s="15"/>
      <c r="BS98" s="15"/>
    </row>
    <row r="99" spans="1:71" x14ac:dyDescent="0.45">
      <c r="A99" s="66" t="s">
        <v>320</v>
      </c>
      <c r="B99" s="66" t="s">
        <v>62</v>
      </c>
      <c r="C99" s="66" t="s">
        <v>200</v>
      </c>
      <c r="D99" s="67">
        <v>247.05931388703615</v>
      </c>
      <c r="E99" s="67">
        <v>222.38371458939585</v>
      </c>
      <c r="F99" s="67">
        <v>293.41288560257925</v>
      </c>
      <c r="G99" s="67">
        <v>193.12211606854268</v>
      </c>
      <c r="H99" s="67">
        <v>148.3371904769856</v>
      </c>
      <c r="I99" s="67">
        <v>310.47134035340969</v>
      </c>
      <c r="J99" s="67">
        <v>161</v>
      </c>
      <c r="K99" s="67">
        <v>107</v>
      </c>
      <c r="L99" s="67">
        <v>267</v>
      </c>
      <c r="M99" s="67">
        <v>169</v>
      </c>
      <c r="N99" s="67">
        <v>56</v>
      </c>
      <c r="O99" s="67">
        <v>302</v>
      </c>
      <c r="P99" s="68">
        <v>175</v>
      </c>
      <c r="Q99" s="68">
        <v>52</v>
      </c>
      <c r="R99" s="68">
        <v>329</v>
      </c>
      <c r="S99" s="68">
        <v>137</v>
      </c>
      <c r="T99" s="68">
        <v>42</v>
      </c>
      <c r="U99" s="68">
        <v>349</v>
      </c>
      <c r="V99" s="67">
        <v>-38</v>
      </c>
      <c r="W99" s="67">
        <v>-291</v>
      </c>
      <c r="X99" s="67">
        <v>211</v>
      </c>
      <c r="Y99" s="67" t="s">
        <v>423</v>
      </c>
      <c r="Z99" s="67">
        <v>676.07342573289952</v>
      </c>
      <c r="AA99" s="67">
        <v>623.00501912708933</v>
      </c>
      <c r="AB99" s="67">
        <v>753.63812737834655</v>
      </c>
      <c r="AC99" s="67">
        <v>617.69817479296523</v>
      </c>
      <c r="AD99" s="67">
        <v>468.14568361989836</v>
      </c>
      <c r="AE99" s="67">
        <v>761.77490529771205</v>
      </c>
      <c r="AF99" s="67">
        <v>637</v>
      </c>
      <c r="AG99" s="67">
        <v>529</v>
      </c>
      <c r="AH99" s="67">
        <v>798</v>
      </c>
      <c r="AI99" s="67">
        <v>595</v>
      </c>
      <c r="AJ99" s="67">
        <v>437</v>
      </c>
      <c r="AK99" s="67">
        <v>776</v>
      </c>
      <c r="AL99" s="68">
        <v>540</v>
      </c>
      <c r="AM99" s="68">
        <v>353</v>
      </c>
      <c r="AN99" s="68">
        <v>819</v>
      </c>
      <c r="AO99" s="68">
        <v>512</v>
      </c>
      <c r="AP99" s="68">
        <v>273</v>
      </c>
      <c r="AQ99" s="68">
        <v>872</v>
      </c>
      <c r="AR99" s="67">
        <v>-28</v>
      </c>
      <c r="AS99" s="67">
        <v>-373</v>
      </c>
      <c r="AT99" s="67">
        <v>361</v>
      </c>
      <c r="AU99" s="67" t="s">
        <v>423</v>
      </c>
      <c r="AV99" s="67">
        <v>920.86726038006429</v>
      </c>
      <c r="AW99" s="67">
        <v>846.38305735623794</v>
      </c>
      <c r="AX99" s="67">
        <v>1013.5651252350139</v>
      </c>
      <c r="AY99" s="67">
        <v>1058.4193036207159</v>
      </c>
      <c r="AZ99" s="67">
        <v>816.93518210340494</v>
      </c>
      <c r="BA99" s="67">
        <v>1293.3252714965395</v>
      </c>
      <c r="BB99" s="67">
        <v>1111</v>
      </c>
      <c r="BC99" s="67">
        <v>935</v>
      </c>
      <c r="BD99" s="67">
        <v>1295</v>
      </c>
      <c r="BE99" s="67">
        <v>1229</v>
      </c>
      <c r="BF99" s="67">
        <v>921</v>
      </c>
      <c r="BG99" s="67">
        <v>1522</v>
      </c>
      <c r="BH99" s="68">
        <v>1440</v>
      </c>
      <c r="BI99" s="68">
        <v>1094</v>
      </c>
      <c r="BJ99" s="68">
        <v>1769</v>
      </c>
      <c r="BK99" s="68">
        <v>1325</v>
      </c>
      <c r="BL99" s="68">
        <v>825</v>
      </c>
      <c r="BM99" s="68">
        <v>1824</v>
      </c>
      <c r="BN99" s="67">
        <v>-115</v>
      </c>
      <c r="BO99" s="67">
        <v>-722</v>
      </c>
      <c r="BP99" s="67">
        <v>496</v>
      </c>
      <c r="BQ99" s="67" t="s">
        <v>423</v>
      </c>
      <c r="BR99" s="15"/>
      <c r="BS99" s="15"/>
    </row>
    <row r="100" spans="1:71" x14ac:dyDescent="0.45">
      <c r="A100" s="66" t="s">
        <v>321</v>
      </c>
      <c r="B100" s="66" t="s">
        <v>62</v>
      </c>
      <c r="C100" s="66" t="s">
        <v>203</v>
      </c>
      <c r="D100" s="67">
        <v>205.22964311876552</v>
      </c>
      <c r="E100" s="67">
        <v>164.14115191949293</v>
      </c>
      <c r="F100" s="67">
        <v>350.28967597015236</v>
      </c>
      <c r="G100" s="67">
        <v>68.697545558237422</v>
      </c>
      <c r="H100" s="67">
        <v>61.294977809133478</v>
      </c>
      <c r="I100" s="67">
        <v>142.93726304326717</v>
      </c>
      <c r="J100" s="67">
        <v>129</v>
      </c>
      <c r="K100" s="67">
        <v>65</v>
      </c>
      <c r="L100" s="67">
        <v>326</v>
      </c>
      <c r="M100" s="67">
        <v>214</v>
      </c>
      <c r="N100" s="67">
        <v>108</v>
      </c>
      <c r="O100" s="67">
        <v>516</v>
      </c>
      <c r="P100" s="68">
        <v>128</v>
      </c>
      <c r="Q100" s="68">
        <v>60</v>
      </c>
      <c r="R100" s="68">
        <v>411</v>
      </c>
      <c r="S100" s="68">
        <v>98</v>
      </c>
      <c r="T100" s="68">
        <v>27</v>
      </c>
      <c r="U100" s="68">
        <v>265</v>
      </c>
      <c r="V100" s="67">
        <v>-30</v>
      </c>
      <c r="W100" s="67">
        <v>-339</v>
      </c>
      <c r="X100" s="67">
        <v>147</v>
      </c>
      <c r="Y100" s="67" t="s">
        <v>423</v>
      </c>
      <c r="Z100" s="67">
        <v>577.46140406965128</v>
      </c>
      <c r="AA100" s="67">
        <v>507.17948919936805</v>
      </c>
      <c r="AB100" s="67">
        <v>681.16153042439157</v>
      </c>
      <c r="AC100" s="67">
        <v>472.35256202302475</v>
      </c>
      <c r="AD100" s="67">
        <v>418.97222928961605</v>
      </c>
      <c r="AE100" s="67">
        <v>547.87062779210783</v>
      </c>
      <c r="AF100" s="67">
        <v>389</v>
      </c>
      <c r="AG100" s="67">
        <v>322</v>
      </c>
      <c r="AH100" s="67">
        <v>514</v>
      </c>
      <c r="AI100" s="67">
        <v>368</v>
      </c>
      <c r="AJ100" s="67">
        <v>287</v>
      </c>
      <c r="AK100" s="67">
        <v>495</v>
      </c>
      <c r="AL100" s="68">
        <v>288</v>
      </c>
      <c r="AM100" s="68">
        <v>223</v>
      </c>
      <c r="AN100" s="68">
        <v>391</v>
      </c>
      <c r="AO100" s="68">
        <v>387</v>
      </c>
      <c r="AP100" s="68">
        <v>191</v>
      </c>
      <c r="AQ100" s="68">
        <v>588</v>
      </c>
      <c r="AR100" s="67">
        <v>99</v>
      </c>
      <c r="AS100" s="67">
        <v>-127</v>
      </c>
      <c r="AT100" s="67">
        <v>311</v>
      </c>
      <c r="AU100" s="67" t="s">
        <v>423</v>
      </c>
      <c r="AV100" s="67">
        <v>2276.3089528115829</v>
      </c>
      <c r="AW100" s="67">
        <v>2082.3095204179344</v>
      </c>
      <c r="AX100" s="67">
        <v>2560.2631739391882</v>
      </c>
      <c r="AY100" s="67">
        <v>2350.9498924187378</v>
      </c>
      <c r="AZ100" s="67">
        <v>2146.0918446467526</v>
      </c>
      <c r="BA100" s="67">
        <v>2582.3155826581465</v>
      </c>
      <c r="BB100" s="67">
        <v>2137</v>
      </c>
      <c r="BC100" s="67">
        <v>1921</v>
      </c>
      <c r="BD100" s="67">
        <v>2503</v>
      </c>
      <c r="BE100" s="67">
        <v>2270</v>
      </c>
      <c r="BF100" s="67">
        <v>1951</v>
      </c>
      <c r="BG100" s="67">
        <v>2597</v>
      </c>
      <c r="BH100" s="68">
        <v>2421</v>
      </c>
      <c r="BI100" s="68">
        <v>2097</v>
      </c>
      <c r="BJ100" s="68">
        <v>2881</v>
      </c>
      <c r="BK100" s="68">
        <v>2605</v>
      </c>
      <c r="BL100" s="68">
        <v>2072</v>
      </c>
      <c r="BM100" s="68">
        <v>3179</v>
      </c>
      <c r="BN100" s="67">
        <v>184</v>
      </c>
      <c r="BO100" s="67">
        <v>-471</v>
      </c>
      <c r="BP100" s="67">
        <v>818</v>
      </c>
      <c r="BQ100" s="67" t="s">
        <v>423</v>
      </c>
      <c r="BR100" s="15"/>
      <c r="BS100" s="15"/>
    </row>
    <row r="101" spans="1:71" x14ac:dyDescent="0.45">
      <c r="A101" s="66" t="s">
        <v>323</v>
      </c>
      <c r="B101" s="66" t="s">
        <v>67</v>
      </c>
      <c r="C101" s="66" t="s">
        <v>66</v>
      </c>
      <c r="D101" s="67">
        <v>55.634456240659489</v>
      </c>
      <c r="E101" s="67">
        <v>42.037758717255194</v>
      </c>
      <c r="F101" s="67">
        <v>93.812445450386633</v>
      </c>
      <c r="G101" s="67">
        <v>93.862727638448547</v>
      </c>
      <c r="H101" s="67">
        <v>75.143386722053378</v>
      </c>
      <c r="I101" s="67">
        <v>137.08693895919177</v>
      </c>
      <c r="J101" s="67">
        <v>43</v>
      </c>
      <c r="K101" s="67">
        <v>23</v>
      </c>
      <c r="L101" s="67">
        <v>85</v>
      </c>
      <c r="M101" s="67">
        <v>34</v>
      </c>
      <c r="N101" s="67">
        <v>11</v>
      </c>
      <c r="O101" s="67">
        <v>78</v>
      </c>
      <c r="P101" s="68">
        <v>15</v>
      </c>
      <c r="Q101" s="68">
        <v>5</v>
      </c>
      <c r="R101" s="68">
        <v>68</v>
      </c>
      <c r="S101" s="68">
        <v>42</v>
      </c>
      <c r="T101" s="68">
        <v>10</v>
      </c>
      <c r="U101" s="68">
        <v>185</v>
      </c>
      <c r="V101" s="67">
        <v>27</v>
      </c>
      <c r="W101" s="67">
        <v>-89</v>
      </c>
      <c r="X101" s="67">
        <v>164</v>
      </c>
      <c r="Y101" s="67" t="s">
        <v>423</v>
      </c>
      <c r="Z101" s="67">
        <v>113.87197579785482</v>
      </c>
      <c r="AA101" s="67">
        <v>81.951142875765598</v>
      </c>
      <c r="AB101" s="67">
        <v>164.64609584772521</v>
      </c>
      <c r="AC101" s="67">
        <v>75.636969105925758</v>
      </c>
      <c r="AD101" s="67">
        <v>60.552448932962434</v>
      </c>
      <c r="AE101" s="67">
        <v>110.46813609036339</v>
      </c>
      <c r="AF101" s="67">
        <v>133</v>
      </c>
      <c r="AG101" s="67">
        <v>82</v>
      </c>
      <c r="AH101" s="67">
        <v>201</v>
      </c>
      <c r="AI101" s="67">
        <v>146</v>
      </c>
      <c r="AJ101" s="67">
        <v>95</v>
      </c>
      <c r="AK101" s="67">
        <v>241</v>
      </c>
      <c r="AL101" s="68">
        <v>146</v>
      </c>
      <c r="AM101" s="68">
        <v>60</v>
      </c>
      <c r="AN101" s="68">
        <v>250</v>
      </c>
      <c r="AO101" s="68">
        <v>159</v>
      </c>
      <c r="AP101" s="68">
        <v>66</v>
      </c>
      <c r="AQ101" s="68">
        <v>588</v>
      </c>
      <c r="AR101" s="67">
        <v>13</v>
      </c>
      <c r="AS101" s="67">
        <v>-153</v>
      </c>
      <c r="AT101" s="67">
        <v>422</v>
      </c>
      <c r="AU101" s="67" t="s">
        <v>423</v>
      </c>
      <c r="AV101" s="67">
        <v>135.4935679614857</v>
      </c>
      <c r="AW101" s="67">
        <v>106.20950104001419</v>
      </c>
      <c r="AX101" s="67">
        <v>206.53097637278316</v>
      </c>
      <c r="AY101" s="67">
        <v>57.500303255625688</v>
      </c>
      <c r="AZ101" s="67">
        <v>46.032835831127699</v>
      </c>
      <c r="BA101" s="67">
        <v>83.979453561789853</v>
      </c>
      <c r="BB101" s="67">
        <v>107</v>
      </c>
      <c r="BC101" s="67">
        <v>69</v>
      </c>
      <c r="BD101" s="67">
        <v>197</v>
      </c>
      <c r="BE101" s="67">
        <v>178</v>
      </c>
      <c r="BF101" s="67">
        <v>107</v>
      </c>
      <c r="BG101" s="67">
        <v>298</v>
      </c>
      <c r="BH101" s="68">
        <v>211</v>
      </c>
      <c r="BI101" s="68">
        <v>98</v>
      </c>
      <c r="BJ101" s="68">
        <v>340</v>
      </c>
      <c r="BK101" s="68">
        <v>164</v>
      </c>
      <c r="BL101" s="68">
        <v>75</v>
      </c>
      <c r="BM101" s="68">
        <v>351</v>
      </c>
      <c r="BN101" s="67">
        <v>-47</v>
      </c>
      <c r="BO101" s="67">
        <v>-511</v>
      </c>
      <c r="BP101" s="67">
        <v>173</v>
      </c>
      <c r="BQ101" s="67" t="s">
        <v>423</v>
      </c>
      <c r="BR101" s="15"/>
      <c r="BS101" s="15"/>
    </row>
    <row r="102" spans="1:71" x14ac:dyDescent="0.45">
      <c r="A102" s="66" t="s">
        <v>325</v>
      </c>
      <c r="B102" s="66" t="s">
        <v>67</v>
      </c>
      <c r="C102" s="66" t="s">
        <v>70</v>
      </c>
      <c r="D102" s="67">
        <v>187.91205167657839</v>
      </c>
      <c r="E102" s="67">
        <v>156.68863081838646</v>
      </c>
      <c r="F102" s="67">
        <v>261.23709291343334</v>
      </c>
      <c r="G102" s="67">
        <v>114.95756035149587</v>
      </c>
      <c r="H102" s="67">
        <v>84.016318222162738</v>
      </c>
      <c r="I102" s="67">
        <v>165.04521253481659</v>
      </c>
      <c r="J102" s="67">
        <v>127</v>
      </c>
      <c r="K102" s="67">
        <v>94</v>
      </c>
      <c r="L102" s="67">
        <v>198</v>
      </c>
      <c r="M102" s="67">
        <v>349</v>
      </c>
      <c r="N102" s="67">
        <v>141</v>
      </c>
      <c r="O102" s="67">
        <v>1051</v>
      </c>
      <c r="P102" s="68">
        <v>160</v>
      </c>
      <c r="Q102" s="68">
        <v>87</v>
      </c>
      <c r="R102" s="68">
        <v>356</v>
      </c>
      <c r="S102" s="68">
        <v>169</v>
      </c>
      <c r="T102" s="68">
        <v>48</v>
      </c>
      <c r="U102" s="68">
        <v>405</v>
      </c>
      <c r="V102" s="67">
        <v>9</v>
      </c>
      <c r="W102" s="67">
        <v>-333</v>
      </c>
      <c r="X102" s="67">
        <v>254</v>
      </c>
      <c r="Y102" s="67" t="s">
        <v>423</v>
      </c>
      <c r="Z102" s="67">
        <v>579.78661026934071</v>
      </c>
      <c r="AA102" s="67">
        <v>495.77522178544888</v>
      </c>
      <c r="AB102" s="67">
        <v>730.8235084600442</v>
      </c>
      <c r="AC102" s="67">
        <v>421.24909499326071</v>
      </c>
      <c r="AD102" s="67">
        <v>309.36856052282155</v>
      </c>
      <c r="AE102" s="67">
        <v>559.8083386675313</v>
      </c>
      <c r="AF102" s="67">
        <v>781</v>
      </c>
      <c r="AG102" s="67">
        <v>612</v>
      </c>
      <c r="AH102" s="67">
        <v>1035</v>
      </c>
      <c r="AI102" s="67">
        <v>470</v>
      </c>
      <c r="AJ102" s="67">
        <v>356</v>
      </c>
      <c r="AK102" s="67">
        <v>614</v>
      </c>
      <c r="AL102" s="68">
        <v>587</v>
      </c>
      <c r="AM102" s="68">
        <v>458</v>
      </c>
      <c r="AN102" s="68">
        <v>744</v>
      </c>
      <c r="AO102" s="68">
        <v>496</v>
      </c>
      <c r="AP102" s="68">
        <v>271</v>
      </c>
      <c r="AQ102" s="68">
        <v>785</v>
      </c>
      <c r="AR102" s="67">
        <v>-91</v>
      </c>
      <c r="AS102" s="67">
        <v>-377</v>
      </c>
      <c r="AT102" s="67">
        <v>231</v>
      </c>
      <c r="AU102" s="67" t="s">
        <v>423</v>
      </c>
      <c r="AV102" s="67">
        <v>1522.301338054081</v>
      </c>
      <c r="AW102" s="67">
        <v>1329.6836077990772</v>
      </c>
      <c r="AX102" s="67">
        <v>1900.0710129543297</v>
      </c>
      <c r="AY102" s="67">
        <v>1493.1827435947557</v>
      </c>
      <c r="AZ102" s="67">
        <v>1181.3059753504856</v>
      </c>
      <c r="BA102" s="67">
        <v>1795.2585113549931</v>
      </c>
      <c r="BB102" s="67">
        <v>1426</v>
      </c>
      <c r="BC102" s="67">
        <v>1181</v>
      </c>
      <c r="BD102" s="67">
        <v>1729</v>
      </c>
      <c r="BE102" s="67">
        <v>1356</v>
      </c>
      <c r="BF102" s="67">
        <v>946</v>
      </c>
      <c r="BG102" s="67">
        <v>1702</v>
      </c>
      <c r="BH102" s="68">
        <v>1381</v>
      </c>
      <c r="BI102" s="68">
        <v>1158</v>
      </c>
      <c r="BJ102" s="68">
        <v>1646</v>
      </c>
      <c r="BK102" s="68">
        <v>1400</v>
      </c>
      <c r="BL102" s="68">
        <v>1113</v>
      </c>
      <c r="BM102" s="68">
        <v>1845</v>
      </c>
      <c r="BN102" s="67">
        <v>19</v>
      </c>
      <c r="BO102" s="67">
        <v>-356</v>
      </c>
      <c r="BP102" s="67">
        <v>527</v>
      </c>
      <c r="BQ102" s="67" t="s">
        <v>423</v>
      </c>
      <c r="BR102" s="15"/>
      <c r="BS102" s="15"/>
    </row>
    <row r="103" spans="1:71" x14ac:dyDescent="0.45">
      <c r="A103" s="66" t="s">
        <v>326</v>
      </c>
      <c r="B103" s="66" t="s">
        <v>67</v>
      </c>
      <c r="C103" s="66" t="s">
        <v>73</v>
      </c>
      <c r="D103" s="67">
        <v>190.75465956343598</v>
      </c>
      <c r="E103" s="67">
        <v>162.28577238198113</v>
      </c>
      <c r="F103" s="67">
        <v>240.88923005909393</v>
      </c>
      <c r="G103" s="67">
        <v>256.31460266695359</v>
      </c>
      <c r="H103" s="67">
        <v>211.14114146904896</v>
      </c>
      <c r="I103" s="67">
        <v>334.60804317698387</v>
      </c>
      <c r="J103" s="67">
        <v>129</v>
      </c>
      <c r="K103" s="67">
        <v>67</v>
      </c>
      <c r="L103" s="67">
        <v>278</v>
      </c>
      <c r="M103" s="67">
        <v>178</v>
      </c>
      <c r="N103" s="67">
        <v>48</v>
      </c>
      <c r="O103" s="67">
        <v>372</v>
      </c>
      <c r="P103" s="68">
        <v>213</v>
      </c>
      <c r="Q103" s="68">
        <v>42</v>
      </c>
      <c r="R103" s="68">
        <v>455</v>
      </c>
      <c r="S103" s="68">
        <v>159</v>
      </c>
      <c r="T103" s="68">
        <v>44</v>
      </c>
      <c r="U103" s="68">
        <v>639</v>
      </c>
      <c r="V103" s="67">
        <v>-54</v>
      </c>
      <c r="W103" s="67">
        <v>-524</v>
      </c>
      <c r="X103" s="67">
        <v>459</v>
      </c>
      <c r="Y103" s="67" t="s">
        <v>423</v>
      </c>
      <c r="Z103" s="67">
        <v>713.04232672212129</v>
      </c>
      <c r="AA103" s="67">
        <v>615.20961067986059</v>
      </c>
      <c r="AB103" s="67">
        <v>860.35115740909055</v>
      </c>
      <c r="AC103" s="67">
        <v>620.34190760106935</v>
      </c>
      <c r="AD103" s="67">
        <v>523.19241292038146</v>
      </c>
      <c r="AE103" s="67">
        <v>739.19026350074478</v>
      </c>
      <c r="AF103" s="67">
        <v>522</v>
      </c>
      <c r="AG103" s="67">
        <v>396</v>
      </c>
      <c r="AH103" s="67">
        <v>709</v>
      </c>
      <c r="AI103" s="67">
        <v>574</v>
      </c>
      <c r="AJ103" s="67">
        <v>327</v>
      </c>
      <c r="AK103" s="67">
        <v>919</v>
      </c>
      <c r="AL103" s="68">
        <v>590</v>
      </c>
      <c r="AM103" s="68">
        <v>306</v>
      </c>
      <c r="AN103" s="68">
        <v>874</v>
      </c>
      <c r="AO103" s="68">
        <v>474</v>
      </c>
      <c r="AP103" s="68">
        <v>236</v>
      </c>
      <c r="AQ103" s="68">
        <v>1419</v>
      </c>
      <c r="AR103" s="67">
        <v>-116</v>
      </c>
      <c r="AS103" s="67">
        <v>-562</v>
      </c>
      <c r="AT103" s="67">
        <v>901</v>
      </c>
      <c r="AU103" s="67" t="s">
        <v>423</v>
      </c>
      <c r="AV103" s="67">
        <v>762.20301371444282</v>
      </c>
      <c r="AW103" s="67">
        <v>661.61156962343716</v>
      </c>
      <c r="AX103" s="67">
        <v>924.90841144357705</v>
      </c>
      <c r="AY103" s="67">
        <v>691.34348973197689</v>
      </c>
      <c r="AZ103" s="67">
        <v>582.87231797462573</v>
      </c>
      <c r="BA103" s="67">
        <v>822.28073388843472</v>
      </c>
      <c r="BB103" s="67">
        <v>804</v>
      </c>
      <c r="BC103" s="67">
        <v>634</v>
      </c>
      <c r="BD103" s="67">
        <v>1066</v>
      </c>
      <c r="BE103" s="67">
        <v>924</v>
      </c>
      <c r="BF103" s="67">
        <v>508</v>
      </c>
      <c r="BG103" s="67">
        <v>1443</v>
      </c>
      <c r="BH103" s="68">
        <v>844</v>
      </c>
      <c r="BI103" s="68">
        <v>417</v>
      </c>
      <c r="BJ103" s="68">
        <v>1452</v>
      </c>
      <c r="BK103" s="68">
        <v>849</v>
      </c>
      <c r="BL103" s="68">
        <v>468</v>
      </c>
      <c r="BM103" s="68">
        <v>1314</v>
      </c>
      <c r="BN103" s="67">
        <v>5</v>
      </c>
      <c r="BO103" s="67">
        <v>-1315</v>
      </c>
      <c r="BP103" s="67">
        <v>632</v>
      </c>
      <c r="BQ103" s="67" t="s">
        <v>423</v>
      </c>
      <c r="BR103" s="15"/>
      <c r="BS103" s="15"/>
    </row>
    <row r="104" spans="1:71" x14ac:dyDescent="0.45">
      <c r="A104" s="66" t="s">
        <v>327</v>
      </c>
      <c r="B104" s="66" t="s">
        <v>67</v>
      </c>
      <c r="C104" s="66" t="s">
        <v>97</v>
      </c>
      <c r="D104" s="67">
        <v>274.95433150409815</v>
      </c>
      <c r="E104" s="67">
        <v>208.43353728647878</v>
      </c>
      <c r="F104" s="67">
        <v>512.72243452617704</v>
      </c>
      <c r="G104" s="67">
        <v>199.87423915024942</v>
      </c>
      <c r="H104" s="67">
        <v>158.03668962126153</v>
      </c>
      <c r="I104" s="67">
        <v>386.52466685186141</v>
      </c>
      <c r="J104" s="67">
        <v>136</v>
      </c>
      <c r="K104" s="67">
        <v>91</v>
      </c>
      <c r="L104" s="67">
        <v>254</v>
      </c>
      <c r="M104" s="67">
        <v>268</v>
      </c>
      <c r="N104" s="67">
        <v>137</v>
      </c>
      <c r="O104" s="67">
        <v>638</v>
      </c>
      <c r="P104" s="68">
        <v>270</v>
      </c>
      <c r="Q104" s="68">
        <v>74</v>
      </c>
      <c r="R104" s="68">
        <v>459</v>
      </c>
      <c r="S104" s="68">
        <v>171</v>
      </c>
      <c r="T104" s="68">
        <v>57</v>
      </c>
      <c r="U104" s="68">
        <v>487</v>
      </c>
      <c r="V104" s="67">
        <v>-99</v>
      </c>
      <c r="W104" s="67">
        <v>-439</v>
      </c>
      <c r="X104" s="67">
        <v>287</v>
      </c>
      <c r="Y104" s="67" t="s">
        <v>423</v>
      </c>
      <c r="Z104" s="67">
        <v>587.29799760995149</v>
      </c>
      <c r="AA104" s="67">
        <v>448.72179348767423</v>
      </c>
      <c r="AB104" s="67">
        <v>763.63947823728893</v>
      </c>
      <c r="AC104" s="67">
        <v>642.85642857697928</v>
      </c>
      <c r="AD104" s="67">
        <v>506.50153609995328</v>
      </c>
      <c r="AE104" s="67">
        <v>829.11429970205677</v>
      </c>
      <c r="AF104" s="67">
        <v>633</v>
      </c>
      <c r="AG104" s="67">
        <v>475</v>
      </c>
      <c r="AH104" s="67">
        <v>838</v>
      </c>
      <c r="AI104" s="67">
        <v>503</v>
      </c>
      <c r="AJ104" s="67">
        <v>392</v>
      </c>
      <c r="AK104" s="67">
        <v>661</v>
      </c>
      <c r="AL104" s="68">
        <v>511</v>
      </c>
      <c r="AM104" s="68">
        <v>283</v>
      </c>
      <c r="AN104" s="68">
        <v>951</v>
      </c>
      <c r="AO104" s="68">
        <v>566</v>
      </c>
      <c r="AP104" s="68">
        <v>304</v>
      </c>
      <c r="AQ104" s="68">
        <v>1218</v>
      </c>
      <c r="AR104" s="67">
        <v>55</v>
      </c>
      <c r="AS104" s="67">
        <v>-422</v>
      </c>
      <c r="AT104" s="67">
        <v>748</v>
      </c>
      <c r="AU104" s="67" t="s">
        <v>423</v>
      </c>
      <c r="AV104" s="67">
        <v>1401.7476708859504</v>
      </c>
      <c r="AW104" s="67">
        <v>1142.9532327255249</v>
      </c>
      <c r="AX104" s="67">
        <v>1769.2082461022101</v>
      </c>
      <c r="AY104" s="67">
        <v>1309.2693322727714</v>
      </c>
      <c r="AZ104" s="67">
        <v>1053.5410846891707</v>
      </c>
      <c r="BA104" s="67">
        <v>1605.4048566720874</v>
      </c>
      <c r="BB104" s="67">
        <v>1170</v>
      </c>
      <c r="BC104" s="67">
        <v>982</v>
      </c>
      <c r="BD104" s="67">
        <v>1459</v>
      </c>
      <c r="BE104" s="67">
        <v>1202</v>
      </c>
      <c r="BF104" s="67">
        <v>951</v>
      </c>
      <c r="BG104" s="67">
        <v>1500</v>
      </c>
      <c r="BH104" s="68">
        <v>1515</v>
      </c>
      <c r="BI104" s="68">
        <v>1003</v>
      </c>
      <c r="BJ104" s="68">
        <v>1969</v>
      </c>
      <c r="BK104" s="68">
        <v>1403</v>
      </c>
      <c r="BL104" s="68">
        <v>895</v>
      </c>
      <c r="BM104" s="68">
        <v>2062</v>
      </c>
      <c r="BN104" s="67">
        <v>-112</v>
      </c>
      <c r="BO104" s="67">
        <v>-898</v>
      </c>
      <c r="BP104" s="67">
        <v>699</v>
      </c>
      <c r="BQ104" s="67" t="s">
        <v>423</v>
      </c>
      <c r="BR104" s="15"/>
      <c r="BS104" s="15"/>
    </row>
    <row r="105" spans="1:71" x14ac:dyDescent="0.45">
      <c r="A105" s="66" t="s">
        <v>329</v>
      </c>
      <c r="B105" s="66" t="s">
        <v>67</v>
      </c>
      <c r="C105" s="66" t="s">
        <v>106</v>
      </c>
      <c r="D105" s="67">
        <v>728.32788178570786</v>
      </c>
      <c r="E105" s="67">
        <v>383.23122190916661</v>
      </c>
      <c r="F105" s="67">
        <v>1121.3238787357877</v>
      </c>
      <c r="G105" s="67">
        <v>540.05785128417381</v>
      </c>
      <c r="H105" s="67">
        <v>326.58472868352214</v>
      </c>
      <c r="I105" s="67">
        <v>788.48506300151064</v>
      </c>
      <c r="J105" s="67">
        <v>443</v>
      </c>
      <c r="K105" s="67">
        <v>333</v>
      </c>
      <c r="L105" s="67">
        <v>621</v>
      </c>
      <c r="M105" s="67">
        <v>436</v>
      </c>
      <c r="N105" s="67">
        <v>187</v>
      </c>
      <c r="O105" s="67">
        <v>998</v>
      </c>
      <c r="P105" s="68">
        <v>336</v>
      </c>
      <c r="Q105" s="68">
        <v>230</v>
      </c>
      <c r="R105" s="68">
        <v>521</v>
      </c>
      <c r="S105" s="68">
        <v>367</v>
      </c>
      <c r="T105" s="68">
        <v>121</v>
      </c>
      <c r="U105" s="68">
        <v>1285</v>
      </c>
      <c r="V105" s="67">
        <v>31</v>
      </c>
      <c r="W105" s="67">
        <v>-783</v>
      </c>
      <c r="X105" s="67">
        <v>941</v>
      </c>
      <c r="Y105" s="67" t="s">
        <v>423</v>
      </c>
      <c r="Z105" s="67">
        <v>1440.5363801278781</v>
      </c>
      <c r="AA105" s="67">
        <v>875</v>
      </c>
      <c r="AB105" s="67">
        <v>2061.3052262080696</v>
      </c>
      <c r="AC105" s="67">
        <v>1536.0683488791931</v>
      </c>
      <c r="AD105" s="67">
        <v>919.3822974290141</v>
      </c>
      <c r="AE105" s="67">
        <v>2104.0735748513989</v>
      </c>
      <c r="AF105" s="67">
        <v>1204</v>
      </c>
      <c r="AG105" s="67">
        <v>1047</v>
      </c>
      <c r="AH105" s="67">
        <v>1380</v>
      </c>
      <c r="AI105" s="67">
        <v>1386</v>
      </c>
      <c r="AJ105" s="67">
        <v>776</v>
      </c>
      <c r="AK105" s="67">
        <v>2348</v>
      </c>
      <c r="AL105" s="68">
        <v>980</v>
      </c>
      <c r="AM105" s="68">
        <v>836</v>
      </c>
      <c r="AN105" s="68">
        <v>1168</v>
      </c>
      <c r="AO105" s="68">
        <v>1210</v>
      </c>
      <c r="AP105" s="68">
        <v>689</v>
      </c>
      <c r="AQ105" s="68">
        <v>3091</v>
      </c>
      <c r="AR105" s="67">
        <v>230</v>
      </c>
      <c r="AS105" s="67">
        <v>-487</v>
      </c>
      <c r="AT105" s="67">
        <v>2093</v>
      </c>
      <c r="AU105" s="67" t="s">
        <v>423</v>
      </c>
      <c r="AV105" s="67">
        <v>1919.5859388594488</v>
      </c>
      <c r="AW105" s="67">
        <v>1082.2674048570379</v>
      </c>
      <c r="AX105" s="67">
        <v>2781.4083592029256</v>
      </c>
      <c r="AY105" s="67">
        <v>1966.449187133062</v>
      </c>
      <c r="AZ105" s="67">
        <v>1164.5463429481645</v>
      </c>
      <c r="BA105" s="67">
        <v>2700.0586210879528</v>
      </c>
      <c r="BB105" s="67">
        <v>1783</v>
      </c>
      <c r="BC105" s="67">
        <v>1578</v>
      </c>
      <c r="BD105" s="67">
        <v>2030</v>
      </c>
      <c r="BE105" s="67">
        <v>2047</v>
      </c>
      <c r="BF105" s="67">
        <v>1108</v>
      </c>
      <c r="BG105" s="67">
        <v>3316</v>
      </c>
      <c r="BH105" s="68">
        <v>1899</v>
      </c>
      <c r="BI105" s="68">
        <v>1671</v>
      </c>
      <c r="BJ105" s="68">
        <v>2201</v>
      </c>
      <c r="BK105" s="68">
        <v>1857</v>
      </c>
      <c r="BL105" s="68">
        <v>1328</v>
      </c>
      <c r="BM105" s="68">
        <v>2833</v>
      </c>
      <c r="BN105" s="67">
        <v>-42</v>
      </c>
      <c r="BO105" s="67">
        <v>-2371</v>
      </c>
      <c r="BP105" s="67">
        <v>975</v>
      </c>
      <c r="BQ105" s="67" t="s">
        <v>423</v>
      </c>
      <c r="BR105" s="15"/>
      <c r="BS105" s="15"/>
    </row>
    <row r="106" spans="1:71" x14ac:dyDescent="0.45">
      <c r="A106" s="66" t="s">
        <v>330</v>
      </c>
      <c r="B106" s="66" t="s">
        <v>67</v>
      </c>
      <c r="C106" s="66" t="s">
        <v>115</v>
      </c>
      <c r="D106" s="67">
        <v>43.449350649350649</v>
      </c>
      <c r="E106" s="67"/>
      <c r="F106" s="67"/>
      <c r="G106" s="67">
        <v>59.183112392027326</v>
      </c>
      <c r="H106" s="67">
        <v>47.822563358461863</v>
      </c>
      <c r="I106" s="67">
        <v>80.601380805544636</v>
      </c>
      <c r="J106" s="67">
        <v>29</v>
      </c>
      <c r="K106" s="67">
        <v>15</v>
      </c>
      <c r="L106" s="67">
        <v>104</v>
      </c>
      <c r="M106" s="67">
        <v>66</v>
      </c>
      <c r="N106" s="67">
        <v>19</v>
      </c>
      <c r="O106" s="67">
        <v>355</v>
      </c>
      <c r="P106" s="68">
        <v>40</v>
      </c>
      <c r="Q106" s="68">
        <v>7</v>
      </c>
      <c r="R106" s="68">
        <v>97</v>
      </c>
      <c r="S106" s="68">
        <v>58</v>
      </c>
      <c r="T106" s="68">
        <v>14</v>
      </c>
      <c r="U106" s="68">
        <v>197</v>
      </c>
      <c r="V106" s="67">
        <v>18</v>
      </c>
      <c r="W106" s="67">
        <v>-83</v>
      </c>
      <c r="X106" s="67">
        <v>157</v>
      </c>
      <c r="Y106" s="67" t="s">
        <v>423</v>
      </c>
      <c r="Z106" s="67">
        <v>324.05974025974024</v>
      </c>
      <c r="AA106" s="67"/>
      <c r="AB106" s="67"/>
      <c r="AC106" s="67">
        <v>278.7249174718898</v>
      </c>
      <c r="AD106" s="67">
        <v>225.22201747927585</v>
      </c>
      <c r="AE106" s="67">
        <v>379.59499286079284</v>
      </c>
      <c r="AF106" s="67">
        <v>251</v>
      </c>
      <c r="AG106" s="67">
        <v>167</v>
      </c>
      <c r="AH106" s="67">
        <v>652</v>
      </c>
      <c r="AI106" s="67">
        <v>178</v>
      </c>
      <c r="AJ106" s="67">
        <v>109</v>
      </c>
      <c r="AK106" s="67">
        <v>292</v>
      </c>
      <c r="AL106" s="68">
        <v>129</v>
      </c>
      <c r="AM106" s="68">
        <v>68</v>
      </c>
      <c r="AN106" s="68">
        <v>198</v>
      </c>
      <c r="AO106" s="68">
        <v>173</v>
      </c>
      <c r="AP106" s="68">
        <v>99</v>
      </c>
      <c r="AQ106" s="68">
        <v>444</v>
      </c>
      <c r="AR106" s="67">
        <v>44</v>
      </c>
      <c r="AS106" s="67">
        <v>-57</v>
      </c>
      <c r="AT106" s="67">
        <v>315</v>
      </c>
      <c r="AU106" s="67" t="s">
        <v>423</v>
      </c>
      <c r="AV106" s="67">
        <v>329.4909090909091</v>
      </c>
      <c r="AW106" s="67"/>
      <c r="AX106" s="67"/>
      <c r="AY106" s="67">
        <v>236.09197013608295</v>
      </c>
      <c r="AZ106" s="67">
        <v>190.77271728059588</v>
      </c>
      <c r="BA106" s="67">
        <v>321.53325445113438</v>
      </c>
      <c r="BB106" s="67">
        <v>327</v>
      </c>
      <c r="BC106" s="67">
        <v>237</v>
      </c>
      <c r="BD106" s="67">
        <v>784</v>
      </c>
      <c r="BE106" s="67">
        <v>325</v>
      </c>
      <c r="BF106" s="67">
        <v>189</v>
      </c>
      <c r="BG106" s="67">
        <v>454</v>
      </c>
      <c r="BH106" s="68">
        <v>375</v>
      </c>
      <c r="BI106" s="68">
        <v>225</v>
      </c>
      <c r="BJ106" s="68">
        <v>552</v>
      </c>
      <c r="BK106" s="68">
        <v>384</v>
      </c>
      <c r="BL106" s="68">
        <v>224</v>
      </c>
      <c r="BM106" s="68">
        <v>818</v>
      </c>
      <c r="BN106" s="67">
        <v>9</v>
      </c>
      <c r="BO106" s="67">
        <v>-210</v>
      </c>
      <c r="BP106" s="67">
        <v>473</v>
      </c>
      <c r="BQ106" s="67" t="s">
        <v>423</v>
      </c>
      <c r="BR106" s="15"/>
      <c r="BS106" s="15"/>
    </row>
    <row r="107" spans="1:71" x14ac:dyDescent="0.45">
      <c r="A107" s="66" t="s">
        <v>332</v>
      </c>
      <c r="B107" s="66" t="s">
        <v>67</v>
      </c>
      <c r="C107" s="66" t="s">
        <v>118</v>
      </c>
      <c r="D107" s="67">
        <v>874.15922012306635</v>
      </c>
      <c r="E107" s="67">
        <v>770.11936865535779</v>
      </c>
      <c r="F107" s="67">
        <v>1044.2916163124244</v>
      </c>
      <c r="G107" s="67">
        <v>757.1877684187516</v>
      </c>
      <c r="H107" s="67">
        <v>616.3102393707112</v>
      </c>
      <c r="I107" s="67">
        <v>968.23195268108964</v>
      </c>
      <c r="J107" s="67">
        <v>510</v>
      </c>
      <c r="K107" s="67">
        <v>267</v>
      </c>
      <c r="L107" s="67">
        <v>932</v>
      </c>
      <c r="M107" s="67">
        <v>704</v>
      </c>
      <c r="N107" s="67">
        <v>566</v>
      </c>
      <c r="O107" s="67">
        <v>906</v>
      </c>
      <c r="P107" s="68">
        <v>870</v>
      </c>
      <c r="Q107" s="68">
        <v>303</v>
      </c>
      <c r="R107" s="68">
        <v>1474</v>
      </c>
      <c r="S107" s="68">
        <v>679</v>
      </c>
      <c r="T107" s="68">
        <v>186</v>
      </c>
      <c r="U107" s="68">
        <v>2053</v>
      </c>
      <c r="V107" s="67">
        <v>-191</v>
      </c>
      <c r="W107" s="67">
        <v>-1419</v>
      </c>
      <c r="X107" s="67">
        <v>1358</v>
      </c>
      <c r="Y107" s="67" t="s">
        <v>423</v>
      </c>
      <c r="Z107" s="67">
        <v>1689.4000928581077</v>
      </c>
      <c r="AA107" s="67">
        <v>1547.4028250233409</v>
      </c>
      <c r="AB107" s="67">
        <v>1851.7227060980842</v>
      </c>
      <c r="AC107" s="67">
        <v>1551.4911055331106</v>
      </c>
      <c r="AD107" s="67">
        <v>1288.075493167212</v>
      </c>
      <c r="AE107" s="67">
        <v>1885.6820995103512</v>
      </c>
      <c r="AF107" s="67">
        <v>1420</v>
      </c>
      <c r="AG107" s="67">
        <v>893</v>
      </c>
      <c r="AH107" s="67">
        <v>2447</v>
      </c>
      <c r="AI107" s="67">
        <v>1570</v>
      </c>
      <c r="AJ107" s="67">
        <v>1384</v>
      </c>
      <c r="AK107" s="67">
        <v>1794</v>
      </c>
      <c r="AL107" s="68">
        <v>1539</v>
      </c>
      <c r="AM107" s="68">
        <v>706</v>
      </c>
      <c r="AN107" s="68">
        <v>2866</v>
      </c>
      <c r="AO107" s="68">
        <v>1666</v>
      </c>
      <c r="AP107" s="68">
        <v>753</v>
      </c>
      <c r="AQ107" s="68">
        <v>3867</v>
      </c>
      <c r="AR107" s="67">
        <v>127</v>
      </c>
      <c r="AS107" s="67">
        <v>-1689</v>
      </c>
      <c r="AT107" s="67">
        <v>2333</v>
      </c>
      <c r="AU107" s="67" t="s">
        <v>423</v>
      </c>
      <c r="AV107" s="67">
        <v>2053.4406870188263</v>
      </c>
      <c r="AW107" s="67">
        <v>1886.1923308009946</v>
      </c>
      <c r="AX107" s="67">
        <v>2232.495182843516</v>
      </c>
      <c r="AY107" s="67">
        <v>2719.3211260481376</v>
      </c>
      <c r="AZ107" s="67">
        <v>2350.463065348079</v>
      </c>
      <c r="BA107" s="67">
        <v>3306.9498893250843</v>
      </c>
      <c r="BB107" s="67">
        <v>2244</v>
      </c>
      <c r="BC107" s="67">
        <v>1376</v>
      </c>
      <c r="BD107" s="67">
        <v>3614</v>
      </c>
      <c r="BE107" s="67">
        <v>2135</v>
      </c>
      <c r="BF107" s="67">
        <v>1938</v>
      </c>
      <c r="BG107" s="67">
        <v>2422</v>
      </c>
      <c r="BH107" s="68">
        <v>2789</v>
      </c>
      <c r="BI107" s="68">
        <v>1627</v>
      </c>
      <c r="BJ107" s="68">
        <v>3864</v>
      </c>
      <c r="BK107" s="68">
        <v>3302</v>
      </c>
      <c r="BL107" s="68">
        <v>1672</v>
      </c>
      <c r="BM107" s="68">
        <v>5440</v>
      </c>
      <c r="BN107" s="67">
        <v>513</v>
      </c>
      <c r="BO107" s="67">
        <v>-2116</v>
      </c>
      <c r="BP107" s="67">
        <v>3118</v>
      </c>
      <c r="BQ107" s="67" t="s">
        <v>423</v>
      </c>
      <c r="BR107" s="15"/>
      <c r="BS107" s="15"/>
    </row>
    <row r="108" spans="1:71" x14ac:dyDescent="0.45">
      <c r="A108" s="66" t="s">
        <v>333</v>
      </c>
      <c r="B108" s="66" t="s">
        <v>67</v>
      </c>
      <c r="C108" s="66" t="s">
        <v>133</v>
      </c>
      <c r="D108" s="67">
        <v>265.68522386319228</v>
      </c>
      <c r="E108" s="67">
        <v>221.87907505848585</v>
      </c>
      <c r="F108" s="67">
        <v>368.12655466702518</v>
      </c>
      <c r="G108" s="67">
        <v>125.45413638337092</v>
      </c>
      <c r="H108" s="67">
        <v>96.398761319158424</v>
      </c>
      <c r="I108" s="67">
        <v>181.26339186866338</v>
      </c>
      <c r="J108" s="67">
        <v>155</v>
      </c>
      <c r="K108" s="67">
        <v>59</v>
      </c>
      <c r="L108" s="67">
        <v>270</v>
      </c>
      <c r="M108" s="67">
        <v>144</v>
      </c>
      <c r="N108" s="67">
        <v>66</v>
      </c>
      <c r="O108" s="67">
        <v>338</v>
      </c>
      <c r="P108" s="68">
        <v>530</v>
      </c>
      <c r="Q108" s="68">
        <v>128</v>
      </c>
      <c r="R108" s="68">
        <v>1189</v>
      </c>
      <c r="S108" s="68">
        <v>210</v>
      </c>
      <c r="T108" s="68">
        <v>55</v>
      </c>
      <c r="U108" s="68">
        <v>401</v>
      </c>
      <c r="V108" s="67">
        <v>-320</v>
      </c>
      <c r="W108" s="67">
        <v>-1004</v>
      </c>
      <c r="X108" s="67">
        <v>151</v>
      </c>
      <c r="Y108" s="67" t="s">
        <v>423</v>
      </c>
      <c r="Z108" s="67">
        <v>567.6794182764711</v>
      </c>
      <c r="AA108" s="67">
        <v>485.37327145628552</v>
      </c>
      <c r="AB108" s="67">
        <v>671.29097252261215</v>
      </c>
      <c r="AC108" s="67">
        <v>621.35030238684465</v>
      </c>
      <c r="AD108" s="67">
        <v>487.07594172149101</v>
      </c>
      <c r="AE108" s="67">
        <v>814.42075282546796</v>
      </c>
      <c r="AF108" s="67">
        <v>382</v>
      </c>
      <c r="AG108" s="67">
        <v>281</v>
      </c>
      <c r="AH108" s="67">
        <v>568</v>
      </c>
      <c r="AI108" s="67">
        <v>437</v>
      </c>
      <c r="AJ108" s="67">
        <v>266</v>
      </c>
      <c r="AK108" s="67">
        <v>647</v>
      </c>
      <c r="AL108" s="68">
        <v>225</v>
      </c>
      <c r="AM108" s="68">
        <v>50</v>
      </c>
      <c r="AN108" s="68">
        <v>420</v>
      </c>
      <c r="AO108" s="68">
        <v>353</v>
      </c>
      <c r="AP108" s="68">
        <v>178</v>
      </c>
      <c r="AQ108" s="68">
        <v>610</v>
      </c>
      <c r="AR108" s="67">
        <v>128</v>
      </c>
      <c r="AS108" s="67">
        <v>-138</v>
      </c>
      <c r="AT108" s="67">
        <v>417</v>
      </c>
      <c r="AU108" s="67" t="s">
        <v>423</v>
      </c>
      <c r="AV108" s="67">
        <v>633.63535786033674</v>
      </c>
      <c r="AW108" s="67">
        <v>548.17977037935043</v>
      </c>
      <c r="AX108" s="67">
        <v>748.74954651447547</v>
      </c>
      <c r="AY108" s="67">
        <v>544.19556122978452</v>
      </c>
      <c r="AZ108" s="67">
        <v>397.61344384079882</v>
      </c>
      <c r="BA108" s="67">
        <v>680.93434643146179</v>
      </c>
      <c r="BB108" s="67">
        <v>601</v>
      </c>
      <c r="BC108" s="67">
        <v>425</v>
      </c>
      <c r="BD108" s="67">
        <v>877</v>
      </c>
      <c r="BE108" s="67">
        <v>659</v>
      </c>
      <c r="BF108" s="67">
        <v>448</v>
      </c>
      <c r="BG108" s="67">
        <v>902</v>
      </c>
      <c r="BH108" s="68">
        <v>504</v>
      </c>
      <c r="BI108" s="68">
        <v>111</v>
      </c>
      <c r="BJ108" s="68">
        <v>899</v>
      </c>
      <c r="BK108" s="68">
        <v>896</v>
      </c>
      <c r="BL108" s="68">
        <v>605</v>
      </c>
      <c r="BM108" s="68">
        <v>1203</v>
      </c>
      <c r="BN108" s="67">
        <v>392</v>
      </c>
      <c r="BO108" s="67">
        <v>-94</v>
      </c>
      <c r="BP108" s="67">
        <v>935</v>
      </c>
      <c r="BQ108" s="67" t="s">
        <v>423</v>
      </c>
      <c r="BR108" s="15"/>
      <c r="BS108" s="15"/>
    </row>
    <row r="109" spans="1:71" x14ac:dyDescent="0.45">
      <c r="A109" s="66" t="s">
        <v>334</v>
      </c>
      <c r="B109" s="66" t="s">
        <v>67</v>
      </c>
      <c r="C109" s="66" t="s">
        <v>136</v>
      </c>
      <c r="D109" s="67">
        <v>99.940772475614963</v>
      </c>
      <c r="E109" s="67">
        <v>61.732256260785171</v>
      </c>
      <c r="F109" s="67">
        <v>152.62356313007413</v>
      </c>
      <c r="G109" s="67">
        <v>111.9092861133969</v>
      </c>
      <c r="H109" s="67">
        <v>73.970755456239829</v>
      </c>
      <c r="I109" s="67">
        <v>175.23923026097819</v>
      </c>
      <c r="J109" s="67">
        <v>67</v>
      </c>
      <c r="K109" s="67">
        <v>47</v>
      </c>
      <c r="L109" s="67">
        <v>126</v>
      </c>
      <c r="M109" s="67">
        <v>208</v>
      </c>
      <c r="N109" s="67">
        <v>82</v>
      </c>
      <c r="O109" s="67">
        <v>491</v>
      </c>
      <c r="P109" s="68">
        <v>112</v>
      </c>
      <c r="Q109" s="68">
        <v>51</v>
      </c>
      <c r="R109" s="68">
        <v>249</v>
      </c>
      <c r="S109" s="68">
        <v>148</v>
      </c>
      <c r="T109" s="68">
        <v>35</v>
      </c>
      <c r="U109" s="68">
        <v>411</v>
      </c>
      <c r="V109" s="67">
        <v>36</v>
      </c>
      <c r="W109" s="67">
        <v>-198</v>
      </c>
      <c r="X109" s="67">
        <v>304</v>
      </c>
      <c r="Y109" s="67" t="s">
        <v>423</v>
      </c>
      <c r="Z109" s="67">
        <v>422.11997584618149</v>
      </c>
      <c r="AA109" s="67">
        <v>255.75770674476905</v>
      </c>
      <c r="AB109" s="67">
        <v>589.98743206815607</v>
      </c>
      <c r="AC109" s="67">
        <v>403.29362938955239</v>
      </c>
      <c r="AD109" s="67">
        <v>253.59278010928028</v>
      </c>
      <c r="AE109" s="67">
        <v>540.82227524086966</v>
      </c>
      <c r="AF109" s="67">
        <v>371</v>
      </c>
      <c r="AG109" s="67">
        <v>301</v>
      </c>
      <c r="AH109" s="67">
        <v>479</v>
      </c>
      <c r="AI109" s="67">
        <v>334</v>
      </c>
      <c r="AJ109" s="67">
        <v>209</v>
      </c>
      <c r="AK109" s="67">
        <v>530</v>
      </c>
      <c r="AL109" s="68">
        <v>314</v>
      </c>
      <c r="AM109" s="68">
        <v>163</v>
      </c>
      <c r="AN109" s="68">
        <v>517</v>
      </c>
      <c r="AO109" s="68">
        <v>372</v>
      </c>
      <c r="AP109" s="68">
        <v>156</v>
      </c>
      <c r="AQ109" s="68">
        <v>822</v>
      </c>
      <c r="AR109" s="67">
        <v>58</v>
      </c>
      <c r="AS109" s="67">
        <v>-234</v>
      </c>
      <c r="AT109" s="67">
        <v>521</v>
      </c>
      <c r="AU109" s="67" t="s">
        <v>423</v>
      </c>
      <c r="AV109" s="67">
        <v>410.38764872310776</v>
      </c>
      <c r="AW109" s="67">
        <v>249.47097296281794</v>
      </c>
      <c r="AX109" s="67">
        <v>570.53843995388536</v>
      </c>
      <c r="AY109" s="67">
        <v>434.03346348592277</v>
      </c>
      <c r="AZ109" s="67">
        <v>277.81306287594089</v>
      </c>
      <c r="BA109" s="67">
        <v>581.66491243097005</v>
      </c>
      <c r="BB109" s="67">
        <v>339</v>
      </c>
      <c r="BC109" s="67">
        <v>275</v>
      </c>
      <c r="BD109" s="67">
        <v>448</v>
      </c>
      <c r="BE109" s="67">
        <v>498</v>
      </c>
      <c r="BF109" s="67">
        <v>296</v>
      </c>
      <c r="BG109" s="67">
        <v>752</v>
      </c>
      <c r="BH109" s="68">
        <v>580</v>
      </c>
      <c r="BI109" s="68">
        <v>286</v>
      </c>
      <c r="BJ109" s="68">
        <v>871</v>
      </c>
      <c r="BK109" s="68">
        <v>686</v>
      </c>
      <c r="BL109" s="68">
        <v>346</v>
      </c>
      <c r="BM109" s="68">
        <v>1172</v>
      </c>
      <c r="BN109" s="67">
        <v>106</v>
      </c>
      <c r="BO109" s="67">
        <v>-388</v>
      </c>
      <c r="BP109" s="67">
        <v>687</v>
      </c>
      <c r="BQ109" s="67" t="s">
        <v>423</v>
      </c>
      <c r="BR109" s="15"/>
      <c r="BS109" s="15"/>
    </row>
    <row r="110" spans="1:71" x14ac:dyDescent="0.45">
      <c r="A110" s="66" t="s">
        <v>335</v>
      </c>
      <c r="B110" s="66" t="s">
        <v>67</v>
      </c>
      <c r="C110" s="66" t="s">
        <v>150</v>
      </c>
      <c r="D110" s="67">
        <v>390.12906931206822</v>
      </c>
      <c r="E110" s="67">
        <v>265.6971464309508</v>
      </c>
      <c r="F110" s="67">
        <v>579.17596814750982</v>
      </c>
      <c r="G110" s="67">
        <v>516.19834471757201</v>
      </c>
      <c r="H110" s="67">
        <v>392.73214206635561</v>
      </c>
      <c r="I110" s="67">
        <v>799.61027390380787</v>
      </c>
      <c r="J110" s="67">
        <v>356</v>
      </c>
      <c r="K110" s="67">
        <v>138</v>
      </c>
      <c r="L110" s="67">
        <v>611</v>
      </c>
      <c r="M110" s="67">
        <v>229</v>
      </c>
      <c r="N110" s="67">
        <v>143</v>
      </c>
      <c r="O110" s="67">
        <v>360</v>
      </c>
      <c r="P110" s="68">
        <v>507</v>
      </c>
      <c r="Q110" s="68">
        <v>211</v>
      </c>
      <c r="R110" s="68">
        <v>1174</v>
      </c>
      <c r="S110" s="68">
        <v>334</v>
      </c>
      <c r="T110" s="68">
        <v>78</v>
      </c>
      <c r="U110" s="68">
        <v>920</v>
      </c>
      <c r="V110" s="67">
        <v>-173</v>
      </c>
      <c r="W110" s="67">
        <v>-1021</v>
      </c>
      <c r="X110" s="67">
        <v>483</v>
      </c>
      <c r="Y110" s="67" t="s">
        <v>423</v>
      </c>
      <c r="Z110" s="67">
        <v>1337.6335594874349</v>
      </c>
      <c r="AA110" s="67">
        <v>935.53472935356297</v>
      </c>
      <c r="AB110" s="67">
        <v>1778.2265044596263</v>
      </c>
      <c r="AC110" s="67">
        <v>1367.7121092703153</v>
      </c>
      <c r="AD110" s="67">
        <v>1135.3763127037166</v>
      </c>
      <c r="AE110" s="67">
        <v>1703.9375036597996</v>
      </c>
      <c r="AF110" s="67">
        <v>1100</v>
      </c>
      <c r="AG110" s="67">
        <v>830</v>
      </c>
      <c r="AH110" s="67">
        <v>1469</v>
      </c>
      <c r="AI110" s="67">
        <v>1017</v>
      </c>
      <c r="AJ110" s="67">
        <v>663</v>
      </c>
      <c r="AK110" s="67">
        <v>1354</v>
      </c>
      <c r="AL110" s="68">
        <v>1109</v>
      </c>
      <c r="AM110" s="68">
        <v>585</v>
      </c>
      <c r="AN110" s="68">
        <v>1643</v>
      </c>
      <c r="AO110" s="68">
        <v>1004</v>
      </c>
      <c r="AP110" s="68">
        <v>498</v>
      </c>
      <c r="AQ110" s="68">
        <v>1841</v>
      </c>
      <c r="AR110" s="67">
        <v>-105</v>
      </c>
      <c r="AS110" s="67">
        <v>-881</v>
      </c>
      <c r="AT110" s="67">
        <v>856</v>
      </c>
      <c r="AU110" s="67" t="s">
        <v>423</v>
      </c>
      <c r="AV110" s="67">
        <v>1153.885633514182</v>
      </c>
      <c r="AW110" s="67">
        <v>793.38904598399677</v>
      </c>
      <c r="AX110" s="67">
        <v>1543.753282705431</v>
      </c>
      <c r="AY110" s="67">
        <v>1374.0895460121126</v>
      </c>
      <c r="AZ110" s="67">
        <v>1143.6581206958249</v>
      </c>
      <c r="BA110" s="67">
        <v>1707.6137011747614</v>
      </c>
      <c r="BB110" s="67">
        <v>1430</v>
      </c>
      <c r="BC110" s="67">
        <v>1110</v>
      </c>
      <c r="BD110" s="67">
        <v>1838</v>
      </c>
      <c r="BE110" s="67">
        <v>1842</v>
      </c>
      <c r="BF110" s="67">
        <v>1275</v>
      </c>
      <c r="BG110" s="67">
        <v>2412</v>
      </c>
      <c r="BH110" s="68">
        <v>1317</v>
      </c>
      <c r="BI110" s="68">
        <v>811</v>
      </c>
      <c r="BJ110" s="68">
        <v>1960</v>
      </c>
      <c r="BK110" s="68">
        <v>2078</v>
      </c>
      <c r="BL110" s="68">
        <v>1223</v>
      </c>
      <c r="BM110" s="68">
        <v>3203</v>
      </c>
      <c r="BN110" s="67">
        <v>761</v>
      </c>
      <c r="BO110" s="67">
        <v>-510</v>
      </c>
      <c r="BP110" s="67">
        <v>1946</v>
      </c>
      <c r="BQ110" s="67" t="s">
        <v>423</v>
      </c>
      <c r="BR110" s="15"/>
      <c r="BS110" s="15"/>
    </row>
    <row r="111" spans="1:71" x14ac:dyDescent="0.45">
      <c r="A111" s="66" t="s">
        <v>336</v>
      </c>
      <c r="B111" s="66" t="s">
        <v>67</v>
      </c>
      <c r="C111" s="66" t="s">
        <v>154</v>
      </c>
      <c r="D111" s="67">
        <v>110.90745827855376</v>
      </c>
      <c r="E111" s="67">
        <v>95.792197244230422</v>
      </c>
      <c r="F111" s="67">
        <v>143.79908906416236</v>
      </c>
      <c r="G111" s="67">
        <v>228.45434556306245</v>
      </c>
      <c r="H111" s="67">
        <v>181.79081461887654</v>
      </c>
      <c r="I111" s="67">
        <v>342.27050544191735</v>
      </c>
      <c r="J111" s="67">
        <v>109</v>
      </c>
      <c r="K111" s="67">
        <v>56</v>
      </c>
      <c r="L111" s="67">
        <v>210</v>
      </c>
      <c r="M111" s="67">
        <v>177</v>
      </c>
      <c r="N111" s="67">
        <v>57</v>
      </c>
      <c r="O111" s="67">
        <v>299</v>
      </c>
      <c r="P111" s="68">
        <v>114</v>
      </c>
      <c r="Q111" s="68">
        <v>68</v>
      </c>
      <c r="R111" s="68">
        <v>222</v>
      </c>
      <c r="S111" s="68">
        <v>173</v>
      </c>
      <c r="T111" s="68">
        <v>42</v>
      </c>
      <c r="U111" s="68">
        <v>389</v>
      </c>
      <c r="V111" s="67">
        <v>59</v>
      </c>
      <c r="W111" s="67">
        <v>-200</v>
      </c>
      <c r="X111" s="67">
        <v>282</v>
      </c>
      <c r="Y111" s="67" t="s">
        <v>423</v>
      </c>
      <c r="Z111" s="67">
        <v>457.32446986105384</v>
      </c>
      <c r="AA111" s="67">
        <v>398.32714823717799</v>
      </c>
      <c r="AB111" s="67">
        <v>550.83640340042962</v>
      </c>
      <c r="AC111" s="67">
        <v>540.46490418512724</v>
      </c>
      <c r="AD111" s="67">
        <v>433.67583716698135</v>
      </c>
      <c r="AE111" s="67">
        <v>689.81951737576628</v>
      </c>
      <c r="AF111" s="67">
        <v>415</v>
      </c>
      <c r="AG111" s="67">
        <v>313</v>
      </c>
      <c r="AH111" s="67">
        <v>538</v>
      </c>
      <c r="AI111" s="67">
        <v>490</v>
      </c>
      <c r="AJ111" s="67">
        <v>372</v>
      </c>
      <c r="AK111" s="67">
        <v>651</v>
      </c>
      <c r="AL111" s="68">
        <v>551</v>
      </c>
      <c r="AM111" s="68">
        <v>411</v>
      </c>
      <c r="AN111" s="68">
        <v>782</v>
      </c>
      <c r="AO111" s="68">
        <v>419</v>
      </c>
      <c r="AP111" s="68">
        <v>231</v>
      </c>
      <c r="AQ111" s="68">
        <v>693</v>
      </c>
      <c r="AR111" s="67">
        <v>-132</v>
      </c>
      <c r="AS111" s="67">
        <v>-422</v>
      </c>
      <c r="AT111" s="67">
        <v>146</v>
      </c>
      <c r="AU111" s="67" t="s">
        <v>423</v>
      </c>
      <c r="AV111" s="67">
        <v>714.7680718603923</v>
      </c>
      <c r="AW111" s="67">
        <v>621.9117997192219</v>
      </c>
      <c r="AX111" s="67">
        <v>849.39141367548723</v>
      </c>
      <c r="AY111" s="67">
        <v>780.08075025181029</v>
      </c>
      <c r="AZ111" s="67">
        <v>627.28134003501089</v>
      </c>
      <c r="BA111" s="67">
        <v>955.99491712212989</v>
      </c>
      <c r="BB111" s="67">
        <v>798</v>
      </c>
      <c r="BC111" s="67">
        <v>674</v>
      </c>
      <c r="BD111" s="67">
        <v>998</v>
      </c>
      <c r="BE111" s="67">
        <v>969</v>
      </c>
      <c r="BF111" s="67">
        <v>792</v>
      </c>
      <c r="BG111" s="67">
        <v>1180</v>
      </c>
      <c r="BH111" s="68">
        <v>762</v>
      </c>
      <c r="BI111" s="68">
        <v>590</v>
      </c>
      <c r="BJ111" s="68">
        <v>1006</v>
      </c>
      <c r="BK111" s="68">
        <v>949</v>
      </c>
      <c r="BL111" s="68">
        <v>672</v>
      </c>
      <c r="BM111" s="68">
        <v>1300</v>
      </c>
      <c r="BN111" s="67">
        <v>187</v>
      </c>
      <c r="BO111" s="67">
        <v>-188</v>
      </c>
      <c r="BP111" s="67">
        <v>550</v>
      </c>
      <c r="BQ111" s="67" t="s">
        <v>423</v>
      </c>
      <c r="BR111" s="15"/>
      <c r="BS111" s="15"/>
    </row>
    <row r="112" spans="1:71" x14ac:dyDescent="0.45">
      <c r="A112" s="66" t="s">
        <v>337</v>
      </c>
      <c r="B112" s="66" t="s">
        <v>67</v>
      </c>
      <c r="C112" s="66" t="s">
        <v>155</v>
      </c>
      <c r="D112" s="67">
        <v>260.90041326887604</v>
      </c>
      <c r="E112" s="67">
        <v>193.44642549134795</v>
      </c>
      <c r="F112" s="67">
        <v>433.16408147088009</v>
      </c>
      <c r="G112" s="67">
        <v>271.71532741799808</v>
      </c>
      <c r="H112" s="67">
        <v>195.623458208888</v>
      </c>
      <c r="I112" s="67">
        <v>447.60784199481992</v>
      </c>
      <c r="J112" s="67">
        <v>205</v>
      </c>
      <c r="K112" s="67">
        <v>127</v>
      </c>
      <c r="L112" s="67">
        <v>279</v>
      </c>
      <c r="M112" s="67">
        <v>197</v>
      </c>
      <c r="N112" s="67">
        <v>120</v>
      </c>
      <c r="O112" s="67">
        <v>284</v>
      </c>
      <c r="P112" s="68">
        <v>114</v>
      </c>
      <c r="Q112" s="68">
        <v>71</v>
      </c>
      <c r="R112" s="68">
        <v>261</v>
      </c>
      <c r="S112" s="68">
        <v>135</v>
      </c>
      <c r="T112" s="68">
        <v>37</v>
      </c>
      <c r="U112" s="68">
        <v>274</v>
      </c>
      <c r="V112" s="67">
        <v>21</v>
      </c>
      <c r="W112" s="67">
        <v>-168</v>
      </c>
      <c r="X112" s="67">
        <v>159</v>
      </c>
      <c r="Y112" s="67" t="s">
        <v>423</v>
      </c>
      <c r="Z112" s="67">
        <v>560.71216277833025</v>
      </c>
      <c r="AA112" s="67">
        <v>446.10920008389894</v>
      </c>
      <c r="AB112" s="67">
        <v>714.0397223404334</v>
      </c>
      <c r="AC112" s="67">
        <v>450.12542614231484</v>
      </c>
      <c r="AD112" s="67">
        <v>339.04010092120899</v>
      </c>
      <c r="AE112" s="67">
        <v>556.41372459566992</v>
      </c>
      <c r="AF112" s="67">
        <v>506</v>
      </c>
      <c r="AG112" s="67">
        <v>385</v>
      </c>
      <c r="AH112" s="67">
        <v>661</v>
      </c>
      <c r="AI112" s="67">
        <v>388</v>
      </c>
      <c r="AJ112" s="67">
        <v>274</v>
      </c>
      <c r="AK112" s="67">
        <v>521</v>
      </c>
      <c r="AL112" s="68">
        <v>457</v>
      </c>
      <c r="AM112" s="68">
        <v>342</v>
      </c>
      <c r="AN112" s="68">
        <v>679</v>
      </c>
      <c r="AO112" s="68">
        <v>405</v>
      </c>
      <c r="AP112" s="68">
        <v>260</v>
      </c>
      <c r="AQ112" s="68">
        <v>595</v>
      </c>
      <c r="AR112" s="67">
        <v>-52</v>
      </c>
      <c r="AS112" s="67">
        <v>-320</v>
      </c>
      <c r="AT112" s="67">
        <v>152</v>
      </c>
      <c r="AU112" s="67" t="s">
        <v>423</v>
      </c>
      <c r="AV112" s="67">
        <v>541.3874239527936</v>
      </c>
      <c r="AW112" s="67">
        <v>440.68639801288151</v>
      </c>
      <c r="AX112" s="67">
        <v>682.59526253529225</v>
      </c>
      <c r="AY112" s="67">
        <v>537.99234284369663</v>
      </c>
      <c r="AZ112" s="67">
        <v>403.90301075699551</v>
      </c>
      <c r="BA112" s="67">
        <v>663.09802300905937</v>
      </c>
      <c r="BB112" s="67">
        <v>532</v>
      </c>
      <c r="BC112" s="67">
        <v>396</v>
      </c>
      <c r="BD112" s="67">
        <v>683</v>
      </c>
      <c r="BE112" s="67">
        <v>573</v>
      </c>
      <c r="BF112" s="67">
        <v>437</v>
      </c>
      <c r="BG112" s="67">
        <v>738</v>
      </c>
      <c r="BH112" s="68">
        <v>761</v>
      </c>
      <c r="BI112" s="68">
        <v>599</v>
      </c>
      <c r="BJ112" s="68">
        <v>1107</v>
      </c>
      <c r="BK112" s="68">
        <v>770</v>
      </c>
      <c r="BL112" s="68">
        <v>543</v>
      </c>
      <c r="BM112" s="68">
        <v>1031</v>
      </c>
      <c r="BN112" s="67">
        <v>9</v>
      </c>
      <c r="BO112" s="67">
        <v>-398</v>
      </c>
      <c r="BP112" s="67">
        <v>319</v>
      </c>
      <c r="BQ112" s="67" t="s">
        <v>423</v>
      </c>
      <c r="BR112" s="15"/>
      <c r="BS112" s="15"/>
    </row>
    <row r="113" spans="1:71" x14ac:dyDescent="0.45">
      <c r="A113" s="66" t="s">
        <v>338</v>
      </c>
      <c r="B113" s="66" t="s">
        <v>67</v>
      </c>
      <c r="C113" s="66" t="s">
        <v>167</v>
      </c>
      <c r="D113" s="67">
        <v>196.44875033393222</v>
      </c>
      <c r="E113" s="67">
        <v>156.70077700889487</v>
      </c>
      <c r="F113" s="67">
        <v>319.99038104904957</v>
      </c>
      <c r="G113" s="67">
        <v>121.39199431316739</v>
      </c>
      <c r="H113" s="67">
        <v>81.929614771264227</v>
      </c>
      <c r="I113" s="67">
        <v>247.80112687641741</v>
      </c>
      <c r="J113" s="67">
        <v>113</v>
      </c>
      <c r="K113" s="67">
        <v>60</v>
      </c>
      <c r="L113" s="67">
        <v>187</v>
      </c>
      <c r="M113" s="67">
        <v>84</v>
      </c>
      <c r="N113" s="67">
        <v>34</v>
      </c>
      <c r="O113" s="67">
        <v>143</v>
      </c>
      <c r="P113" s="68">
        <v>52</v>
      </c>
      <c r="Q113" s="68">
        <v>15</v>
      </c>
      <c r="R113" s="68">
        <v>124</v>
      </c>
      <c r="S113" s="68">
        <v>191</v>
      </c>
      <c r="T113" s="68">
        <v>72</v>
      </c>
      <c r="U113" s="68">
        <v>379</v>
      </c>
      <c r="V113" s="67">
        <v>139</v>
      </c>
      <c r="W113" s="67">
        <v>-4</v>
      </c>
      <c r="X113" s="67">
        <v>339</v>
      </c>
      <c r="Y113" s="67" t="s">
        <v>423</v>
      </c>
      <c r="Z113" s="67">
        <v>488.63245215359115</v>
      </c>
      <c r="AA113" s="67">
        <v>397.50299095040469</v>
      </c>
      <c r="AB113" s="67">
        <v>600.49034203499423</v>
      </c>
      <c r="AC113" s="67">
        <v>508.79093303304387</v>
      </c>
      <c r="AD113" s="67">
        <v>331.17636017890447</v>
      </c>
      <c r="AE113" s="67">
        <v>655.00649114259647</v>
      </c>
      <c r="AF113" s="67">
        <v>452</v>
      </c>
      <c r="AG113" s="67">
        <v>359</v>
      </c>
      <c r="AH113" s="67">
        <v>607</v>
      </c>
      <c r="AI113" s="67">
        <v>467</v>
      </c>
      <c r="AJ113" s="67">
        <v>324</v>
      </c>
      <c r="AK113" s="67">
        <v>667</v>
      </c>
      <c r="AL113" s="68">
        <v>390</v>
      </c>
      <c r="AM113" s="68">
        <v>205</v>
      </c>
      <c r="AN113" s="68">
        <v>602</v>
      </c>
      <c r="AO113" s="68">
        <v>368</v>
      </c>
      <c r="AP113" s="68">
        <v>189</v>
      </c>
      <c r="AQ113" s="68">
        <v>679</v>
      </c>
      <c r="AR113" s="67">
        <v>-22</v>
      </c>
      <c r="AS113" s="67">
        <v>-292</v>
      </c>
      <c r="AT113" s="67">
        <v>314</v>
      </c>
      <c r="AU113" s="67" t="s">
        <v>423</v>
      </c>
      <c r="AV113" s="67">
        <v>380.91879751247649</v>
      </c>
      <c r="AW113" s="67">
        <v>311.43944629509247</v>
      </c>
      <c r="AX113" s="67">
        <v>470.12847831491985</v>
      </c>
      <c r="AY113" s="67">
        <v>414.56469601642436</v>
      </c>
      <c r="AZ113" s="67">
        <v>275.83582158695782</v>
      </c>
      <c r="BA113" s="67">
        <v>590.63134970196859</v>
      </c>
      <c r="BB113" s="67">
        <v>414</v>
      </c>
      <c r="BC113" s="67">
        <v>336</v>
      </c>
      <c r="BD113" s="67">
        <v>570</v>
      </c>
      <c r="BE113" s="67">
        <v>406</v>
      </c>
      <c r="BF113" s="67">
        <v>278</v>
      </c>
      <c r="BG113" s="67">
        <v>546</v>
      </c>
      <c r="BH113" s="68">
        <v>445</v>
      </c>
      <c r="BI113" s="68">
        <v>259</v>
      </c>
      <c r="BJ113" s="68">
        <v>696</v>
      </c>
      <c r="BK113" s="68">
        <v>725</v>
      </c>
      <c r="BL113" s="68">
        <v>451</v>
      </c>
      <c r="BM113" s="68">
        <v>1157</v>
      </c>
      <c r="BN113" s="67">
        <v>280</v>
      </c>
      <c r="BO113" s="67">
        <v>-89</v>
      </c>
      <c r="BP113" s="67">
        <v>794</v>
      </c>
      <c r="BQ113" s="67" t="s">
        <v>423</v>
      </c>
      <c r="BR113" s="15"/>
      <c r="BS113" s="15"/>
    </row>
    <row r="114" spans="1:71" x14ac:dyDescent="0.45">
      <c r="A114" s="66" t="s">
        <v>339</v>
      </c>
      <c r="B114" s="66" t="s">
        <v>67</v>
      </c>
      <c r="C114" s="66" t="s">
        <v>172</v>
      </c>
      <c r="D114" s="67">
        <v>223.97930500951827</v>
      </c>
      <c r="E114" s="67">
        <v>133.12788972649744</v>
      </c>
      <c r="F114" s="67">
        <v>381.28260220367508</v>
      </c>
      <c r="G114" s="67">
        <v>106.64801814048205</v>
      </c>
      <c r="H114" s="67">
        <v>69.523415971995703</v>
      </c>
      <c r="I114" s="67">
        <v>156.99030027864387</v>
      </c>
      <c r="J114" s="67">
        <v>183</v>
      </c>
      <c r="K114" s="67">
        <v>81</v>
      </c>
      <c r="L114" s="67">
        <v>318</v>
      </c>
      <c r="M114" s="67">
        <v>237</v>
      </c>
      <c r="N114" s="67">
        <v>113</v>
      </c>
      <c r="O114" s="67">
        <v>582</v>
      </c>
      <c r="P114" s="68">
        <v>170</v>
      </c>
      <c r="Q114" s="68">
        <v>46</v>
      </c>
      <c r="R114" s="68">
        <v>345</v>
      </c>
      <c r="S114" s="68">
        <v>148</v>
      </c>
      <c r="T114" s="68">
        <v>42</v>
      </c>
      <c r="U114" s="68">
        <v>414</v>
      </c>
      <c r="V114" s="67">
        <v>-22</v>
      </c>
      <c r="W114" s="67">
        <v>-381</v>
      </c>
      <c r="X114" s="67">
        <v>277</v>
      </c>
      <c r="Y114" s="67" t="s">
        <v>423</v>
      </c>
      <c r="Z114" s="67">
        <v>672.54249418771747</v>
      </c>
      <c r="AA114" s="67">
        <v>497.69296622952072</v>
      </c>
      <c r="AB114" s="67">
        <v>907.15725644357872</v>
      </c>
      <c r="AC114" s="67">
        <v>418.31279968848594</v>
      </c>
      <c r="AD114" s="67">
        <v>265.61579403155434</v>
      </c>
      <c r="AE114" s="67">
        <v>596.26439579805447</v>
      </c>
      <c r="AF114" s="67">
        <v>483</v>
      </c>
      <c r="AG114" s="67">
        <v>349</v>
      </c>
      <c r="AH114" s="67">
        <v>657</v>
      </c>
      <c r="AI114" s="67">
        <v>525</v>
      </c>
      <c r="AJ114" s="67">
        <v>331</v>
      </c>
      <c r="AK114" s="67">
        <v>740</v>
      </c>
      <c r="AL114" s="68">
        <v>614</v>
      </c>
      <c r="AM114" s="68">
        <v>373</v>
      </c>
      <c r="AN114" s="68">
        <v>943</v>
      </c>
      <c r="AO114" s="68">
        <v>457</v>
      </c>
      <c r="AP114" s="68">
        <v>245</v>
      </c>
      <c r="AQ114" s="68">
        <v>781</v>
      </c>
      <c r="AR114" s="67">
        <v>-157</v>
      </c>
      <c r="AS114" s="67">
        <v>-540</v>
      </c>
      <c r="AT114" s="67">
        <v>250</v>
      </c>
      <c r="AU114" s="67" t="s">
        <v>423</v>
      </c>
      <c r="AV114" s="67">
        <v>657.49613621324329</v>
      </c>
      <c r="AW114" s="67">
        <v>511</v>
      </c>
      <c r="AX114" s="67">
        <v>858.7555174894228</v>
      </c>
      <c r="AY114" s="67">
        <v>1123.7758207968741</v>
      </c>
      <c r="AZ114" s="67">
        <v>857.86351090733194</v>
      </c>
      <c r="BA114" s="67">
        <v>1405.4023117403949</v>
      </c>
      <c r="BB114" s="67">
        <v>804</v>
      </c>
      <c r="BC114" s="67">
        <v>551</v>
      </c>
      <c r="BD114" s="67">
        <v>1088</v>
      </c>
      <c r="BE114" s="67">
        <v>685</v>
      </c>
      <c r="BF114" s="67">
        <v>531</v>
      </c>
      <c r="BG114" s="67">
        <v>939</v>
      </c>
      <c r="BH114" s="68">
        <v>699</v>
      </c>
      <c r="BI114" s="68">
        <v>450</v>
      </c>
      <c r="BJ114" s="68">
        <v>932</v>
      </c>
      <c r="BK114" s="68">
        <v>937</v>
      </c>
      <c r="BL114" s="68">
        <v>639</v>
      </c>
      <c r="BM114" s="68">
        <v>1470</v>
      </c>
      <c r="BN114" s="67">
        <v>238</v>
      </c>
      <c r="BO114" s="67">
        <v>-141</v>
      </c>
      <c r="BP114" s="67">
        <v>856</v>
      </c>
      <c r="BQ114" s="67" t="s">
        <v>423</v>
      </c>
      <c r="BR114" s="15"/>
      <c r="BS114" s="15"/>
    </row>
    <row r="115" spans="1:71" x14ac:dyDescent="0.45">
      <c r="A115" s="66" t="s">
        <v>341</v>
      </c>
      <c r="B115" s="66" t="s">
        <v>67</v>
      </c>
      <c r="C115" s="66" t="s">
        <v>182</v>
      </c>
      <c r="D115" s="67">
        <v>357.47015219616253</v>
      </c>
      <c r="E115" s="67">
        <v>288.06635827958274</v>
      </c>
      <c r="F115" s="67">
        <v>453.08209425512462</v>
      </c>
      <c r="G115" s="67">
        <v>340.8215094252925</v>
      </c>
      <c r="H115" s="67">
        <v>298.35998423631781</v>
      </c>
      <c r="I115" s="67">
        <v>404.46781577256291</v>
      </c>
      <c r="J115" s="67">
        <v>247</v>
      </c>
      <c r="K115" s="67">
        <v>198</v>
      </c>
      <c r="L115" s="67">
        <v>328</v>
      </c>
      <c r="M115" s="67">
        <v>492</v>
      </c>
      <c r="N115" s="67">
        <v>137</v>
      </c>
      <c r="O115" s="67">
        <v>847</v>
      </c>
      <c r="P115" s="68">
        <v>268</v>
      </c>
      <c r="Q115" s="68">
        <v>178</v>
      </c>
      <c r="R115" s="68">
        <v>427</v>
      </c>
      <c r="S115" s="68">
        <v>324</v>
      </c>
      <c r="T115" s="68">
        <v>75</v>
      </c>
      <c r="U115" s="68">
        <v>1496</v>
      </c>
      <c r="V115" s="67">
        <v>56</v>
      </c>
      <c r="W115" s="67">
        <v>-1040</v>
      </c>
      <c r="X115" s="67">
        <v>1260</v>
      </c>
      <c r="Y115" s="67" t="s">
        <v>423</v>
      </c>
      <c r="Z115" s="67">
        <v>973.26295254147351</v>
      </c>
      <c r="AA115" s="67">
        <v>798.44764637803212</v>
      </c>
      <c r="AB115" s="67">
        <v>1215.5285538290748</v>
      </c>
      <c r="AC115" s="67">
        <v>989.8878410725373</v>
      </c>
      <c r="AD115" s="67">
        <v>893.70709651711036</v>
      </c>
      <c r="AE115" s="67">
        <v>1127.7504551541747</v>
      </c>
      <c r="AF115" s="67">
        <v>1047</v>
      </c>
      <c r="AG115" s="67">
        <v>910</v>
      </c>
      <c r="AH115" s="67">
        <v>1234</v>
      </c>
      <c r="AI115" s="67">
        <v>1023</v>
      </c>
      <c r="AJ115" s="67">
        <v>830</v>
      </c>
      <c r="AK115" s="67">
        <v>1332</v>
      </c>
      <c r="AL115" s="68">
        <v>1007</v>
      </c>
      <c r="AM115" s="68">
        <v>816</v>
      </c>
      <c r="AN115" s="68">
        <v>1254</v>
      </c>
      <c r="AO115" s="68">
        <v>1163</v>
      </c>
      <c r="AP115" s="68">
        <v>433</v>
      </c>
      <c r="AQ115" s="68">
        <v>3867</v>
      </c>
      <c r="AR115" s="67">
        <v>156</v>
      </c>
      <c r="AS115" s="67">
        <v>-837</v>
      </c>
      <c r="AT115" s="67">
        <v>2834</v>
      </c>
      <c r="AU115" s="67" t="s">
        <v>423</v>
      </c>
      <c r="AV115" s="67">
        <v>1631.2668952623637</v>
      </c>
      <c r="AW115" s="67">
        <v>1392.7793837872612</v>
      </c>
      <c r="AX115" s="67">
        <v>2028.6539507738196</v>
      </c>
      <c r="AY115" s="67">
        <v>1279.2906495021703</v>
      </c>
      <c r="AZ115" s="67">
        <v>1157.2734697029739</v>
      </c>
      <c r="BA115" s="67">
        <v>1452.9576345059609</v>
      </c>
      <c r="BB115" s="67">
        <v>1278</v>
      </c>
      <c r="BC115" s="67">
        <v>1110</v>
      </c>
      <c r="BD115" s="67">
        <v>1485</v>
      </c>
      <c r="BE115" s="67">
        <v>1670</v>
      </c>
      <c r="BF115" s="67">
        <v>1397</v>
      </c>
      <c r="BG115" s="67">
        <v>2099</v>
      </c>
      <c r="BH115" s="68">
        <v>1691</v>
      </c>
      <c r="BI115" s="68">
        <v>1437</v>
      </c>
      <c r="BJ115" s="68">
        <v>2027</v>
      </c>
      <c r="BK115" s="68">
        <v>1904</v>
      </c>
      <c r="BL115" s="68">
        <v>1000</v>
      </c>
      <c r="BM115" s="68">
        <v>3703</v>
      </c>
      <c r="BN115" s="67">
        <v>213</v>
      </c>
      <c r="BO115" s="67">
        <v>-2647</v>
      </c>
      <c r="BP115" s="67">
        <v>2048</v>
      </c>
      <c r="BQ115" s="67" t="s">
        <v>423</v>
      </c>
      <c r="BR115" s="15"/>
      <c r="BS115" s="15"/>
    </row>
    <row r="116" spans="1:71" x14ac:dyDescent="0.45">
      <c r="A116" s="66" t="s">
        <v>342</v>
      </c>
      <c r="B116" s="66" t="s">
        <v>67</v>
      </c>
      <c r="C116" s="66" t="s">
        <v>197</v>
      </c>
      <c r="D116" s="67">
        <v>90.146368458214795</v>
      </c>
      <c r="E116" s="67">
        <v>73.14823922386897</v>
      </c>
      <c r="F116" s="67">
        <v>124.29351149938641</v>
      </c>
      <c r="G116" s="67">
        <v>99.121861233648815</v>
      </c>
      <c r="H116" s="67">
        <v>71.953720203174029</v>
      </c>
      <c r="I116" s="67">
        <v>192.22958220439364</v>
      </c>
      <c r="J116" s="67">
        <v>41</v>
      </c>
      <c r="K116" s="67">
        <v>27</v>
      </c>
      <c r="L116" s="67">
        <v>86</v>
      </c>
      <c r="M116" s="67">
        <v>63</v>
      </c>
      <c r="N116" s="67">
        <v>17</v>
      </c>
      <c r="O116" s="67">
        <v>117</v>
      </c>
      <c r="P116" s="68">
        <v>12</v>
      </c>
      <c r="Q116" s="68">
        <v>9</v>
      </c>
      <c r="R116" s="68">
        <v>23</v>
      </c>
      <c r="S116" s="68">
        <v>48</v>
      </c>
      <c r="T116" s="68">
        <v>7</v>
      </c>
      <c r="U116" s="68">
        <v>192</v>
      </c>
      <c r="V116" s="67">
        <v>36</v>
      </c>
      <c r="W116" s="67">
        <v>-99</v>
      </c>
      <c r="X116" s="67">
        <v>177</v>
      </c>
      <c r="Y116" s="67" t="s">
        <v>423</v>
      </c>
      <c r="Z116" s="67">
        <v>242.65075540734645</v>
      </c>
      <c r="AA116" s="67">
        <v>193.26789098760773</v>
      </c>
      <c r="AB116" s="67">
        <v>308.03436466104733</v>
      </c>
      <c r="AC116" s="67">
        <v>224.80452014035893</v>
      </c>
      <c r="AD116" s="67">
        <v>152.7461972018782</v>
      </c>
      <c r="AE116" s="67">
        <v>322.06797539286208</v>
      </c>
      <c r="AF116" s="67">
        <v>224</v>
      </c>
      <c r="AG116" s="67">
        <v>157</v>
      </c>
      <c r="AH116" s="67">
        <v>331</v>
      </c>
      <c r="AI116" s="67">
        <v>243</v>
      </c>
      <c r="AJ116" s="67">
        <v>171</v>
      </c>
      <c r="AK116" s="67">
        <v>352</v>
      </c>
      <c r="AL116" s="68">
        <v>220</v>
      </c>
      <c r="AM116" s="68">
        <v>159</v>
      </c>
      <c r="AN116" s="68">
        <v>329</v>
      </c>
      <c r="AO116" s="68">
        <v>183</v>
      </c>
      <c r="AP116" s="68">
        <v>79</v>
      </c>
      <c r="AQ116" s="68">
        <v>477</v>
      </c>
      <c r="AR116" s="67">
        <v>-37</v>
      </c>
      <c r="AS116" s="67">
        <v>-197</v>
      </c>
      <c r="AT116" s="67">
        <v>235</v>
      </c>
      <c r="AU116" s="67" t="s">
        <v>423</v>
      </c>
      <c r="AV116" s="67">
        <v>208.20287613443875</v>
      </c>
      <c r="AW116" s="67">
        <v>165.792820536313</v>
      </c>
      <c r="AX116" s="67">
        <v>262.08224998471661</v>
      </c>
      <c r="AY116" s="67">
        <v>292.0736186259922</v>
      </c>
      <c r="AZ116" s="67">
        <v>205.55490943062679</v>
      </c>
      <c r="BA116" s="67">
        <v>414.41739320452115</v>
      </c>
      <c r="BB116" s="67">
        <v>301</v>
      </c>
      <c r="BC116" s="67">
        <v>218</v>
      </c>
      <c r="BD116" s="67">
        <v>401</v>
      </c>
      <c r="BE116" s="67">
        <v>255</v>
      </c>
      <c r="BF116" s="67">
        <v>182</v>
      </c>
      <c r="BG116" s="67">
        <v>359</v>
      </c>
      <c r="BH116" s="68">
        <v>292</v>
      </c>
      <c r="BI116" s="68">
        <v>214</v>
      </c>
      <c r="BJ116" s="68">
        <v>418</v>
      </c>
      <c r="BK116" s="68">
        <v>414</v>
      </c>
      <c r="BL116" s="68">
        <v>197</v>
      </c>
      <c r="BM116" s="68">
        <v>678</v>
      </c>
      <c r="BN116" s="67">
        <v>122</v>
      </c>
      <c r="BO116" s="67">
        <v>-193</v>
      </c>
      <c r="BP116" s="67">
        <v>396</v>
      </c>
      <c r="BQ116" s="67" t="s">
        <v>423</v>
      </c>
      <c r="BR116" s="15"/>
      <c r="BS116" s="15"/>
    </row>
    <row r="117" spans="1:71" x14ac:dyDescent="0.45">
      <c r="A117" s="66" t="s">
        <v>343</v>
      </c>
      <c r="B117" s="66" t="s">
        <v>67</v>
      </c>
      <c r="C117" s="66" t="s">
        <v>198</v>
      </c>
      <c r="D117" s="67">
        <v>212.03225485369703</v>
      </c>
      <c r="E117" s="67">
        <v>123</v>
      </c>
      <c r="F117" s="67">
        <v>312.20687892981567</v>
      </c>
      <c r="G117" s="67">
        <v>158.05908528985842</v>
      </c>
      <c r="H117" s="67">
        <v>78.462385652625429</v>
      </c>
      <c r="I117" s="67">
        <v>294.34214183108429</v>
      </c>
      <c r="J117" s="67">
        <v>426</v>
      </c>
      <c r="K117" s="67">
        <v>267</v>
      </c>
      <c r="L117" s="67">
        <v>744</v>
      </c>
      <c r="M117" s="67">
        <v>268</v>
      </c>
      <c r="N117" s="67">
        <v>177</v>
      </c>
      <c r="O117" s="67">
        <v>458</v>
      </c>
      <c r="P117" s="68">
        <v>363</v>
      </c>
      <c r="Q117" s="68">
        <v>102</v>
      </c>
      <c r="R117" s="68">
        <v>673</v>
      </c>
      <c r="S117" s="68">
        <v>236</v>
      </c>
      <c r="T117" s="68">
        <v>56</v>
      </c>
      <c r="U117" s="68">
        <v>904</v>
      </c>
      <c r="V117" s="67">
        <v>-127</v>
      </c>
      <c r="W117" s="67">
        <v>-787</v>
      </c>
      <c r="X117" s="67">
        <v>622</v>
      </c>
      <c r="Y117" s="67" t="s">
        <v>423</v>
      </c>
      <c r="Z117" s="67">
        <v>824.18416527109025</v>
      </c>
      <c r="AA117" s="67">
        <v>469</v>
      </c>
      <c r="AB117" s="67">
        <v>1200.2369240031601</v>
      </c>
      <c r="AC117" s="67">
        <v>534.32809623558194</v>
      </c>
      <c r="AD117" s="67">
        <v>257.98152728543141</v>
      </c>
      <c r="AE117" s="67">
        <v>883.7469720173774</v>
      </c>
      <c r="AF117" s="67">
        <v>495</v>
      </c>
      <c r="AG117" s="67">
        <v>413</v>
      </c>
      <c r="AH117" s="67">
        <v>612</v>
      </c>
      <c r="AI117" s="67">
        <v>855</v>
      </c>
      <c r="AJ117" s="67">
        <v>698</v>
      </c>
      <c r="AK117" s="67">
        <v>1064</v>
      </c>
      <c r="AL117" s="68">
        <v>721</v>
      </c>
      <c r="AM117" s="68">
        <v>328</v>
      </c>
      <c r="AN117" s="68">
        <v>1455</v>
      </c>
      <c r="AO117" s="68">
        <v>788</v>
      </c>
      <c r="AP117" s="68">
        <v>347</v>
      </c>
      <c r="AQ117" s="68">
        <v>2134</v>
      </c>
      <c r="AR117" s="67">
        <v>67</v>
      </c>
      <c r="AS117" s="67">
        <v>-911</v>
      </c>
      <c r="AT117" s="67">
        <v>1383</v>
      </c>
      <c r="AU117" s="67" t="s">
        <v>423</v>
      </c>
      <c r="AV117" s="67">
        <v>1299.932042436152</v>
      </c>
      <c r="AW117" s="67">
        <v>706</v>
      </c>
      <c r="AX117" s="67">
        <v>1861.5719986944698</v>
      </c>
      <c r="AY117" s="67">
        <v>1447.3129848530891</v>
      </c>
      <c r="AZ117" s="67">
        <v>718.27394037256329</v>
      </c>
      <c r="BA117" s="67">
        <v>2083.5336808612255</v>
      </c>
      <c r="BB117" s="67">
        <v>1181</v>
      </c>
      <c r="BC117" s="67">
        <v>941</v>
      </c>
      <c r="BD117" s="67">
        <v>1409</v>
      </c>
      <c r="BE117" s="67">
        <v>1292</v>
      </c>
      <c r="BF117" s="67">
        <v>1086</v>
      </c>
      <c r="BG117" s="67">
        <v>1528</v>
      </c>
      <c r="BH117" s="68">
        <v>1562</v>
      </c>
      <c r="BI117" s="68">
        <v>863</v>
      </c>
      <c r="BJ117" s="68">
        <v>2260</v>
      </c>
      <c r="BK117" s="68">
        <v>1671</v>
      </c>
      <c r="BL117" s="68">
        <v>907</v>
      </c>
      <c r="BM117" s="68">
        <v>2910</v>
      </c>
      <c r="BN117" s="67">
        <v>109</v>
      </c>
      <c r="BO117" s="67">
        <v>-1600</v>
      </c>
      <c r="BP117" s="67">
        <v>1645</v>
      </c>
      <c r="BQ117" s="67" t="s">
        <v>423</v>
      </c>
      <c r="BR117" s="15"/>
      <c r="BS117" s="15"/>
    </row>
    <row r="118" spans="1:71" x14ac:dyDescent="0.45">
      <c r="A118" s="66" t="s">
        <v>344</v>
      </c>
      <c r="B118" s="66" t="s">
        <v>67</v>
      </c>
      <c r="C118" s="66" t="s">
        <v>202</v>
      </c>
      <c r="D118" s="67">
        <v>108.10548070540324</v>
      </c>
      <c r="E118" s="67">
        <v>66.286886760206315</v>
      </c>
      <c r="F118" s="67">
        <v>149.95510393684731</v>
      </c>
      <c r="G118" s="67">
        <v>85.675328563304149</v>
      </c>
      <c r="H118" s="67">
        <v>42.476638220140025</v>
      </c>
      <c r="I118" s="67">
        <v>155.80241166568339</v>
      </c>
      <c r="J118" s="67">
        <v>59</v>
      </c>
      <c r="K118" s="67">
        <v>27</v>
      </c>
      <c r="L118" s="67">
        <v>107</v>
      </c>
      <c r="M118" s="67">
        <v>58</v>
      </c>
      <c r="N118" s="67">
        <v>25</v>
      </c>
      <c r="O118" s="67">
        <v>145</v>
      </c>
      <c r="P118" s="68">
        <v>29</v>
      </c>
      <c r="Q118" s="68">
        <v>14</v>
      </c>
      <c r="R118" s="68">
        <v>108</v>
      </c>
      <c r="S118" s="68">
        <v>32</v>
      </c>
      <c r="T118" s="68">
        <v>11</v>
      </c>
      <c r="U118" s="68">
        <v>150</v>
      </c>
      <c r="V118" s="67">
        <v>3</v>
      </c>
      <c r="W118" s="67">
        <v>-145</v>
      </c>
      <c r="X118" s="67">
        <v>122</v>
      </c>
      <c r="Y118" s="67" t="s">
        <v>423</v>
      </c>
      <c r="Z118" s="67">
        <v>216.02097586776284</v>
      </c>
      <c r="AA118" s="67">
        <v>149</v>
      </c>
      <c r="AB118" s="67">
        <v>273.16756802129464</v>
      </c>
      <c r="AC118" s="67">
        <v>209.95960054245592</v>
      </c>
      <c r="AD118" s="67">
        <v>94.969031410958067</v>
      </c>
      <c r="AE118" s="67">
        <v>319.1910889694052</v>
      </c>
      <c r="AF118" s="67">
        <v>244</v>
      </c>
      <c r="AG118" s="67">
        <v>178</v>
      </c>
      <c r="AH118" s="67">
        <v>342</v>
      </c>
      <c r="AI118" s="67">
        <v>197</v>
      </c>
      <c r="AJ118" s="67">
        <v>130</v>
      </c>
      <c r="AK118" s="67">
        <v>308</v>
      </c>
      <c r="AL118" s="68">
        <v>166</v>
      </c>
      <c r="AM118" s="68">
        <v>99</v>
      </c>
      <c r="AN118" s="68">
        <v>250</v>
      </c>
      <c r="AO118" s="68">
        <v>225</v>
      </c>
      <c r="AP118" s="68">
        <v>114</v>
      </c>
      <c r="AQ118" s="68">
        <v>562</v>
      </c>
      <c r="AR118" s="67">
        <v>59</v>
      </c>
      <c r="AS118" s="67">
        <v>-84</v>
      </c>
      <c r="AT118" s="67">
        <v>382</v>
      </c>
      <c r="AU118" s="67" t="s">
        <v>423</v>
      </c>
      <c r="AV118" s="67">
        <v>175.87354342683392</v>
      </c>
      <c r="AW118" s="67">
        <v>146.88745859468477</v>
      </c>
      <c r="AX118" s="67">
        <v>329.81187242345186</v>
      </c>
      <c r="AY118" s="67">
        <v>286.36507089423998</v>
      </c>
      <c r="AZ118" s="67">
        <v>182.94774826936342</v>
      </c>
      <c r="BA118" s="67">
        <v>497.42479784167932</v>
      </c>
      <c r="BB118" s="67">
        <v>187</v>
      </c>
      <c r="BC118" s="67">
        <v>129</v>
      </c>
      <c r="BD118" s="67">
        <v>277</v>
      </c>
      <c r="BE118" s="67">
        <v>334</v>
      </c>
      <c r="BF118" s="67">
        <v>216</v>
      </c>
      <c r="BG118" s="67">
        <v>477</v>
      </c>
      <c r="BH118" s="68">
        <v>336</v>
      </c>
      <c r="BI118" s="68">
        <v>239</v>
      </c>
      <c r="BJ118" s="68">
        <v>472</v>
      </c>
      <c r="BK118" s="68">
        <v>268</v>
      </c>
      <c r="BL118" s="68">
        <v>138</v>
      </c>
      <c r="BM118" s="68">
        <v>454</v>
      </c>
      <c r="BN118" s="67">
        <v>-68</v>
      </c>
      <c r="BO118" s="67">
        <v>-389</v>
      </c>
      <c r="BP118" s="67">
        <v>154</v>
      </c>
      <c r="BQ118" s="67" t="s">
        <v>423</v>
      </c>
      <c r="BR118" s="15"/>
      <c r="BS118" s="15"/>
    </row>
    <row r="119" spans="1:71" x14ac:dyDescent="0.45">
      <c r="A119" s="66" t="s">
        <v>345</v>
      </c>
      <c r="B119" s="66" t="s">
        <v>67</v>
      </c>
      <c r="C119" s="66" t="s">
        <v>204</v>
      </c>
      <c r="D119" s="67">
        <v>64.284689138508114</v>
      </c>
      <c r="E119" s="67">
        <v>23.240929253822291</v>
      </c>
      <c r="F119" s="67">
        <v>218.63022066520927</v>
      </c>
      <c r="G119" s="67">
        <v>15.248206873474548</v>
      </c>
      <c r="H119" s="67">
        <v>10.739935465803283</v>
      </c>
      <c r="I119" s="67">
        <v>25.392862367192578</v>
      </c>
      <c r="J119" s="67">
        <v>39</v>
      </c>
      <c r="K119" s="67">
        <v>14</v>
      </c>
      <c r="L119" s="67">
        <v>118</v>
      </c>
      <c r="M119" s="67">
        <v>42</v>
      </c>
      <c r="N119" s="67">
        <v>9</v>
      </c>
      <c r="O119" s="67">
        <v>97</v>
      </c>
      <c r="P119" s="68">
        <v>21</v>
      </c>
      <c r="Q119" s="68">
        <v>8</v>
      </c>
      <c r="R119" s="68">
        <v>119</v>
      </c>
      <c r="S119" s="68">
        <v>48</v>
      </c>
      <c r="T119" s="68">
        <v>8</v>
      </c>
      <c r="U119" s="68">
        <v>406</v>
      </c>
      <c r="V119" s="67">
        <v>27</v>
      </c>
      <c r="W119" s="67">
        <v>-246</v>
      </c>
      <c r="X119" s="67">
        <v>382</v>
      </c>
      <c r="Y119" s="67" t="s">
        <v>423</v>
      </c>
      <c r="Z119" s="67">
        <v>116.50229615940793</v>
      </c>
      <c r="AA119" s="67">
        <v>76</v>
      </c>
      <c r="AB119" s="67">
        <v>190.04111288194153</v>
      </c>
      <c r="AC119" s="67">
        <v>161.97060587589073</v>
      </c>
      <c r="AD119" s="67">
        <v>114.0825204011697</v>
      </c>
      <c r="AE119" s="67">
        <v>269.72990184840671</v>
      </c>
      <c r="AF119" s="67">
        <v>157</v>
      </c>
      <c r="AG119" s="67">
        <v>85</v>
      </c>
      <c r="AH119" s="67">
        <v>311</v>
      </c>
      <c r="AI119" s="67">
        <v>176</v>
      </c>
      <c r="AJ119" s="67">
        <v>85</v>
      </c>
      <c r="AK119" s="67">
        <v>342</v>
      </c>
      <c r="AL119" s="68">
        <v>134</v>
      </c>
      <c r="AM119" s="68">
        <v>66</v>
      </c>
      <c r="AN119" s="68">
        <v>292</v>
      </c>
      <c r="AO119" s="68">
        <v>140</v>
      </c>
      <c r="AP119" s="68">
        <v>48</v>
      </c>
      <c r="AQ119" s="68">
        <v>856</v>
      </c>
      <c r="AR119" s="67">
        <v>6</v>
      </c>
      <c r="AS119" s="67">
        <v>-427</v>
      </c>
      <c r="AT119" s="67">
        <v>718</v>
      </c>
      <c r="AU119" s="67" t="s">
        <v>423</v>
      </c>
      <c r="AV119" s="67">
        <v>175.00198106803563</v>
      </c>
      <c r="AW119" s="67">
        <v>72</v>
      </c>
      <c r="AX119" s="67">
        <v>277.98547539625184</v>
      </c>
      <c r="AY119" s="67">
        <v>188.78118725063467</v>
      </c>
      <c r="AZ119" s="67">
        <v>132.96630920876854</v>
      </c>
      <c r="BA119" s="67">
        <v>314.37760496443514</v>
      </c>
      <c r="BB119" s="67">
        <v>175</v>
      </c>
      <c r="BC119" s="67">
        <v>81</v>
      </c>
      <c r="BD119" s="67">
        <v>325</v>
      </c>
      <c r="BE119" s="67">
        <v>175</v>
      </c>
      <c r="BF119" s="67">
        <v>83</v>
      </c>
      <c r="BG119" s="67">
        <v>304</v>
      </c>
      <c r="BH119" s="68">
        <v>185</v>
      </c>
      <c r="BI119" s="68">
        <v>104</v>
      </c>
      <c r="BJ119" s="68">
        <v>373</v>
      </c>
      <c r="BK119" s="68">
        <v>185</v>
      </c>
      <c r="BL119" s="68">
        <v>89</v>
      </c>
      <c r="BM119" s="68">
        <v>711</v>
      </c>
      <c r="BN119" s="67">
        <v>0</v>
      </c>
      <c r="BO119" s="67">
        <v>-846</v>
      </c>
      <c r="BP119" s="67">
        <v>500</v>
      </c>
      <c r="BQ119" s="67" t="s">
        <v>423</v>
      </c>
      <c r="BR119" s="15"/>
      <c r="BS119" s="15"/>
    </row>
    <row r="120" spans="1:71" x14ac:dyDescent="0.45">
      <c r="A120" s="66" t="s">
        <v>347</v>
      </c>
      <c r="B120" s="66" t="s">
        <v>54</v>
      </c>
      <c r="C120" s="66" t="s">
        <v>53</v>
      </c>
      <c r="D120" s="67">
        <v>162.59778302829761</v>
      </c>
      <c r="E120" s="67">
        <v>115.02706014253266</v>
      </c>
      <c r="F120" s="67">
        <v>367.70142218662448</v>
      </c>
      <c r="G120" s="67">
        <v>110.22348925647992</v>
      </c>
      <c r="H120" s="67">
        <v>81.811958491634982</v>
      </c>
      <c r="I120" s="67">
        <v>337.00734802155756</v>
      </c>
      <c r="J120" s="67">
        <v>71</v>
      </c>
      <c r="K120" s="67">
        <v>33</v>
      </c>
      <c r="L120" s="67">
        <v>151</v>
      </c>
      <c r="M120" s="67">
        <v>102</v>
      </c>
      <c r="N120" s="67">
        <v>29</v>
      </c>
      <c r="O120" s="67">
        <v>583</v>
      </c>
      <c r="P120" s="68">
        <v>33</v>
      </c>
      <c r="Q120" s="68">
        <v>18</v>
      </c>
      <c r="R120" s="68">
        <v>132</v>
      </c>
      <c r="S120" s="68">
        <v>68</v>
      </c>
      <c r="T120" s="68">
        <v>23</v>
      </c>
      <c r="U120" s="68">
        <v>294</v>
      </c>
      <c r="V120" s="67">
        <v>35</v>
      </c>
      <c r="W120" s="67">
        <v>-218</v>
      </c>
      <c r="X120" s="67">
        <v>256</v>
      </c>
      <c r="Y120" s="67" t="s">
        <v>423</v>
      </c>
      <c r="Z120" s="67">
        <v>323.72619724867951</v>
      </c>
      <c r="AA120" s="67">
        <v>232</v>
      </c>
      <c r="AB120" s="67">
        <v>430.02537067432741</v>
      </c>
      <c r="AC120" s="67">
        <v>331.25913611913484</v>
      </c>
      <c r="AD120" s="67">
        <v>272.10942217970694</v>
      </c>
      <c r="AE120" s="67">
        <v>541.25327953369617</v>
      </c>
      <c r="AF120" s="67">
        <v>306</v>
      </c>
      <c r="AG120" s="67">
        <v>224</v>
      </c>
      <c r="AH120" s="67">
        <v>454</v>
      </c>
      <c r="AI120" s="67">
        <v>304</v>
      </c>
      <c r="AJ120" s="67">
        <v>198</v>
      </c>
      <c r="AK120" s="67">
        <v>439</v>
      </c>
      <c r="AL120" s="68">
        <v>436</v>
      </c>
      <c r="AM120" s="68">
        <v>285</v>
      </c>
      <c r="AN120" s="68">
        <v>755</v>
      </c>
      <c r="AO120" s="68">
        <v>254</v>
      </c>
      <c r="AP120" s="68">
        <v>146</v>
      </c>
      <c r="AQ120" s="68">
        <v>810</v>
      </c>
      <c r="AR120" s="67">
        <v>-182</v>
      </c>
      <c r="AS120" s="67">
        <v>-504</v>
      </c>
      <c r="AT120" s="67">
        <v>337</v>
      </c>
      <c r="AU120" s="67" t="s">
        <v>423</v>
      </c>
      <c r="AV120" s="67">
        <v>546.62691666837247</v>
      </c>
      <c r="AW120" s="67">
        <v>378</v>
      </c>
      <c r="AX120" s="67">
        <v>688.57769023033461</v>
      </c>
      <c r="AY120" s="67">
        <v>792.51737462438518</v>
      </c>
      <c r="AZ120" s="67">
        <v>549.98081593118127</v>
      </c>
      <c r="BA120" s="67">
        <v>1008.6708955279339</v>
      </c>
      <c r="BB120" s="67">
        <v>571</v>
      </c>
      <c r="BC120" s="67">
        <v>437</v>
      </c>
      <c r="BD120" s="67">
        <v>721</v>
      </c>
      <c r="BE120" s="67">
        <v>627</v>
      </c>
      <c r="BF120" s="67">
        <v>423</v>
      </c>
      <c r="BG120" s="67">
        <v>814</v>
      </c>
      <c r="BH120" s="68">
        <v>538</v>
      </c>
      <c r="BI120" s="68">
        <v>350</v>
      </c>
      <c r="BJ120" s="68">
        <v>909</v>
      </c>
      <c r="BK120" s="68">
        <v>751</v>
      </c>
      <c r="BL120" s="68">
        <v>561</v>
      </c>
      <c r="BM120" s="68">
        <v>1936</v>
      </c>
      <c r="BN120" s="67">
        <v>213</v>
      </c>
      <c r="BO120" s="67">
        <v>-140</v>
      </c>
      <c r="BP120" s="67">
        <v>1365</v>
      </c>
      <c r="BQ120" s="67" t="s">
        <v>423</v>
      </c>
      <c r="BR120" s="15"/>
      <c r="BS120" s="15"/>
    </row>
    <row r="121" spans="1:71" x14ac:dyDescent="0.45">
      <c r="A121" s="66" t="s">
        <v>349</v>
      </c>
      <c r="B121" s="66" t="s">
        <v>54</v>
      </c>
      <c r="C121" s="66" t="s">
        <v>65</v>
      </c>
      <c r="D121" s="67">
        <v>146.95317155563635</v>
      </c>
      <c r="E121" s="67">
        <v>132.9830097672604</v>
      </c>
      <c r="F121" s="67">
        <v>178.97612354485221</v>
      </c>
      <c r="G121" s="67">
        <v>141.31877840999553</v>
      </c>
      <c r="H121" s="67">
        <v>99.573953096118132</v>
      </c>
      <c r="I121" s="67">
        <v>460.59539395329017</v>
      </c>
      <c r="J121" s="67">
        <v>157</v>
      </c>
      <c r="K121" s="67">
        <v>56</v>
      </c>
      <c r="L121" s="67">
        <v>262</v>
      </c>
      <c r="M121" s="67">
        <v>151</v>
      </c>
      <c r="N121" s="67">
        <v>60</v>
      </c>
      <c r="O121" s="67">
        <v>242</v>
      </c>
      <c r="P121" s="68">
        <v>239</v>
      </c>
      <c r="Q121" s="68">
        <v>107</v>
      </c>
      <c r="R121" s="68">
        <v>680</v>
      </c>
      <c r="S121" s="68">
        <v>126</v>
      </c>
      <c r="T121" s="68">
        <v>30</v>
      </c>
      <c r="U121" s="68">
        <v>320</v>
      </c>
      <c r="V121" s="67">
        <v>-113</v>
      </c>
      <c r="W121" s="67">
        <v>-586</v>
      </c>
      <c r="X121" s="67">
        <v>131</v>
      </c>
      <c r="Y121" s="67" t="s">
        <v>423</v>
      </c>
      <c r="Z121" s="67">
        <v>666.92808055310263</v>
      </c>
      <c r="AA121" s="67">
        <v>615.86743506699327</v>
      </c>
      <c r="AB121" s="67">
        <v>739.59664810850848</v>
      </c>
      <c r="AC121" s="67">
        <v>610.17253303870166</v>
      </c>
      <c r="AD121" s="67">
        <v>492.59789276756584</v>
      </c>
      <c r="AE121" s="67">
        <v>693.0759225330271</v>
      </c>
      <c r="AF121" s="67">
        <v>606</v>
      </c>
      <c r="AG121" s="67">
        <v>516</v>
      </c>
      <c r="AH121" s="67">
        <v>808</v>
      </c>
      <c r="AI121" s="67">
        <v>558</v>
      </c>
      <c r="AJ121" s="67">
        <v>405</v>
      </c>
      <c r="AK121" s="67">
        <v>728</v>
      </c>
      <c r="AL121" s="68">
        <v>480</v>
      </c>
      <c r="AM121" s="68">
        <v>343</v>
      </c>
      <c r="AN121" s="68">
        <v>660</v>
      </c>
      <c r="AO121" s="68">
        <v>436</v>
      </c>
      <c r="AP121" s="68">
        <v>268</v>
      </c>
      <c r="AQ121" s="68">
        <v>681</v>
      </c>
      <c r="AR121" s="67">
        <v>-44</v>
      </c>
      <c r="AS121" s="67">
        <v>-295</v>
      </c>
      <c r="AT121" s="67">
        <v>223</v>
      </c>
      <c r="AU121" s="67" t="s">
        <v>423</v>
      </c>
      <c r="AV121" s="67">
        <v>1107.1187478912609</v>
      </c>
      <c r="AW121" s="67">
        <v>1027.8662352935512</v>
      </c>
      <c r="AX121" s="67">
        <v>1216.7202443038191</v>
      </c>
      <c r="AY121" s="67">
        <v>1141.549824392725</v>
      </c>
      <c r="AZ121" s="67">
        <v>917.68315216820031</v>
      </c>
      <c r="BA121" s="67">
        <v>1290.9846770315769</v>
      </c>
      <c r="BB121" s="67">
        <v>1388</v>
      </c>
      <c r="BC121" s="67">
        <v>1200</v>
      </c>
      <c r="BD121" s="67">
        <v>1717</v>
      </c>
      <c r="BE121" s="67">
        <v>998</v>
      </c>
      <c r="BF121" s="67">
        <v>801</v>
      </c>
      <c r="BG121" s="67">
        <v>1207</v>
      </c>
      <c r="BH121" s="68">
        <v>1135</v>
      </c>
      <c r="BI121" s="68">
        <v>841</v>
      </c>
      <c r="BJ121" s="68">
        <v>1514</v>
      </c>
      <c r="BK121" s="68">
        <v>1370</v>
      </c>
      <c r="BL121" s="68">
        <v>1041</v>
      </c>
      <c r="BM121" s="68">
        <v>1796</v>
      </c>
      <c r="BN121" s="67">
        <v>235</v>
      </c>
      <c r="BO121" s="67">
        <v>-242</v>
      </c>
      <c r="BP121" s="67">
        <v>755</v>
      </c>
      <c r="BQ121" s="67" t="s">
        <v>423</v>
      </c>
      <c r="BR121" s="15"/>
      <c r="BS121" s="15"/>
    </row>
    <row r="122" spans="1:71" x14ac:dyDescent="0.45">
      <c r="A122" s="66" t="s">
        <v>350</v>
      </c>
      <c r="B122" s="66" t="s">
        <v>54</v>
      </c>
      <c r="C122" s="66" t="s">
        <v>71</v>
      </c>
      <c r="D122" s="67">
        <v>497.31203756435735</v>
      </c>
      <c r="E122" s="67">
        <v>423.65778015167984</v>
      </c>
      <c r="F122" s="67">
        <v>591.17007782674659</v>
      </c>
      <c r="G122" s="67">
        <v>1034.0817620758794</v>
      </c>
      <c r="H122" s="67">
        <v>598.15844314588946</v>
      </c>
      <c r="I122" s="67">
        <v>1775.5127818719222</v>
      </c>
      <c r="J122" s="67">
        <v>697</v>
      </c>
      <c r="K122" s="67">
        <v>489</v>
      </c>
      <c r="L122" s="67">
        <v>1051</v>
      </c>
      <c r="M122" s="67">
        <v>468</v>
      </c>
      <c r="N122" s="67">
        <v>326</v>
      </c>
      <c r="O122" s="67">
        <v>702</v>
      </c>
      <c r="P122" s="68">
        <v>531</v>
      </c>
      <c r="Q122" s="68">
        <v>330</v>
      </c>
      <c r="R122" s="68">
        <v>934</v>
      </c>
      <c r="S122" s="68">
        <v>367</v>
      </c>
      <c r="T122" s="68">
        <v>100</v>
      </c>
      <c r="U122" s="68">
        <v>713</v>
      </c>
      <c r="V122" s="67">
        <v>-164</v>
      </c>
      <c r="W122" s="67">
        <v>-709</v>
      </c>
      <c r="X122" s="67">
        <v>256</v>
      </c>
      <c r="Y122" s="67" t="s">
        <v>423</v>
      </c>
      <c r="Z122" s="67">
        <v>1982.2943065721943</v>
      </c>
      <c r="AA122" s="67">
        <v>1685.041670753317</v>
      </c>
      <c r="AB122" s="67">
        <v>2266.1542144989362</v>
      </c>
      <c r="AC122" s="67">
        <v>2023.0875335038231</v>
      </c>
      <c r="AD122" s="67">
        <v>1622.9210267700398</v>
      </c>
      <c r="AE122" s="67">
        <v>2423.8389236026114</v>
      </c>
      <c r="AF122" s="67">
        <v>1721</v>
      </c>
      <c r="AG122" s="67">
        <v>1437</v>
      </c>
      <c r="AH122" s="67">
        <v>2094</v>
      </c>
      <c r="AI122" s="67">
        <v>1728</v>
      </c>
      <c r="AJ122" s="67">
        <v>1326</v>
      </c>
      <c r="AK122" s="67">
        <v>2155</v>
      </c>
      <c r="AL122" s="68">
        <v>1396</v>
      </c>
      <c r="AM122" s="68">
        <v>1097</v>
      </c>
      <c r="AN122" s="68">
        <v>1643</v>
      </c>
      <c r="AO122" s="68">
        <v>1236</v>
      </c>
      <c r="AP122" s="68">
        <v>785</v>
      </c>
      <c r="AQ122" s="68">
        <v>1752</v>
      </c>
      <c r="AR122" s="67">
        <v>-160</v>
      </c>
      <c r="AS122" s="67">
        <v>-668</v>
      </c>
      <c r="AT122" s="67">
        <v>439</v>
      </c>
      <c r="AU122" s="67" t="s">
        <v>423</v>
      </c>
      <c r="AV122" s="67">
        <v>2509.5468300428938</v>
      </c>
      <c r="AW122" s="67">
        <v>2143.861429280073</v>
      </c>
      <c r="AX122" s="67">
        <v>2865.8218395984368</v>
      </c>
      <c r="AY122" s="67">
        <v>2306.830704420297</v>
      </c>
      <c r="AZ122" s="67">
        <v>1822.7044253272534</v>
      </c>
      <c r="BA122" s="67">
        <v>2720.2829104087587</v>
      </c>
      <c r="BB122" s="67">
        <v>2876</v>
      </c>
      <c r="BC122" s="67">
        <v>2472</v>
      </c>
      <c r="BD122" s="67">
        <v>3450</v>
      </c>
      <c r="BE122" s="67">
        <v>2645</v>
      </c>
      <c r="BF122" s="67">
        <v>2165</v>
      </c>
      <c r="BG122" s="67">
        <v>3134</v>
      </c>
      <c r="BH122" s="68">
        <v>2782</v>
      </c>
      <c r="BI122" s="68">
        <v>2307</v>
      </c>
      <c r="BJ122" s="68">
        <v>3239</v>
      </c>
      <c r="BK122" s="68">
        <v>3340</v>
      </c>
      <c r="BL122" s="68">
        <v>2630</v>
      </c>
      <c r="BM122" s="68">
        <v>4137</v>
      </c>
      <c r="BN122" s="67">
        <v>558</v>
      </c>
      <c r="BO122" s="67">
        <v>-236</v>
      </c>
      <c r="BP122" s="67">
        <v>1503</v>
      </c>
      <c r="BQ122" s="67" t="s">
        <v>423</v>
      </c>
      <c r="BR122" s="15"/>
      <c r="BS122" s="15"/>
    </row>
    <row r="123" spans="1:71" x14ac:dyDescent="0.45">
      <c r="A123" s="89" t="s">
        <v>352</v>
      </c>
      <c r="B123" s="66" t="s">
        <v>54</v>
      </c>
      <c r="C123" s="89" t="s">
        <v>81</v>
      </c>
      <c r="D123" s="67">
        <v>216.12695399531108</v>
      </c>
      <c r="E123" s="67">
        <v>181.42733997286902</v>
      </c>
      <c r="F123" s="67">
        <v>282.87566877126881</v>
      </c>
      <c r="G123" s="67">
        <v>132.40810658811867</v>
      </c>
      <c r="H123" s="67">
        <v>122.57323966509308</v>
      </c>
      <c r="I123" s="67">
        <v>191.70673144832557</v>
      </c>
      <c r="J123" s="67">
        <v>169</v>
      </c>
      <c r="K123" s="67">
        <v>119</v>
      </c>
      <c r="L123" s="67">
        <v>280</v>
      </c>
      <c r="M123" s="67">
        <v>254</v>
      </c>
      <c r="N123" s="67">
        <v>77</v>
      </c>
      <c r="O123" s="67">
        <v>447</v>
      </c>
      <c r="P123" s="68">
        <v>213</v>
      </c>
      <c r="Q123" s="68">
        <v>124</v>
      </c>
      <c r="R123" s="68">
        <v>436</v>
      </c>
      <c r="S123" s="68">
        <v>183</v>
      </c>
      <c r="T123" s="68">
        <v>73</v>
      </c>
      <c r="U123" s="68">
        <v>504</v>
      </c>
      <c r="V123" s="67">
        <v>-30</v>
      </c>
      <c r="W123" s="67">
        <v>-453</v>
      </c>
      <c r="X123" s="67">
        <v>301</v>
      </c>
      <c r="Y123" s="67" t="s">
        <v>423</v>
      </c>
      <c r="Z123" s="67">
        <v>778.36128526986136</v>
      </c>
      <c r="AA123" s="67">
        <v>679.49261515036369</v>
      </c>
      <c r="AB123" s="67">
        <v>918.08906667607846</v>
      </c>
      <c r="AC123" s="67">
        <v>664.11011395708613</v>
      </c>
      <c r="AD123" s="67">
        <v>583.73220835281973</v>
      </c>
      <c r="AE123" s="67">
        <v>788.21217849319817</v>
      </c>
      <c r="AF123" s="67">
        <v>610</v>
      </c>
      <c r="AG123" s="67">
        <v>495</v>
      </c>
      <c r="AH123" s="67">
        <v>768</v>
      </c>
      <c r="AI123" s="67">
        <v>551</v>
      </c>
      <c r="AJ123" s="67">
        <v>431</v>
      </c>
      <c r="AK123" s="67">
        <v>773</v>
      </c>
      <c r="AL123" s="68">
        <v>592</v>
      </c>
      <c r="AM123" s="68">
        <v>452</v>
      </c>
      <c r="AN123" s="68">
        <v>817</v>
      </c>
      <c r="AO123" s="68">
        <v>676</v>
      </c>
      <c r="AP123" s="68">
        <v>404</v>
      </c>
      <c r="AQ123" s="68">
        <v>1193</v>
      </c>
      <c r="AR123" s="67">
        <v>84</v>
      </c>
      <c r="AS123" s="67">
        <v>-297</v>
      </c>
      <c r="AT123" s="67">
        <v>678</v>
      </c>
      <c r="AU123" s="67" t="s">
        <v>423</v>
      </c>
      <c r="AV123" s="67">
        <v>1265.5117607348275</v>
      </c>
      <c r="AW123" s="67">
        <v>1115.334085679151</v>
      </c>
      <c r="AX123" s="67">
        <v>1461.9306984803102</v>
      </c>
      <c r="AY123" s="67">
        <v>1085.4817794547951</v>
      </c>
      <c r="AZ123" s="67">
        <v>966.09891110911019</v>
      </c>
      <c r="BA123" s="67">
        <v>1256.6615540493697</v>
      </c>
      <c r="BB123" s="67">
        <v>1428</v>
      </c>
      <c r="BC123" s="67">
        <v>1238</v>
      </c>
      <c r="BD123" s="67">
        <v>1692</v>
      </c>
      <c r="BE123" s="67">
        <v>1025</v>
      </c>
      <c r="BF123" s="67">
        <v>832</v>
      </c>
      <c r="BG123" s="67">
        <v>1305</v>
      </c>
      <c r="BH123" s="68">
        <v>1306</v>
      </c>
      <c r="BI123" s="68">
        <v>1064</v>
      </c>
      <c r="BJ123" s="68">
        <v>1654</v>
      </c>
      <c r="BK123" s="68">
        <v>1378</v>
      </c>
      <c r="BL123" s="68">
        <v>944</v>
      </c>
      <c r="BM123" s="68">
        <v>1870</v>
      </c>
      <c r="BN123" s="67">
        <v>72</v>
      </c>
      <c r="BO123" s="67">
        <v>-595</v>
      </c>
      <c r="BP123" s="67">
        <v>615</v>
      </c>
      <c r="BQ123" s="67" t="s">
        <v>423</v>
      </c>
      <c r="BR123" s="15"/>
      <c r="BS123" s="15"/>
    </row>
    <row r="124" spans="1:71" x14ac:dyDescent="0.45">
      <c r="A124" s="66" t="s">
        <v>353</v>
      </c>
      <c r="B124" s="66" t="s">
        <v>54</v>
      </c>
      <c r="C124" s="66" t="s">
        <v>91</v>
      </c>
      <c r="D124" s="67">
        <v>265.27888431649876</v>
      </c>
      <c r="E124" s="67">
        <v>232.27115041501659</v>
      </c>
      <c r="F124" s="67">
        <v>338.5686290695993</v>
      </c>
      <c r="G124" s="67">
        <v>159.76657751430562</v>
      </c>
      <c r="H124" s="67">
        <v>136.68874201462728</v>
      </c>
      <c r="I124" s="67">
        <v>213.3778474016257</v>
      </c>
      <c r="J124" s="67">
        <v>235</v>
      </c>
      <c r="K124" s="67">
        <v>119</v>
      </c>
      <c r="L124" s="67">
        <v>450</v>
      </c>
      <c r="M124" s="67">
        <v>213</v>
      </c>
      <c r="N124" s="67">
        <v>141</v>
      </c>
      <c r="O124" s="67">
        <v>360</v>
      </c>
      <c r="P124" s="68">
        <v>96</v>
      </c>
      <c r="Q124" s="68">
        <v>65</v>
      </c>
      <c r="R124" s="68">
        <v>180</v>
      </c>
      <c r="S124" s="68">
        <v>252</v>
      </c>
      <c r="T124" s="68">
        <v>74</v>
      </c>
      <c r="U124" s="68">
        <v>842</v>
      </c>
      <c r="V124" s="67">
        <v>156</v>
      </c>
      <c r="W124" s="67">
        <v>-506</v>
      </c>
      <c r="X124" s="67">
        <v>728</v>
      </c>
      <c r="Y124" s="67" t="s">
        <v>423</v>
      </c>
      <c r="Z124" s="67">
        <v>790.17380031979883</v>
      </c>
      <c r="AA124" s="67">
        <v>702.48354141506695</v>
      </c>
      <c r="AB124" s="67">
        <v>902.68413216772001</v>
      </c>
      <c r="AC124" s="67">
        <v>820.31628521624191</v>
      </c>
      <c r="AD124" s="67">
        <v>725.60959094849522</v>
      </c>
      <c r="AE124" s="67">
        <v>976.50436609241069</v>
      </c>
      <c r="AF124" s="67">
        <v>888</v>
      </c>
      <c r="AG124" s="67">
        <v>506</v>
      </c>
      <c r="AH124" s="67">
        <v>1443</v>
      </c>
      <c r="AI124" s="67">
        <v>807</v>
      </c>
      <c r="AJ124" s="67">
        <v>658</v>
      </c>
      <c r="AK124" s="67">
        <v>1005</v>
      </c>
      <c r="AL124" s="68">
        <v>538</v>
      </c>
      <c r="AM124" s="68">
        <v>427</v>
      </c>
      <c r="AN124" s="68">
        <v>703</v>
      </c>
      <c r="AO124" s="68">
        <v>728</v>
      </c>
      <c r="AP124" s="68">
        <v>351</v>
      </c>
      <c r="AQ124" s="68">
        <v>1795</v>
      </c>
      <c r="AR124" s="67">
        <v>190</v>
      </c>
      <c r="AS124" s="67">
        <v>-254</v>
      </c>
      <c r="AT124" s="67">
        <v>1302</v>
      </c>
      <c r="AU124" s="67" t="s">
        <v>423</v>
      </c>
      <c r="AV124" s="67">
        <v>1061.5473153637024</v>
      </c>
      <c r="AW124" s="67">
        <v>948.90732679060056</v>
      </c>
      <c r="AX124" s="67">
        <v>1203.0437045619167</v>
      </c>
      <c r="AY124" s="67">
        <v>1219.9171372694527</v>
      </c>
      <c r="AZ124" s="67">
        <v>1083.7945487572715</v>
      </c>
      <c r="BA124" s="67">
        <v>1447.1308813385051</v>
      </c>
      <c r="BB124" s="67">
        <v>1411</v>
      </c>
      <c r="BC124" s="67">
        <v>825</v>
      </c>
      <c r="BD124" s="67">
        <v>2128</v>
      </c>
      <c r="BE124" s="67">
        <v>1324</v>
      </c>
      <c r="BF124" s="67">
        <v>1135</v>
      </c>
      <c r="BG124" s="67">
        <v>1594</v>
      </c>
      <c r="BH124" s="68">
        <v>1513</v>
      </c>
      <c r="BI124" s="68">
        <v>1320</v>
      </c>
      <c r="BJ124" s="68">
        <v>1785</v>
      </c>
      <c r="BK124" s="68">
        <v>1564</v>
      </c>
      <c r="BL124" s="68">
        <v>915</v>
      </c>
      <c r="BM124" s="68">
        <v>2405</v>
      </c>
      <c r="BN124" s="67">
        <v>51</v>
      </c>
      <c r="BO124" s="67">
        <v>-1086</v>
      </c>
      <c r="BP124" s="67">
        <v>906</v>
      </c>
      <c r="BQ124" s="67" t="s">
        <v>423</v>
      </c>
      <c r="BR124" s="15"/>
      <c r="BS124" s="15"/>
    </row>
    <row r="125" spans="1:71" x14ac:dyDescent="0.45">
      <c r="A125" s="66" t="s">
        <v>354</v>
      </c>
      <c r="B125" s="66" t="s">
        <v>54</v>
      </c>
      <c r="C125" s="66" t="s">
        <v>93</v>
      </c>
      <c r="D125" s="67">
        <v>132.19338623672255</v>
      </c>
      <c r="E125" s="67">
        <v>110.11634941907515</v>
      </c>
      <c r="F125" s="67">
        <v>183.87105733018663</v>
      </c>
      <c r="G125" s="67">
        <v>109.94101948774788</v>
      </c>
      <c r="H125" s="67">
        <v>89.621005457883129</v>
      </c>
      <c r="I125" s="67">
        <v>150.24223442973221</v>
      </c>
      <c r="J125" s="67">
        <v>96</v>
      </c>
      <c r="K125" s="67">
        <v>62</v>
      </c>
      <c r="L125" s="67">
        <v>204</v>
      </c>
      <c r="M125" s="67">
        <v>121</v>
      </c>
      <c r="N125" s="67">
        <v>55</v>
      </c>
      <c r="O125" s="67">
        <v>282</v>
      </c>
      <c r="P125" s="68">
        <v>121</v>
      </c>
      <c r="Q125" s="68">
        <v>62</v>
      </c>
      <c r="R125" s="68">
        <v>329</v>
      </c>
      <c r="S125" s="68">
        <v>85</v>
      </c>
      <c r="T125" s="68">
        <v>24</v>
      </c>
      <c r="U125" s="68">
        <v>338</v>
      </c>
      <c r="V125" s="67">
        <v>-36</v>
      </c>
      <c r="W125" s="67">
        <v>-323</v>
      </c>
      <c r="X125" s="67">
        <v>221</v>
      </c>
      <c r="Y125" s="67" t="s">
        <v>423</v>
      </c>
      <c r="Z125" s="67">
        <v>579.41613934075019</v>
      </c>
      <c r="AA125" s="67">
        <v>504.66614777161413</v>
      </c>
      <c r="AB125" s="67">
        <v>695.65687185149193</v>
      </c>
      <c r="AC125" s="67">
        <v>441.90317046684305</v>
      </c>
      <c r="AD125" s="67">
        <v>365.22429710793318</v>
      </c>
      <c r="AE125" s="67">
        <v>534.70780528238879</v>
      </c>
      <c r="AF125" s="67">
        <v>454</v>
      </c>
      <c r="AG125" s="67">
        <v>315</v>
      </c>
      <c r="AH125" s="67">
        <v>598</v>
      </c>
      <c r="AI125" s="67">
        <v>522</v>
      </c>
      <c r="AJ125" s="67">
        <v>315</v>
      </c>
      <c r="AK125" s="67">
        <v>771</v>
      </c>
      <c r="AL125" s="68">
        <v>520</v>
      </c>
      <c r="AM125" s="68">
        <v>376</v>
      </c>
      <c r="AN125" s="68">
        <v>796</v>
      </c>
      <c r="AO125" s="68">
        <v>428</v>
      </c>
      <c r="AP125" s="68">
        <v>246</v>
      </c>
      <c r="AQ125" s="68">
        <v>847</v>
      </c>
      <c r="AR125" s="67">
        <v>-92</v>
      </c>
      <c r="AS125" s="67">
        <v>-461</v>
      </c>
      <c r="AT125" s="67">
        <v>338</v>
      </c>
      <c r="AU125" s="67" t="s">
        <v>423</v>
      </c>
      <c r="AV125" s="67">
        <v>724.3904744225274</v>
      </c>
      <c r="AW125" s="67">
        <v>636.37235594551873</v>
      </c>
      <c r="AX125" s="67">
        <v>849.55634338551056</v>
      </c>
      <c r="AY125" s="67">
        <v>834.155810045409</v>
      </c>
      <c r="AZ125" s="67">
        <v>722.2789289286186</v>
      </c>
      <c r="BA125" s="67">
        <v>970.00858246451514</v>
      </c>
      <c r="BB125" s="67">
        <v>1002</v>
      </c>
      <c r="BC125" s="67">
        <v>826</v>
      </c>
      <c r="BD125" s="67">
        <v>1240</v>
      </c>
      <c r="BE125" s="67">
        <v>888</v>
      </c>
      <c r="BF125" s="67">
        <v>616</v>
      </c>
      <c r="BG125" s="67">
        <v>1225</v>
      </c>
      <c r="BH125" s="68">
        <v>1006</v>
      </c>
      <c r="BI125" s="68">
        <v>796</v>
      </c>
      <c r="BJ125" s="68">
        <v>1476</v>
      </c>
      <c r="BK125" s="68">
        <v>987</v>
      </c>
      <c r="BL125" s="68">
        <v>643</v>
      </c>
      <c r="BM125" s="68">
        <v>1373</v>
      </c>
      <c r="BN125" s="67">
        <v>-19</v>
      </c>
      <c r="BO125" s="67">
        <v>-608</v>
      </c>
      <c r="BP125" s="67">
        <v>408</v>
      </c>
      <c r="BQ125" s="67" t="s">
        <v>423</v>
      </c>
      <c r="BR125" s="15"/>
      <c r="BS125" s="15"/>
    </row>
    <row r="126" spans="1:71" x14ac:dyDescent="0.45">
      <c r="A126" s="66" t="s">
        <v>356</v>
      </c>
      <c r="B126" s="66" t="s">
        <v>54</v>
      </c>
      <c r="C126" s="66" t="s">
        <v>101</v>
      </c>
      <c r="D126" s="67">
        <v>416.97189839970508</v>
      </c>
      <c r="E126" s="67">
        <v>300.07069718089787</v>
      </c>
      <c r="F126" s="67">
        <v>591.29193771735561</v>
      </c>
      <c r="G126" s="67">
        <v>503.32466063139753</v>
      </c>
      <c r="H126" s="67">
        <v>211.85169205582767</v>
      </c>
      <c r="I126" s="67">
        <v>1110.2850255159701</v>
      </c>
      <c r="J126" s="67">
        <v>242</v>
      </c>
      <c r="K126" s="67">
        <v>100</v>
      </c>
      <c r="L126" s="67">
        <v>426</v>
      </c>
      <c r="M126" s="67">
        <v>354</v>
      </c>
      <c r="N126" s="67">
        <v>167</v>
      </c>
      <c r="O126" s="67">
        <v>803</v>
      </c>
      <c r="P126" s="68">
        <v>352</v>
      </c>
      <c r="Q126" s="68">
        <v>109</v>
      </c>
      <c r="R126" s="68">
        <v>578</v>
      </c>
      <c r="S126" s="68">
        <v>278</v>
      </c>
      <c r="T126" s="68">
        <v>86</v>
      </c>
      <c r="U126" s="68">
        <v>705</v>
      </c>
      <c r="V126" s="67">
        <v>-74</v>
      </c>
      <c r="W126" s="67">
        <v>-519</v>
      </c>
      <c r="X126" s="67">
        <v>442</v>
      </c>
      <c r="Y126" s="67" t="s">
        <v>423</v>
      </c>
      <c r="Z126" s="67">
        <v>1322.7889637403036</v>
      </c>
      <c r="AA126" s="67">
        <v>950.46755744660766</v>
      </c>
      <c r="AB126" s="67">
        <v>1665.7089712129723</v>
      </c>
      <c r="AC126" s="67">
        <v>1080.5042138578929</v>
      </c>
      <c r="AD126" s="67">
        <v>647.42357110671594</v>
      </c>
      <c r="AE126" s="67">
        <v>1502.618190637648</v>
      </c>
      <c r="AF126" s="67">
        <v>816</v>
      </c>
      <c r="AG126" s="67">
        <v>689</v>
      </c>
      <c r="AH126" s="67">
        <v>1009</v>
      </c>
      <c r="AI126" s="67">
        <v>881</v>
      </c>
      <c r="AJ126" s="67">
        <v>533</v>
      </c>
      <c r="AK126" s="67">
        <v>1292</v>
      </c>
      <c r="AL126" s="68">
        <v>907</v>
      </c>
      <c r="AM126" s="68">
        <v>528</v>
      </c>
      <c r="AN126" s="68">
        <v>1589</v>
      </c>
      <c r="AO126" s="68">
        <v>816</v>
      </c>
      <c r="AP126" s="68">
        <v>452</v>
      </c>
      <c r="AQ126" s="68">
        <v>1447</v>
      </c>
      <c r="AR126" s="67">
        <v>-91</v>
      </c>
      <c r="AS126" s="67">
        <v>-818</v>
      </c>
      <c r="AT126" s="67">
        <v>635</v>
      </c>
      <c r="AU126" s="67" t="s">
        <v>423</v>
      </c>
      <c r="AV126" s="67">
        <v>1216.3514402718627</v>
      </c>
      <c r="AW126" s="67">
        <v>890</v>
      </c>
      <c r="AX126" s="67">
        <v>1587.5804892359242</v>
      </c>
      <c r="AY126" s="67">
        <v>1060.6373590200997</v>
      </c>
      <c r="AZ126" s="67">
        <v>653.85380904646524</v>
      </c>
      <c r="BA126" s="67">
        <v>1446.9746359925923</v>
      </c>
      <c r="BB126" s="67">
        <v>1245</v>
      </c>
      <c r="BC126" s="67">
        <v>1094</v>
      </c>
      <c r="BD126" s="67">
        <v>1487</v>
      </c>
      <c r="BE126" s="67">
        <v>1402</v>
      </c>
      <c r="BF126" s="67">
        <v>901</v>
      </c>
      <c r="BG126" s="67">
        <v>1968</v>
      </c>
      <c r="BH126" s="68">
        <v>1570</v>
      </c>
      <c r="BI126" s="68">
        <v>1043</v>
      </c>
      <c r="BJ126" s="68">
        <v>2043</v>
      </c>
      <c r="BK126" s="68">
        <v>1755</v>
      </c>
      <c r="BL126" s="68">
        <v>1086</v>
      </c>
      <c r="BM126" s="68">
        <v>2389</v>
      </c>
      <c r="BN126" s="67">
        <v>185</v>
      </c>
      <c r="BO126" s="67">
        <v>-656</v>
      </c>
      <c r="BP126" s="67">
        <v>994</v>
      </c>
      <c r="BQ126" s="67" t="s">
        <v>423</v>
      </c>
      <c r="BR126" s="15"/>
      <c r="BS126" s="15"/>
    </row>
    <row r="127" spans="1:71" x14ac:dyDescent="0.45">
      <c r="A127" s="66" t="s">
        <v>357</v>
      </c>
      <c r="B127" s="66" t="s">
        <v>54</v>
      </c>
      <c r="C127" s="66" t="s">
        <v>142</v>
      </c>
      <c r="D127" s="67">
        <v>182.39882460255512</v>
      </c>
      <c r="E127" s="67">
        <v>146.2568996407243</v>
      </c>
      <c r="F127" s="67">
        <v>348.11063989036205</v>
      </c>
      <c r="G127" s="67">
        <v>53.947037845651337</v>
      </c>
      <c r="H127" s="67">
        <v>44.845936580945576</v>
      </c>
      <c r="I127" s="67">
        <v>99.729974592557838</v>
      </c>
      <c r="J127" s="67">
        <v>72</v>
      </c>
      <c r="K127" s="67">
        <v>38</v>
      </c>
      <c r="L127" s="67">
        <v>138</v>
      </c>
      <c r="M127" s="67">
        <v>77</v>
      </c>
      <c r="N127" s="67">
        <v>26</v>
      </c>
      <c r="O127" s="67">
        <v>155</v>
      </c>
      <c r="P127" s="68">
        <v>122</v>
      </c>
      <c r="Q127" s="68">
        <v>21</v>
      </c>
      <c r="R127" s="68">
        <v>281</v>
      </c>
      <c r="S127" s="68">
        <v>77</v>
      </c>
      <c r="T127" s="68">
        <v>24</v>
      </c>
      <c r="U127" s="68">
        <v>190</v>
      </c>
      <c r="V127" s="67">
        <v>-45</v>
      </c>
      <c r="W127" s="67">
        <v>-245</v>
      </c>
      <c r="X127" s="67">
        <v>129</v>
      </c>
      <c r="Y127" s="67" t="s">
        <v>423</v>
      </c>
      <c r="Z127" s="67">
        <v>351.10549993230927</v>
      </c>
      <c r="AA127" s="67">
        <v>284.75370447755557</v>
      </c>
      <c r="AB127" s="67">
        <v>432.14406602834555</v>
      </c>
      <c r="AC127" s="67">
        <v>359.59863298155335</v>
      </c>
      <c r="AD127" s="67">
        <v>306.14044879244159</v>
      </c>
      <c r="AE127" s="67">
        <v>427.84310895830458</v>
      </c>
      <c r="AF127" s="67">
        <v>306</v>
      </c>
      <c r="AG127" s="67">
        <v>223</v>
      </c>
      <c r="AH127" s="67">
        <v>435</v>
      </c>
      <c r="AI127" s="67">
        <v>370</v>
      </c>
      <c r="AJ127" s="67">
        <v>262</v>
      </c>
      <c r="AK127" s="67">
        <v>546</v>
      </c>
      <c r="AL127" s="68">
        <v>322</v>
      </c>
      <c r="AM127" s="68">
        <v>218</v>
      </c>
      <c r="AN127" s="68">
        <v>494</v>
      </c>
      <c r="AO127" s="68">
        <v>288</v>
      </c>
      <c r="AP127" s="68">
        <v>157</v>
      </c>
      <c r="AQ127" s="68">
        <v>470</v>
      </c>
      <c r="AR127" s="67">
        <v>-34</v>
      </c>
      <c r="AS127" s="67">
        <v>-233</v>
      </c>
      <c r="AT127" s="67">
        <v>164</v>
      </c>
      <c r="AU127" s="67" t="s">
        <v>423</v>
      </c>
      <c r="AV127" s="67">
        <v>632.49567546513572</v>
      </c>
      <c r="AW127" s="67">
        <v>523.93624539889788</v>
      </c>
      <c r="AX127" s="67">
        <v>766.28735280493981</v>
      </c>
      <c r="AY127" s="67">
        <v>575.45432917279538</v>
      </c>
      <c r="AZ127" s="67">
        <v>498.90085116901008</v>
      </c>
      <c r="BA127" s="67">
        <v>674.25732200721654</v>
      </c>
      <c r="BB127" s="67">
        <v>845</v>
      </c>
      <c r="BC127" s="67">
        <v>694</v>
      </c>
      <c r="BD127" s="67">
        <v>1059</v>
      </c>
      <c r="BE127" s="67">
        <v>779</v>
      </c>
      <c r="BF127" s="67">
        <v>623</v>
      </c>
      <c r="BG127" s="67">
        <v>1071</v>
      </c>
      <c r="BH127" s="68">
        <v>823</v>
      </c>
      <c r="BI127" s="68">
        <v>630</v>
      </c>
      <c r="BJ127" s="68">
        <v>1173</v>
      </c>
      <c r="BK127" s="68">
        <v>884</v>
      </c>
      <c r="BL127" s="68">
        <v>591</v>
      </c>
      <c r="BM127" s="68">
        <v>1202</v>
      </c>
      <c r="BN127" s="67">
        <v>61</v>
      </c>
      <c r="BO127" s="67">
        <v>-390</v>
      </c>
      <c r="BP127" s="67">
        <v>426</v>
      </c>
      <c r="BQ127" s="67" t="s">
        <v>423</v>
      </c>
      <c r="BR127" s="15"/>
      <c r="BS127" s="15"/>
    </row>
    <row r="128" spans="1:71" x14ac:dyDescent="0.45">
      <c r="A128" s="66" t="s">
        <v>358</v>
      </c>
      <c r="B128" s="66" t="s">
        <v>54</v>
      </c>
      <c r="C128" s="66" t="s">
        <v>152</v>
      </c>
      <c r="D128" s="67">
        <v>263.4404307525819</v>
      </c>
      <c r="E128" s="67">
        <v>221.88953515238586</v>
      </c>
      <c r="F128" s="67">
        <v>318.4555389756938</v>
      </c>
      <c r="G128" s="67">
        <v>201.89066518596121</v>
      </c>
      <c r="H128" s="67">
        <v>177.86279845793334</v>
      </c>
      <c r="I128" s="67">
        <v>242.43256985966281</v>
      </c>
      <c r="J128" s="67">
        <v>279</v>
      </c>
      <c r="K128" s="67">
        <v>151</v>
      </c>
      <c r="L128" s="67">
        <v>430</v>
      </c>
      <c r="M128" s="67">
        <v>165</v>
      </c>
      <c r="N128" s="67">
        <v>113</v>
      </c>
      <c r="O128" s="67">
        <v>276</v>
      </c>
      <c r="P128" s="68">
        <v>137</v>
      </c>
      <c r="Q128" s="68">
        <v>74</v>
      </c>
      <c r="R128" s="68">
        <v>395</v>
      </c>
      <c r="S128" s="68">
        <v>245</v>
      </c>
      <c r="T128" s="68">
        <v>67</v>
      </c>
      <c r="U128" s="68">
        <v>455</v>
      </c>
      <c r="V128" s="67">
        <v>108</v>
      </c>
      <c r="W128" s="67">
        <v>-205</v>
      </c>
      <c r="X128" s="67">
        <v>325</v>
      </c>
      <c r="Y128" s="67" t="s">
        <v>423</v>
      </c>
      <c r="Z128" s="67">
        <v>819.43041347781059</v>
      </c>
      <c r="AA128" s="67">
        <v>692.73542802630095</v>
      </c>
      <c r="AB128" s="67">
        <v>955.36580299551576</v>
      </c>
      <c r="AC128" s="67">
        <v>686.09230783751752</v>
      </c>
      <c r="AD128" s="67">
        <v>609.60387506257712</v>
      </c>
      <c r="AE128" s="67">
        <v>767.4982160744047</v>
      </c>
      <c r="AF128" s="67">
        <v>739</v>
      </c>
      <c r="AG128" s="67">
        <v>596</v>
      </c>
      <c r="AH128" s="67">
        <v>917</v>
      </c>
      <c r="AI128" s="67">
        <v>623</v>
      </c>
      <c r="AJ128" s="67">
        <v>524</v>
      </c>
      <c r="AK128" s="67">
        <v>782</v>
      </c>
      <c r="AL128" s="68">
        <v>662</v>
      </c>
      <c r="AM128" s="68">
        <v>531</v>
      </c>
      <c r="AN128" s="68">
        <v>852</v>
      </c>
      <c r="AO128" s="68">
        <v>563</v>
      </c>
      <c r="AP128" s="68">
        <v>392</v>
      </c>
      <c r="AQ128" s="68">
        <v>809</v>
      </c>
      <c r="AR128" s="67">
        <v>-99</v>
      </c>
      <c r="AS128" s="67">
        <v>-375</v>
      </c>
      <c r="AT128" s="67">
        <v>179</v>
      </c>
      <c r="AU128" s="67" t="s">
        <v>423</v>
      </c>
      <c r="AV128" s="67">
        <v>1288.6812924205044</v>
      </c>
      <c r="AW128" s="67">
        <v>1081.9962378584758</v>
      </c>
      <c r="AX128" s="67">
        <v>1485.4262592509426</v>
      </c>
      <c r="AY128" s="67">
        <v>1196.0170269765215</v>
      </c>
      <c r="AZ128" s="67">
        <v>1087.0099042589079</v>
      </c>
      <c r="BA128" s="67">
        <v>1318.9515359890913</v>
      </c>
      <c r="BB128" s="67">
        <v>1340</v>
      </c>
      <c r="BC128" s="67">
        <v>1073</v>
      </c>
      <c r="BD128" s="67">
        <v>1640</v>
      </c>
      <c r="BE128" s="67">
        <v>1285</v>
      </c>
      <c r="BF128" s="67">
        <v>1114</v>
      </c>
      <c r="BG128" s="67">
        <v>1447</v>
      </c>
      <c r="BH128" s="68">
        <v>1309</v>
      </c>
      <c r="BI128" s="68">
        <v>1109</v>
      </c>
      <c r="BJ128" s="68">
        <v>1598</v>
      </c>
      <c r="BK128" s="68">
        <v>1549</v>
      </c>
      <c r="BL128" s="68">
        <v>1275</v>
      </c>
      <c r="BM128" s="68">
        <v>1915</v>
      </c>
      <c r="BN128" s="67">
        <v>240</v>
      </c>
      <c r="BO128" s="67">
        <v>-185</v>
      </c>
      <c r="BP128" s="67">
        <v>643</v>
      </c>
      <c r="BQ128" s="67" t="s">
        <v>423</v>
      </c>
      <c r="BR128" s="15"/>
      <c r="BS128" s="15"/>
    </row>
    <row r="129" spans="1:71" x14ac:dyDescent="0.45">
      <c r="A129" s="66" t="s">
        <v>359</v>
      </c>
      <c r="B129" s="66" t="s">
        <v>54</v>
      </c>
      <c r="C129" s="66" t="s">
        <v>153</v>
      </c>
      <c r="D129" s="67">
        <v>30.039718372257894</v>
      </c>
      <c r="E129" s="67">
        <v>26</v>
      </c>
      <c r="F129" s="67">
        <v>44.725157261257479</v>
      </c>
      <c r="G129" s="67">
        <v>30.643799219178678</v>
      </c>
      <c r="H129" s="67">
        <v>24.542477846356906</v>
      </c>
      <c r="I129" s="67">
        <v>41.324807065661133</v>
      </c>
      <c r="J129" s="67">
        <v>32</v>
      </c>
      <c r="K129" s="67">
        <v>15</v>
      </c>
      <c r="L129" s="67">
        <v>113</v>
      </c>
      <c r="M129" s="67">
        <v>43</v>
      </c>
      <c r="N129" s="67">
        <v>9</v>
      </c>
      <c r="O129" s="67">
        <v>97</v>
      </c>
      <c r="P129" s="68">
        <v>18</v>
      </c>
      <c r="Q129" s="68">
        <v>9</v>
      </c>
      <c r="R129" s="68">
        <v>56</v>
      </c>
      <c r="S129" s="68">
        <v>77</v>
      </c>
      <c r="T129" s="68">
        <v>22</v>
      </c>
      <c r="U129" s="68">
        <v>218</v>
      </c>
      <c r="V129" s="67">
        <v>59</v>
      </c>
      <c r="W129" s="67">
        <v>-53</v>
      </c>
      <c r="X129" s="67">
        <v>192</v>
      </c>
      <c r="Y129" s="67" t="s">
        <v>423</v>
      </c>
      <c r="Z129" s="67">
        <v>159.87036686144518</v>
      </c>
      <c r="AA129" s="67">
        <v>138</v>
      </c>
      <c r="AB129" s="67">
        <v>212.09066516405153</v>
      </c>
      <c r="AC129" s="67">
        <v>224.6469270290834</v>
      </c>
      <c r="AD129" s="67">
        <v>179.9186896555095</v>
      </c>
      <c r="AE129" s="67">
        <v>302.94843023049367</v>
      </c>
      <c r="AF129" s="67">
        <v>110</v>
      </c>
      <c r="AG129" s="67">
        <v>98</v>
      </c>
      <c r="AH129" s="67">
        <v>302</v>
      </c>
      <c r="AI129" s="67">
        <v>150</v>
      </c>
      <c r="AJ129" s="67">
        <v>97</v>
      </c>
      <c r="AK129" s="67">
        <v>254</v>
      </c>
      <c r="AL129" s="68">
        <v>166</v>
      </c>
      <c r="AM129" s="68">
        <v>88</v>
      </c>
      <c r="AN129" s="68">
        <v>380</v>
      </c>
      <c r="AO129" s="68">
        <v>210</v>
      </c>
      <c r="AP129" s="68">
        <v>91</v>
      </c>
      <c r="AQ129" s="68">
        <v>469</v>
      </c>
      <c r="AR129" s="67">
        <v>44</v>
      </c>
      <c r="AS129" s="67">
        <v>-199</v>
      </c>
      <c r="AT129" s="67">
        <v>291</v>
      </c>
      <c r="AU129" s="67" t="s">
        <v>423</v>
      </c>
      <c r="AV129" s="67">
        <v>356.08991476629694</v>
      </c>
      <c r="AW129" s="67">
        <v>287.39687128981291</v>
      </c>
      <c r="AX129" s="67">
        <v>487.55800307797477</v>
      </c>
      <c r="AY129" s="67">
        <v>277.70927375173795</v>
      </c>
      <c r="AZ129" s="67">
        <v>222.41607867338755</v>
      </c>
      <c r="BA129" s="67">
        <v>374.50585051024132</v>
      </c>
      <c r="BB129" s="67">
        <v>237</v>
      </c>
      <c r="BC129" s="67">
        <v>175</v>
      </c>
      <c r="BD129" s="67">
        <v>583</v>
      </c>
      <c r="BE129" s="67">
        <v>358</v>
      </c>
      <c r="BF129" s="67">
        <v>249</v>
      </c>
      <c r="BG129" s="67">
        <v>540</v>
      </c>
      <c r="BH129" s="68">
        <v>374</v>
      </c>
      <c r="BI129" s="68">
        <v>245</v>
      </c>
      <c r="BJ129" s="68">
        <v>775</v>
      </c>
      <c r="BK129" s="68">
        <v>382</v>
      </c>
      <c r="BL129" s="68">
        <v>198</v>
      </c>
      <c r="BM129" s="68">
        <v>631</v>
      </c>
      <c r="BN129" s="67">
        <v>8</v>
      </c>
      <c r="BO129" s="67">
        <v>-504</v>
      </c>
      <c r="BP129" s="67">
        <v>253</v>
      </c>
      <c r="BQ129" s="67" t="s">
        <v>423</v>
      </c>
      <c r="BR129" s="15"/>
      <c r="BS129" s="15"/>
    </row>
    <row r="130" spans="1:71" x14ac:dyDescent="0.45">
      <c r="A130" s="66" t="s">
        <v>360</v>
      </c>
      <c r="B130" s="66" t="s">
        <v>54</v>
      </c>
      <c r="C130" s="66" t="s">
        <v>169</v>
      </c>
      <c r="D130" s="67">
        <v>297.41664675480411</v>
      </c>
      <c r="E130" s="67">
        <v>248.07418319971646</v>
      </c>
      <c r="F130" s="67">
        <v>371.63351226605795</v>
      </c>
      <c r="G130" s="67">
        <v>185.78102741322652</v>
      </c>
      <c r="H130" s="67">
        <v>160.70452473377085</v>
      </c>
      <c r="I130" s="67">
        <v>228.86871425789252</v>
      </c>
      <c r="J130" s="67">
        <v>218</v>
      </c>
      <c r="K130" s="67">
        <v>92</v>
      </c>
      <c r="L130" s="67">
        <v>386</v>
      </c>
      <c r="M130" s="67">
        <v>280</v>
      </c>
      <c r="N130" s="67">
        <v>78</v>
      </c>
      <c r="O130" s="67">
        <v>447</v>
      </c>
      <c r="P130" s="68">
        <v>124</v>
      </c>
      <c r="Q130" s="68">
        <v>80</v>
      </c>
      <c r="R130" s="68">
        <v>221</v>
      </c>
      <c r="S130" s="68">
        <v>219</v>
      </c>
      <c r="T130" s="68">
        <v>73</v>
      </c>
      <c r="U130" s="68">
        <v>582</v>
      </c>
      <c r="V130" s="67">
        <v>95</v>
      </c>
      <c r="W130" s="67">
        <v>-288</v>
      </c>
      <c r="X130" s="67">
        <v>470</v>
      </c>
      <c r="Y130" s="67" t="s">
        <v>423</v>
      </c>
      <c r="Z130" s="67">
        <v>753.38084266694989</v>
      </c>
      <c r="AA130" s="67">
        <v>662.27359423717837</v>
      </c>
      <c r="AB130" s="67">
        <v>888.94052602202987</v>
      </c>
      <c r="AC130" s="67">
        <v>624.98573491871821</v>
      </c>
      <c r="AD130" s="67">
        <v>542.71156361268868</v>
      </c>
      <c r="AE130" s="67">
        <v>714.75561909377848</v>
      </c>
      <c r="AF130" s="67">
        <v>649</v>
      </c>
      <c r="AG130" s="67">
        <v>542</v>
      </c>
      <c r="AH130" s="67">
        <v>828</v>
      </c>
      <c r="AI130" s="67">
        <v>664</v>
      </c>
      <c r="AJ130" s="67">
        <v>546</v>
      </c>
      <c r="AK130" s="67">
        <v>846</v>
      </c>
      <c r="AL130" s="68">
        <v>657</v>
      </c>
      <c r="AM130" s="68">
        <v>449</v>
      </c>
      <c r="AN130" s="68">
        <v>974</v>
      </c>
      <c r="AO130" s="68">
        <v>699</v>
      </c>
      <c r="AP130" s="68">
        <v>359</v>
      </c>
      <c r="AQ130" s="68">
        <v>1361</v>
      </c>
      <c r="AR130" s="67">
        <v>42</v>
      </c>
      <c r="AS130" s="67">
        <v>-451</v>
      </c>
      <c r="AT130" s="67">
        <v>769</v>
      </c>
      <c r="AU130" s="67" t="s">
        <v>423</v>
      </c>
      <c r="AV130" s="67">
        <v>1005.2025105782457</v>
      </c>
      <c r="AW130" s="67">
        <v>886.71602845636039</v>
      </c>
      <c r="AX130" s="67">
        <v>1172.7120277744095</v>
      </c>
      <c r="AY130" s="67">
        <v>1033.2332376680554</v>
      </c>
      <c r="AZ130" s="67">
        <v>929.00473093621054</v>
      </c>
      <c r="BA130" s="67">
        <v>1162.8964548691322</v>
      </c>
      <c r="BB130" s="67">
        <v>1026</v>
      </c>
      <c r="BC130" s="67">
        <v>868</v>
      </c>
      <c r="BD130" s="67">
        <v>1261</v>
      </c>
      <c r="BE130" s="67">
        <v>996</v>
      </c>
      <c r="BF130" s="67">
        <v>824</v>
      </c>
      <c r="BG130" s="67">
        <v>1234</v>
      </c>
      <c r="BH130" s="68">
        <v>1148</v>
      </c>
      <c r="BI130" s="68">
        <v>851</v>
      </c>
      <c r="BJ130" s="68">
        <v>1482</v>
      </c>
      <c r="BK130" s="68">
        <v>1475</v>
      </c>
      <c r="BL130" s="68">
        <v>839</v>
      </c>
      <c r="BM130" s="68">
        <v>2040</v>
      </c>
      <c r="BN130" s="67">
        <v>327</v>
      </c>
      <c r="BO130" s="67">
        <v>-471</v>
      </c>
      <c r="BP130" s="67">
        <v>937</v>
      </c>
      <c r="BQ130" s="67" t="s">
        <v>423</v>
      </c>
      <c r="BR130" s="15"/>
      <c r="BS130" s="15"/>
    </row>
    <row r="131" spans="1:71" x14ac:dyDescent="0.45">
      <c r="A131" s="66" t="s">
        <v>361</v>
      </c>
      <c r="B131" s="66" t="s">
        <v>54</v>
      </c>
      <c r="C131" s="66" t="s">
        <v>170</v>
      </c>
      <c r="D131" s="67">
        <v>74.805537019240418</v>
      </c>
      <c r="E131" s="67">
        <v>56</v>
      </c>
      <c r="F131" s="67">
        <v>184.48056249109987</v>
      </c>
      <c r="G131" s="67">
        <v>113.71407584230248</v>
      </c>
      <c r="H131" s="67">
        <v>65.363060769606733</v>
      </c>
      <c r="I131" s="67">
        <v>232.66064995277046</v>
      </c>
      <c r="J131" s="67">
        <v>123</v>
      </c>
      <c r="K131" s="67">
        <v>51</v>
      </c>
      <c r="L131" s="67">
        <v>281</v>
      </c>
      <c r="M131" s="67">
        <v>79</v>
      </c>
      <c r="N131" s="67">
        <v>42</v>
      </c>
      <c r="O131" s="67">
        <v>236</v>
      </c>
      <c r="P131" s="68">
        <v>121</v>
      </c>
      <c r="Q131" s="68">
        <v>25</v>
      </c>
      <c r="R131" s="68">
        <v>301</v>
      </c>
      <c r="S131" s="68">
        <v>95</v>
      </c>
      <c r="T131" s="68">
        <v>17</v>
      </c>
      <c r="U131" s="68">
        <v>334</v>
      </c>
      <c r="V131" s="67">
        <v>-26</v>
      </c>
      <c r="W131" s="67">
        <v>-368</v>
      </c>
      <c r="X131" s="67">
        <v>251</v>
      </c>
      <c r="Y131" s="67" t="s">
        <v>423</v>
      </c>
      <c r="Z131" s="67">
        <v>715.40472165433971</v>
      </c>
      <c r="AA131" s="67">
        <v>487.53466999128455</v>
      </c>
      <c r="AB131" s="67">
        <v>1041.6751711085251</v>
      </c>
      <c r="AC131" s="67">
        <v>439.80960016729279</v>
      </c>
      <c r="AD131" s="67">
        <v>231.81209383710305</v>
      </c>
      <c r="AE131" s="67">
        <v>603.83391320070211</v>
      </c>
      <c r="AF131" s="67">
        <v>409</v>
      </c>
      <c r="AG131" s="67">
        <v>230</v>
      </c>
      <c r="AH131" s="67">
        <v>925</v>
      </c>
      <c r="AI131" s="67">
        <v>399</v>
      </c>
      <c r="AJ131" s="67">
        <v>235</v>
      </c>
      <c r="AK131" s="67">
        <v>620</v>
      </c>
      <c r="AL131" s="68">
        <v>346</v>
      </c>
      <c r="AM131" s="68">
        <v>179</v>
      </c>
      <c r="AN131" s="68">
        <v>557</v>
      </c>
      <c r="AO131" s="68">
        <v>409</v>
      </c>
      <c r="AP131" s="68">
        <v>153</v>
      </c>
      <c r="AQ131" s="68">
        <v>876</v>
      </c>
      <c r="AR131" s="67">
        <v>63</v>
      </c>
      <c r="AS131" s="67">
        <v>-262</v>
      </c>
      <c r="AT131" s="67">
        <v>543</v>
      </c>
      <c r="AU131" s="67" t="s">
        <v>423</v>
      </c>
      <c r="AV131" s="67">
        <v>459.78974132642003</v>
      </c>
      <c r="AW131" s="67">
        <v>297.47628885041007</v>
      </c>
      <c r="AX131" s="67">
        <v>746.87556891189979</v>
      </c>
      <c r="AY131" s="67">
        <v>342.78182293316149</v>
      </c>
      <c r="AZ131" s="67">
        <v>195.72304024973465</v>
      </c>
      <c r="BA131" s="67">
        <v>572.06429618958452</v>
      </c>
      <c r="BB131" s="67">
        <v>663</v>
      </c>
      <c r="BC131" s="67">
        <v>316</v>
      </c>
      <c r="BD131" s="67">
        <v>1142</v>
      </c>
      <c r="BE131" s="67">
        <v>572</v>
      </c>
      <c r="BF131" s="67">
        <v>316</v>
      </c>
      <c r="BG131" s="67">
        <v>792</v>
      </c>
      <c r="BH131" s="68">
        <v>576</v>
      </c>
      <c r="BI131" s="68">
        <v>326</v>
      </c>
      <c r="BJ131" s="68">
        <v>869</v>
      </c>
      <c r="BK131" s="68">
        <v>732</v>
      </c>
      <c r="BL131" s="68">
        <v>347</v>
      </c>
      <c r="BM131" s="68">
        <v>1267</v>
      </c>
      <c r="BN131" s="67">
        <v>156</v>
      </c>
      <c r="BO131" s="67">
        <v>-369</v>
      </c>
      <c r="BP131" s="67">
        <v>725</v>
      </c>
      <c r="BQ131" s="67" t="s">
        <v>423</v>
      </c>
      <c r="BR131" s="15"/>
      <c r="BS131" s="15"/>
    </row>
    <row r="132" spans="1:71" x14ac:dyDescent="0.45">
      <c r="A132" s="66" t="s">
        <v>363</v>
      </c>
      <c r="B132" s="66" t="s">
        <v>54</v>
      </c>
      <c r="C132" s="66" t="s">
        <v>184</v>
      </c>
      <c r="D132" s="67">
        <v>136.87577020694607</v>
      </c>
      <c r="E132" s="67">
        <v>117.75352520149796</v>
      </c>
      <c r="F132" s="67">
        <v>175.88585107743899</v>
      </c>
      <c r="G132" s="67">
        <v>209.79342703475587</v>
      </c>
      <c r="H132" s="67">
        <v>164.69728746187172</v>
      </c>
      <c r="I132" s="67">
        <v>319.45800899748571</v>
      </c>
      <c r="J132" s="67">
        <v>180</v>
      </c>
      <c r="K132" s="67">
        <v>89</v>
      </c>
      <c r="L132" s="67">
        <v>275</v>
      </c>
      <c r="M132" s="67">
        <v>168</v>
      </c>
      <c r="N132" s="67">
        <v>76</v>
      </c>
      <c r="O132" s="67">
        <v>321</v>
      </c>
      <c r="P132" s="68">
        <v>92</v>
      </c>
      <c r="Q132" s="68">
        <v>41</v>
      </c>
      <c r="R132" s="68">
        <v>283</v>
      </c>
      <c r="S132" s="68">
        <v>123</v>
      </c>
      <c r="T132" s="68">
        <v>34</v>
      </c>
      <c r="U132" s="68">
        <v>242</v>
      </c>
      <c r="V132" s="67">
        <v>31</v>
      </c>
      <c r="W132" s="67">
        <v>-185</v>
      </c>
      <c r="X132" s="67">
        <v>167</v>
      </c>
      <c r="Y132" s="67" t="s">
        <v>423</v>
      </c>
      <c r="Z132" s="67">
        <v>452.29808610180748</v>
      </c>
      <c r="AA132" s="67">
        <v>379.54448194325505</v>
      </c>
      <c r="AB132" s="67">
        <v>554.03936470712017</v>
      </c>
      <c r="AC132" s="67">
        <v>511.85312436547753</v>
      </c>
      <c r="AD132" s="67">
        <v>400.46673201578341</v>
      </c>
      <c r="AE132" s="67">
        <v>612.37173212613686</v>
      </c>
      <c r="AF132" s="67">
        <v>497</v>
      </c>
      <c r="AG132" s="67">
        <v>318</v>
      </c>
      <c r="AH132" s="67">
        <v>684</v>
      </c>
      <c r="AI132" s="67">
        <v>425</v>
      </c>
      <c r="AJ132" s="67">
        <v>298</v>
      </c>
      <c r="AK132" s="67">
        <v>801</v>
      </c>
      <c r="AL132" s="68">
        <v>401</v>
      </c>
      <c r="AM132" s="68">
        <v>216</v>
      </c>
      <c r="AN132" s="68">
        <v>580</v>
      </c>
      <c r="AO132" s="68">
        <v>372</v>
      </c>
      <c r="AP132" s="68">
        <v>229</v>
      </c>
      <c r="AQ132" s="68">
        <v>598</v>
      </c>
      <c r="AR132" s="67">
        <v>-29</v>
      </c>
      <c r="AS132" s="67">
        <v>-255</v>
      </c>
      <c r="AT132" s="67">
        <v>252</v>
      </c>
      <c r="AU132" s="67" t="s">
        <v>423</v>
      </c>
      <c r="AV132" s="67">
        <v>427.82614369124639</v>
      </c>
      <c r="AW132" s="67">
        <v>366.20308080860872</v>
      </c>
      <c r="AX132" s="67">
        <v>537.29929140557522</v>
      </c>
      <c r="AY132" s="67">
        <v>425.35344859976664</v>
      </c>
      <c r="AZ132" s="67">
        <v>342.20977618333092</v>
      </c>
      <c r="BA132" s="67">
        <v>560.33808748799277</v>
      </c>
      <c r="BB132" s="67">
        <v>359</v>
      </c>
      <c r="BC132" s="67">
        <v>266</v>
      </c>
      <c r="BD132" s="67">
        <v>510</v>
      </c>
      <c r="BE132" s="67">
        <v>466</v>
      </c>
      <c r="BF132" s="67">
        <v>321</v>
      </c>
      <c r="BG132" s="67">
        <v>824</v>
      </c>
      <c r="BH132" s="68">
        <v>660</v>
      </c>
      <c r="BI132" s="68">
        <v>417</v>
      </c>
      <c r="BJ132" s="68">
        <v>930</v>
      </c>
      <c r="BK132" s="68">
        <v>580</v>
      </c>
      <c r="BL132" s="68">
        <v>390</v>
      </c>
      <c r="BM132" s="68">
        <v>782</v>
      </c>
      <c r="BN132" s="67">
        <v>-80</v>
      </c>
      <c r="BO132" s="67">
        <v>-458</v>
      </c>
      <c r="BP132" s="67">
        <v>258</v>
      </c>
      <c r="BQ132" s="67" t="s">
        <v>423</v>
      </c>
      <c r="BR132" s="15"/>
      <c r="BS132" s="15"/>
    </row>
    <row r="133" spans="1:71" x14ac:dyDescent="0.45">
      <c r="A133" s="66" t="s">
        <v>364</v>
      </c>
      <c r="B133" s="66" t="s">
        <v>54</v>
      </c>
      <c r="C133" s="66" t="s">
        <v>188</v>
      </c>
      <c r="D133" s="67">
        <v>41.429120717842025</v>
      </c>
      <c r="E133" s="67">
        <v>38</v>
      </c>
      <c r="F133" s="67">
        <v>47.5394141727961</v>
      </c>
      <c r="G133" s="67">
        <v>35.064011866668373</v>
      </c>
      <c r="H133" s="67">
        <v>31.606888556010723</v>
      </c>
      <c r="I133" s="67">
        <v>41.475339783459958</v>
      </c>
      <c r="J133" s="67">
        <v>56</v>
      </c>
      <c r="K133" s="67">
        <v>39</v>
      </c>
      <c r="L133" s="67">
        <v>132</v>
      </c>
      <c r="M133" s="67">
        <v>83</v>
      </c>
      <c r="N133" s="67">
        <v>47</v>
      </c>
      <c r="O133" s="67">
        <v>209</v>
      </c>
      <c r="P133" s="68">
        <v>85</v>
      </c>
      <c r="Q133" s="68">
        <v>25</v>
      </c>
      <c r="R133" s="68">
        <v>487</v>
      </c>
      <c r="S133" s="68">
        <v>89</v>
      </c>
      <c r="T133" s="68">
        <v>31</v>
      </c>
      <c r="U133" s="68">
        <v>176</v>
      </c>
      <c r="V133" s="67">
        <v>4</v>
      </c>
      <c r="W133" s="67">
        <v>-393</v>
      </c>
      <c r="X133" s="67">
        <v>116</v>
      </c>
      <c r="Y133" s="67" t="s">
        <v>423</v>
      </c>
      <c r="Z133" s="67">
        <v>304.71321053580948</v>
      </c>
      <c r="AA133" s="67">
        <v>270.38591249250396</v>
      </c>
      <c r="AB133" s="67">
        <v>354.66175709257601</v>
      </c>
      <c r="AC133" s="67">
        <v>266.04197200652658</v>
      </c>
      <c r="AD133" s="67">
        <v>239.8116597023855</v>
      </c>
      <c r="AE133" s="67">
        <v>314.68678267922758</v>
      </c>
      <c r="AF133" s="67">
        <v>270</v>
      </c>
      <c r="AG133" s="67">
        <v>221</v>
      </c>
      <c r="AH133" s="67">
        <v>334</v>
      </c>
      <c r="AI133" s="67">
        <v>238</v>
      </c>
      <c r="AJ133" s="67">
        <v>177</v>
      </c>
      <c r="AK133" s="67">
        <v>320</v>
      </c>
      <c r="AL133" s="68">
        <v>210</v>
      </c>
      <c r="AM133" s="68">
        <v>90</v>
      </c>
      <c r="AN133" s="68">
        <v>298</v>
      </c>
      <c r="AO133" s="68">
        <v>181</v>
      </c>
      <c r="AP133" s="68">
        <v>101</v>
      </c>
      <c r="AQ133" s="68">
        <v>291</v>
      </c>
      <c r="AR133" s="67">
        <v>-29</v>
      </c>
      <c r="AS133" s="67">
        <v>-136</v>
      </c>
      <c r="AT133" s="67">
        <v>130</v>
      </c>
      <c r="AU133" s="67" t="s">
        <v>423</v>
      </c>
      <c r="AV133" s="67">
        <v>568.85766874634851</v>
      </c>
      <c r="AW133" s="67">
        <v>514.26857193773947</v>
      </c>
      <c r="AX133" s="67">
        <v>654.68467173895067</v>
      </c>
      <c r="AY133" s="67">
        <v>512.89401612680513</v>
      </c>
      <c r="AZ133" s="67">
        <v>462.32541623712763</v>
      </c>
      <c r="BA133" s="67">
        <v>606.67482960191194</v>
      </c>
      <c r="BB133" s="67">
        <v>514</v>
      </c>
      <c r="BC133" s="67">
        <v>444</v>
      </c>
      <c r="BD133" s="67">
        <v>615</v>
      </c>
      <c r="BE133" s="67">
        <v>615</v>
      </c>
      <c r="BF133" s="67">
        <v>497</v>
      </c>
      <c r="BG133" s="67">
        <v>758</v>
      </c>
      <c r="BH133" s="68">
        <v>480</v>
      </c>
      <c r="BI133" s="68">
        <v>212</v>
      </c>
      <c r="BJ133" s="68">
        <v>613</v>
      </c>
      <c r="BK133" s="68">
        <v>770</v>
      </c>
      <c r="BL133" s="68">
        <v>598</v>
      </c>
      <c r="BM133" s="68">
        <v>993</v>
      </c>
      <c r="BN133" s="67">
        <v>290</v>
      </c>
      <c r="BO133" s="67">
        <v>84</v>
      </c>
      <c r="BP133" s="67">
        <v>615</v>
      </c>
      <c r="BQ133" s="67" t="s">
        <v>423</v>
      </c>
      <c r="BR133" s="15"/>
      <c r="BS133" s="15"/>
    </row>
    <row r="134" spans="1:71" x14ac:dyDescent="0.45">
      <c r="A134" s="66" t="s">
        <v>365</v>
      </c>
      <c r="B134" s="66" t="s">
        <v>54</v>
      </c>
      <c r="C134" s="66" t="s">
        <v>201</v>
      </c>
      <c r="D134" s="67">
        <v>132.78979363201202</v>
      </c>
      <c r="E134" s="67">
        <v>106.68670853085676</v>
      </c>
      <c r="F134" s="67">
        <v>184.33230513263945</v>
      </c>
      <c r="G134" s="67">
        <v>100.68146064192878</v>
      </c>
      <c r="H134" s="67">
        <v>83.993716311351079</v>
      </c>
      <c r="I134" s="67">
        <v>138.56025854548471</v>
      </c>
      <c r="J134" s="67">
        <v>93</v>
      </c>
      <c r="K134" s="67">
        <v>64</v>
      </c>
      <c r="L134" s="67">
        <v>182</v>
      </c>
      <c r="M134" s="67">
        <v>119</v>
      </c>
      <c r="N134" s="67">
        <v>69</v>
      </c>
      <c r="O134" s="67">
        <v>231</v>
      </c>
      <c r="P134" s="68">
        <v>121</v>
      </c>
      <c r="Q134" s="68">
        <v>57</v>
      </c>
      <c r="R134" s="68">
        <v>426</v>
      </c>
      <c r="S134" s="68">
        <v>136</v>
      </c>
      <c r="T134" s="68">
        <v>36</v>
      </c>
      <c r="U134" s="68">
        <v>654</v>
      </c>
      <c r="V134" s="67">
        <v>15</v>
      </c>
      <c r="W134" s="67">
        <v>-515</v>
      </c>
      <c r="X134" s="67">
        <v>563</v>
      </c>
      <c r="Y134" s="67" t="s">
        <v>423</v>
      </c>
      <c r="Z134" s="67">
        <v>561.81717215570302</v>
      </c>
      <c r="AA134" s="67">
        <v>462.59348250723065</v>
      </c>
      <c r="AB134" s="67">
        <v>766.09510205077402</v>
      </c>
      <c r="AC134" s="67">
        <v>430.39914312602815</v>
      </c>
      <c r="AD134" s="67">
        <v>354.95002332804933</v>
      </c>
      <c r="AE134" s="67">
        <v>534.7641013971014</v>
      </c>
      <c r="AF134" s="67">
        <v>294</v>
      </c>
      <c r="AG134" s="67">
        <v>259</v>
      </c>
      <c r="AH134" s="67">
        <v>395</v>
      </c>
      <c r="AI134" s="67">
        <v>363</v>
      </c>
      <c r="AJ134" s="67">
        <v>276</v>
      </c>
      <c r="AK134" s="67">
        <v>483</v>
      </c>
      <c r="AL134" s="68">
        <v>651</v>
      </c>
      <c r="AM134" s="68">
        <v>462</v>
      </c>
      <c r="AN134" s="68">
        <v>1340</v>
      </c>
      <c r="AO134" s="68">
        <v>481</v>
      </c>
      <c r="AP134" s="68">
        <v>209</v>
      </c>
      <c r="AQ134" s="68">
        <v>2120</v>
      </c>
      <c r="AR134" s="67">
        <v>-170</v>
      </c>
      <c r="AS134" s="67">
        <v>-899</v>
      </c>
      <c r="AT134" s="67">
        <v>1396</v>
      </c>
      <c r="AU134" s="67" t="s">
        <v>423</v>
      </c>
      <c r="AV134" s="67">
        <v>650.39303421228487</v>
      </c>
      <c r="AW134" s="67">
        <v>543.85908015486916</v>
      </c>
      <c r="AX134" s="67">
        <v>874.27869966417563</v>
      </c>
      <c r="AY134" s="67">
        <v>608.91939623204314</v>
      </c>
      <c r="AZ134" s="67">
        <v>515.42710363745198</v>
      </c>
      <c r="BA134" s="67">
        <v>744.04827727166912</v>
      </c>
      <c r="BB134" s="67">
        <v>632</v>
      </c>
      <c r="BC134" s="67">
        <v>534</v>
      </c>
      <c r="BD134" s="67">
        <v>791</v>
      </c>
      <c r="BE134" s="67">
        <v>670</v>
      </c>
      <c r="BF134" s="67">
        <v>535</v>
      </c>
      <c r="BG134" s="67">
        <v>867</v>
      </c>
      <c r="BH134" s="68">
        <v>713</v>
      </c>
      <c r="BI134" s="68">
        <v>523</v>
      </c>
      <c r="BJ134" s="68">
        <v>1433</v>
      </c>
      <c r="BK134" s="68">
        <v>720</v>
      </c>
      <c r="BL134" s="68">
        <v>409</v>
      </c>
      <c r="BM134" s="68">
        <v>1223</v>
      </c>
      <c r="BN134" s="67">
        <v>7</v>
      </c>
      <c r="BO134" s="67">
        <v>-1900</v>
      </c>
      <c r="BP134" s="67">
        <v>540</v>
      </c>
      <c r="BQ134" s="67" t="s">
        <v>423</v>
      </c>
      <c r="BR134" s="15"/>
      <c r="BS134" s="15"/>
    </row>
    <row r="135" spans="1:71" x14ac:dyDescent="0.45">
      <c r="A135" s="66" t="s">
        <v>367</v>
      </c>
      <c r="B135" s="66" t="s">
        <v>60</v>
      </c>
      <c r="C135" s="66" t="s">
        <v>59</v>
      </c>
      <c r="D135" s="67">
        <v>1275.5253653032705</v>
      </c>
      <c r="E135" s="67">
        <v>1003.5548279987074</v>
      </c>
      <c r="F135" s="67">
        <v>1681.2867148340556</v>
      </c>
      <c r="G135" s="67">
        <v>921.14892671678354</v>
      </c>
      <c r="H135" s="67">
        <v>765.82153761347388</v>
      </c>
      <c r="I135" s="67">
        <v>1106.1163630498859</v>
      </c>
      <c r="J135" s="67">
        <v>1052</v>
      </c>
      <c r="K135" s="67">
        <v>536</v>
      </c>
      <c r="L135" s="67">
        <v>1597</v>
      </c>
      <c r="M135" s="67">
        <v>1061</v>
      </c>
      <c r="N135" s="67">
        <v>429</v>
      </c>
      <c r="O135" s="67">
        <v>1700</v>
      </c>
      <c r="P135" s="68">
        <v>851</v>
      </c>
      <c r="Q135" s="68">
        <v>246</v>
      </c>
      <c r="R135" s="68">
        <v>1587</v>
      </c>
      <c r="S135" s="68">
        <v>1170</v>
      </c>
      <c r="T135" s="68">
        <v>276</v>
      </c>
      <c r="U135" s="68">
        <v>2110</v>
      </c>
      <c r="V135" s="67">
        <v>319</v>
      </c>
      <c r="W135" s="67">
        <v>-850</v>
      </c>
      <c r="X135" s="67">
        <v>1540</v>
      </c>
      <c r="Y135" s="67" t="s">
        <v>423</v>
      </c>
      <c r="Z135" s="67">
        <v>4557.3826139739322</v>
      </c>
      <c r="AA135" s="67">
        <v>3834.0804467356861</v>
      </c>
      <c r="AB135" s="67">
        <v>5334.1864092528967</v>
      </c>
      <c r="AC135" s="67">
        <v>5013.8061712775889</v>
      </c>
      <c r="AD135" s="67">
        <v>4223.6871423913499</v>
      </c>
      <c r="AE135" s="67">
        <v>5788.2168107603993</v>
      </c>
      <c r="AF135" s="67">
        <v>3648</v>
      </c>
      <c r="AG135" s="67">
        <v>2758</v>
      </c>
      <c r="AH135" s="67">
        <v>4627</v>
      </c>
      <c r="AI135" s="67">
        <v>3838</v>
      </c>
      <c r="AJ135" s="67">
        <v>2880</v>
      </c>
      <c r="AK135" s="67">
        <v>4766</v>
      </c>
      <c r="AL135" s="68">
        <v>2961</v>
      </c>
      <c r="AM135" s="68">
        <v>2239</v>
      </c>
      <c r="AN135" s="68">
        <v>3629</v>
      </c>
      <c r="AO135" s="68">
        <v>2780</v>
      </c>
      <c r="AP135" s="68">
        <v>1853</v>
      </c>
      <c r="AQ135" s="68">
        <v>3858</v>
      </c>
      <c r="AR135" s="67">
        <v>-181</v>
      </c>
      <c r="AS135" s="67">
        <v>-1270</v>
      </c>
      <c r="AT135" s="67">
        <v>1093</v>
      </c>
      <c r="AU135" s="67" t="s">
        <v>423</v>
      </c>
      <c r="AV135" s="67">
        <v>4429.9258588152561</v>
      </c>
      <c r="AW135" s="67">
        <v>3744.4048605054199</v>
      </c>
      <c r="AX135" s="67">
        <v>5168.768491222022</v>
      </c>
      <c r="AY135" s="67">
        <v>4808.3219436129675</v>
      </c>
      <c r="AZ135" s="67">
        <v>4077.8862776069532</v>
      </c>
      <c r="BA135" s="67">
        <v>5539.5526959063181</v>
      </c>
      <c r="BB135" s="67">
        <v>4438</v>
      </c>
      <c r="BC135" s="67">
        <v>3389</v>
      </c>
      <c r="BD135" s="67">
        <v>5529</v>
      </c>
      <c r="BE135" s="67">
        <v>5000</v>
      </c>
      <c r="BF135" s="67">
        <v>3911</v>
      </c>
      <c r="BG135" s="67">
        <v>6128</v>
      </c>
      <c r="BH135" s="68">
        <v>5893</v>
      </c>
      <c r="BI135" s="68">
        <v>4618</v>
      </c>
      <c r="BJ135" s="68">
        <v>7520</v>
      </c>
      <c r="BK135" s="68">
        <v>6575</v>
      </c>
      <c r="BL135" s="68">
        <v>4892</v>
      </c>
      <c r="BM135" s="68">
        <v>8487</v>
      </c>
      <c r="BN135" s="67">
        <v>682</v>
      </c>
      <c r="BO135" s="67">
        <v>-1906</v>
      </c>
      <c r="BP135" s="67">
        <v>2858</v>
      </c>
      <c r="BQ135" s="67" t="s">
        <v>423</v>
      </c>
      <c r="BR135" s="15"/>
      <c r="BS135" s="15"/>
    </row>
    <row r="136" spans="1:71" x14ac:dyDescent="0.45">
      <c r="A136" s="66" t="s">
        <v>368</v>
      </c>
      <c r="B136" s="66" t="s">
        <v>60</v>
      </c>
      <c r="C136" s="66" t="s">
        <v>84</v>
      </c>
      <c r="D136" s="67">
        <v>205.80414226459885</v>
      </c>
      <c r="E136" s="67">
        <v>137.61556380890258</v>
      </c>
      <c r="F136" s="67">
        <v>298.23051716800637</v>
      </c>
      <c r="G136" s="67">
        <v>84.014606283943792</v>
      </c>
      <c r="H136" s="67">
        <v>50.161828936205872</v>
      </c>
      <c r="I136" s="67">
        <v>130.77935289233184</v>
      </c>
      <c r="J136" s="67">
        <v>188</v>
      </c>
      <c r="K136" s="67">
        <v>85</v>
      </c>
      <c r="L136" s="67">
        <v>356</v>
      </c>
      <c r="M136" s="67">
        <v>349</v>
      </c>
      <c r="N136" s="67">
        <v>172</v>
      </c>
      <c r="O136" s="67">
        <v>679</v>
      </c>
      <c r="P136" s="68">
        <v>167</v>
      </c>
      <c r="Q136" s="68">
        <v>109</v>
      </c>
      <c r="R136" s="68">
        <v>293</v>
      </c>
      <c r="S136" s="68">
        <v>164</v>
      </c>
      <c r="T136" s="68">
        <v>40</v>
      </c>
      <c r="U136" s="68">
        <v>430</v>
      </c>
      <c r="V136" s="67">
        <v>-3</v>
      </c>
      <c r="W136" s="67">
        <v>-348</v>
      </c>
      <c r="X136" s="67">
        <v>267</v>
      </c>
      <c r="Y136" s="67" t="s">
        <v>423</v>
      </c>
      <c r="Z136" s="67">
        <v>1050.2218017031291</v>
      </c>
      <c r="AA136" s="67">
        <v>748.30026738560332</v>
      </c>
      <c r="AB136" s="67">
        <v>1433.7504072451659</v>
      </c>
      <c r="AC136" s="67">
        <v>675.55388995130056</v>
      </c>
      <c r="AD136" s="67">
        <v>366.78981126007818</v>
      </c>
      <c r="AE136" s="67">
        <v>1075.9909934293698</v>
      </c>
      <c r="AF136" s="67">
        <v>661</v>
      </c>
      <c r="AG136" s="67">
        <v>547</v>
      </c>
      <c r="AH136" s="67">
        <v>847</v>
      </c>
      <c r="AI136" s="67">
        <v>630</v>
      </c>
      <c r="AJ136" s="67">
        <v>364</v>
      </c>
      <c r="AK136" s="67">
        <v>919</v>
      </c>
      <c r="AL136" s="68">
        <v>536</v>
      </c>
      <c r="AM136" s="68">
        <v>453</v>
      </c>
      <c r="AN136" s="68">
        <v>659</v>
      </c>
      <c r="AO136" s="68">
        <v>569</v>
      </c>
      <c r="AP136" s="68">
        <v>313</v>
      </c>
      <c r="AQ136" s="68">
        <v>880</v>
      </c>
      <c r="AR136" s="67">
        <v>33</v>
      </c>
      <c r="AS136" s="67">
        <v>-265</v>
      </c>
      <c r="AT136" s="67">
        <v>343</v>
      </c>
      <c r="AU136" s="67" t="s">
        <v>423</v>
      </c>
      <c r="AV136" s="67">
        <v>868.45708284132786</v>
      </c>
      <c r="AW136" s="67">
        <v>676</v>
      </c>
      <c r="AX136" s="67">
        <v>1161.670966786126</v>
      </c>
      <c r="AY136" s="67">
        <v>1175.5752101443309</v>
      </c>
      <c r="AZ136" s="67">
        <v>789.75162305354115</v>
      </c>
      <c r="BA136" s="67">
        <v>1578.8313445435742</v>
      </c>
      <c r="BB136" s="67">
        <v>1081</v>
      </c>
      <c r="BC136" s="67">
        <v>932</v>
      </c>
      <c r="BD136" s="67">
        <v>1351</v>
      </c>
      <c r="BE136" s="67">
        <v>1035</v>
      </c>
      <c r="BF136" s="67">
        <v>714</v>
      </c>
      <c r="BG136" s="67">
        <v>1336</v>
      </c>
      <c r="BH136" s="68">
        <v>1171</v>
      </c>
      <c r="BI136" s="68">
        <v>1020</v>
      </c>
      <c r="BJ136" s="68">
        <v>1365</v>
      </c>
      <c r="BK136" s="68">
        <v>1063</v>
      </c>
      <c r="BL136" s="68">
        <v>738</v>
      </c>
      <c r="BM136" s="68">
        <v>1486</v>
      </c>
      <c r="BN136" s="67">
        <v>-108</v>
      </c>
      <c r="BO136" s="67">
        <v>-486</v>
      </c>
      <c r="BP136" s="67">
        <v>300</v>
      </c>
      <c r="BQ136" s="67" t="s">
        <v>423</v>
      </c>
      <c r="BR136" s="15"/>
      <c r="BS136" s="15"/>
    </row>
    <row r="137" spans="1:71" x14ac:dyDescent="0.45">
      <c r="A137" s="66" t="s">
        <v>369</v>
      </c>
      <c r="B137" s="66" t="s">
        <v>60</v>
      </c>
      <c r="C137" s="66" t="s">
        <v>94</v>
      </c>
      <c r="D137" s="67">
        <v>357.42936425905157</v>
      </c>
      <c r="E137" s="67">
        <v>255.93589275089079</v>
      </c>
      <c r="F137" s="67">
        <v>519.52212609718231</v>
      </c>
      <c r="G137" s="67">
        <v>235.77350868088837</v>
      </c>
      <c r="H137" s="67">
        <v>186.0688712168523</v>
      </c>
      <c r="I137" s="67">
        <v>332.67949418520823</v>
      </c>
      <c r="J137" s="67">
        <v>222</v>
      </c>
      <c r="K137" s="67">
        <v>150</v>
      </c>
      <c r="L137" s="67">
        <v>347</v>
      </c>
      <c r="M137" s="67">
        <v>153</v>
      </c>
      <c r="N137" s="67">
        <v>117</v>
      </c>
      <c r="O137" s="67">
        <v>218</v>
      </c>
      <c r="P137" s="68">
        <v>136</v>
      </c>
      <c r="Q137" s="68">
        <v>82</v>
      </c>
      <c r="R137" s="68">
        <v>263</v>
      </c>
      <c r="S137" s="68">
        <v>130</v>
      </c>
      <c r="T137" s="68">
        <v>38</v>
      </c>
      <c r="U137" s="68">
        <v>341</v>
      </c>
      <c r="V137" s="67">
        <v>-6</v>
      </c>
      <c r="W137" s="67">
        <v>-237</v>
      </c>
      <c r="X137" s="67">
        <v>195</v>
      </c>
      <c r="Y137" s="67" t="s">
        <v>423</v>
      </c>
      <c r="Z137" s="67">
        <v>932.97935656493564</v>
      </c>
      <c r="AA137" s="67">
        <v>719.9834712988212</v>
      </c>
      <c r="AB137" s="67">
        <v>1141.8837717551726</v>
      </c>
      <c r="AC137" s="67">
        <v>927.9646129958295</v>
      </c>
      <c r="AD137" s="67">
        <v>776.07538906625132</v>
      </c>
      <c r="AE137" s="67">
        <v>1140.8230917412884</v>
      </c>
      <c r="AF137" s="67">
        <v>842</v>
      </c>
      <c r="AG137" s="67">
        <v>608</v>
      </c>
      <c r="AH137" s="67">
        <v>1091</v>
      </c>
      <c r="AI137" s="67">
        <v>806</v>
      </c>
      <c r="AJ137" s="67">
        <v>698</v>
      </c>
      <c r="AK137" s="67">
        <v>945</v>
      </c>
      <c r="AL137" s="68">
        <v>1005</v>
      </c>
      <c r="AM137" s="68">
        <v>730</v>
      </c>
      <c r="AN137" s="68">
        <v>1258</v>
      </c>
      <c r="AO137" s="68">
        <v>789</v>
      </c>
      <c r="AP137" s="68">
        <v>545</v>
      </c>
      <c r="AQ137" s="68">
        <v>1159</v>
      </c>
      <c r="AR137" s="67">
        <v>-216</v>
      </c>
      <c r="AS137" s="67">
        <v>-550</v>
      </c>
      <c r="AT137" s="67">
        <v>270</v>
      </c>
      <c r="AU137" s="67" t="s">
        <v>423</v>
      </c>
      <c r="AV137" s="67">
        <v>622.1837011636253</v>
      </c>
      <c r="AW137" s="67">
        <v>466.98123938699365</v>
      </c>
      <c r="AX137" s="67">
        <v>765.14440106701113</v>
      </c>
      <c r="AY137" s="67">
        <v>757.26187832328208</v>
      </c>
      <c r="AZ137" s="67">
        <v>624.87974282465098</v>
      </c>
      <c r="BA137" s="67">
        <v>952.21734135157396</v>
      </c>
      <c r="BB137" s="67">
        <v>821</v>
      </c>
      <c r="BC137" s="67">
        <v>603</v>
      </c>
      <c r="BD137" s="67">
        <v>1082</v>
      </c>
      <c r="BE137" s="67">
        <v>678</v>
      </c>
      <c r="BF137" s="67">
        <v>588</v>
      </c>
      <c r="BG137" s="67">
        <v>802</v>
      </c>
      <c r="BH137" s="68">
        <v>869</v>
      </c>
      <c r="BI137" s="68">
        <v>654</v>
      </c>
      <c r="BJ137" s="68">
        <v>1123</v>
      </c>
      <c r="BK137" s="68">
        <v>1142</v>
      </c>
      <c r="BL137" s="68">
        <v>769</v>
      </c>
      <c r="BM137" s="68">
        <v>1519</v>
      </c>
      <c r="BN137" s="67">
        <v>273</v>
      </c>
      <c r="BO137" s="67">
        <v>-179</v>
      </c>
      <c r="BP137" s="67">
        <v>688</v>
      </c>
      <c r="BQ137" s="67" t="s">
        <v>423</v>
      </c>
      <c r="BR137" s="15"/>
      <c r="BS137" s="15"/>
    </row>
    <row r="138" spans="1:71" x14ac:dyDescent="0.45">
      <c r="A138" s="66" t="s">
        <v>371</v>
      </c>
      <c r="B138" s="66" t="s">
        <v>60</v>
      </c>
      <c r="C138" s="66" t="s">
        <v>111</v>
      </c>
      <c r="D138" s="67">
        <v>95.970783633160806</v>
      </c>
      <c r="E138" s="67">
        <v>80.403962991170815</v>
      </c>
      <c r="F138" s="67">
        <v>128.03862569616169</v>
      </c>
      <c r="G138" s="67">
        <v>77.294691536496785</v>
      </c>
      <c r="H138" s="67">
        <v>64.261865756708815</v>
      </c>
      <c r="I138" s="67">
        <v>222.05748276403892</v>
      </c>
      <c r="J138" s="67">
        <v>57</v>
      </c>
      <c r="K138" s="67">
        <v>37</v>
      </c>
      <c r="L138" s="67">
        <v>191</v>
      </c>
      <c r="M138" s="67">
        <v>57</v>
      </c>
      <c r="N138" s="67">
        <v>31</v>
      </c>
      <c r="O138" s="67">
        <v>197</v>
      </c>
      <c r="P138" s="68">
        <v>81</v>
      </c>
      <c r="Q138" s="68">
        <v>23</v>
      </c>
      <c r="R138" s="68">
        <v>176</v>
      </c>
      <c r="S138" s="68">
        <v>66</v>
      </c>
      <c r="T138" s="68">
        <v>20</v>
      </c>
      <c r="U138" s="68">
        <v>162</v>
      </c>
      <c r="V138" s="67">
        <v>-15</v>
      </c>
      <c r="W138" s="67">
        <v>-135</v>
      </c>
      <c r="X138" s="67">
        <v>105</v>
      </c>
      <c r="Y138" s="67" t="s">
        <v>423</v>
      </c>
      <c r="Z138" s="67">
        <v>363.32986358205551</v>
      </c>
      <c r="AA138" s="67">
        <v>313.38360471196057</v>
      </c>
      <c r="AB138" s="67">
        <v>447.69076893473493</v>
      </c>
      <c r="AC138" s="67">
        <v>276.73432169054229</v>
      </c>
      <c r="AD138" s="67">
        <v>202.12702930671529</v>
      </c>
      <c r="AE138" s="67">
        <v>330.15621064947322</v>
      </c>
      <c r="AF138" s="67">
        <v>345</v>
      </c>
      <c r="AG138" s="67">
        <v>261</v>
      </c>
      <c r="AH138" s="67">
        <v>446</v>
      </c>
      <c r="AI138" s="67">
        <v>283</v>
      </c>
      <c r="AJ138" s="67">
        <v>223</v>
      </c>
      <c r="AK138" s="67">
        <v>405</v>
      </c>
      <c r="AL138" s="68">
        <v>346</v>
      </c>
      <c r="AM138" s="68">
        <v>217</v>
      </c>
      <c r="AN138" s="68">
        <v>666</v>
      </c>
      <c r="AO138" s="68">
        <v>185</v>
      </c>
      <c r="AP138" s="68">
        <v>115</v>
      </c>
      <c r="AQ138" s="68">
        <v>315</v>
      </c>
      <c r="AR138" s="67">
        <v>-161</v>
      </c>
      <c r="AS138" s="67">
        <v>-513</v>
      </c>
      <c r="AT138" s="67">
        <v>30</v>
      </c>
      <c r="AU138" s="67" t="s">
        <v>423</v>
      </c>
      <c r="AV138" s="67">
        <v>387.69935278478368</v>
      </c>
      <c r="AW138" s="67">
        <v>336.63692133186856</v>
      </c>
      <c r="AX138" s="67">
        <v>478.97832760785866</v>
      </c>
      <c r="AY138" s="67">
        <v>364.97098677296088</v>
      </c>
      <c r="AZ138" s="67">
        <v>271.66366786852171</v>
      </c>
      <c r="BA138" s="67">
        <v>437.45655065567149</v>
      </c>
      <c r="BB138" s="67">
        <v>389</v>
      </c>
      <c r="BC138" s="67">
        <v>318</v>
      </c>
      <c r="BD138" s="67">
        <v>509</v>
      </c>
      <c r="BE138" s="67">
        <v>498</v>
      </c>
      <c r="BF138" s="67">
        <v>399</v>
      </c>
      <c r="BG138" s="67">
        <v>665</v>
      </c>
      <c r="BH138" s="68">
        <v>515</v>
      </c>
      <c r="BI138" s="68">
        <v>354</v>
      </c>
      <c r="BJ138" s="68">
        <v>829</v>
      </c>
      <c r="BK138" s="68">
        <v>468</v>
      </c>
      <c r="BL138" s="68">
        <v>352</v>
      </c>
      <c r="BM138" s="68">
        <v>604</v>
      </c>
      <c r="BN138" s="67">
        <v>-47</v>
      </c>
      <c r="BO138" s="67">
        <v>-373</v>
      </c>
      <c r="BP138" s="67">
        <v>168</v>
      </c>
      <c r="BQ138" s="67" t="s">
        <v>423</v>
      </c>
      <c r="BR138" s="15"/>
      <c r="BS138" s="15"/>
    </row>
    <row r="139" spans="1:71" x14ac:dyDescent="0.45">
      <c r="A139" s="66" t="s">
        <v>372</v>
      </c>
      <c r="B139" s="66" t="s">
        <v>60</v>
      </c>
      <c r="C139" s="66" t="s">
        <v>163</v>
      </c>
      <c r="D139" s="67">
        <v>492.75263150523369</v>
      </c>
      <c r="E139" s="67">
        <v>360.5130907844644</v>
      </c>
      <c r="F139" s="67">
        <v>734.28588755283761</v>
      </c>
      <c r="G139" s="67">
        <v>243.2321391108695</v>
      </c>
      <c r="H139" s="67">
        <v>177.56236516830805</v>
      </c>
      <c r="I139" s="67">
        <v>337.7831848125349</v>
      </c>
      <c r="J139" s="67">
        <v>259</v>
      </c>
      <c r="K139" s="67">
        <v>166</v>
      </c>
      <c r="L139" s="67">
        <v>429</v>
      </c>
      <c r="M139" s="67">
        <v>234</v>
      </c>
      <c r="N139" s="67">
        <v>160</v>
      </c>
      <c r="O139" s="67">
        <v>380</v>
      </c>
      <c r="P139" s="68">
        <v>194</v>
      </c>
      <c r="Q139" s="68">
        <v>105</v>
      </c>
      <c r="R139" s="68">
        <v>397</v>
      </c>
      <c r="S139" s="68">
        <v>251</v>
      </c>
      <c r="T139" s="68">
        <v>56</v>
      </c>
      <c r="U139" s="68">
        <v>506</v>
      </c>
      <c r="V139" s="67">
        <v>57</v>
      </c>
      <c r="W139" s="67">
        <v>-241</v>
      </c>
      <c r="X139" s="67">
        <v>333</v>
      </c>
      <c r="Y139" s="67" t="s">
        <v>423</v>
      </c>
      <c r="Z139" s="67">
        <v>963.90318603721062</v>
      </c>
      <c r="AA139" s="67">
        <v>760.44559523082705</v>
      </c>
      <c r="AB139" s="67">
        <v>1165.0394017054834</v>
      </c>
      <c r="AC139" s="67">
        <v>1206.8870969384982</v>
      </c>
      <c r="AD139" s="67">
        <v>923.55698750071792</v>
      </c>
      <c r="AE139" s="67">
        <v>1491.9269426553114</v>
      </c>
      <c r="AF139" s="67">
        <v>923</v>
      </c>
      <c r="AG139" s="67">
        <v>650</v>
      </c>
      <c r="AH139" s="67">
        <v>1222</v>
      </c>
      <c r="AI139" s="67">
        <v>1033</v>
      </c>
      <c r="AJ139" s="67">
        <v>786</v>
      </c>
      <c r="AK139" s="67">
        <v>1288</v>
      </c>
      <c r="AL139" s="68">
        <v>981</v>
      </c>
      <c r="AM139" s="68">
        <v>706</v>
      </c>
      <c r="AN139" s="68">
        <v>1289</v>
      </c>
      <c r="AO139" s="68">
        <v>872</v>
      </c>
      <c r="AP139" s="68">
        <v>603</v>
      </c>
      <c r="AQ139" s="68">
        <v>1324</v>
      </c>
      <c r="AR139" s="67">
        <v>-109</v>
      </c>
      <c r="AS139" s="67">
        <v>-515</v>
      </c>
      <c r="AT139" s="67">
        <v>405</v>
      </c>
      <c r="AU139" s="67" t="s">
        <v>423</v>
      </c>
      <c r="AV139" s="67">
        <v>590.02476128685328</v>
      </c>
      <c r="AW139" s="67">
        <v>451.91010512342768</v>
      </c>
      <c r="AX139" s="67">
        <v>738.91093839340249</v>
      </c>
      <c r="AY139" s="67">
        <v>691.07908329131419</v>
      </c>
      <c r="AZ139" s="67">
        <v>511.04281036383418</v>
      </c>
      <c r="BA139" s="67">
        <v>940.92565178250584</v>
      </c>
      <c r="BB139" s="67">
        <v>741</v>
      </c>
      <c r="BC139" s="67">
        <v>507</v>
      </c>
      <c r="BD139" s="67">
        <v>997</v>
      </c>
      <c r="BE139" s="67">
        <v>1103</v>
      </c>
      <c r="BF139" s="67">
        <v>919</v>
      </c>
      <c r="BG139" s="67">
        <v>1370</v>
      </c>
      <c r="BH139" s="68">
        <v>976</v>
      </c>
      <c r="BI139" s="68">
        <v>669</v>
      </c>
      <c r="BJ139" s="68">
        <v>1297</v>
      </c>
      <c r="BK139" s="68">
        <v>1277</v>
      </c>
      <c r="BL139" s="68">
        <v>886</v>
      </c>
      <c r="BM139" s="68">
        <v>1780</v>
      </c>
      <c r="BN139" s="67">
        <v>301</v>
      </c>
      <c r="BO139" s="67">
        <v>-222</v>
      </c>
      <c r="BP139" s="67">
        <v>887</v>
      </c>
      <c r="BQ139" s="67" t="s">
        <v>423</v>
      </c>
      <c r="BR139" s="15"/>
      <c r="BS139" s="15"/>
    </row>
    <row r="140" spans="1:71" x14ac:dyDescent="0.45">
      <c r="A140" s="66" t="s">
        <v>373</v>
      </c>
      <c r="B140" s="66" t="s">
        <v>60</v>
      </c>
      <c r="C140" s="66" t="s">
        <v>166</v>
      </c>
      <c r="D140" s="67">
        <v>153.17463051137904</v>
      </c>
      <c r="E140" s="67">
        <v>134.6254115142481</v>
      </c>
      <c r="F140" s="67">
        <v>189.45345458275864</v>
      </c>
      <c r="G140" s="67">
        <v>84.812359233217776</v>
      </c>
      <c r="H140" s="67">
        <v>72.499153304226184</v>
      </c>
      <c r="I140" s="67">
        <v>131.98688157573329</v>
      </c>
      <c r="J140" s="67">
        <v>99</v>
      </c>
      <c r="K140" s="67">
        <v>51</v>
      </c>
      <c r="L140" s="67">
        <v>198</v>
      </c>
      <c r="M140" s="67">
        <v>84</v>
      </c>
      <c r="N140" s="67">
        <v>61</v>
      </c>
      <c r="O140" s="67">
        <v>141</v>
      </c>
      <c r="P140" s="68">
        <v>106</v>
      </c>
      <c r="Q140" s="68">
        <v>70</v>
      </c>
      <c r="R140" s="68">
        <v>236</v>
      </c>
      <c r="S140" s="68">
        <v>125</v>
      </c>
      <c r="T140" s="68">
        <v>41</v>
      </c>
      <c r="U140" s="68">
        <v>339</v>
      </c>
      <c r="V140" s="67">
        <v>19</v>
      </c>
      <c r="W140" s="67">
        <v>-190</v>
      </c>
      <c r="X140" s="67">
        <v>235</v>
      </c>
      <c r="Y140" s="67" t="s">
        <v>423</v>
      </c>
      <c r="Z140" s="67">
        <v>481.70618160374408</v>
      </c>
      <c r="AA140" s="67">
        <v>423.14124261486677</v>
      </c>
      <c r="AB140" s="67">
        <v>553.48140918171873</v>
      </c>
      <c r="AC140" s="67">
        <v>372.54350677844326</v>
      </c>
      <c r="AD140" s="67">
        <v>317.04503317168474</v>
      </c>
      <c r="AE140" s="67">
        <v>425.34196677257432</v>
      </c>
      <c r="AF140" s="67">
        <v>345</v>
      </c>
      <c r="AG140" s="67">
        <v>289</v>
      </c>
      <c r="AH140" s="67">
        <v>517</v>
      </c>
      <c r="AI140" s="67">
        <v>423</v>
      </c>
      <c r="AJ140" s="67">
        <v>338</v>
      </c>
      <c r="AK140" s="67">
        <v>549</v>
      </c>
      <c r="AL140" s="68">
        <v>462</v>
      </c>
      <c r="AM140" s="68">
        <v>364</v>
      </c>
      <c r="AN140" s="68">
        <v>599</v>
      </c>
      <c r="AO140" s="68">
        <v>440</v>
      </c>
      <c r="AP140" s="68">
        <v>260</v>
      </c>
      <c r="AQ140" s="68">
        <v>867</v>
      </c>
      <c r="AR140" s="67">
        <v>-22</v>
      </c>
      <c r="AS140" s="67">
        <v>-243</v>
      </c>
      <c r="AT140" s="67">
        <v>384</v>
      </c>
      <c r="AU140" s="67" t="s">
        <v>423</v>
      </c>
      <c r="AV140" s="67">
        <v>488.11918788487691</v>
      </c>
      <c r="AW140" s="67">
        <v>434.89442703480529</v>
      </c>
      <c r="AX140" s="67">
        <v>561.88150686756671</v>
      </c>
      <c r="AY140" s="67">
        <v>405.64413398833898</v>
      </c>
      <c r="AZ140" s="67">
        <v>354.36103061303203</v>
      </c>
      <c r="BA140" s="67">
        <v>479.41562483020499</v>
      </c>
      <c r="BB140" s="67">
        <v>485</v>
      </c>
      <c r="BC140" s="67">
        <v>345</v>
      </c>
      <c r="BD140" s="67">
        <v>668</v>
      </c>
      <c r="BE140" s="67">
        <v>537</v>
      </c>
      <c r="BF140" s="67">
        <v>452</v>
      </c>
      <c r="BG140" s="67">
        <v>709</v>
      </c>
      <c r="BH140" s="68">
        <v>634</v>
      </c>
      <c r="BI140" s="68">
        <v>524</v>
      </c>
      <c r="BJ140" s="68">
        <v>795</v>
      </c>
      <c r="BK140" s="68">
        <v>788</v>
      </c>
      <c r="BL140" s="68">
        <v>462</v>
      </c>
      <c r="BM140" s="68">
        <v>1159</v>
      </c>
      <c r="BN140" s="67">
        <v>154</v>
      </c>
      <c r="BO140" s="67">
        <v>-296</v>
      </c>
      <c r="BP140" s="67">
        <v>527</v>
      </c>
      <c r="BQ140" s="67" t="s">
        <v>423</v>
      </c>
      <c r="BR140" s="15"/>
      <c r="BS140" s="15"/>
    </row>
    <row r="141" spans="1:71" x14ac:dyDescent="0.45">
      <c r="A141" s="66" t="s">
        <v>374</v>
      </c>
      <c r="B141" s="66" t="s">
        <v>60</v>
      </c>
      <c r="C141" s="66" t="s">
        <v>168</v>
      </c>
      <c r="D141" s="67">
        <v>102.15826770012497</v>
      </c>
      <c r="E141" s="67">
        <v>87.435349599933176</v>
      </c>
      <c r="F141" s="67">
        <v>179.77389580925333</v>
      </c>
      <c r="G141" s="67">
        <v>124.80358036712829</v>
      </c>
      <c r="H141" s="67">
        <v>39.391804253703896</v>
      </c>
      <c r="I141" s="67">
        <v>498.29554055136231</v>
      </c>
      <c r="J141" s="67">
        <v>82</v>
      </c>
      <c r="K141" s="67">
        <v>34</v>
      </c>
      <c r="L141" s="67">
        <v>280</v>
      </c>
      <c r="M141" s="67">
        <v>86</v>
      </c>
      <c r="N141" s="67">
        <v>21</v>
      </c>
      <c r="O141" s="67">
        <v>173</v>
      </c>
      <c r="P141" s="68">
        <v>105</v>
      </c>
      <c r="Q141" s="68">
        <v>19</v>
      </c>
      <c r="R141" s="68">
        <v>256</v>
      </c>
      <c r="S141" s="68">
        <v>52</v>
      </c>
      <c r="T141" s="68">
        <v>11</v>
      </c>
      <c r="U141" s="68">
        <v>188</v>
      </c>
      <c r="V141" s="67">
        <v>-53</v>
      </c>
      <c r="W141" s="67">
        <v>-275</v>
      </c>
      <c r="X141" s="67">
        <v>123</v>
      </c>
      <c r="Y141" s="67" t="s">
        <v>423</v>
      </c>
      <c r="Z141" s="67">
        <v>497.15437796630033</v>
      </c>
      <c r="AA141" s="67">
        <v>406.10008354314726</v>
      </c>
      <c r="AB141" s="67">
        <v>581.98781082215862</v>
      </c>
      <c r="AC141" s="67">
        <v>330.53241590853764</v>
      </c>
      <c r="AD141" s="67">
        <v>152.31040082324282</v>
      </c>
      <c r="AE141" s="67">
        <v>437.38706118576425</v>
      </c>
      <c r="AF141" s="67">
        <v>355</v>
      </c>
      <c r="AG141" s="67">
        <v>256</v>
      </c>
      <c r="AH141" s="67">
        <v>458</v>
      </c>
      <c r="AI141" s="67">
        <v>357</v>
      </c>
      <c r="AJ141" s="67">
        <v>237</v>
      </c>
      <c r="AK141" s="67">
        <v>521</v>
      </c>
      <c r="AL141" s="68">
        <v>360</v>
      </c>
      <c r="AM141" s="68">
        <v>210</v>
      </c>
      <c r="AN141" s="68">
        <v>545</v>
      </c>
      <c r="AO141" s="68">
        <v>295</v>
      </c>
      <c r="AP141" s="68">
        <v>159</v>
      </c>
      <c r="AQ141" s="68">
        <v>551</v>
      </c>
      <c r="AR141" s="67">
        <v>-65</v>
      </c>
      <c r="AS141" s="67">
        <v>-281</v>
      </c>
      <c r="AT141" s="67">
        <v>213</v>
      </c>
      <c r="AU141" s="67" t="s">
        <v>423</v>
      </c>
      <c r="AV141" s="67">
        <v>297.68735433357466</v>
      </c>
      <c r="AW141" s="67">
        <v>246.19360982330363</v>
      </c>
      <c r="AX141" s="67">
        <v>358.01032287015772</v>
      </c>
      <c r="AY141" s="67">
        <v>284.66400372433407</v>
      </c>
      <c r="AZ141" s="67">
        <v>125.68951168563096</v>
      </c>
      <c r="BA141" s="67">
        <v>387.35985222661805</v>
      </c>
      <c r="BB141" s="67">
        <v>396</v>
      </c>
      <c r="BC141" s="67">
        <v>288</v>
      </c>
      <c r="BD141" s="67">
        <v>510</v>
      </c>
      <c r="BE141" s="67">
        <v>540</v>
      </c>
      <c r="BF141" s="67">
        <v>346</v>
      </c>
      <c r="BG141" s="67">
        <v>716</v>
      </c>
      <c r="BH141" s="68">
        <v>496</v>
      </c>
      <c r="BI141" s="68">
        <v>318</v>
      </c>
      <c r="BJ141" s="68">
        <v>708</v>
      </c>
      <c r="BK141" s="68">
        <v>668</v>
      </c>
      <c r="BL141" s="68">
        <v>431</v>
      </c>
      <c r="BM141" s="68">
        <v>920</v>
      </c>
      <c r="BN141" s="67">
        <v>172</v>
      </c>
      <c r="BO141" s="67">
        <v>-126</v>
      </c>
      <c r="BP141" s="67">
        <v>475</v>
      </c>
      <c r="BQ141" s="67" t="s">
        <v>423</v>
      </c>
      <c r="BR141" s="15"/>
      <c r="BS141" s="15"/>
    </row>
    <row r="142" spans="1:71" x14ac:dyDescent="0.45">
      <c r="A142" s="66" t="s">
        <v>376</v>
      </c>
      <c r="B142" s="66" t="s">
        <v>60</v>
      </c>
      <c r="C142" s="66" t="s">
        <v>176</v>
      </c>
      <c r="D142" s="67">
        <v>591.23291470325705</v>
      </c>
      <c r="E142" s="67">
        <v>518.76002811583544</v>
      </c>
      <c r="F142" s="67">
        <v>723.81086505816108</v>
      </c>
      <c r="G142" s="67">
        <v>380.2249964574936</v>
      </c>
      <c r="H142" s="67">
        <v>263.97385737487957</v>
      </c>
      <c r="I142" s="67">
        <v>539.30982400583616</v>
      </c>
      <c r="J142" s="67">
        <v>336</v>
      </c>
      <c r="K142" s="67">
        <v>145</v>
      </c>
      <c r="L142" s="67">
        <v>713</v>
      </c>
      <c r="M142" s="67">
        <v>331</v>
      </c>
      <c r="N142" s="67">
        <v>196</v>
      </c>
      <c r="O142" s="67">
        <v>587</v>
      </c>
      <c r="P142" s="68">
        <v>248</v>
      </c>
      <c r="Q142" s="68">
        <v>142</v>
      </c>
      <c r="R142" s="68">
        <v>442</v>
      </c>
      <c r="S142" s="68">
        <v>286</v>
      </c>
      <c r="T142" s="68">
        <v>84</v>
      </c>
      <c r="U142" s="68">
        <v>925</v>
      </c>
      <c r="V142" s="67">
        <v>38</v>
      </c>
      <c r="W142" s="67">
        <v>-601</v>
      </c>
      <c r="X142" s="67">
        <v>670</v>
      </c>
      <c r="Y142" s="67" t="s">
        <v>423</v>
      </c>
      <c r="Z142" s="67">
        <v>1319.8842391102194</v>
      </c>
      <c r="AA142" s="67">
        <v>1203.7861891377845</v>
      </c>
      <c r="AB142" s="67">
        <v>1479.1123575964248</v>
      </c>
      <c r="AC142" s="67">
        <v>1413.1446651236604</v>
      </c>
      <c r="AD142" s="67">
        <v>958.74461500768052</v>
      </c>
      <c r="AE142" s="67">
        <v>1896.9730966042398</v>
      </c>
      <c r="AF142" s="67">
        <v>1468</v>
      </c>
      <c r="AG142" s="67">
        <v>908</v>
      </c>
      <c r="AH142" s="67">
        <v>2238</v>
      </c>
      <c r="AI142" s="67">
        <v>1472</v>
      </c>
      <c r="AJ142" s="67">
        <v>866</v>
      </c>
      <c r="AK142" s="67">
        <v>2248</v>
      </c>
      <c r="AL142" s="68">
        <v>1455</v>
      </c>
      <c r="AM142" s="68">
        <v>1036</v>
      </c>
      <c r="AN142" s="68">
        <v>2062</v>
      </c>
      <c r="AO142" s="68">
        <v>1206</v>
      </c>
      <c r="AP142" s="68">
        <v>585</v>
      </c>
      <c r="AQ142" s="68">
        <v>2429</v>
      </c>
      <c r="AR142" s="67">
        <v>-249</v>
      </c>
      <c r="AS142" s="67">
        <v>-1171</v>
      </c>
      <c r="AT142" s="67">
        <v>962</v>
      </c>
      <c r="AU142" s="67" t="s">
        <v>423</v>
      </c>
      <c r="AV142" s="67">
        <v>1111.8828461865235</v>
      </c>
      <c r="AW142" s="67">
        <v>1020.2394887954639</v>
      </c>
      <c r="AX142" s="67">
        <v>1249.9141909554021</v>
      </c>
      <c r="AY142" s="67">
        <v>1446.3992775058712</v>
      </c>
      <c r="AZ142" s="67">
        <v>966.08650007367964</v>
      </c>
      <c r="BA142" s="67">
        <v>1924.2799159116244</v>
      </c>
      <c r="BB142" s="67">
        <v>1676</v>
      </c>
      <c r="BC142" s="67">
        <v>940</v>
      </c>
      <c r="BD142" s="67">
        <v>2514</v>
      </c>
      <c r="BE142" s="67">
        <v>2154</v>
      </c>
      <c r="BF142" s="67">
        <v>1318</v>
      </c>
      <c r="BG142" s="67">
        <v>2961</v>
      </c>
      <c r="BH142" s="68">
        <v>1743</v>
      </c>
      <c r="BI142" s="68">
        <v>1155</v>
      </c>
      <c r="BJ142" s="68">
        <v>2277</v>
      </c>
      <c r="BK142" s="68">
        <v>2363</v>
      </c>
      <c r="BL142" s="68">
        <v>1317</v>
      </c>
      <c r="BM142" s="68">
        <v>3780</v>
      </c>
      <c r="BN142" s="67">
        <v>620</v>
      </c>
      <c r="BO142" s="67">
        <v>-918</v>
      </c>
      <c r="BP142" s="67">
        <v>2157</v>
      </c>
      <c r="BQ142" s="67" t="s">
        <v>423</v>
      </c>
      <c r="BR142" s="15"/>
      <c r="BS142" s="15"/>
    </row>
    <row r="143" spans="1:71" x14ac:dyDescent="0.45">
      <c r="A143" s="66" t="s">
        <v>377</v>
      </c>
      <c r="B143" s="66" t="s">
        <v>60</v>
      </c>
      <c r="C143" s="66" t="s">
        <v>179</v>
      </c>
      <c r="D143" s="67">
        <v>247.89047056493916</v>
      </c>
      <c r="E143" s="67">
        <v>228.43066395904975</v>
      </c>
      <c r="F143" s="67">
        <v>283.6706691388743</v>
      </c>
      <c r="G143" s="67">
        <v>251.53827652819066</v>
      </c>
      <c r="H143" s="67">
        <v>219.18370886074257</v>
      </c>
      <c r="I143" s="67">
        <v>331.24844081552783</v>
      </c>
      <c r="J143" s="67">
        <v>237</v>
      </c>
      <c r="K143" s="67">
        <v>156</v>
      </c>
      <c r="L143" s="67">
        <v>377</v>
      </c>
      <c r="M143" s="67">
        <v>351</v>
      </c>
      <c r="N143" s="67">
        <v>213</v>
      </c>
      <c r="O143" s="67">
        <v>648</v>
      </c>
      <c r="P143" s="68">
        <v>207</v>
      </c>
      <c r="Q143" s="68">
        <v>121</v>
      </c>
      <c r="R143" s="68">
        <v>400</v>
      </c>
      <c r="S143" s="68">
        <v>149</v>
      </c>
      <c r="T143" s="68">
        <v>55</v>
      </c>
      <c r="U143" s="68">
        <v>298</v>
      </c>
      <c r="V143" s="67">
        <v>-58</v>
      </c>
      <c r="W143" s="67">
        <v>-288</v>
      </c>
      <c r="X143" s="67">
        <v>120</v>
      </c>
      <c r="Y143" s="67" t="s">
        <v>423</v>
      </c>
      <c r="Z143" s="67">
        <v>981.32067829735774</v>
      </c>
      <c r="AA143" s="67">
        <v>921.09899800837616</v>
      </c>
      <c r="AB143" s="67">
        <v>1064.0647941710461</v>
      </c>
      <c r="AC143" s="67">
        <v>956.05973953597186</v>
      </c>
      <c r="AD143" s="67">
        <v>863.84723764932221</v>
      </c>
      <c r="AE143" s="67">
        <v>1116.5711612969658</v>
      </c>
      <c r="AF143" s="67">
        <v>978</v>
      </c>
      <c r="AG143" s="67">
        <v>792</v>
      </c>
      <c r="AH143" s="67">
        <v>1167</v>
      </c>
      <c r="AI143" s="67">
        <v>1064</v>
      </c>
      <c r="AJ143" s="67">
        <v>858</v>
      </c>
      <c r="AK143" s="67">
        <v>1372</v>
      </c>
      <c r="AL143" s="68">
        <v>897</v>
      </c>
      <c r="AM143" s="68">
        <v>680</v>
      </c>
      <c r="AN143" s="68">
        <v>1115</v>
      </c>
      <c r="AO143" s="68">
        <v>579</v>
      </c>
      <c r="AP143" s="68">
        <v>418</v>
      </c>
      <c r="AQ143" s="68">
        <v>765</v>
      </c>
      <c r="AR143" s="67">
        <v>-318</v>
      </c>
      <c r="AS143" s="67">
        <v>-590</v>
      </c>
      <c r="AT143" s="67">
        <v>-30</v>
      </c>
      <c r="AU143" s="67" t="s">
        <v>428</v>
      </c>
      <c r="AV143" s="67">
        <v>991.7888511377032</v>
      </c>
      <c r="AW143" s="67">
        <v>931.84188215565723</v>
      </c>
      <c r="AX143" s="67">
        <v>1070.9835778792381</v>
      </c>
      <c r="AY143" s="67">
        <v>1136.4019839358377</v>
      </c>
      <c r="AZ143" s="67">
        <v>1037.1778420188589</v>
      </c>
      <c r="BA143" s="67">
        <v>1325.3324112193391</v>
      </c>
      <c r="BB143" s="67">
        <v>1388</v>
      </c>
      <c r="BC143" s="67">
        <v>1134</v>
      </c>
      <c r="BD143" s="67">
        <v>1625</v>
      </c>
      <c r="BE143" s="67">
        <v>1476</v>
      </c>
      <c r="BF143" s="67">
        <v>1225</v>
      </c>
      <c r="BG143" s="67">
        <v>1846</v>
      </c>
      <c r="BH143" s="68">
        <v>1550</v>
      </c>
      <c r="BI143" s="68">
        <v>1273</v>
      </c>
      <c r="BJ143" s="68">
        <v>1852</v>
      </c>
      <c r="BK143" s="68">
        <v>1654</v>
      </c>
      <c r="BL143" s="68">
        <v>1426</v>
      </c>
      <c r="BM143" s="68">
        <v>1959</v>
      </c>
      <c r="BN143" s="67">
        <v>104</v>
      </c>
      <c r="BO143" s="67">
        <v>-258</v>
      </c>
      <c r="BP143" s="67">
        <v>520</v>
      </c>
      <c r="BQ143" s="67" t="s">
        <v>423</v>
      </c>
      <c r="BR143" s="15"/>
      <c r="BS143" s="15"/>
    </row>
    <row r="144" spans="1:71" x14ac:dyDescent="0.45">
      <c r="A144" s="66" t="s">
        <v>378</v>
      </c>
      <c r="B144" s="66" t="s">
        <v>60</v>
      </c>
      <c r="C144" s="66" t="s">
        <v>186</v>
      </c>
      <c r="D144" s="67">
        <v>99.577669872373107</v>
      </c>
      <c r="E144" s="67">
        <v>56.808488770521308</v>
      </c>
      <c r="F144" s="67">
        <v>218.71155890471448</v>
      </c>
      <c r="G144" s="67">
        <v>48.550323933015477</v>
      </c>
      <c r="H144" s="67">
        <v>34.85889157238919</v>
      </c>
      <c r="I144" s="67">
        <v>192.87419804085684</v>
      </c>
      <c r="J144" s="67">
        <v>73</v>
      </c>
      <c r="K144" s="67">
        <v>46</v>
      </c>
      <c r="L144" s="67">
        <v>177</v>
      </c>
      <c r="M144" s="67">
        <v>92</v>
      </c>
      <c r="N144" s="67">
        <v>57</v>
      </c>
      <c r="O144" s="67">
        <v>205</v>
      </c>
      <c r="P144" s="68">
        <v>85</v>
      </c>
      <c r="Q144" s="68">
        <v>51</v>
      </c>
      <c r="R144" s="68">
        <v>181</v>
      </c>
      <c r="S144" s="68">
        <v>87</v>
      </c>
      <c r="T144" s="68">
        <v>31</v>
      </c>
      <c r="U144" s="68">
        <v>188</v>
      </c>
      <c r="V144" s="67">
        <v>2</v>
      </c>
      <c r="W144" s="67">
        <v>-145</v>
      </c>
      <c r="X144" s="67">
        <v>110</v>
      </c>
      <c r="Y144" s="67" t="s">
        <v>423</v>
      </c>
      <c r="Z144" s="67">
        <v>341.81040688534466</v>
      </c>
      <c r="AA144" s="67">
        <v>238</v>
      </c>
      <c r="AB144" s="67">
        <v>469.19241144256131</v>
      </c>
      <c r="AC144" s="67">
        <v>360.08410094782027</v>
      </c>
      <c r="AD144" s="67">
        <v>274.97498219869834</v>
      </c>
      <c r="AE144" s="67">
        <v>541.09980148581656</v>
      </c>
      <c r="AF144" s="67">
        <v>352</v>
      </c>
      <c r="AG144" s="67">
        <v>264</v>
      </c>
      <c r="AH144" s="67">
        <v>741</v>
      </c>
      <c r="AI144" s="67">
        <v>295</v>
      </c>
      <c r="AJ144" s="67">
        <v>226</v>
      </c>
      <c r="AK144" s="67">
        <v>428</v>
      </c>
      <c r="AL144" s="68">
        <v>292</v>
      </c>
      <c r="AM144" s="68">
        <v>220</v>
      </c>
      <c r="AN144" s="68">
        <v>403</v>
      </c>
      <c r="AO144" s="68">
        <v>286</v>
      </c>
      <c r="AP144" s="68">
        <v>189</v>
      </c>
      <c r="AQ144" s="68">
        <v>449</v>
      </c>
      <c r="AR144" s="67">
        <v>-6</v>
      </c>
      <c r="AS144" s="67">
        <v>-152</v>
      </c>
      <c r="AT144" s="67">
        <v>166</v>
      </c>
      <c r="AU144" s="67" t="s">
        <v>423</v>
      </c>
      <c r="AV144" s="67">
        <v>578.24054638890709</v>
      </c>
      <c r="AW144" s="67">
        <v>402.59002087257971</v>
      </c>
      <c r="AX144" s="67">
        <v>771.89059088117324</v>
      </c>
      <c r="AY144" s="67">
        <v>358.36557511916425</v>
      </c>
      <c r="AZ144" s="67">
        <v>266.30494955445317</v>
      </c>
      <c r="BA144" s="67">
        <v>553.16442250818807</v>
      </c>
      <c r="BB144" s="67">
        <v>608</v>
      </c>
      <c r="BC144" s="67">
        <v>487</v>
      </c>
      <c r="BD144" s="67">
        <v>1273</v>
      </c>
      <c r="BE144" s="67">
        <v>578</v>
      </c>
      <c r="BF144" s="67">
        <v>441</v>
      </c>
      <c r="BG144" s="67">
        <v>755</v>
      </c>
      <c r="BH144" s="68">
        <v>552</v>
      </c>
      <c r="BI144" s="68">
        <v>455</v>
      </c>
      <c r="BJ144" s="68">
        <v>743</v>
      </c>
      <c r="BK144" s="68">
        <v>617</v>
      </c>
      <c r="BL144" s="68">
        <v>473</v>
      </c>
      <c r="BM144" s="68">
        <v>817</v>
      </c>
      <c r="BN144" s="67">
        <v>65</v>
      </c>
      <c r="BO144" s="67">
        <v>-155</v>
      </c>
      <c r="BP144" s="67">
        <v>273</v>
      </c>
      <c r="BQ144" s="67" t="s">
        <v>423</v>
      </c>
      <c r="BR144" s="15"/>
      <c r="BS144" s="15"/>
    </row>
    <row r="145" spans="1:71" x14ac:dyDescent="0.45">
      <c r="A145" s="66" t="s">
        <v>379</v>
      </c>
      <c r="B145" s="66" t="s">
        <v>60</v>
      </c>
      <c r="C145" s="66" t="s">
        <v>192</v>
      </c>
      <c r="D145" s="67">
        <v>343.31145181527472</v>
      </c>
      <c r="E145" s="67">
        <v>273.57299136377071</v>
      </c>
      <c r="F145" s="67">
        <v>435.44710814293734</v>
      </c>
      <c r="G145" s="67">
        <v>327.95539263519532</v>
      </c>
      <c r="H145" s="67">
        <v>222.92708421977014</v>
      </c>
      <c r="I145" s="67">
        <v>571.72609295876362</v>
      </c>
      <c r="J145" s="67">
        <v>289</v>
      </c>
      <c r="K145" s="67">
        <v>181</v>
      </c>
      <c r="L145" s="67">
        <v>531</v>
      </c>
      <c r="M145" s="67">
        <v>205</v>
      </c>
      <c r="N145" s="67">
        <v>85</v>
      </c>
      <c r="O145" s="67">
        <v>328</v>
      </c>
      <c r="P145" s="68">
        <v>171</v>
      </c>
      <c r="Q145" s="68">
        <v>110</v>
      </c>
      <c r="R145" s="68">
        <v>308</v>
      </c>
      <c r="S145" s="68">
        <v>140</v>
      </c>
      <c r="T145" s="68">
        <v>49</v>
      </c>
      <c r="U145" s="68">
        <v>309</v>
      </c>
      <c r="V145" s="67">
        <v>-31</v>
      </c>
      <c r="W145" s="67">
        <v>-233</v>
      </c>
      <c r="X145" s="67">
        <v>150</v>
      </c>
      <c r="Y145" s="67" t="s">
        <v>423</v>
      </c>
      <c r="Z145" s="67">
        <v>1075.379949888129</v>
      </c>
      <c r="AA145" s="67">
        <v>885.55685907115833</v>
      </c>
      <c r="AB145" s="67">
        <v>1251.9693077334227</v>
      </c>
      <c r="AC145" s="67">
        <v>1046.1205490130535</v>
      </c>
      <c r="AD145" s="67">
        <v>858.17100025922673</v>
      </c>
      <c r="AE145" s="67">
        <v>1283.5898715254636</v>
      </c>
      <c r="AF145" s="67">
        <v>813</v>
      </c>
      <c r="AG145" s="67">
        <v>676</v>
      </c>
      <c r="AH145" s="67">
        <v>975</v>
      </c>
      <c r="AI145" s="67">
        <v>963</v>
      </c>
      <c r="AJ145" s="67">
        <v>667</v>
      </c>
      <c r="AK145" s="67">
        <v>1207</v>
      </c>
      <c r="AL145" s="68">
        <v>864</v>
      </c>
      <c r="AM145" s="68">
        <v>730</v>
      </c>
      <c r="AN145" s="68">
        <v>1070</v>
      </c>
      <c r="AO145" s="68">
        <v>654</v>
      </c>
      <c r="AP145" s="68">
        <v>477</v>
      </c>
      <c r="AQ145" s="68">
        <v>931</v>
      </c>
      <c r="AR145" s="67">
        <v>-210</v>
      </c>
      <c r="AS145" s="67">
        <v>-466</v>
      </c>
      <c r="AT145" s="67">
        <v>98</v>
      </c>
      <c r="AU145" s="67" t="s">
        <v>423</v>
      </c>
      <c r="AV145" s="67">
        <v>688.2703686023475</v>
      </c>
      <c r="AW145" s="67">
        <v>566.88789207334435</v>
      </c>
      <c r="AX145" s="67">
        <v>813.58822194015045</v>
      </c>
      <c r="AY145" s="67">
        <v>811.92405835175089</v>
      </c>
      <c r="AZ145" s="67">
        <v>653.45125412652067</v>
      </c>
      <c r="BA145" s="67">
        <v>1010.8734802405437</v>
      </c>
      <c r="BB145" s="67">
        <v>654</v>
      </c>
      <c r="BC145" s="67">
        <v>534</v>
      </c>
      <c r="BD145" s="67">
        <v>802</v>
      </c>
      <c r="BE145" s="67">
        <v>937</v>
      </c>
      <c r="BF145" s="67">
        <v>705</v>
      </c>
      <c r="BG145" s="67">
        <v>1276</v>
      </c>
      <c r="BH145" s="68">
        <v>871</v>
      </c>
      <c r="BI145" s="68">
        <v>724</v>
      </c>
      <c r="BJ145" s="68">
        <v>1039</v>
      </c>
      <c r="BK145" s="68">
        <v>1121</v>
      </c>
      <c r="BL145" s="68">
        <v>860</v>
      </c>
      <c r="BM145" s="68">
        <v>1430</v>
      </c>
      <c r="BN145" s="67">
        <v>250</v>
      </c>
      <c r="BO145" s="67">
        <v>-42</v>
      </c>
      <c r="BP145" s="67">
        <v>576</v>
      </c>
      <c r="BQ145" s="67" t="s">
        <v>423</v>
      </c>
      <c r="BR145" s="15"/>
      <c r="BS145" s="15"/>
    </row>
    <row r="146" spans="1:71" x14ac:dyDescent="0.45">
      <c r="A146" s="66" t="s">
        <v>381</v>
      </c>
      <c r="B146" s="66" t="s">
        <v>60</v>
      </c>
      <c r="C146" s="66" t="s">
        <v>196</v>
      </c>
      <c r="D146" s="67">
        <v>359.99422963153586</v>
      </c>
      <c r="E146" s="67">
        <v>306.23627832383545</v>
      </c>
      <c r="F146" s="67">
        <v>477.64674893845375</v>
      </c>
      <c r="G146" s="67">
        <v>140.09009847873619</v>
      </c>
      <c r="H146" s="67">
        <v>113.06928215827084</v>
      </c>
      <c r="I146" s="67">
        <v>217.65985830564699</v>
      </c>
      <c r="J146" s="67">
        <v>202</v>
      </c>
      <c r="K146" s="67">
        <v>114</v>
      </c>
      <c r="L146" s="67">
        <v>376</v>
      </c>
      <c r="M146" s="67">
        <v>235</v>
      </c>
      <c r="N146" s="67">
        <v>138</v>
      </c>
      <c r="O146" s="67">
        <v>399</v>
      </c>
      <c r="P146" s="68">
        <v>189</v>
      </c>
      <c r="Q146" s="68">
        <v>111</v>
      </c>
      <c r="R146" s="68">
        <v>384</v>
      </c>
      <c r="S146" s="68">
        <v>178</v>
      </c>
      <c r="T146" s="68">
        <v>51</v>
      </c>
      <c r="U146" s="68">
        <v>475</v>
      </c>
      <c r="V146" s="67">
        <v>-11</v>
      </c>
      <c r="W146" s="67">
        <v>-384</v>
      </c>
      <c r="X146" s="67">
        <v>283</v>
      </c>
      <c r="Y146" s="67" t="s">
        <v>423</v>
      </c>
      <c r="Z146" s="67">
        <v>893.05872602588477</v>
      </c>
      <c r="AA146" s="67">
        <v>788.14417837663677</v>
      </c>
      <c r="AB146" s="67">
        <v>1038.8734839390922</v>
      </c>
      <c r="AC146" s="67">
        <v>949.35748338601638</v>
      </c>
      <c r="AD146" s="67">
        <v>797.79971066914652</v>
      </c>
      <c r="AE146" s="67">
        <v>1166.0101345381406</v>
      </c>
      <c r="AF146" s="67">
        <v>865</v>
      </c>
      <c r="AG146" s="67">
        <v>504</v>
      </c>
      <c r="AH146" s="67">
        <v>1298</v>
      </c>
      <c r="AI146" s="67">
        <v>874</v>
      </c>
      <c r="AJ146" s="67">
        <v>516</v>
      </c>
      <c r="AK146" s="67">
        <v>1246</v>
      </c>
      <c r="AL146" s="68">
        <v>655</v>
      </c>
      <c r="AM146" s="68">
        <v>503</v>
      </c>
      <c r="AN146" s="68">
        <v>862</v>
      </c>
      <c r="AO146" s="68">
        <v>527</v>
      </c>
      <c r="AP146" s="68">
        <v>319</v>
      </c>
      <c r="AQ146" s="68">
        <v>968</v>
      </c>
      <c r="AR146" s="67">
        <v>-128</v>
      </c>
      <c r="AS146" s="67">
        <v>-468</v>
      </c>
      <c r="AT146" s="67">
        <v>344</v>
      </c>
      <c r="AU146" s="67" t="s">
        <v>423</v>
      </c>
      <c r="AV146" s="67">
        <v>932.94704434257915</v>
      </c>
      <c r="AW146" s="67">
        <v>823.35541705835544</v>
      </c>
      <c r="AX146" s="67">
        <v>1086.6593357703409</v>
      </c>
      <c r="AY146" s="67">
        <v>715.55241813524754</v>
      </c>
      <c r="AZ146" s="67">
        <v>567.6350118014991</v>
      </c>
      <c r="BA146" s="67">
        <v>875.43385936063123</v>
      </c>
      <c r="BB146" s="67">
        <v>1075</v>
      </c>
      <c r="BC146" s="67">
        <v>642</v>
      </c>
      <c r="BD146" s="67">
        <v>1553</v>
      </c>
      <c r="BE146" s="67">
        <v>1246</v>
      </c>
      <c r="BF146" s="67">
        <v>859</v>
      </c>
      <c r="BG146" s="67">
        <v>1709</v>
      </c>
      <c r="BH146" s="68">
        <v>1256</v>
      </c>
      <c r="BI146" s="68">
        <v>1033</v>
      </c>
      <c r="BJ146" s="68">
        <v>1579</v>
      </c>
      <c r="BK146" s="68">
        <v>1134</v>
      </c>
      <c r="BL146" s="68">
        <v>747</v>
      </c>
      <c r="BM146" s="68">
        <v>1513</v>
      </c>
      <c r="BN146" s="67">
        <v>-122</v>
      </c>
      <c r="BO146" s="67">
        <v>-786</v>
      </c>
      <c r="BP146" s="67">
        <v>317</v>
      </c>
      <c r="BQ146" s="67" t="s">
        <v>423</v>
      </c>
      <c r="BR146" s="15"/>
      <c r="BS146" s="15"/>
    </row>
    <row r="147" spans="1:71" x14ac:dyDescent="0.45">
      <c r="A147" s="66" t="s">
        <v>382</v>
      </c>
      <c r="B147" s="66" t="s">
        <v>60</v>
      </c>
      <c r="C147" s="66" t="s">
        <v>205</v>
      </c>
      <c r="D147" s="67">
        <v>375.01042880297729</v>
      </c>
      <c r="E147" s="67">
        <v>317.68565322310207</v>
      </c>
      <c r="F147" s="67">
        <v>484.36050096558745</v>
      </c>
      <c r="G147" s="67">
        <v>283.42704053907704</v>
      </c>
      <c r="H147" s="67">
        <v>230.15040039886935</v>
      </c>
      <c r="I147" s="67">
        <v>360.17860229938526</v>
      </c>
      <c r="J147" s="67">
        <v>352</v>
      </c>
      <c r="K147" s="67">
        <v>250</v>
      </c>
      <c r="L147" s="67">
        <v>464</v>
      </c>
      <c r="M147" s="67">
        <v>278</v>
      </c>
      <c r="N147" s="67">
        <v>165</v>
      </c>
      <c r="O147" s="67">
        <v>397</v>
      </c>
      <c r="P147" s="68">
        <v>201</v>
      </c>
      <c r="Q147" s="68">
        <v>136</v>
      </c>
      <c r="R147" s="68">
        <v>329</v>
      </c>
      <c r="S147" s="68">
        <v>236</v>
      </c>
      <c r="T147" s="68">
        <v>58</v>
      </c>
      <c r="U147" s="68">
        <v>407</v>
      </c>
      <c r="V147" s="67">
        <v>35</v>
      </c>
      <c r="W147" s="67">
        <v>-177</v>
      </c>
      <c r="X147" s="67">
        <v>204</v>
      </c>
      <c r="Y147" s="67" t="s">
        <v>423</v>
      </c>
      <c r="Z147" s="67">
        <v>953.94197983855406</v>
      </c>
      <c r="AA147" s="67">
        <v>860.58596522488915</v>
      </c>
      <c r="AB147" s="67">
        <v>1068.6730446374925</v>
      </c>
      <c r="AC147" s="67">
        <v>1221.6685551036562</v>
      </c>
      <c r="AD147" s="67">
        <v>1015.9045691097098</v>
      </c>
      <c r="AE147" s="67">
        <v>1432.7952801537369</v>
      </c>
      <c r="AF147" s="67">
        <v>773</v>
      </c>
      <c r="AG147" s="67">
        <v>637</v>
      </c>
      <c r="AH147" s="67">
        <v>936</v>
      </c>
      <c r="AI147" s="67">
        <v>830</v>
      </c>
      <c r="AJ147" s="67">
        <v>624</v>
      </c>
      <c r="AK147" s="67">
        <v>1061</v>
      </c>
      <c r="AL147" s="68">
        <v>713</v>
      </c>
      <c r="AM147" s="68">
        <v>520</v>
      </c>
      <c r="AN147" s="68">
        <v>938</v>
      </c>
      <c r="AO147" s="68">
        <v>607</v>
      </c>
      <c r="AP147" s="68">
        <v>405</v>
      </c>
      <c r="AQ147" s="68">
        <v>842</v>
      </c>
      <c r="AR147" s="67">
        <v>-106</v>
      </c>
      <c r="AS147" s="67">
        <v>-417</v>
      </c>
      <c r="AT147" s="67">
        <v>215</v>
      </c>
      <c r="AU147" s="67" t="s">
        <v>423</v>
      </c>
      <c r="AV147" s="67">
        <v>806.04759135846859</v>
      </c>
      <c r="AW147" s="67">
        <v>722.4923942237026</v>
      </c>
      <c r="AX147" s="67">
        <v>914.91122825426044</v>
      </c>
      <c r="AY147" s="67">
        <v>776.44278457078508</v>
      </c>
      <c r="AZ147" s="67">
        <v>643.20752290728285</v>
      </c>
      <c r="BA147" s="67">
        <v>905.07374738356816</v>
      </c>
      <c r="BB147" s="67">
        <v>927</v>
      </c>
      <c r="BC147" s="67">
        <v>791</v>
      </c>
      <c r="BD147" s="67">
        <v>1143</v>
      </c>
      <c r="BE147" s="67">
        <v>986</v>
      </c>
      <c r="BF147" s="67">
        <v>767</v>
      </c>
      <c r="BG147" s="67">
        <v>1250</v>
      </c>
      <c r="BH147" s="68">
        <v>1258</v>
      </c>
      <c r="BI147" s="68">
        <v>1037</v>
      </c>
      <c r="BJ147" s="68">
        <v>1601</v>
      </c>
      <c r="BK147" s="68">
        <v>1390</v>
      </c>
      <c r="BL147" s="68">
        <v>1023</v>
      </c>
      <c r="BM147" s="68">
        <v>1796</v>
      </c>
      <c r="BN147" s="67">
        <v>132</v>
      </c>
      <c r="BO147" s="67">
        <v>-402</v>
      </c>
      <c r="BP147" s="67">
        <v>552</v>
      </c>
      <c r="BQ147" s="67" t="s">
        <v>423</v>
      </c>
      <c r="BR147" s="15"/>
      <c r="BS147" s="15"/>
    </row>
    <row r="148" spans="1:71" x14ac:dyDescent="0.45">
      <c r="A148" s="66" t="s">
        <v>383</v>
      </c>
      <c r="B148" s="66" t="s">
        <v>60</v>
      </c>
      <c r="C148" s="66" t="s">
        <v>206</v>
      </c>
      <c r="D148" s="67">
        <v>305.85682665765279</v>
      </c>
      <c r="E148" s="67">
        <v>215.81152687006224</v>
      </c>
      <c r="F148" s="67">
        <v>401.72052631653202</v>
      </c>
      <c r="G148" s="67">
        <v>166.32390336427824</v>
      </c>
      <c r="H148" s="67">
        <v>126.06769339470239</v>
      </c>
      <c r="I148" s="67">
        <v>236.24087334315325</v>
      </c>
      <c r="J148" s="67">
        <v>224</v>
      </c>
      <c r="K148" s="67">
        <v>144</v>
      </c>
      <c r="L148" s="67">
        <v>337</v>
      </c>
      <c r="M148" s="67">
        <v>209</v>
      </c>
      <c r="N148" s="67">
        <v>137</v>
      </c>
      <c r="O148" s="67">
        <v>331</v>
      </c>
      <c r="P148" s="68">
        <v>208</v>
      </c>
      <c r="Q148" s="68">
        <v>111</v>
      </c>
      <c r="R148" s="68">
        <v>422</v>
      </c>
      <c r="S148" s="68">
        <v>160</v>
      </c>
      <c r="T148" s="68">
        <v>53</v>
      </c>
      <c r="U148" s="68">
        <v>446</v>
      </c>
      <c r="V148" s="67">
        <v>-48</v>
      </c>
      <c r="W148" s="67">
        <v>-403</v>
      </c>
      <c r="X148" s="67">
        <v>243</v>
      </c>
      <c r="Y148" s="67" t="s">
        <v>423</v>
      </c>
      <c r="Z148" s="67">
        <v>1152.060123342598</v>
      </c>
      <c r="AA148" s="67">
        <v>807.99650328914049</v>
      </c>
      <c r="AB148" s="67">
        <v>1496.2481142923955</v>
      </c>
      <c r="AC148" s="67">
        <v>935.91452092732652</v>
      </c>
      <c r="AD148" s="67">
        <v>698.24190213494796</v>
      </c>
      <c r="AE148" s="67">
        <v>1279.1725847033713</v>
      </c>
      <c r="AF148" s="67">
        <v>1258</v>
      </c>
      <c r="AG148" s="67">
        <v>848</v>
      </c>
      <c r="AH148" s="67">
        <v>1702</v>
      </c>
      <c r="AI148" s="67">
        <v>1198</v>
      </c>
      <c r="AJ148" s="67">
        <v>794</v>
      </c>
      <c r="AK148" s="67">
        <v>1602</v>
      </c>
      <c r="AL148" s="68">
        <v>887</v>
      </c>
      <c r="AM148" s="68">
        <v>559</v>
      </c>
      <c r="AN148" s="68">
        <v>1342</v>
      </c>
      <c r="AO148" s="68">
        <v>707</v>
      </c>
      <c r="AP148" s="68">
        <v>435</v>
      </c>
      <c r="AQ148" s="68">
        <v>1273</v>
      </c>
      <c r="AR148" s="67">
        <v>-180</v>
      </c>
      <c r="AS148" s="67">
        <v>-714</v>
      </c>
      <c r="AT148" s="67">
        <v>481</v>
      </c>
      <c r="AU148" s="67" t="s">
        <v>423</v>
      </c>
      <c r="AV148" s="67">
        <v>1134.536093938874</v>
      </c>
      <c r="AW148" s="67">
        <v>786.82710421023216</v>
      </c>
      <c r="AX148" s="67">
        <v>1501.853990906299</v>
      </c>
      <c r="AY148" s="67">
        <v>1540.7615757083954</v>
      </c>
      <c r="AZ148" s="67">
        <v>1246.1632192062518</v>
      </c>
      <c r="BA148" s="67">
        <v>2025.1344302539678</v>
      </c>
      <c r="BB148" s="67">
        <v>1197</v>
      </c>
      <c r="BC148" s="67">
        <v>799</v>
      </c>
      <c r="BD148" s="67">
        <v>1642</v>
      </c>
      <c r="BE148" s="67">
        <v>1431</v>
      </c>
      <c r="BF148" s="67">
        <v>1005</v>
      </c>
      <c r="BG148" s="67">
        <v>1902</v>
      </c>
      <c r="BH148" s="68">
        <v>1675</v>
      </c>
      <c r="BI148" s="68">
        <v>1035</v>
      </c>
      <c r="BJ148" s="68">
        <v>2262</v>
      </c>
      <c r="BK148" s="68">
        <v>1431</v>
      </c>
      <c r="BL148" s="68">
        <v>973</v>
      </c>
      <c r="BM148" s="68">
        <v>1945</v>
      </c>
      <c r="BN148" s="67">
        <v>-244</v>
      </c>
      <c r="BO148" s="67">
        <v>-988</v>
      </c>
      <c r="BP148" s="67">
        <v>566</v>
      </c>
      <c r="BQ148" s="67" t="s">
        <v>423</v>
      </c>
      <c r="BR148" s="15"/>
      <c r="BS148" s="15"/>
    </row>
    <row r="149" spans="1:71" x14ac:dyDescent="0.45">
      <c r="A149" s="66" t="s">
        <v>385</v>
      </c>
      <c r="B149" s="66" t="s">
        <v>52</v>
      </c>
      <c r="C149" s="66" t="s">
        <v>51</v>
      </c>
      <c r="D149" s="67">
        <v>150.78287271762855</v>
      </c>
      <c r="E149" s="67">
        <v>131.45075998081236</v>
      </c>
      <c r="F149" s="67">
        <v>203.18535879020857</v>
      </c>
      <c r="G149" s="67">
        <v>120.86682627201405</v>
      </c>
      <c r="H149" s="67">
        <v>98.872505034951089</v>
      </c>
      <c r="I149" s="67">
        <v>263.11459419274905</v>
      </c>
      <c r="J149" s="67">
        <v>167</v>
      </c>
      <c r="K149" s="67">
        <v>103</v>
      </c>
      <c r="L149" s="67">
        <v>345</v>
      </c>
      <c r="M149" s="67">
        <v>184</v>
      </c>
      <c r="N149" s="67">
        <v>99</v>
      </c>
      <c r="O149" s="67">
        <v>403</v>
      </c>
      <c r="P149" s="68">
        <v>161</v>
      </c>
      <c r="Q149" s="68">
        <v>76</v>
      </c>
      <c r="R149" s="68">
        <v>490</v>
      </c>
      <c r="S149" s="68">
        <v>142</v>
      </c>
      <c r="T149" s="68">
        <v>43</v>
      </c>
      <c r="U149" s="68">
        <v>307</v>
      </c>
      <c r="V149" s="67">
        <v>-19</v>
      </c>
      <c r="W149" s="67">
        <v>-351</v>
      </c>
      <c r="X149" s="67">
        <v>167</v>
      </c>
      <c r="Y149" s="67" t="s">
        <v>423</v>
      </c>
      <c r="Z149" s="67">
        <v>776.37333463538687</v>
      </c>
      <c r="AA149" s="67">
        <v>680.53002555480816</v>
      </c>
      <c r="AB149" s="67">
        <v>898.72833669890235</v>
      </c>
      <c r="AC149" s="67">
        <v>786.57604760542802</v>
      </c>
      <c r="AD149" s="67">
        <v>653.90473025452127</v>
      </c>
      <c r="AE149" s="67">
        <v>985.04651291400012</v>
      </c>
      <c r="AF149" s="67">
        <v>763</v>
      </c>
      <c r="AG149" s="67">
        <v>631</v>
      </c>
      <c r="AH149" s="67">
        <v>931</v>
      </c>
      <c r="AI149" s="67">
        <v>693</v>
      </c>
      <c r="AJ149" s="67">
        <v>529</v>
      </c>
      <c r="AK149" s="67">
        <v>911</v>
      </c>
      <c r="AL149" s="68">
        <v>775</v>
      </c>
      <c r="AM149" s="68">
        <v>577</v>
      </c>
      <c r="AN149" s="68">
        <v>1003</v>
      </c>
      <c r="AO149" s="68">
        <v>549</v>
      </c>
      <c r="AP149" s="68">
        <v>375</v>
      </c>
      <c r="AQ149" s="68">
        <v>812</v>
      </c>
      <c r="AR149" s="67">
        <v>-226</v>
      </c>
      <c r="AS149" s="67">
        <v>-505</v>
      </c>
      <c r="AT149" s="67">
        <v>123</v>
      </c>
      <c r="AU149" s="67" t="s">
        <v>423</v>
      </c>
      <c r="AV149" s="67">
        <v>581.84379264698464</v>
      </c>
      <c r="AW149" s="67">
        <v>511.8107291340915</v>
      </c>
      <c r="AX149" s="67">
        <v>697.20092615490307</v>
      </c>
      <c r="AY149" s="67">
        <v>810.55712612255786</v>
      </c>
      <c r="AZ149" s="67">
        <v>674.39840036221972</v>
      </c>
      <c r="BA149" s="67">
        <v>992.2510395402071</v>
      </c>
      <c r="BB149" s="67">
        <v>802</v>
      </c>
      <c r="BC149" s="67">
        <v>669</v>
      </c>
      <c r="BD149" s="67">
        <v>1001</v>
      </c>
      <c r="BE149" s="67">
        <v>787</v>
      </c>
      <c r="BF149" s="67">
        <v>603</v>
      </c>
      <c r="BG149" s="67">
        <v>993</v>
      </c>
      <c r="BH149" s="68">
        <v>915</v>
      </c>
      <c r="BI149" s="68">
        <v>683</v>
      </c>
      <c r="BJ149" s="68">
        <v>1154</v>
      </c>
      <c r="BK149" s="68">
        <v>1162</v>
      </c>
      <c r="BL149" s="68">
        <v>901</v>
      </c>
      <c r="BM149" s="68">
        <v>1540</v>
      </c>
      <c r="BN149" s="67">
        <v>247</v>
      </c>
      <c r="BO149" s="67">
        <v>-83</v>
      </c>
      <c r="BP149" s="67">
        <v>676</v>
      </c>
      <c r="BQ149" s="67" t="s">
        <v>423</v>
      </c>
      <c r="BR149" s="15"/>
      <c r="BS149" s="15"/>
    </row>
    <row r="150" spans="1:71" x14ac:dyDescent="0.45">
      <c r="A150" s="66" t="s">
        <v>387</v>
      </c>
      <c r="B150" s="66" t="s">
        <v>52</v>
      </c>
      <c r="C150" s="66" t="s">
        <v>68</v>
      </c>
      <c r="D150" s="67">
        <v>1006.0442086139425</v>
      </c>
      <c r="E150" s="67">
        <v>660.42473874460575</v>
      </c>
      <c r="F150" s="67">
        <v>1521.4946990278202</v>
      </c>
      <c r="G150" s="67">
        <v>324.99527879617403</v>
      </c>
      <c r="H150" s="67">
        <v>280.04167218253417</v>
      </c>
      <c r="I150" s="67">
        <v>403.77845478865083</v>
      </c>
      <c r="J150" s="67">
        <v>566</v>
      </c>
      <c r="K150" s="67">
        <v>357</v>
      </c>
      <c r="L150" s="67">
        <v>800</v>
      </c>
      <c r="M150" s="67">
        <v>528</v>
      </c>
      <c r="N150" s="67">
        <v>306</v>
      </c>
      <c r="O150" s="67">
        <v>775</v>
      </c>
      <c r="P150" s="68">
        <v>404</v>
      </c>
      <c r="Q150" s="68">
        <v>187</v>
      </c>
      <c r="R150" s="68">
        <v>762</v>
      </c>
      <c r="S150" s="68">
        <v>434</v>
      </c>
      <c r="T150" s="68">
        <v>122</v>
      </c>
      <c r="U150" s="68">
        <v>778</v>
      </c>
      <c r="V150" s="67">
        <v>30</v>
      </c>
      <c r="W150" s="67">
        <v>-442</v>
      </c>
      <c r="X150" s="67">
        <v>468</v>
      </c>
      <c r="Y150" s="67" t="s">
        <v>423</v>
      </c>
      <c r="Z150" s="67">
        <v>2036.7206387030369</v>
      </c>
      <c r="AA150" s="67">
        <v>1631.1023972371258</v>
      </c>
      <c r="AB150" s="67">
        <v>2455.7119015763856</v>
      </c>
      <c r="AC150" s="67">
        <v>1958.3588890805636</v>
      </c>
      <c r="AD150" s="67">
        <v>1725.1228774212827</v>
      </c>
      <c r="AE150" s="67">
        <v>2246.4179387702943</v>
      </c>
      <c r="AF150" s="67">
        <v>1298</v>
      </c>
      <c r="AG150" s="67">
        <v>998</v>
      </c>
      <c r="AH150" s="67">
        <v>1686</v>
      </c>
      <c r="AI150" s="67">
        <v>1357</v>
      </c>
      <c r="AJ150" s="67">
        <v>965</v>
      </c>
      <c r="AK150" s="67">
        <v>1792</v>
      </c>
      <c r="AL150" s="68">
        <v>1285</v>
      </c>
      <c r="AM150" s="68">
        <v>913</v>
      </c>
      <c r="AN150" s="68">
        <v>1617</v>
      </c>
      <c r="AO150" s="68">
        <v>892</v>
      </c>
      <c r="AP150" s="68">
        <v>530</v>
      </c>
      <c r="AQ150" s="68">
        <v>1301</v>
      </c>
      <c r="AR150" s="67">
        <v>-393</v>
      </c>
      <c r="AS150" s="67">
        <v>-905</v>
      </c>
      <c r="AT150" s="67">
        <v>192</v>
      </c>
      <c r="AU150" s="67" t="s">
        <v>423</v>
      </c>
      <c r="AV150" s="67">
        <v>1639.8284826262252</v>
      </c>
      <c r="AW150" s="67">
        <v>1608</v>
      </c>
      <c r="AX150" s="67">
        <v>1970.6873023401181</v>
      </c>
      <c r="AY150" s="67">
        <v>2157.6458321232626</v>
      </c>
      <c r="AZ150" s="67">
        <v>1925.2498713411392</v>
      </c>
      <c r="BA150" s="67">
        <v>2436.8548549275561</v>
      </c>
      <c r="BB150" s="67">
        <v>2298</v>
      </c>
      <c r="BC150" s="67">
        <v>1795</v>
      </c>
      <c r="BD150" s="67">
        <v>2858</v>
      </c>
      <c r="BE150" s="67">
        <v>2624</v>
      </c>
      <c r="BF150" s="67">
        <v>2104</v>
      </c>
      <c r="BG150" s="67">
        <v>3192</v>
      </c>
      <c r="BH150" s="68">
        <v>3096</v>
      </c>
      <c r="BI150" s="68">
        <v>2406</v>
      </c>
      <c r="BJ150" s="68">
        <v>3899</v>
      </c>
      <c r="BK150" s="68">
        <v>3384</v>
      </c>
      <c r="BL150" s="68">
        <v>2516</v>
      </c>
      <c r="BM150" s="68">
        <v>4277</v>
      </c>
      <c r="BN150" s="67">
        <v>288</v>
      </c>
      <c r="BO150" s="67">
        <v>-899</v>
      </c>
      <c r="BP150" s="67">
        <v>1470</v>
      </c>
      <c r="BQ150" s="67" t="s">
        <v>423</v>
      </c>
      <c r="BR150" s="15"/>
      <c r="BS150" s="15"/>
    </row>
    <row r="151" spans="1:71" x14ac:dyDescent="0.45">
      <c r="A151" s="66" t="s">
        <v>388</v>
      </c>
      <c r="B151" s="66" t="s">
        <v>52</v>
      </c>
      <c r="C151" s="66" t="s">
        <v>75</v>
      </c>
      <c r="D151" s="67">
        <v>114.35854742006148</v>
      </c>
      <c r="E151" s="67">
        <v>97.506793037058344</v>
      </c>
      <c r="F151" s="67">
        <v>175.74039336299913</v>
      </c>
      <c r="G151" s="67">
        <v>62.116250534019741</v>
      </c>
      <c r="H151" s="67">
        <v>55.22822476867325</v>
      </c>
      <c r="I151" s="67">
        <v>93.325150644966385</v>
      </c>
      <c r="J151" s="67">
        <v>68</v>
      </c>
      <c r="K151" s="67">
        <v>34</v>
      </c>
      <c r="L151" s="67">
        <v>132</v>
      </c>
      <c r="M151" s="67">
        <v>155</v>
      </c>
      <c r="N151" s="67">
        <v>62</v>
      </c>
      <c r="O151" s="67">
        <v>245</v>
      </c>
      <c r="P151" s="68">
        <v>75</v>
      </c>
      <c r="Q151" s="68">
        <v>47</v>
      </c>
      <c r="R151" s="68">
        <v>166</v>
      </c>
      <c r="S151" s="68">
        <v>98</v>
      </c>
      <c r="T151" s="68">
        <v>31</v>
      </c>
      <c r="U151" s="68">
        <v>229</v>
      </c>
      <c r="V151" s="67">
        <v>23</v>
      </c>
      <c r="W151" s="67">
        <v>-111</v>
      </c>
      <c r="X151" s="67">
        <v>154</v>
      </c>
      <c r="Y151" s="67" t="s">
        <v>423</v>
      </c>
      <c r="Z151" s="67">
        <v>417.55056533563118</v>
      </c>
      <c r="AA151" s="67">
        <v>370.64679954651865</v>
      </c>
      <c r="AB151" s="67">
        <v>477.90465593961261</v>
      </c>
      <c r="AC151" s="67">
        <v>355.82842414643841</v>
      </c>
      <c r="AD151" s="67">
        <v>316.17883150088136</v>
      </c>
      <c r="AE151" s="67">
        <v>404.3676594983159</v>
      </c>
      <c r="AF151" s="67">
        <v>376</v>
      </c>
      <c r="AG151" s="67">
        <v>281</v>
      </c>
      <c r="AH151" s="67">
        <v>662</v>
      </c>
      <c r="AI151" s="67">
        <v>535</v>
      </c>
      <c r="AJ151" s="67">
        <v>406</v>
      </c>
      <c r="AK151" s="67">
        <v>697</v>
      </c>
      <c r="AL151" s="68">
        <v>433</v>
      </c>
      <c r="AM151" s="68">
        <v>314</v>
      </c>
      <c r="AN151" s="68">
        <v>565</v>
      </c>
      <c r="AO151" s="68">
        <v>321</v>
      </c>
      <c r="AP151" s="68">
        <v>183</v>
      </c>
      <c r="AQ151" s="68">
        <v>511</v>
      </c>
      <c r="AR151" s="67">
        <v>-112</v>
      </c>
      <c r="AS151" s="67">
        <v>-311</v>
      </c>
      <c r="AT151" s="67">
        <v>110</v>
      </c>
      <c r="AU151" s="67" t="s">
        <v>423</v>
      </c>
      <c r="AV151" s="67">
        <v>583.0908872443074</v>
      </c>
      <c r="AW151" s="67">
        <v>521.54038807769393</v>
      </c>
      <c r="AX151" s="67">
        <v>664.3500926620859</v>
      </c>
      <c r="AY151" s="67">
        <v>640.05532531954191</v>
      </c>
      <c r="AZ151" s="67">
        <v>572.12701197570141</v>
      </c>
      <c r="BA151" s="67">
        <v>717.37702241066484</v>
      </c>
      <c r="BB151" s="67">
        <v>622</v>
      </c>
      <c r="BC151" s="67">
        <v>532</v>
      </c>
      <c r="BD151" s="67">
        <v>780</v>
      </c>
      <c r="BE151" s="67">
        <v>783</v>
      </c>
      <c r="BF151" s="67">
        <v>609</v>
      </c>
      <c r="BG151" s="67">
        <v>958</v>
      </c>
      <c r="BH151" s="68">
        <v>1048</v>
      </c>
      <c r="BI151" s="68">
        <v>811</v>
      </c>
      <c r="BJ151" s="68">
        <v>1262</v>
      </c>
      <c r="BK151" s="68">
        <v>1014</v>
      </c>
      <c r="BL151" s="68">
        <v>712</v>
      </c>
      <c r="BM151" s="68">
        <v>1350</v>
      </c>
      <c r="BN151" s="67">
        <v>-34</v>
      </c>
      <c r="BO151" s="67">
        <v>-411</v>
      </c>
      <c r="BP151" s="67">
        <v>392</v>
      </c>
      <c r="BQ151" s="67" t="s">
        <v>423</v>
      </c>
      <c r="BR151" s="15"/>
      <c r="BS151" s="15"/>
    </row>
    <row r="152" spans="1:71" x14ac:dyDescent="0.45">
      <c r="A152" s="66" t="s">
        <v>389</v>
      </c>
      <c r="B152" s="66" t="s">
        <v>52</v>
      </c>
      <c r="C152" s="66" t="s">
        <v>92</v>
      </c>
      <c r="D152" s="67">
        <v>432.03434252432061</v>
      </c>
      <c r="E152" s="67">
        <v>329.5089491944222</v>
      </c>
      <c r="F152" s="67">
        <v>636.97009552279178</v>
      </c>
      <c r="G152" s="67">
        <v>223.3294500719627</v>
      </c>
      <c r="H152" s="67">
        <v>148.13656507792328</v>
      </c>
      <c r="I152" s="67">
        <v>751.59866841720577</v>
      </c>
      <c r="J152" s="67">
        <v>200</v>
      </c>
      <c r="K152" s="67">
        <v>115</v>
      </c>
      <c r="L152" s="67">
        <v>516</v>
      </c>
      <c r="M152" s="67">
        <v>225</v>
      </c>
      <c r="N152" s="67">
        <v>101</v>
      </c>
      <c r="O152" s="67">
        <v>333</v>
      </c>
      <c r="P152" s="68">
        <v>264</v>
      </c>
      <c r="Q152" s="68">
        <v>112</v>
      </c>
      <c r="R152" s="68">
        <v>580</v>
      </c>
      <c r="S152" s="68">
        <v>191</v>
      </c>
      <c r="T152" s="68">
        <v>45</v>
      </c>
      <c r="U152" s="68">
        <v>402</v>
      </c>
      <c r="V152" s="67">
        <v>-73</v>
      </c>
      <c r="W152" s="67">
        <v>-421</v>
      </c>
      <c r="X152" s="67">
        <v>196</v>
      </c>
      <c r="Y152" s="67" t="s">
        <v>423</v>
      </c>
      <c r="Z152" s="67">
        <v>1090.0286018882518</v>
      </c>
      <c r="AA152" s="67">
        <v>972.07877886234542</v>
      </c>
      <c r="AB152" s="67">
        <v>1209.7397823516055</v>
      </c>
      <c r="AC152" s="67">
        <v>993.92729056321002</v>
      </c>
      <c r="AD152" s="67">
        <v>729.43770263682586</v>
      </c>
      <c r="AE152" s="67">
        <v>1104.4523722485851</v>
      </c>
      <c r="AF152" s="67">
        <v>1136</v>
      </c>
      <c r="AG152" s="67">
        <v>852</v>
      </c>
      <c r="AH152" s="67">
        <v>1385</v>
      </c>
      <c r="AI152" s="67">
        <v>1008</v>
      </c>
      <c r="AJ152" s="67">
        <v>788</v>
      </c>
      <c r="AK152" s="67">
        <v>1286</v>
      </c>
      <c r="AL152" s="68">
        <v>669</v>
      </c>
      <c r="AM152" s="68">
        <v>430</v>
      </c>
      <c r="AN152" s="68">
        <v>969</v>
      </c>
      <c r="AO152" s="68">
        <v>761</v>
      </c>
      <c r="AP152" s="68">
        <v>517</v>
      </c>
      <c r="AQ152" s="68">
        <v>1173</v>
      </c>
      <c r="AR152" s="67">
        <v>92</v>
      </c>
      <c r="AS152" s="67">
        <v>-268</v>
      </c>
      <c r="AT152" s="67">
        <v>567</v>
      </c>
      <c r="AU152" s="67" t="s">
        <v>423</v>
      </c>
      <c r="AV152" s="67">
        <v>920.93705558742761</v>
      </c>
      <c r="AW152" s="67">
        <v>816.84462926189826</v>
      </c>
      <c r="AX152" s="67">
        <v>1040.2102948164747</v>
      </c>
      <c r="AY152" s="67">
        <v>1058.7432593648273</v>
      </c>
      <c r="AZ152" s="67">
        <v>785.59125427146398</v>
      </c>
      <c r="BA152" s="67">
        <v>1210.2511773739782</v>
      </c>
      <c r="BB152" s="67">
        <v>1222</v>
      </c>
      <c r="BC152" s="67">
        <v>931</v>
      </c>
      <c r="BD152" s="67">
        <v>1495</v>
      </c>
      <c r="BE152" s="67">
        <v>1167</v>
      </c>
      <c r="BF152" s="67">
        <v>911</v>
      </c>
      <c r="BG152" s="67">
        <v>1458</v>
      </c>
      <c r="BH152" s="68">
        <v>1404</v>
      </c>
      <c r="BI152" s="68">
        <v>1009</v>
      </c>
      <c r="BJ152" s="68">
        <v>1830</v>
      </c>
      <c r="BK152" s="68">
        <v>1783</v>
      </c>
      <c r="BL152" s="68">
        <v>1370</v>
      </c>
      <c r="BM152" s="68">
        <v>2483</v>
      </c>
      <c r="BN152" s="67">
        <v>379</v>
      </c>
      <c r="BO152" s="67">
        <v>-192</v>
      </c>
      <c r="BP152" s="67">
        <v>1180</v>
      </c>
      <c r="BQ152" s="67" t="s">
        <v>423</v>
      </c>
      <c r="BR152" s="15"/>
      <c r="BS152" s="15"/>
    </row>
    <row r="153" spans="1:71" x14ac:dyDescent="0.45">
      <c r="A153" s="66" t="s">
        <v>391</v>
      </c>
      <c r="B153" s="66" t="s">
        <v>52</v>
      </c>
      <c r="C153" s="66" t="s">
        <v>96</v>
      </c>
      <c r="D153" s="67">
        <v>132.72683532880927</v>
      </c>
      <c r="E153" s="67">
        <v>109.89176992195632</v>
      </c>
      <c r="F153" s="67">
        <v>189.32928009077796</v>
      </c>
      <c r="G153" s="67">
        <v>78.232210912197019</v>
      </c>
      <c r="H153" s="67">
        <v>62.743009282572075</v>
      </c>
      <c r="I153" s="67">
        <v>154.91886111346921</v>
      </c>
      <c r="J153" s="67">
        <v>74</v>
      </c>
      <c r="K153" s="67">
        <v>49</v>
      </c>
      <c r="L153" s="67">
        <v>173</v>
      </c>
      <c r="M153" s="67">
        <v>123</v>
      </c>
      <c r="N153" s="67">
        <v>37</v>
      </c>
      <c r="O153" s="67">
        <v>222</v>
      </c>
      <c r="P153" s="68">
        <v>52</v>
      </c>
      <c r="Q153" s="68">
        <v>31</v>
      </c>
      <c r="R153" s="68">
        <v>123</v>
      </c>
      <c r="S153" s="68">
        <v>114</v>
      </c>
      <c r="T153" s="68">
        <v>32</v>
      </c>
      <c r="U153" s="68">
        <v>388</v>
      </c>
      <c r="V153" s="67">
        <v>62</v>
      </c>
      <c r="W153" s="67">
        <v>-148</v>
      </c>
      <c r="X153" s="67">
        <v>327</v>
      </c>
      <c r="Y153" s="67" t="s">
        <v>423</v>
      </c>
      <c r="Z153" s="67">
        <v>452.32956825624626</v>
      </c>
      <c r="AA153" s="67">
        <v>372.72579078577007</v>
      </c>
      <c r="AB153" s="67">
        <v>536.33800994628666</v>
      </c>
      <c r="AC153" s="67">
        <v>465.99391895469353</v>
      </c>
      <c r="AD153" s="67">
        <v>360.03948066963466</v>
      </c>
      <c r="AE153" s="67">
        <v>626.46005804648905</v>
      </c>
      <c r="AF153" s="67">
        <v>373</v>
      </c>
      <c r="AG153" s="67">
        <v>269</v>
      </c>
      <c r="AH153" s="67">
        <v>642</v>
      </c>
      <c r="AI153" s="67">
        <v>357</v>
      </c>
      <c r="AJ153" s="67">
        <v>282</v>
      </c>
      <c r="AK153" s="67">
        <v>474</v>
      </c>
      <c r="AL153" s="68">
        <v>284</v>
      </c>
      <c r="AM153" s="68">
        <v>208</v>
      </c>
      <c r="AN153" s="68">
        <v>391</v>
      </c>
      <c r="AO153" s="68">
        <v>335</v>
      </c>
      <c r="AP153" s="68">
        <v>161</v>
      </c>
      <c r="AQ153" s="68">
        <v>804</v>
      </c>
      <c r="AR153" s="67">
        <v>51</v>
      </c>
      <c r="AS153" s="67">
        <v>-155</v>
      </c>
      <c r="AT153" s="67">
        <v>546</v>
      </c>
      <c r="AU153" s="67" t="s">
        <v>423</v>
      </c>
      <c r="AV153" s="67">
        <v>542.94359641494441</v>
      </c>
      <c r="AW153" s="67">
        <v>448.86419285097992</v>
      </c>
      <c r="AX153" s="67">
        <v>660.27483561090105</v>
      </c>
      <c r="AY153" s="67">
        <v>616.77387013310943</v>
      </c>
      <c r="AZ153" s="67">
        <v>499.76169055538321</v>
      </c>
      <c r="BA153" s="67">
        <v>864.89694097482175</v>
      </c>
      <c r="BB153" s="67">
        <v>711</v>
      </c>
      <c r="BC153" s="67">
        <v>499</v>
      </c>
      <c r="BD153" s="67">
        <v>1061</v>
      </c>
      <c r="BE153" s="67">
        <v>404</v>
      </c>
      <c r="BF153" s="67">
        <v>340</v>
      </c>
      <c r="BG153" s="67">
        <v>532</v>
      </c>
      <c r="BH153" s="68">
        <v>609</v>
      </c>
      <c r="BI153" s="68">
        <v>497</v>
      </c>
      <c r="BJ153" s="68">
        <v>799</v>
      </c>
      <c r="BK153" s="68">
        <v>727</v>
      </c>
      <c r="BL153" s="68">
        <v>420</v>
      </c>
      <c r="BM153" s="68">
        <v>1116</v>
      </c>
      <c r="BN153" s="67">
        <v>118</v>
      </c>
      <c r="BO153" s="67">
        <v>-485</v>
      </c>
      <c r="BP153" s="67">
        <v>503</v>
      </c>
      <c r="BQ153" s="67" t="s">
        <v>423</v>
      </c>
      <c r="BR153" s="15"/>
      <c r="BS153" s="15"/>
    </row>
    <row r="154" spans="1:71" x14ac:dyDescent="0.45">
      <c r="A154" s="66" t="s">
        <v>392</v>
      </c>
      <c r="B154" s="66" t="s">
        <v>52</v>
      </c>
      <c r="C154" s="66" t="s">
        <v>119</v>
      </c>
      <c r="D154" s="67">
        <v>301.56501566374845</v>
      </c>
      <c r="E154" s="67">
        <v>261.37911835794478</v>
      </c>
      <c r="F154" s="67">
        <v>344.48424610946302</v>
      </c>
      <c r="G154" s="67">
        <v>294.96351053758411</v>
      </c>
      <c r="H154" s="67">
        <v>256.25167469834633</v>
      </c>
      <c r="I154" s="67">
        <v>355.16232592713914</v>
      </c>
      <c r="J154" s="67">
        <v>240</v>
      </c>
      <c r="K154" s="67">
        <v>183</v>
      </c>
      <c r="L154" s="67">
        <v>337</v>
      </c>
      <c r="M154" s="67">
        <v>296</v>
      </c>
      <c r="N154" s="67">
        <v>131</v>
      </c>
      <c r="O154" s="67">
        <v>450</v>
      </c>
      <c r="P154" s="68">
        <v>137</v>
      </c>
      <c r="Q154" s="68">
        <v>102</v>
      </c>
      <c r="R154" s="68">
        <v>200</v>
      </c>
      <c r="S154" s="68">
        <v>250</v>
      </c>
      <c r="T154" s="68">
        <v>87</v>
      </c>
      <c r="U154" s="68">
        <v>449</v>
      </c>
      <c r="V154" s="67">
        <v>113</v>
      </c>
      <c r="W154" s="67">
        <v>-61</v>
      </c>
      <c r="X154" s="67">
        <v>309</v>
      </c>
      <c r="Y154" s="67" t="s">
        <v>423</v>
      </c>
      <c r="Z154" s="67">
        <v>1435.3799982487319</v>
      </c>
      <c r="AA154" s="67">
        <v>1258.5078781460627</v>
      </c>
      <c r="AB154" s="67">
        <v>1604.7827618658953</v>
      </c>
      <c r="AC154" s="67">
        <v>1339.2697229346104</v>
      </c>
      <c r="AD154" s="67">
        <v>1186.0327095931434</v>
      </c>
      <c r="AE154" s="67">
        <v>1492.1729798972017</v>
      </c>
      <c r="AF154" s="67">
        <v>1390</v>
      </c>
      <c r="AG154" s="67">
        <v>1133</v>
      </c>
      <c r="AH154" s="67">
        <v>1646</v>
      </c>
      <c r="AI154" s="67">
        <v>1135</v>
      </c>
      <c r="AJ154" s="67">
        <v>954</v>
      </c>
      <c r="AK154" s="67">
        <v>1323</v>
      </c>
      <c r="AL154" s="68">
        <v>913</v>
      </c>
      <c r="AM154" s="68">
        <v>748</v>
      </c>
      <c r="AN154" s="68">
        <v>1106</v>
      </c>
      <c r="AO154" s="68">
        <v>773</v>
      </c>
      <c r="AP154" s="68">
        <v>568</v>
      </c>
      <c r="AQ154" s="68">
        <v>1009</v>
      </c>
      <c r="AR154" s="67">
        <v>-140</v>
      </c>
      <c r="AS154" s="67">
        <v>-398</v>
      </c>
      <c r="AT154" s="67">
        <v>144</v>
      </c>
      <c r="AU154" s="67" t="s">
        <v>423</v>
      </c>
      <c r="AV154" s="67">
        <v>1578.5953983548318</v>
      </c>
      <c r="AW154" s="67">
        <v>1376.2550000369797</v>
      </c>
      <c r="AX154" s="67">
        <v>1773.73982626613</v>
      </c>
      <c r="AY154" s="67">
        <v>1594.5252254113439</v>
      </c>
      <c r="AZ154" s="67">
        <v>1409.288595444066</v>
      </c>
      <c r="BA154" s="67">
        <v>1778.9735634589942</v>
      </c>
      <c r="BB154" s="67">
        <v>2209</v>
      </c>
      <c r="BC154" s="67">
        <v>1856</v>
      </c>
      <c r="BD154" s="67">
        <v>2602</v>
      </c>
      <c r="BE154" s="67">
        <v>2176</v>
      </c>
      <c r="BF154" s="67">
        <v>1870</v>
      </c>
      <c r="BG154" s="67">
        <v>2499</v>
      </c>
      <c r="BH154" s="68">
        <v>2259</v>
      </c>
      <c r="BI154" s="68">
        <v>1889</v>
      </c>
      <c r="BJ154" s="68">
        <v>2580</v>
      </c>
      <c r="BK154" s="68">
        <v>2123</v>
      </c>
      <c r="BL154" s="68">
        <v>1835</v>
      </c>
      <c r="BM154" s="68">
        <v>2482</v>
      </c>
      <c r="BN154" s="67">
        <v>-136</v>
      </c>
      <c r="BO154" s="67">
        <v>-528</v>
      </c>
      <c r="BP154" s="67">
        <v>373</v>
      </c>
      <c r="BQ154" s="67" t="s">
        <v>423</v>
      </c>
      <c r="BR154" s="15"/>
      <c r="BS154" s="15"/>
    </row>
    <row r="155" spans="1:71" x14ac:dyDescent="0.45">
      <c r="A155" s="66" t="s">
        <v>393</v>
      </c>
      <c r="B155" s="66" t="s">
        <v>52</v>
      </c>
      <c r="C155" s="66" t="s">
        <v>121</v>
      </c>
      <c r="D155" s="67">
        <v>202.34743565148511</v>
      </c>
      <c r="E155" s="67">
        <v>179.50038182375667</v>
      </c>
      <c r="F155" s="67">
        <v>244.65846334878123</v>
      </c>
      <c r="G155" s="67">
        <v>235.47603502190745</v>
      </c>
      <c r="H155" s="67">
        <v>164.43239160153001</v>
      </c>
      <c r="I155" s="67">
        <v>372.65724397113087</v>
      </c>
      <c r="J155" s="67">
        <v>201</v>
      </c>
      <c r="K155" s="67">
        <v>75</v>
      </c>
      <c r="L155" s="67">
        <v>378</v>
      </c>
      <c r="M155" s="67">
        <v>390</v>
      </c>
      <c r="N155" s="67">
        <v>169</v>
      </c>
      <c r="O155" s="67">
        <v>1031</v>
      </c>
      <c r="P155" s="68">
        <v>198</v>
      </c>
      <c r="Q155" s="68">
        <v>39</v>
      </c>
      <c r="R155" s="68">
        <v>468</v>
      </c>
      <c r="S155" s="68">
        <v>168</v>
      </c>
      <c r="T155" s="68">
        <v>48</v>
      </c>
      <c r="U155" s="68">
        <v>410</v>
      </c>
      <c r="V155" s="67">
        <v>-30</v>
      </c>
      <c r="W155" s="67">
        <v>-384</v>
      </c>
      <c r="X155" s="67">
        <v>296</v>
      </c>
      <c r="Y155" s="67" t="s">
        <v>423</v>
      </c>
      <c r="Z155" s="67">
        <v>1082.3589795999133</v>
      </c>
      <c r="AA155" s="67">
        <v>995.49742276460313</v>
      </c>
      <c r="AB155" s="67">
        <v>1198.2811345238053</v>
      </c>
      <c r="AC155" s="67">
        <v>926.38734216751493</v>
      </c>
      <c r="AD155" s="67">
        <v>668.67671892370549</v>
      </c>
      <c r="AE155" s="67">
        <v>1204.1500786419615</v>
      </c>
      <c r="AF155" s="67">
        <v>874</v>
      </c>
      <c r="AG155" s="67">
        <v>586</v>
      </c>
      <c r="AH155" s="67">
        <v>1138</v>
      </c>
      <c r="AI155" s="67">
        <v>698</v>
      </c>
      <c r="AJ155" s="67">
        <v>518</v>
      </c>
      <c r="AK155" s="67">
        <v>961</v>
      </c>
      <c r="AL155" s="68">
        <v>742</v>
      </c>
      <c r="AM155" s="68">
        <v>542</v>
      </c>
      <c r="AN155" s="68">
        <v>1018</v>
      </c>
      <c r="AO155" s="68">
        <v>533</v>
      </c>
      <c r="AP155" s="68">
        <v>309</v>
      </c>
      <c r="AQ155" s="68">
        <v>832</v>
      </c>
      <c r="AR155" s="67">
        <v>-209</v>
      </c>
      <c r="AS155" s="67">
        <v>-564</v>
      </c>
      <c r="AT155" s="67">
        <v>149</v>
      </c>
      <c r="AU155" s="67" t="s">
        <v>423</v>
      </c>
      <c r="AV155" s="67">
        <v>1056.2935847486019</v>
      </c>
      <c r="AW155" s="67">
        <v>964.17415812797924</v>
      </c>
      <c r="AX155" s="67">
        <v>1168.0217398946274</v>
      </c>
      <c r="AY155" s="67">
        <v>1362.3728775796274</v>
      </c>
      <c r="AZ155" s="67">
        <v>1020.4501170872495</v>
      </c>
      <c r="BA155" s="67">
        <v>1740.8795310020478</v>
      </c>
      <c r="BB155" s="67">
        <v>1359</v>
      </c>
      <c r="BC155" s="67">
        <v>1078</v>
      </c>
      <c r="BD155" s="67">
        <v>1896</v>
      </c>
      <c r="BE155" s="67">
        <v>1295</v>
      </c>
      <c r="BF155" s="67">
        <v>937</v>
      </c>
      <c r="BG155" s="67">
        <v>1780</v>
      </c>
      <c r="BH155" s="68">
        <v>1547</v>
      </c>
      <c r="BI155" s="68">
        <v>1281</v>
      </c>
      <c r="BJ155" s="68">
        <v>1984</v>
      </c>
      <c r="BK155" s="68">
        <v>1597</v>
      </c>
      <c r="BL155" s="68">
        <v>1243</v>
      </c>
      <c r="BM155" s="68">
        <v>2053</v>
      </c>
      <c r="BN155" s="67">
        <v>50</v>
      </c>
      <c r="BO155" s="67">
        <v>-498</v>
      </c>
      <c r="BP155" s="67">
        <v>581</v>
      </c>
      <c r="BQ155" s="67" t="s">
        <v>423</v>
      </c>
      <c r="BR155" s="15"/>
      <c r="BS155" s="15"/>
    </row>
    <row r="156" spans="1:71" x14ac:dyDescent="0.45">
      <c r="A156" s="66" t="s">
        <v>394</v>
      </c>
      <c r="B156" s="66" t="s">
        <v>52</v>
      </c>
      <c r="C156" s="66" t="s">
        <v>125</v>
      </c>
      <c r="D156" s="67">
        <v>675.97425740917026</v>
      </c>
      <c r="E156" s="67">
        <v>515.0755544973598</v>
      </c>
      <c r="F156" s="67">
        <v>888.32059056903188</v>
      </c>
      <c r="G156" s="67">
        <v>528.41524816493666</v>
      </c>
      <c r="H156" s="67">
        <v>403.80641283241317</v>
      </c>
      <c r="I156" s="67">
        <v>732.46729750875045</v>
      </c>
      <c r="J156" s="67">
        <v>497</v>
      </c>
      <c r="K156" s="67">
        <v>170</v>
      </c>
      <c r="L156" s="67">
        <v>914</v>
      </c>
      <c r="M156" s="67">
        <v>519</v>
      </c>
      <c r="N156" s="67">
        <v>346</v>
      </c>
      <c r="O156" s="67">
        <v>774</v>
      </c>
      <c r="P156" s="68">
        <v>551</v>
      </c>
      <c r="Q156" s="68">
        <v>169</v>
      </c>
      <c r="R156" s="68">
        <v>1138</v>
      </c>
      <c r="S156" s="68">
        <v>347</v>
      </c>
      <c r="T156" s="68">
        <v>91</v>
      </c>
      <c r="U156" s="68">
        <v>938</v>
      </c>
      <c r="V156" s="67">
        <v>-204</v>
      </c>
      <c r="W156" s="67">
        <v>-1134</v>
      </c>
      <c r="X156" s="67">
        <v>580</v>
      </c>
      <c r="Y156" s="67" t="s">
        <v>423</v>
      </c>
      <c r="Z156" s="67">
        <v>2209.9697021550801</v>
      </c>
      <c r="AA156" s="67">
        <v>1720.8657708322958</v>
      </c>
      <c r="AB156" s="67">
        <v>2713.9592694919006</v>
      </c>
      <c r="AC156" s="67">
        <v>2299.7545146658754</v>
      </c>
      <c r="AD156" s="67">
        <v>1840.2289576138523</v>
      </c>
      <c r="AE156" s="67">
        <v>2764.9888333568488</v>
      </c>
      <c r="AF156" s="67">
        <v>1703</v>
      </c>
      <c r="AG156" s="67">
        <v>1204</v>
      </c>
      <c r="AH156" s="67">
        <v>2364</v>
      </c>
      <c r="AI156" s="67">
        <v>1870</v>
      </c>
      <c r="AJ156" s="67">
        <v>1265</v>
      </c>
      <c r="AK156" s="67">
        <v>2518</v>
      </c>
      <c r="AL156" s="68">
        <v>1760</v>
      </c>
      <c r="AM156" s="68">
        <v>1238</v>
      </c>
      <c r="AN156" s="68">
        <v>2194</v>
      </c>
      <c r="AO156" s="68">
        <v>1401</v>
      </c>
      <c r="AP156" s="68">
        <v>794</v>
      </c>
      <c r="AQ156" s="68">
        <v>2173</v>
      </c>
      <c r="AR156" s="67">
        <v>-359</v>
      </c>
      <c r="AS156" s="67">
        <v>-1134</v>
      </c>
      <c r="AT156" s="67">
        <v>550</v>
      </c>
      <c r="AU156" s="67" t="s">
        <v>423</v>
      </c>
      <c r="AV156" s="67">
        <v>2329.1189903507911</v>
      </c>
      <c r="AW156" s="67">
        <v>1799.6444355557203</v>
      </c>
      <c r="AX156" s="67">
        <v>2853.5042992267108</v>
      </c>
      <c r="AY156" s="67">
        <v>2648.0325244666146</v>
      </c>
      <c r="AZ156" s="67">
        <v>2165.686763554053</v>
      </c>
      <c r="BA156" s="67">
        <v>3135.6086298188643</v>
      </c>
      <c r="BB156" s="67">
        <v>2478</v>
      </c>
      <c r="BC156" s="67">
        <v>1818</v>
      </c>
      <c r="BD156" s="67">
        <v>3362</v>
      </c>
      <c r="BE156" s="67">
        <v>3033</v>
      </c>
      <c r="BF156" s="67">
        <v>2319</v>
      </c>
      <c r="BG156" s="67">
        <v>3840</v>
      </c>
      <c r="BH156" s="68">
        <v>3206</v>
      </c>
      <c r="BI156" s="68">
        <v>2314</v>
      </c>
      <c r="BJ156" s="68">
        <v>4331</v>
      </c>
      <c r="BK156" s="68">
        <v>3802</v>
      </c>
      <c r="BL156" s="68">
        <v>2622</v>
      </c>
      <c r="BM156" s="68">
        <v>5050</v>
      </c>
      <c r="BN156" s="67">
        <v>596</v>
      </c>
      <c r="BO156" s="67">
        <v>-1110</v>
      </c>
      <c r="BP156" s="67">
        <v>2161</v>
      </c>
      <c r="BQ156" s="67" t="s">
        <v>423</v>
      </c>
      <c r="BR156" s="15"/>
      <c r="BS156" s="15"/>
    </row>
    <row r="157" spans="1:71" x14ac:dyDescent="0.45">
      <c r="A157" s="66" t="s">
        <v>395</v>
      </c>
      <c r="B157" s="66" t="s">
        <v>52</v>
      </c>
      <c r="C157" s="66" t="s">
        <v>140</v>
      </c>
      <c r="D157" s="67">
        <v>144.0828261256932</v>
      </c>
      <c r="E157" s="67">
        <v>123.75248464169199</v>
      </c>
      <c r="F157" s="67">
        <v>177.09573150129646</v>
      </c>
      <c r="G157" s="67">
        <v>120.90343068084456</v>
      </c>
      <c r="H157" s="67">
        <v>95.281108904676515</v>
      </c>
      <c r="I157" s="67">
        <v>165.50935261898016</v>
      </c>
      <c r="J157" s="67">
        <v>170</v>
      </c>
      <c r="K157" s="67">
        <v>112</v>
      </c>
      <c r="L157" s="67">
        <v>276</v>
      </c>
      <c r="M157" s="67">
        <v>112</v>
      </c>
      <c r="N157" s="67">
        <v>66</v>
      </c>
      <c r="O157" s="67">
        <v>245</v>
      </c>
      <c r="P157" s="68">
        <v>114</v>
      </c>
      <c r="Q157" s="68">
        <v>41</v>
      </c>
      <c r="R157" s="68">
        <v>422</v>
      </c>
      <c r="S157" s="68">
        <v>97</v>
      </c>
      <c r="T157" s="68">
        <v>32</v>
      </c>
      <c r="U157" s="68">
        <v>182</v>
      </c>
      <c r="V157" s="67">
        <v>-17</v>
      </c>
      <c r="W157" s="67">
        <v>-332</v>
      </c>
      <c r="X157" s="67">
        <v>101</v>
      </c>
      <c r="Y157" s="67" t="s">
        <v>423</v>
      </c>
      <c r="Z157" s="67">
        <v>563.60233579905446</v>
      </c>
      <c r="AA157" s="67">
        <v>496</v>
      </c>
      <c r="AB157" s="67">
        <v>631.29179528219402</v>
      </c>
      <c r="AC157" s="67">
        <v>853.16636257666244</v>
      </c>
      <c r="AD157" s="67">
        <v>683.50824893475806</v>
      </c>
      <c r="AE157" s="67">
        <v>1022.8039730300194</v>
      </c>
      <c r="AF157" s="67">
        <v>586</v>
      </c>
      <c r="AG157" s="67">
        <v>500</v>
      </c>
      <c r="AH157" s="67">
        <v>697</v>
      </c>
      <c r="AI157" s="67">
        <v>572</v>
      </c>
      <c r="AJ157" s="67">
        <v>450</v>
      </c>
      <c r="AK157" s="67">
        <v>736</v>
      </c>
      <c r="AL157" s="68">
        <v>445</v>
      </c>
      <c r="AM157" s="68">
        <v>300</v>
      </c>
      <c r="AN157" s="68">
        <v>571</v>
      </c>
      <c r="AO157" s="68">
        <v>380</v>
      </c>
      <c r="AP157" s="68">
        <v>286</v>
      </c>
      <c r="AQ157" s="68">
        <v>533</v>
      </c>
      <c r="AR157" s="67">
        <v>-65</v>
      </c>
      <c r="AS157" s="67">
        <v>-219</v>
      </c>
      <c r="AT157" s="67">
        <v>152</v>
      </c>
      <c r="AU157" s="67" t="s">
        <v>423</v>
      </c>
      <c r="AV157" s="67">
        <v>594.31483807525228</v>
      </c>
      <c r="AW157" s="67">
        <v>540.56479275238416</v>
      </c>
      <c r="AX157" s="67">
        <v>715.40165059946139</v>
      </c>
      <c r="AY157" s="67">
        <v>612.73483291914442</v>
      </c>
      <c r="AZ157" s="67">
        <v>470.3114124463375</v>
      </c>
      <c r="BA157" s="67">
        <v>736.9317639665145</v>
      </c>
      <c r="BB157" s="67">
        <v>704</v>
      </c>
      <c r="BC157" s="67">
        <v>603</v>
      </c>
      <c r="BD157" s="67">
        <v>831</v>
      </c>
      <c r="BE157" s="67">
        <v>887</v>
      </c>
      <c r="BF157" s="67">
        <v>735</v>
      </c>
      <c r="BG157" s="67">
        <v>1085</v>
      </c>
      <c r="BH157" s="68">
        <v>910</v>
      </c>
      <c r="BI157" s="68">
        <v>650</v>
      </c>
      <c r="BJ157" s="68">
        <v>1106</v>
      </c>
      <c r="BK157" s="68">
        <v>949</v>
      </c>
      <c r="BL157" s="68">
        <v>809</v>
      </c>
      <c r="BM157" s="68">
        <v>1194</v>
      </c>
      <c r="BN157" s="67">
        <v>39</v>
      </c>
      <c r="BO157" s="67">
        <v>-202</v>
      </c>
      <c r="BP157" s="67">
        <v>402</v>
      </c>
      <c r="BQ157" s="67" t="s">
        <v>423</v>
      </c>
      <c r="BR157" s="15"/>
      <c r="BS157" s="15"/>
    </row>
    <row r="158" spans="1:71" x14ac:dyDescent="0.45">
      <c r="A158" s="66" t="s">
        <v>396</v>
      </c>
      <c r="B158" s="66" t="s">
        <v>52</v>
      </c>
      <c r="C158" s="66" t="s">
        <v>141</v>
      </c>
      <c r="D158" s="67">
        <v>177.0154403049728</v>
      </c>
      <c r="E158" s="67">
        <v>157.06655856499816</v>
      </c>
      <c r="F158" s="67">
        <v>218.49825641427847</v>
      </c>
      <c r="G158" s="67">
        <v>102.92131009771155</v>
      </c>
      <c r="H158" s="67">
        <v>68.696003182901507</v>
      </c>
      <c r="I158" s="67">
        <v>166.2801419762599</v>
      </c>
      <c r="J158" s="67">
        <v>134</v>
      </c>
      <c r="K158" s="67">
        <v>71</v>
      </c>
      <c r="L158" s="67">
        <v>195</v>
      </c>
      <c r="M158" s="67">
        <v>170</v>
      </c>
      <c r="N158" s="67">
        <v>85</v>
      </c>
      <c r="O158" s="67">
        <v>389</v>
      </c>
      <c r="P158" s="68">
        <v>153</v>
      </c>
      <c r="Q158" s="68">
        <v>89</v>
      </c>
      <c r="R158" s="68">
        <v>299</v>
      </c>
      <c r="S158" s="68">
        <v>137</v>
      </c>
      <c r="T158" s="68">
        <v>46</v>
      </c>
      <c r="U158" s="68">
        <v>244</v>
      </c>
      <c r="V158" s="67">
        <v>-16</v>
      </c>
      <c r="W158" s="67">
        <v>-194</v>
      </c>
      <c r="X158" s="67">
        <v>119</v>
      </c>
      <c r="Y158" s="67" t="s">
        <v>423</v>
      </c>
      <c r="Z158" s="67">
        <v>437.71259758660835</v>
      </c>
      <c r="AA158" s="67">
        <v>398.29893194044996</v>
      </c>
      <c r="AB158" s="67">
        <v>500.22425981102157</v>
      </c>
      <c r="AC158" s="67">
        <v>357.14923843264944</v>
      </c>
      <c r="AD158" s="67">
        <v>232.87759053955</v>
      </c>
      <c r="AE158" s="67">
        <v>460.88028301235801</v>
      </c>
      <c r="AF158" s="67">
        <v>545</v>
      </c>
      <c r="AG158" s="67">
        <v>453</v>
      </c>
      <c r="AH158" s="67">
        <v>655</v>
      </c>
      <c r="AI158" s="67">
        <v>452</v>
      </c>
      <c r="AJ158" s="67">
        <v>345</v>
      </c>
      <c r="AK158" s="67">
        <v>615</v>
      </c>
      <c r="AL158" s="68">
        <v>554</v>
      </c>
      <c r="AM158" s="68">
        <v>413</v>
      </c>
      <c r="AN158" s="68">
        <v>692</v>
      </c>
      <c r="AO158" s="68">
        <v>366</v>
      </c>
      <c r="AP158" s="68">
        <v>252</v>
      </c>
      <c r="AQ158" s="68">
        <v>530</v>
      </c>
      <c r="AR158" s="67">
        <v>-188</v>
      </c>
      <c r="AS158" s="67">
        <v>-372</v>
      </c>
      <c r="AT158" s="67">
        <v>41</v>
      </c>
      <c r="AU158" s="67" t="s">
        <v>423</v>
      </c>
      <c r="AV158" s="67">
        <v>450.2719621084189</v>
      </c>
      <c r="AW158" s="67">
        <v>411.17218897739127</v>
      </c>
      <c r="AX158" s="67">
        <v>517.67749305706025</v>
      </c>
      <c r="AY158" s="67">
        <v>735.74287654073839</v>
      </c>
      <c r="AZ158" s="67">
        <v>589.36522511055307</v>
      </c>
      <c r="BA158" s="67">
        <v>907.06944865625815</v>
      </c>
      <c r="BB158" s="67">
        <v>560</v>
      </c>
      <c r="BC158" s="67">
        <v>473</v>
      </c>
      <c r="BD158" s="67">
        <v>676</v>
      </c>
      <c r="BE158" s="67">
        <v>565</v>
      </c>
      <c r="BF158" s="67">
        <v>432</v>
      </c>
      <c r="BG158" s="67">
        <v>753</v>
      </c>
      <c r="BH158" s="68">
        <v>614</v>
      </c>
      <c r="BI158" s="68">
        <v>471</v>
      </c>
      <c r="BJ158" s="68">
        <v>764</v>
      </c>
      <c r="BK158" s="68">
        <v>802</v>
      </c>
      <c r="BL158" s="68">
        <v>623</v>
      </c>
      <c r="BM158" s="68">
        <v>1031</v>
      </c>
      <c r="BN158" s="67">
        <v>188</v>
      </c>
      <c r="BO158" s="67">
        <v>-45</v>
      </c>
      <c r="BP158" s="67">
        <v>472</v>
      </c>
      <c r="BQ158" s="67" t="s">
        <v>423</v>
      </c>
      <c r="BR158" s="15"/>
      <c r="BS158" s="15"/>
    </row>
    <row r="159" spans="1:71" x14ac:dyDescent="0.45">
      <c r="A159" s="66" t="s">
        <v>398</v>
      </c>
      <c r="B159" s="66" t="s">
        <v>52</v>
      </c>
      <c r="C159" s="66" t="s">
        <v>144</v>
      </c>
      <c r="D159" s="67">
        <v>184.49113829512299</v>
      </c>
      <c r="E159" s="67">
        <v>166.59085462645714</v>
      </c>
      <c r="F159" s="67">
        <v>218.64111492667377</v>
      </c>
      <c r="G159" s="67">
        <v>185.34970300748409</v>
      </c>
      <c r="H159" s="67">
        <v>123.20832327517391</v>
      </c>
      <c r="I159" s="67">
        <v>273.50032739996641</v>
      </c>
      <c r="J159" s="67">
        <v>147</v>
      </c>
      <c r="K159" s="67">
        <v>75</v>
      </c>
      <c r="L159" s="67">
        <v>265</v>
      </c>
      <c r="M159" s="67">
        <v>134</v>
      </c>
      <c r="N159" s="67">
        <v>77</v>
      </c>
      <c r="O159" s="67">
        <v>258</v>
      </c>
      <c r="P159" s="68">
        <v>172</v>
      </c>
      <c r="Q159" s="68">
        <v>110</v>
      </c>
      <c r="R159" s="68">
        <v>315</v>
      </c>
      <c r="S159" s="68">
        <v>214</v>
      </c>
      <c r="T159" s="68">
        <v>64</v>
      </c>
      <c r="U159" s="68">
        <v>617</v>
      </c>
      <c r="V159" s="67">
        <v>42</v>
      </c>
      <c r="W159" s="67">
        <v>-311</v>
      </c>
      <c r="X159" s="67">
        <v>464</v>
      </c>
      <c r="Y159" s="67" t="s">
        <v>423</v>
      </c>
      <c r="Z159" s="67">
        <v>762.49055276258866</v>
      </c>
      <c r="AA159" s="67">
        <v>699.3366430149058</v>
      </c>
      <c r="AB159" s="67">
        <v>854.6495471389311</v>
      </c>
      <c r="AC159" s="67">
        <v>803.52561343604179</v>
      </c>
      <c r="AD159" s="67">
        <v>527.09103901432832</v>
      </c>
      <c r="AE159" s="67">
        <v>1096.7081518671437</v>
      </c>
      <c r="AF159" s="67">
        <v>799</v>
      </c>
      <c r="AG159" s="67">
        <v>451</v>
      </c>
      <c r="AH159" s="67">
        <v>1182</v>
      </c>
      <c r="AI159" s="67">
        <v>756</v>
      </c>
      <c r="AJ159" s="67">
        <v>408</v>
      </c>
      <c r="AK159" s="67">
        <v>1240</v>
      </c>
      <c r="AL159" s="68">
        <v>573</v>
      </c>
      <c r="AM159" s="68">
        <v>451</v>
      </c>
      <c r="AN159" s="68">
        <v>729</v>
      </c>
      <c r="AO159" s="68">
        <v>548</v>
      </c>
      <c r="AP159" s="68">
        <v>268</v>
      </c>
      <c r="AQ159" s="68">
        <v>1184</v>
      </c>
      <c r="AR159" s="67">
        <v>-25</v>
      </c>
      <c r="AS159" s="67">
        <v>-381</v>
      </c>
      <c r="AT159" s="67">
        <v>658</v>
      </c>
      <c r="AU159" s="67" t="s">
        <v>423</v>
      </c>
      <c r="AV159" s="67">
        <v>856.0183089422884</v>
      </c>
      <c r="AW159" s="67">
        <v>785.1087480631395</v>
      </c>
      <c r="AX159" s="67">
        <v>964.73090767739177</v>
      </c>
      <c r="AY159" s="67">
        <v>1077.4852776988901</v>
      </c>
      <c r="AZ159" s="67">
        <v>696.05114829046784</v>
      </c>
      <c r="BA159" s="67">
        <v>1460.6862027812456</v>
      </c>
      <c r="BB159" s="67">
        <v>1156</v>
      </c>
      <c r="BC159" s="67">
        <v>693</v>
      </c>
      <c r="BD159" s="67">
        <v>1732</v>
      </c>
      <c r="BE159" s="67">
        <v>1366</v>
      </c>
      <c r="BF159" s="67">
        <v>861</v>
      </c>
      <c r="BG159" s="67">
        <v>1965</v>
      </c>
      <c r="BH159" s="68">
        <v>1208</v>
      </c>
      <c r="BI159" s="68">
        <v>1031</v>
      </c>
      <c r="BJ159" s="68">
        <v>1460</v>
      </c>
      <c r="BK159" s="68">
        <v>1245</v>
      </c>
      <c r="BL159" s="68">
        <v>769</v>
      </c>
      <c r="BM159" s="68">
        <v>1733</v>
      </c>
      <c r="BN159" s="67">
        <v>37</v>
      </c>
      <c r="BO159" s="67">
        <v>-800</v>
      </c>
      <c r="BP159" s="67">
        <v>540</v>
      </c>
      <c r="BQ159" s="67" t="s">
        <v>423</v>
      </c>
      <c r="BR159" s="15"/>
      <c r="BS159" s="15"/>
    </row>
    <row r="160" spans="1:71" x14ac:dyDescent="0.45">
      <c r="A160" s="66" t="s">
        <v>399</v>
      </c>
      <c r="B160" s="66" t="s">
        <v>52</v>
      </c>
      <c r="C160" s="66" t="s">
        <v>160</v>
      </c>
      <c r="D160" s="67">
        <v>185.6464542548251</v>
      </c>
      <c r="E160" s="67">
        <v>156.40432485382746</v>
      </c>
      <c r="F160" s="67">
        <v>298.65532475866485</v>
      </c>
      <c r="G160" s="67">
        <v>162.52377964836575</v>
      </c>
      <c r="H160" s="67">
        <v>132.44384995108183</v>
      </c>
      <c r="I160" s="67">
        <v>412.622951620702</v>
      </c>
      <c r="J160" s="67">
        <v>196</v>
      </c>
      <c r="K160" s="67">
        <v>108</v>
      </c>
      <c r="L160" s="67">
        <v>293</v>
      </c>
      <c r="M160" s="67">
        <v>117</v>
      </c>
      <c r="N160" s="67">
        <v>80</v>
      </c>
      <c r="O160" s="67">
        <v>205</v>
      </c>
      <c r="P160" s="68">
        <v>86</v>
      </c>
      <c r="Q160" s="68">
        <v>58</v>
      </c>
      <c r="R160" s="68">
        <v>181</v>
      </c>
      <c r="S160" s="68">
        <v>155</v>
      </c>
      <c r="T160" s="68">
        <v>48</v>
      </c>
      <c r="U160" s="68">
        <v>328</v>
      </c>
      <c r="V160" s="67">
        <v>69</v>
      </c>
      <c r="W160" s="67">
        <v>-106</v>
      </c>
      <c r="X160" s="67">
        <v>237</v>
      </c>
      <c r="Y160" s="67" t="s">
        <v>423</v>
      </c>
      <c r="Z160" s="67">
        <v>734.25725624100335</v>
      </c>
      <c r="AA160" s="67">
        <v>663.84206036577893</v>
      </c>
      <c r="AB160" s="67">
        <v>850.36756234328141</v>
      </c>
      <c r="AC160" s="67">
        <v>731.9196807562621</v>
      </c>
      <c r="AD160" s="67">
        <v>595.78089256471685</v>
      </c>
      <c r="AE160" s="67">
        <v>1012.863971037637</v>
      </c>
      <c r="AF160" s="67">
        <v>693</v>
      </c>
      <c r="AG160" s="67">
        <v>602</v>
      </c>
      <c r="AH160" s="67">
        <v>888</v>
      </c>
      <c r="AI160" s="67">
        <v>830</v>
      </c>
      <c r="AJ160" s="67">
        <v>659</v>
      </c>
      <c r="AK160" s="67">
        <v>1116</v>
      </c>
      <c r="AL160" s="68">
        <v>803</v>
      </c>
      <c r="AM160" s="68">
        <v>629</v>
      </c>
      <c r="AN160" s="68">
        <v>1090</v>
      </c>
      <c r="AO160" s="68">
        <v>504</v>
      </c>
      <c r="AP160" s="68">
        <v>330</v>
      </c>
      <c r="AQ160" s="68">
        <v>765</v>
      </c>
      <c r="AR160" s="67">
        <v>-299</v>
      </c>
      <c r="AS160" s="67">
        <v>-629</v>
      </c>
      <c r="AT160" s="67">
        <v>11</v>
      </c>
      <c r="AU160" s="67" t="s">
        <v>423</v>
      </c>
      <c r="AV160" s="67">
        <v>769.09628950417164</v>
      </c>
      <c r="AW160" s="67">
        <v>692.90758534069903</v>
      </c>
      <c r="AX160" s="67">
        <v>899.34772692057436</v>
      </c>
      <c r="AY160" s="67">
        <v>754.55653959537221</v>
      </c>
      <c r="AZ160" s="67">
        <v>604.17174355130931</v>
      </c>
      <c r="BA160" s="67">
        <v>1046.4312478293625</v>
      </c>
      <c r="BB160" s="67">
        <v>841</v>
      </c>
      <c r="BC160" s="67">
        <v>740</v>
      </c>
      <c r="BD160" s="67">
        <v>1060</v>
      </c>
      <c r="BE160" s="67">
        <v>941</v>
      </c>
      <c r="BF160" s="67">
        <v>738</v>
      </c>
      <c r="BG160" s="67">
        <v>1205</v>
      </c>
      <c r="BH160" s="68">
        <v>1015</v>
      </c>
      <c r="BI160" s="68">
        <v>816</v>
      </c>
      <c r="BJ160" s="68">
        <v>1323</v>
      </c>
      <c r="BK160" s="68">
        <v>1287</v>
      </c>
      <c r="BL160" s="68">
        <v>981</v>
      </c>
      <c r="BM160" s="68">
        <v>1606</v>
      </c>
      <c r="BN160" s="67">
        <v>272</v>
      </c>
      <c r="BO160" s="67">
        <v>-166</v>
      </c>
      <c r="BP160" s="67">
        <v>634</v>
      </c>
      <c r="BQ160" s="67" t="s">
        <v>423</v>
      </c>
      <c r="BR160" s="15"/>
      <c r="BS160" s="15"/>
    </row>
    <row r="161" spans="1:71" x14ac:dyDescent="0.45">
      <c r="A161" s="66" t="s">
        <v>400</v>
      </c>
      <c r="B161" s="66" t="s">
        <v>52</v>
      </c>
      <c r="C161" s="66" t="s">
        <v>165</v>
      </c>
      <c r="D161" s="67">
        <v>593.01094801263446</v>
      </c>
      <c r="E161" s="67">
        <v>460.93600609253519</v>
      </c>
      <c r="F161" s="67">
        <v>799.44195873861167</v>
      </c>
      <c r="G161" s="67">
        <v>154.55686012143832</v>
      </c>
      <c r="H161" s="67">
        <v>130.74495564895125</v>
      </c>
      <c r="I161" s="67">
        <v>226.52234224625417</v>
      </c>
      <c r="J161" s="67">
        <v>370</v>
      </c>
      <c r="K161" s="67">
        <v>116</v>
      </c>
      <c r="L161" s="67">
        <v>661</v>
      </c>
      <c r="M161" s="67">
        <v>331</v>
      </c>
      <c r="N161" s="67">
        <v>82</v>
      </c>
      <c r="O161" s="67">
        <v>640</v>
      </c>
      <c r="P161" s="68">
        <v>379</v>
      </c>
      <c r="Q161" s="68">
        <v>68</v>
      </c>
      <c r="R161" s="68">
        <v>950</v>
      </c>
      <c r="S161" s="68">
        <v>389</v>
      </c>
      <c r="T161" s="68">
        <v>85</v>
      </c>
      <c r="U161" s="68">
        <v>876</v>
      </c>
      <c r="V161" s="67">
        <v>10</v>
      </c>
      <c r="W161" s="67">
        <v>-806</v>
      </c>
      <c r="X161" s="67">
        <v>617</v>
      </c>
      <c r="Y161" s="67" t="s">
        <v>423</v>
      </c>
      <c r="Z161" s="67">
        <v>1395.2032888682102</v>
      </c>
      <c r="AA161" s="67">
        <v>1071.6250378594812</v>
      </c>
      <c r="AB161" s="67">
        <v>1706.035674409919</v>
      </c>
      <c r="AC161" s="67">
        <v>1606.124461519732</v>
      </c>
      <c r="AD161" s="67">
        <v>1413.4606959184041</v>
      </c>
      <c r="AE161" s="67">
        <v>1849.679486448194</v>
      </c>
      <c r="AF161" s="67">
        <v>1185</v>
      </c>
      <c r="AG161" s="67">
        <v>861</v>
      </c>
      <c r="AH161" s="67">
        <v>1585</v>
      </c>
      <c r="AI161" s="67">
        <v>1192</v>
      </c>
      <c r="AJ161" s="67">
        <v>855</v>
      </c>
      <c r="AK161" s="67">
        <v>1595</v>
      </c>
      <c r="AL161" s="68">
        <v>1088</v>
      </c>
      <c r="AM161" s="68">
        <v>798</v>
      </c>
      <c r="AN161" s="68">
        <v>1443</v>
      </c>
      <c r="AO161" s="68">
        <v>965</v>
      </c>
      <c r="AP161" s="68">
        <v>532</v>
      </c>
      <c r="AQ161" s="68">
        <v>1615</v>
      </c>
      <c r="AR161" s="67">
        <v>-123</v>
      </c>
      <c r="AS161" s="67">
        <v>-689</v>
      </c>
      <c r="AT161" s="67">
        <v>623</v>
      </c>
      <c r="AU161" s="67" t="s">
        <v>423</v>
      </c>
      <c r="AV161" s="67">
        <v>2029.0259721672364</v>
      </c>
      <c r="AW161" s="67">
        <v>1587.7109418757875</v>
      </c>
      <c r="AX161" s="67">
        <v>2460.8825877375666</v>
      </c>
      <c r="AY161" s="67">
        <v>2505.3186783588303</v>
      </c>
      <c r="AZ161" s="67">
        <v>2249.9419591202104</v>
      </c>
      <c r="BA161" s="67">
        <v>2873.1307981075474</v>
      </c>
      <c r="BB161" s="67">
        <v>2012</v>
      </c>
      <c r="BC161" s="67">
        <v>1535</v>
      </c>
      <c r="BD161" s="67">
        <v>2596</v>
      </c>
      <c r="BE161" s="67">
        <v>1892</v>
      </c>
      <c r="BF161" s="67">
        <v>1541</v>
      </c>
      <c r="BG161" s="67">
        <v>2435</v>
      </c>
      <c r="BH161" s="68">
        <v>2201</v>
      </c>
      <c r="BI161" s="68">
        <v>1599</v>
      </c>
      <c r="BJ161" s="68">
        <v>2833</v>
      </c>
      <c r="BK161" s="68">
        <v>2766</v>
      </c>
      <c r="BL161" s="68">
        <v>1830</v>
      </c>
      <c r="BM161" s="68">
        <v>3773</v>
      </c>
      <c r="BN161" s="67">
        <v>565</v>
      </c>
      <c r="BO161" s="67">
        <v>-519</v>
      </c>
      <c r="BP161" s="67">
        <v>1693</v>
      </c>
      <c r="BQ161" s="67" t="s">
        <v>423</v>
      </c>
      <c r="BR161" s="15"/>
      <c r="BS161" s="15"/>
    </row>
    <row r="162" spans="1:71" x14ac:dyDescent="0.45">
      <c r="A162" s="66" t="s">
        <v>401</v>
      </c>
      <c r="B162" s="66" t="s">
        <v>52</v>
      </c>
      <c r="C162" s="66" t="s">
        <v>191</v>
      </c>
      <c r="D162" s="67">
        <v>383.40906581234549</v>
      </c>
      <c r="E162" s="67">
        <v>312.64295195558816</v>
      </c>
      <c r="F162" s="67">
        <v>474.61474558865274</v>
      </c>
      <c r="G162" s="67">
        <v>311.74656254742047</v>
      </c>
      <c r="H162" s="67">
        <v>260.61684357139711</v>
      </c>
      <c r="I162" s="67">
        <v>475.19803875763932</v>
      </c>
      <c r="J162" s="67">
        <v>208</v>
      </c>
      <c r="K162" s="67">
        <v>146</v>
      </c>
      <c r="L162" s="67">
        <v>304</v>
      </c>
      <c r="M162" s="67">
        <v>332</v>
      </c>
      <c r="N162" s="67">
        <v>234</v>
      </c>
      <c r="O162" s="67">
        <v>501</v>
      </c>
      <c r="P162" s="68">
        <v>221</v>
      </c>
      <c r="Q162" s="68">
        <v>134</v>
      </c>
      <c r="R162" s="68">
        <v>425</v>
      </c>
      <c r="S162" s="68">
        <v>156</v>
      </c>
      <c r="T162" s="68">
        <v>52</v>
      </c>
      <c r="U162" s="68">
        <v>369</v>
      </c>
      <c r="V162" s="67">
        <v>-65</v>
      </c>
      <c r="W162" s="67">
        <v>-348</v>
      </c>
      <c r="X162" s="67">
        <v>155</v>
      </c>
      <c r="Y162" s="67" t="s">
        <v>423</v>
      </c>
      <c r="Z162" s="67">
        <v>1268.7445238099833</v>
      </c>
      <c r="AA162" s="67">
        <v>1039.0578603792994</v>
      </c>
      <c r="AB162" s="67">
        <v>1499.6422177113377</v>
      </c>
      <c r="AC162" s="67">
        <v>1237.4710348993904</v>
      </c>
      <c r="AD162" s="67">
        <v>1085.6998036785062</v>
      </c>
      <c r="AE162" s="67">
        <v>1437.0402144194729</v>
      </c>
      <c r="AF162" s="67">
        <v>996</v>
      </c>
      <c r="AG162" s="67">
        <v>788</v>
      </c>
      <c r="AH162" s="67">
        <v>1180</v>
      </c>
      <c r="AI162" s="67">
        <v>956</v>
      </c>
      <c r="AJ162" s="67">
        <v>834</v>
      </c>
      <c r="AK162" s="67">
        <v>1116</v>
      </c>
      <c r="AL162" s="68">
        <v>921</v>
      </c>
      <c r="AM162" s="68">
        <v>774</v>
      </c>
      <c r="AN162" s="68">
        <v>1114</v>
      </c>
      <c r="AO162" s="68">
        <v>820</v>
      </c>
      <c r="AP162" s="68">
        <v>577</v>
      </c>
      <c r="AQ162" s="68">
        <v>1175</v>
      </c>
      <c r="AR162" s="67">
        <v>-101</v>
      </c>
      <c r="AS162" s="67">
        <v>-412</v>
      </c>
      <c r="AT162" s="67">
        <v>281</v>
      </c>
      <c r="AU162" s="67" t="s">
        <v>423</v>
      </c>
      <c r="AV162" s="67">
        <v>1115.0682029296036</v>
      </c>
      <c r="AW162" s="67">
        <v>917.10822998009746</v>
      </c>
      <c r="AX162" s="67">
        <v>1322.1344605951049</v>
      </c>
      <c r="AY162" s="67">
        <v>951.78240255318929</v>
      </c>
      <c r="AZ162" s="67">
        <v>834.87339568694313</v>
      </c>
      <c r="BA162" s="67">
        <v>1126.8105201616338</v>
      </c>
      <c r="BB162" s="67">
        <v>1164</v>
      </c>
      <c r="BC162" s="67">
        <v>998</v>
      </c>
      <c r="BD162" s="67">
        <v>1500</v>
      </c>
      <c r="BE162" s="67">
        <v>1256</v>
      </c>
      <c r="BF162" s="67">
        <v>1115</v>
      </c>
      <c r="BG162" s="67">
        <v>1447</v>
      </c>
      <c r="BH162" s="68">
        <v>1492</v>
      </c>
      <c r="BI162" s="68">
        <v>1285</v>
      </c>
      <c r="BJ162" s="68">
        <v>1737</v>
      </c>
      <c r="BK162" s="68">
        <v>2040</v>
      </c>
      <c r="BL162" s="68">
        <v>1636</v>
      </c>
      <c r="BM162" s="68">
        <v>2566</v>
      </c>
      <c r="BN162" s="67">
        <v>548</v>
      </c>
      <c r="BO162" s="67">
        <v>80</v>
      </c>
      <c r="BP162" s="67">
        <v>1120</v>
      </c>
      <c r="BQ162" s="67" t="s">
        <v>423</v>
      </c>
      <c r="BR162" s="15"/>
      <c r="BS162" s="15"/>
    </row>
    <row r="163" spans="1:71" x14ac:dyDescent="0.45">
      <c r="A163" s="66" t="s">
        <v>402</v>
      </c>
      <c r="B163" s="66" t="s">
        <v>52</v>
      </c>
      <c r="C163" s="66" t="s">
        <v>207</v>
      </c>
      <c r="D163" s="67">
        <v>110.37439839968916</v>
      </c>
      <c r="E163" s="67">
        <v>95.37778877831704</v>
      </c>
      <c r="F163" s="67">
        <v>242.78390648055924</v>
      </c>
      <c r="G163" s="67">
        <v>76.284619202471674</v>
      </c>
      <c r="H163" s="67">
        <v>63.894727440152316</v>
      </c>
      <c r="I163" s="67">
        <v>208.48045800681354</v>
      </c>
      <c r="J163" s="67">
        <v>93</v>
      </c>
      <c r="K163" s="67">
        <v>40</v>
      </c>
      <c r="L163" s="67">
        <v>184</v>
      </c>
      <c r="M163" s="67">
        <v>147</v>
      </c>
      <c r="N163" s="67">
        <v>79</v>
      </c>
      <c r="O163" s="67">
        <v>336</v>
      </c>
      <c r="P163" s="68">
        <v>125</v>
      </c>
      <c r="Q163" s="68">
        <v>72</v>
      </c>
      <c r="R163" s="68">
        <v>285</v>
      </c>
      <c r="S163" s="68">
        <v>74</v>
      </c>
      <c r="T163" s="68">
        <v>31</v>
      </c>
      <c r="U163" s="68">
        <v>208</v>
      </c>
      <c r="V163" s="67">
        <v>-51</v>
      </c>
      <c r="W163" s="67">
        <v>-256</v>
      </c>
      <c r="X163" s="67">
        <v>81</v>
      </c>
      <c r="Y163" s="67" t="s">
        <v>423</v>
      </c>
      <c r="Z163" s="67">
        <v>404.46191311974724</v>
      </c>
      <c r="AA163" s="67">
        <v>330.2230394691386</v>
      </c>
      <c r="AB163" s="67">
        <v>444.07026108057437</v>
      </c>
      <c r="AC163" s="67">
        <v>582.780387307968</v>
      </c>
      <c r="AD163" s="67">
        <v>457.27575026153346</v>
      </c>
      <c r="AE163" s="67">
        <v>796.01171624859899</v>
      </c>
      <c r="AF163" s="67">
        <v>352</v>
      </c>
      <c r="AG163" s="67">
        <v>295</v>
      </c>
      <c r="AH163" s="67">
        <v>428</v>
      </c>
      <c r="AI163" s="67">
        <v>287</v>
      </c>
      <c r="AJ163" s="67">
        <v>233</v>
      </c>
      <c r="AK163" s="67">
        <v>403</v>
      </c>
      <c r="AL163" s="68">
        <v>325</v>
      </c>
      <c r="AM163" s="68">
        <v>261</v>
      </c>
      <c r="AN163" s="68">
        <v>442</v>
      </c>
      <c r="AO163" s="68">
        <v>211</v>
      </c>
      <c r="AP163" s="68">
        <v>152</v>
      </c>
      <c r="AQ163" s="68">
        <v>364</v>
      </c>
      <c r="AR163" s="67">
        <v>-114</v>
      </c>
      <c r="AS163" s="67">
        <v>-270</v>
      </c>
      <c r="AT163" s="67">
        <v>59</v>
      </c>
      <c r="AU163" s="67" t="s">
        <v>423</v>
      </c>
      <c r="AV163" s="67">
        <v>400.16368848056362</v>
      </c>
      <c r="AW163" s="67">
        <v>344</v>
      </c>
      <c r="AX163" s="67">
        <v>442.37365507731857</v>
      </c>
      <c r="AY163" s="67">
        <v>462.93499348956027</v>
      </c>
      <c r="AZ163" s="67">
        <v>359.2045911061586</v>
      </c>
      <c r="BA163" s="67">
        <v>626.8382309993392</v>
      </c>
      <c r="BB163" s="67">
        <v>452</v>
      </c>
      <c r="BC163" s="67">
        <v>380</v>
      </c>
      <c r="BD163" s="67">
        <v>544</v>
      </c>
      <c r="BE163" s="67">
        <v>470</v>
      </c>
      <c r="BF163" s="67">
        <v>377</v>
      </c>
      <c r="BG163" s="67">
        <v>631</v>
      </c>
      <c r="BH163" s="68">
        <v>476</v>
      </c>
      <c r="BI163" s="68">
        <v>384</v>
      </c>
      <c r="BJ163" s="68">
        <v>637</v>
      </c>
      <c r="BK163" s="68">
        <v>525</v>
      </c>
      <c r="BL163" s="68">
        <v>413</v>
      </c>
      <c r="BM163" s="68">
        <v>799</v>
      </c>
      <c r="BN163" s="67">
        <v>49</v>
      </c>
      <c r="BO163" s="67">
        <v>-187</v>
      </c>
      <c r="BP163" s="67">
        <v>330</v>
      </c>
      <c r="BQ163" s="67" t="s">
        <v>423</v>
      </c>
      <c r="BR163" s="15"/>
      <c r="BS163" s="15"/>
    </row>
    <row r="164" spans="1:71" x14ac:dyDescent="0.45">
      <c r="A164" s="106" t="s">
        <v>56</v>
      </c>
      <c r="B164" s="70" t="s">
        <v>56</v>
      </c>
      <c r="C164" s="70" t="s">
        <v>56</v>
      </c>
      <c r="D164" s="72">
        <v>3795.397361313926</v>
      </c>
      <c r="E164" s="72">
        <v>3226.7286175415911</v>
      </c>
      <c r="F164" s="72">
        <v>4467.8291423598084</v>
      </c>
      <c r="G164" s="71">
        <v>2545.7598411971207</v>
      </c>
      <c r="H164" s="72">
        <v>2194.9170420333103</v>
      </c>
      <c r="I164" s="72">
        <v>3157.2584905108602</v>
      </c>
      <c r="J164" s="72">
        <v>2442</v>
      </c>
      <c r="K164" s="71">
        <v>1783</v>
      </c>
      <c r="L164" s="72">
        <v>3289</v>
      </c>
      <c r="M164" s="72">
        <v>2925</v>
      </c>
      <c r="N164" s="72">
        <v>2264</v>
      </c>
      <c r="O164" s="71">
        <v>3928</v>
      </c>
      <c r="P164" s="72">
        <v>2960</v>
      </c>
      <c r="Q164" s="72">
        <v>2129</v>
      </c>
      <c r="R164" s="72">
        <v>3955</v>
      </c>
      <c r="S164" s="71">
        <v>2787</v>
      </c>
      <c r="T164" s="72">
        <v>1383</v>
      </c>
      <c r="U164" s="72">
        <v>4821</v>
      </c>
      <c r="V164" s="72">
        <v>-173</v>
      </c>
      <c r="W164" s="71">
        <v>-1926</v>
      </c>
      <c r="X164" s="72">
        <v>2012</v>
      </c>
      <c r="Y164" s="72" t="s">
        <v>423</v>
      </c>
      <c r="Z164" s="72">
        <v>8600.1397261160619</v>
      </c>
      <c r="AA164" s="71">
        <v>7621.0275864688338</v>
      </c>
      <c r="AB164" s="72">
        <v>9672.7384002579747</v>
      </c>
      <c r="AC164" s="72">
        <v>7774.7188124881204</v>
      </c>
      <c r="AD164" s="72">
        <v>7016.8111357915714</v>
      </c>
      <c r="AE164" s="71">
        <v>8617.0080040536413</v>
      </c>
      <c r="AF164" s="72">
        <v>8068</v>
      </c>
      <c r="AG164" s="72">
        <v>7034</v>
      </c>
      <c r="AH164" s="72">
        <v>9486</v>
      </c>
      <c r="AI164" s="71">
        <v>8052</v>
      </c>
      <c r="AJ164" s="72">
        <v>6901</v>
      </c>
      <c r="AK164" s="72">
        <v>9452</v>
      </c>
      <c r="AL164" s="72">
        <v>8068</v>
      </c>
      <c r="AM164" s="71">
        <v>7038</v>
      </c>
      <c r="AN164" s="72">
        <v>9633</v>
      </c>
      <c r="AO164" s="72">
        <v>8017</v>
      </c>
      <c r="AP164" s="72">
        <v>6530</v>
      </c>
      <c r="AQ164" s="71">
        <v>11902</v>
      </c>
      <c r="AR164" s="72">
        <v>-51</v>
      </c>
      <c r="AS164" s="72">
        <v>-2151</v>
      </c>
      <c r="AT164" s="72">
        <v>4015</v>
      </c>
      <c r="AU164" s="71" t="s">
        <v>423</v>
      </c>
      <c r="AV164" s="72">
        <v>11455.843103017995</v>
      </c>
      <c r="AW164" s="72">
        <v>10164.322118726781</v>
      </c>
      <c r="AX164" s="72">
        <v>12879.882103018428</v>
      </c>
      <c r="AY164" s="71">
        <v>11631.2409188407</v>
      </c>
      <c r="AZ164" s="72">
        <v>10460.570894109032</v>
      </c>
      <c r="BA164" s="72">
        <v>12921.466180757572</v>
      </c>
      <c r="BB164" s="72">
        <v>11798</v>
      </c>
      <c r="BC164" s="71">
        <v>10320</v>
      </c>
      <c r="BD164" s="72">
        <v>13655</v>
      </c>
      <c r="BE164" s="72">
        <v>14271</v>
      </c>
      <c r="BF164" s="72">
        <v>12608</v>
      </c>
      <c r="BG164" s="71">
        <v>16173</v>
      </c>
      <c r="BH164" s="72">
        <v>14882</v>
      </c>
      <c r="BI164" s="72">
        <v>13143</v>
      </c>
      <c r="BJ164" s="72">
        <v>16589</v>
      </c>
      <c r="BK164" s="71">
        <v>16705</v>
      </c>
      <c r="BL164" s="71">
        <v>12714</v>
      </c>
      <c r="BM164" s="72">
        <v>20255</v>
      </c>
      <c r="BN164" s="72">
        <v>1823</v>
      </c>
      <c r="BO164" s="72">
        <v>-2566</v>
      </c>
      <c r="BP164" s="71">
        <v>5849</v>
      </c>
      <c r="BQ164" s="71" t="s">
        <v>423</v>
      </c>
      <c r="BR164" s="15"/>
      <c r="BS164" s="15"/>
    </row>
    <row r="165" spans="1:71" x14ac:dyDescent="0.45">
      <c r="A165" s="106" t="s">
        <v>89</v>
      </c>
      <c r="B165" s="70" t="s">
        <v>89</v>
      </c>
      <c r="C165" s="70" t="s">
        <v>89</v>
      </c>
      <c r="D165" s="72">
        <v>3545.0855309812441</v>
      </c>
      <c r="E165" s="72">
        <v>3106.1586173628129</v>
      </c>
      <c r="F165" s="72">
        <v>4280.1076974270745</v>
      </c>
      <c r="G165" s="71">
        <v>3086.5014873492951</v>
      </c>
      <c r="H165" s="72">
        <v>2604.4744770118664</v>
      </c>
      <c r="I165" s="72">
        <v>3936.660716355274</v>
      </c>
      <c r="J165" s="72">
        <v>2472</v>
      </c>
      <c r="K165" s="71">
        <v>1950</v>
      </c>
      <c r="L165" s="72">
        <v>3094</v>
      </c>
      <c r="M165" s="72">
        <v>2970</v>
      </c>
      <c r="N165" s="72">
        <v>2317</v>
      </c>
      <c r="O165" s="71">
        <v>3777</v>
      </c>
      <c r="P165" s="72">
        <v>3192</v>
      </c>
      <c r="Q165" s="72">
        <v>2256</v>
      </c>
      <c r="R165" s="72">
        <v>4765</v>
      </c>
      <c r="S165" s="71">
        <v>2047</v>
      </c>
      <c r="T165" s="72">
        <v>828</v>
      </c>
      <c r="U165" s="72">
        <v>3302</v>
      </c>
      <c r="V165" s="72">
        <v>-1145</v>
      </c>
      <c r="W165" s="71">
        <v>-3274</v>
      </c>
      <c r="X165" s="72">
        <v>405</v>
      </c>
      <c r="Y165" s="72" t="s">
        <v>423</v>
      </c>
      <c r="Z165" s="72">
        <v>10592.305624850846</v>
      </c>
      <c r="AA165" s="71">
        <v>9659.9122441986419</v>
      </c>
      <c r="AB165" s="72">
        <v>11502.12383810949</v>
      </c>
      <c r="AC165" s="72">
        <v>10495.236177640671</v>
      </c>
      <c r="AD165" s="72">
        <v>9444.7837769152065</v>
      </c>
      <c r="AE165" s="71">
        <v>11385.815449500198</v>
      </c>
      <c r="AF165" s="72">
        <v>9730</v>
      </c>
      <c r="AG165" s="72">
        <v>8714</v>
      </c>
      <c r="AH165" s="72">
        <v>11008</v>
      </c>
      <c r="AI165" s="71">
        <v>9513</v>
      </c>
      <c r="AJ165" s="72">
        <v>8414</v>
      </c>
      <c r="AK165" s="72">
        <v>10742</v>
      </c>
      <c r="AL165" s="72">
        <v>8211</v>
      </c>
      <c r="AM165" s="71">
        <v>7259</v>
      </c>
      <c r="AN165" s="72">
        <v>9674</v>
      </c>
      <c r="AO165" s="72">
        <v>7589</v>
      </c>
      <c r="AP165" s="72">
        <v>6273</v>
      </c>
      <c r="AQ165" s="71">
        <v>9973</v>
      </c>
      <c r="AR165" s="72">
        <v>-622</v>
      </c>
      <c r="AS165" s="72">
        <v>-2456</v>
      </c>
      <c r="AT165" s="72">
        <v>1782</v>
      </c>
      <c r="AU165" s="71" t="s">
        <v>423</v>
      </c>
      <c r="AV165" s="72">
        <v>10070.512414125244</v>
      </c>
      <c r="AW165" s="72">
        <v>9249.4919663295168</v>
      </c>
      <c r="AX165" s="72">
        <v>10919.088870359554</v>
      </c>
      <c r="AY165" s="71">
        <v>10503.639396769422</v>
      </c>
      <c r="AZ165" s="72">
        <v>9436.4763410749274</v>
      </c>
      <c r="BA165" s="72">
        <v>11371.538158503359</v>
      </c>
      <c r="BB165" s="72">
        <v>11435</v>
      </c>
      <c r="BC165" s="71">
        <v>10147</v>
      </c>
      <c r="BD165" s="72">
        <v>12952</v>
      </c>
      <c r="BE165" s="72">
        <v>12611</v>
      </c>
      <c r="BF165" s="72">
        <v>11166</v>
      </c>
      <c r="BG165" s="71">
        <v>13981</v>
      </c>
      <c r="BH165" s="72">
        <v>13654</v>
      </c>
      <c r="BI165" s="72">
        <v>11951</v>
      </c>
      <c r="BJ165" s="72">
        <v>15092</v>
      </c>
      <c r="BK165" s="71">
        <v>15192</v>
      </c>
      <c r="BL165" s="71">
        <v>12538</v>
      </c>
      <c r="BM165" s="72">
        <v>17403</v>
      </c>
      <c r="BN165" s="72">
        <v>1538</v>
      </c>
      <c r="BO165" s="72">
        <v>-1457</v>
      </c>
      <c r="BP165" s="71">
        <v>4342</v>
      </c>
      <c r="BQ165" s="71" t="s">
        <v>423</v>
      </c>
      <c r="BR165" s="15"/>
      <c r="BS165" s="15"/>
    </row>
    <row r="166" spans="1:71" x14ac:dyDescent="0.45">
      <c r="A166" s="106" t="s">
        <v>49</v>
      </c>
      <c r="B166" s="70" t="s">
        <v>49</v>
      </c>
      <c r="C166" s="70" t="s">
        <v>49</v>
      </c>
      <c r="D166" s="72">
        <v>8393.524441649457</v>
      </c>
      <c r="E166" s="72">
        <v>7727.5921107464364</v>
      </c>
      <c r="F166" s="72">
        <v>9101.7266915885339</v>
      </c>
      <c r="G166" s="71">
        <v>7648.1987161163779</v>
      </c>
      <c r="H166" s="72">
        <v>7075.9607298632409</v>
      </c>
      <c r="I166" s="72">
        <v>8956.9438184236551</v>
      </c>
      <c r="J166" s="72">
        <v>7932</v>
      </c>
      <c r="K166" s="71">
        <v>7365</v>
      </c>
      <c r="L166" s="72">
        <v>8906</v>
      </c>
      <c r="M166" s="72">
        <v>7255</v>
      </c>
      <c r="N166" s="72">
        <v>6797</v>
      </c>
      <c r="O166" s="71">
        <v>8549</v>
      </c>
      <c r="P166" s="72">
        <v>6089</v>
      </c>
      <c r="Q166" s="72">
        <v>5553</v>
      </c>
      <c r="R166" s="72">
        <v>7645</v>
      </c>
      <c r="S166" s="71">
        <v>8786</v>
      </c>
      <c r="T166" s="72">
        <v>7693</v>
      </c>
      <c r="U166" s="72">
        <v>10225</v>
      </c>
      <c r="V166" s="72">
        <v>2697</v>
      </c>
      <c r="W166" s="71">
        <v>843</v>
      </c>
      <c r="X166" s="72">
        <v>4016</v>
      </c>
      <c r="Y166" s="72" t="s">
        <v>427</v>
      </c>
      <c r="Z166" s="72">
        <v>16865.013527090272</v>
      </c>
      <c r="AA166" s="71">
        <v>16001.666695882946</v>
      </c>
      <c r="AB166" s="72">
        <v>17638.707098139792</v>
      </c>
      <c r="AC166" s="72">
        <v>17659.907211548325</v>
      </c>
      <c r="AD166" s="72">
        <v>16956.541805677476</v>
      </c>
      <c r="AE166" s="71">
        <v>18732.494111252719</v>
      </c>
      <c r="AF166" s="72">
        <v>14889</v>
      </c>
      <c r="AG166" s="72">
        <v>14067</v>
      </c>
      <c r="AH166" s="72">
        <v>16180</v>
      </c>
      <c r="AI166" s="71">
        <v>17191</v>
      </c>
      <c r="AJ166" s="72">
        <v>15744</v>
      </c>
      <c r="AK166" s="72">
        <v>18544</v>
      </c>
      <c r="AL166" s="72">
        <v>14994</v>
      </c>
      <c r="AM166" s="71">
        <v>14113</v>
      </c>
      <c r="AN166" s="72">
        <v>16314</v>
      </c>
      <c r="AO166" s="72">
        <v>12874</v>
      </c>
      <c r="AP166" s="72">
        <v>11202</v>
      </c>
      <c r="AQ166" s="71">
        <v>14886</v>
      </c>
      <c r="AR166" s="72">
        <v>-2120</v>
      </c>
      <c r="AS166" s="72">
        <v>-4206</v>
      </c>
      <c r="AT166" s="72">
        <v>3</v>
      </c>
      <c r="AU166" s="71" t="s">
        <v>423</v>
      </c>
      <c r="AV166" s="72">
        <v>27364.246031998548</v>
      </c>
      <c r="AW166" s="72">
        <v>26022.700151067889</v>
      </c>
      <c r="AX166" s="72">
        <v>28406.165797765094</v>
      </c>
      <c r="AY166" s="71">
        <v>29676.591718380234</v>
      </c>
      <c r="AZ166" s="72">
        <v>28452.381005462365</v>
      </c>
      <c r="BA166" s="72">
        <v>30988.303244546889</v>
      </c>
      <c r="BB166" s="72">
        <v>27125</v>
      </c>
      <c r="BC166" s="71">
        <v>25884</v>
      </c>
      <c r="BD166" s="72">
        <v>28948</v>
      </c>
      <c r="BE166" s="72">
        <v>28024</v>
      </c>
      <c r="BF166" s="72">
        <v>26741</v>
      </c>
      <c r="BG166" s="71">
        <v>29890</v>
      </c>
      <c r="BH166" s="72">
        <v>31404</v>
      </c>
      <c r="BI166" s="72">
        <v>29887</v>
      </c>
      <c r="BJ166" s="72">
        <v>33359</v>
      </c>
      <c r="BK166" s="71">
        <v>34639</v>
      </c>
      <c r="BL166" s="71">
        <v>32393</v>
      </c>
      <c r="BM166" s="72">
        <v>37637</v>
      </c>
      <c r="BN166" s="72">
        <v>3235</v>
      </c>
      <c r="BO166" s="72">
        <v>217</v>
      </c>
      <c r="BP166" s="71">
        <v>6678</v>
      </c>
      <c r="BQ166" s="71" t="s">
        <v>427</v>
      </c>
      <c r="BR166" s="15"/>
      <c r="BS166" s="15"/>
    </row>
    <row r="167" spans="1:71" x14ac:dyDescent="0.45">
      <c r="A167" s="106" t="s">
        <v>83</v>
      </c>
      <c r="B167" s="70" t="s">
        <v>83</v>
      </c>
      <c r="C167" s="70" t="s">
        <v>83</v>
      </c>
      <c r="D167" s="72">
        <v>2793.0225375935511</v>
      </c>
      <c r="E167" s="72">
        <v>2537.3761422718494</v>
      </c>
      <c r="F167" s="72">
        <v>3160.8699486786682</v>
      </c>
      <c r="G167" s="71">
        <v>2093.1428327734488</v>
      </c>
      <c r="H167" s="72">
        <v>1904.3098584453601</v>
      </c>
      <c r="I167" s="72">
        <v>2480.796471078444</v>
      </c>
      <c r="J167" s="72">
        <v>1853</v>
      </c>
      <c r="K167" s="71">
        <v>1614</v>
      </c>
      <c r="L167" s="72">
        <v>2252</v>
      </c>
      <c r="M167" s="72">
        <v>2054</v>
      </c>
      <c r="N167" s="72">
        <v>1768</v>
      </c>
      <c r="O167" s="71">
        <v>2571</v>
      </c>
      <c r="P167" s="72">
        <v>1727</v>
      </c>
      <c r="Q167" s="72">
        <v>1470</v>
      </c>
      <c r="R167" s="72">
        <v>2422</v>
      </c>
      <c r="S167" s="71">
        <v>1475</v>
      </c>
      <c r="T167" s="72">
        <v>889</v>
      </c>
      <c r="U167" s="72">
        <v>2081</v>
      </c>
      <c r="V167" s="72">
        <v>-252</v>
      </c>
      <c r="W167" s="71">
        <v>-1193</v>
      </c>
      <c r="X167" s="72">
        <v>359</v>
      </c>
      <c r="Y167" s="72" t="s">
        <v>423</v>
      </c>
      <c r="Z167" s="72">
        <v>8971.9459226853469</v>
      </c>
      <c r="AA167" s="71">
        <v>8519.7208264491201</v>
      </c>
      <c r="AB167" s="72">
        <v>9657.0952206304319</v>
      </c>
      <c r="AC167" s="72">
        <v>7987.5505534738259</v>
      </c>
      <c r="AD167" s="72">
        <v>7565.8468121314263</v>
      </c>
      <c r="AE167" s="71">
        <v>8310.3667100088733</v>
      </c>
      <c r="AF167" s="72">
        <v>7451</v>
      </c>
      <c r="AG167" s="72">
        <v>7066</v>
      </c>
      <c r="AH167" s="72">
        <v>8161</v>
      </c>
      <c r="AI167" s="71">
        <v>7876</v>
      </c>
      <c r="AJ167" s="72">
        <v>7309</v>
      </c>
      <c r="AK167" s="72">
        <v>8619</v>
      </c>
      <c r="AL167" s="72">
        <v>6842</v>
      </c>
      <c r="AM167" s="71">
        <v>6336</v>
      </c>
      <c r="AN167" s="72">
        <v>7611</v>
      </c>
      <c r="AO167" s="72">
        <v>6160</v>
      </c>
      <c r="AP167" s="72">
        <v>5640</v>
      </c>
      <c r="AQ167" s="71">
        <v>7201</v>
      </c>
      <c r="AR167" s="72">
        <v>-682</v>
      </c>
      <c r="AS167" s="72">
        <v>-1608</v>
      </c>
      <c r="AT167" s="72">
        <v>540</v>
      </c>
      <c r="AU167" s="71" t="s">
        <v>423</v>
      </c>
      <c r="AV167" s="72">
        <v>6525.1752669187817</v>
      </c>
      <c r="AW167" s="72">
        <v>6198.5298564354161</v>
      </c>
      <c r="AX167" s="72">
        <v>7076.244797450754</v>
      </c>
      <c r="AY167" s="71">
        <v>6854.2055605953201</v>
      </c>
      <c r="AZ167" s="72">
        <v>6545.7027358816276</v>
      </c>
      <c r="BA167" s="72">
        <v>7265.3307264928098</v>
      </c>
      <c r="BB167" s="72">
        <v>8093</v>
      </c>
      <c r="BC167" s="71">
        <v>7583</v>
      </c>
      <c r="BD167" s="72">
        <v>8723</v>
      </c>
      <c r="BE167" s="72">
        <v>8874</v>
      </c>
      <c r="BF167" s="72">
        <v>8250</v>
      </c>
      <c r="BG167" s="71">
        <v>9587</v>
      </c>
      <c r="BH167" s="72">
        <v>9106</v>
      </c>
      <c r="BI167" s="72">
        <v>8479</v>
      </c>
      <c r="BJ167" s="72">
        <v>9975</v>
      </c>
      <c r="BK167" s="71">
        <v>11348</v>
      </c>
      <c r="BL167" s="71">
        <v>10439</v>
      </c>
      <c r="BM167" s="72">
        <v>12465</v>
      </c>
      <c r="BN167" s="72">
        <v>2242</v>
      </c>
      <c r="BO167" s="72">
        <v>991</v>
      </c>
      <c r="BP167" s="71">
        <v>3410</v>
      </c>
      <c r="BQ167" s="71" t="s">
        <v>427</v>
      </c>
      <c r="BR167" s="15"/>
      <c r="BS167" s="15"/>
    </row>
    <row r="168" spans="1:71" x14ac:dyDescent="0.45">
      <c r="A168" s="106" t="s">
        <v>62</v>
      </c>
      <c r="B168" s="70" t="s">
        <v>62</v>
      </c>
      <c r="C168" s="70" t="s">
        <v>62</v>
      </c>
      <c r="D168" s="72">
        <v>5449.8409738062182</v>
      </c>
      <c r="E168" s="72">
        <v>4925.9692761047709</v>
      </c>
      <c r="F168" s="72">
        <v>6162.1011249086987</v>
      </c>
      <c r="G168" s="71">
        <v>3577.5830757022572</v>
      </c>
      <c r="H168" s="72">
        <v>3158.886519039746</v>
      </c>
      <c r="I168" s="72">
        <v>4585.2888313512931</v>
      </c>
      <c r="J168" s="72">
        <v>3605</v>
      </c>
      <c r="K168" s="71">
        <v>3046</v>
      </c>
      <c r="L168" s="72">
        <v>4362</v>
      </c>
      <c r="M168" s="72">
        <v>4233</v>
      </c>
      <c r="N168" s="72">
        <v>3548</v>
      </c>
      <c r="O168" s="71">
        <v>5196</v>
      </c>
      <c r="P168" s="72">
        <v>3580</v>
      </c>
      <c r="Q168" s="72">
        <v>2923</v>
      </c>
      <c r="R168" s="72">
        <v>4920</v>
      </c>
      <c r="S168" s="71">
        <v>3758</v>
      </c>
      <c r="T168" s="72">
        <v>2418</v>
      </c>
      <c r="U168" s="72">
        <v>5005</v>
      </c>
      <c r="V168" s="72">
        <v>178</v>
      </c>
      <c r="W168" s="71">
        <v>-1826</v>
      </c>
      <c r="X168" s="72">
        <v>1426</v>
      </c>
      <c r="Y168" s="72" t="s">
        <v>423</v>
      </c>
      <c r="Z168" s="72">
        <v>14916.437627241023</v>
      </c>
      <c r="AA168" s="71">
        <v>14109.743527645702</v>
      </c>
      <c r="AB168" s="72">
        <v>15836.563255155315</v>
      </c>
      <c r="AC168" s="72">
        <v>13149.614057227473</v>
      </c>
      <c r="AD168" s="72">
        <v>12361.805338263572</v>
      </c>
      <c r="AE168" s="71">
        <v>14089.092889375774</v>
      </c>
      <c r="AF168" s="72">
        <v>12076</v>
      </c>
      <c r="AG168" s="72">
        <v>11272</v>
      </c>
      <c r="AH168" s="72">
        <v>13375</v>
      </c>
      <c r="AI168" s="71">
        <v>12694</v>
      </c>
      <c r="AJ168" s="72">
        <v>11649</v>
      </c>
      <c r="AK168" s="72">
        <v>14095</v>
      </c>
      <c r="AL168" s="72">
        <v>11035</v>
      </c>
      <c r="AM168" s="71">
        <v>10317</v>
      </c>
      <c r="AN168" s="72">
        <v>12182</v>
      </c>
      <c r="AO168" s="72">
        <v>9787</v>
      </c>
      <c r="AP168" s="72">
        <v>8523</v>
      </c>
      <c r="AQ168" s="71">
        <v>11600</v>
      </c>
      <c r="AR168" s="72">
        <v>-1248</v>
      </c>
      <c r="AS168" s="72">
        <v>-2926</v>
      </c>
      <c r="AT168" s="72">
        <v>574</v>
      </c>
      <c r="AU168" s="71" t="s">
        <v>423</v>
      </c>
      <c r="AV168" s="72">
        <v>29059.919551837418</v>
      </c>
      <c r="AW168" s="72">
        <v>27566.397621565218</v>
      </c>
      <c r="AX168" s="72">
        <v>30444.473951487224</v>
      </c>
      <c r="AY168" s="71">
        <v>29609.801653841238</v>
      </c>
      <c r="AZ168" s="72">
        <v>27882.885436251378</v>
      </c>
      <c r="BA168" s="72">
        <v>30755.029445259348</v>
      </c>
      <c r="BB168" s="72">
        <v>31596</v>
      </c>
      <c r="BC168" s="71">
        <v>30056</v>
      </c>
      <c r="BD168" s="72">
        <v>34025</v>
      </c>
      <c r="BE168" s="72">
        <v>31310</v>
      </c>
      <c r="BF168" s="72">
        <v>29528</v>
      </c>
      <c r="BG168" s="71">
        <v>33224</v>
      </c>
      <c r="BH168" s="72">
        <v>34199</v>
      </c>
      <c r="BI168" s="72">
        <v>32301</v>
      </c>
      <c r="BJ168" s="72">
        <v>36418</v>
      </c>
      <c r="BK168" s="71">
        <v>36326</v>
      </c>
      <c r="BL168" s="71">
        <v>33577</v>
      </c>
      <c r="BM168" s="72">
        <v>39552</v>
      </c>
      <c r="BN168" s="72">
        <v>2127</v>
      </c>
      <c r="BO168" s="72">
        <v>-1376</v>
      </c>
      <c r="BP168" s="71">
        <v>5483</v>
      </c>
      <c r="BQ168" s="71" t="s">
        <v>423</v>
      </c>
      <c r="BR168" s="15"/>
      <c r="BS168" s="15"/>
    </row>
    <row r="169" spans="1:71" x14ac:dyDescent="0.45">
      <c r="A169" s="106" t="s">
        <v>67</v>
      </c>
      <c r="B169" s="70" t="s">
        <v>67</v>
      </c>
      <c r="C169" s="70" t="s">
        <v>67</v>
      </c>
      <c r="D169" s="72">
        <v>4735.2218894366388</v>
      </c>
      <c r="E169" s="72">
        <v>4222.9122201960117</v>
      </c>
      <c r="F169" s="72">
        <v>5267.3424227349287</v>
      </c>
      <c r="G169" s="71">
        <v>4202.1353059367284</v>
      </c>
      <c r="H169" s="72">
        <v>3797.0047594792468</v>
      </c>
      <c r="I169" s="72">
        <v>4931.3783710204871</v>
      </c>
      <c r="J169" s="72">
        <v>3417</v>
      </c>
      <c r="K169" s="71">
        <v>2908</v>
      </c>
      <c r="L169" s="72">
        <v>4166</v>
      </c>
      <c r="M169" s="72">
        <v>4234</v>
      </c>
      <c r="N169" s="72">
        <v>3619</v>
      </c>
      <c r="O169" s="71">
        <v>5574</v>
      </c>
      <c r="P169" s="72">
        <v>4196</v>
      </c>
      <c r="Q169" s="72">
        <v>3181</v>
      </c>
      <c r="R169" s="72">
        <v>5433</v>
      </c>
      <c r="S169" s="71">
        <v>3672</v>
      </c>
      <c r="T169" s="72">
        <v>1345</v>
      </c>
      <c r="U169" s="72">
        <v>6458</v>
      </c>
      <c r="V169" s="72">
        <v>-524</v>
      </c>
      <c r="W169" s="71">
        <v>-3041</v>
      </c>
      <c r="X169" s="72">
        <v>2379</v>
      </c>
      <c r="Y169" s="72" t="s">
        <v>423</v>
      </c>
      <c r="Z169" s="72">
        <v>12327.260801482858</v>
      </c>
      <c r="AA169" s="71">
        <v>11354.468275330599</v>
      </c>
      <c r="AB169" s="72">
        <v>13373.743281931078</v>
      </c>
      <c r="AC169" s="72">
        <v>11557.369540123938</v>
      </c>
      <c r="AD169" s="72">
        <v>10728.234624386152</v>
      </c>
      <c r="AE169" s="71">
        <v>12549.166598682976</v>
      </c>
      <c r="AF169" s="72">
        <v>10820</v>
      </c>
      <c r="AG169" s="72">
        <v>9989</v>
      </c>
      <c r="AH169" s="72">
        <v>12202</v>
      </c>
      <c r="AI169" s="71">
        <v>10979</v>
      </c>
      <c r="AJ169" s="72">
        <v>9820</v>
      </c>
      <c r="AK169" s="72">
        <v>12228</v>
      </c>
      <c r="AL169" s="72">
        <v>10390</v>
      </c>
      <c r="AM169" s="71">
        <v>9153</v>
      </c>
      <c r="AN169" s="72">
        <v>12356</v>
      </c>
      <c r="AO169" s="72">
        <v>10621</v>
      </c>
      <c r="AP169" s="72">
        <v>8251</v>
      </c>
      <c r="AQ169" s="71">
        <v>15811</v>
      </c>
      <c r="AR169" s="72">
        <v>231</v>
      </c>
      <c r="AS169" s="72">
        <v>-3005</v>
      </c>
      <c r="AT169" s="72">
        <v>5620</v>
      </c>
      <c r="AU169" s="71" t="s">
        <v>423</v>
      </c>
      <c r="AV169" s="72">
        <v>16107.019533549505</v>
      </c>
      <c r="AW169" s="72">
        <v>15076.137966089671</v>
      </c>
      <c r="AX169" s="72">
        <v>17663.389762953742</v>
      </c>
      <c r="AY169" s="71">
        <v>17175.713843935166</v>
      </c>
      <c r="AZ169" s="72">
        <v>15949.609207548268</v>
      </c>
      <c r="BA169" s="72">
        <v>18479.469433911265</v>
      </c>
      <c r="BB169" s="72">
        <v>15901</v>
      </c>
      <c r="BC169" s="71">
        <v>14558</v>
      </c>
      <c r="BD169" s="72">
        <v>17778</v>
      </c>
      <c r="BE169" s="72">
        <v>17525</v>
      </c>
      <c r="BF169" s="72">
        <v>15858</v>
      </c>
      <c r="BG169" s="71">
        <v>19192</v>
      </c>
      <c r="BH169" s="72">
        <v>18148</v>
      </c>
      <c r="BI169" s="72">
        <v>16510</v>
      </c>
      <c r="BJ169" s="72">
        <v>20110</v>
      </c>
      <c r="BK169" s="71">
        <v>20842</v>
      </c>
      <c r="BL169" s="71">
        <v>15037</v>
      </c>
      <c r="BM169" s="72">
        <v>25442</v>
      </c>
      <c r="BN169" s="72">
        <v>2694</v>
      </c>
      <c r="BO169" s="72">
        <v>-3532</v>
      </c>
      <c r="BP169" s="71">
        <v>7630</v>
      </c>
      <c r="BQ169" s="71" t="s">
        <v>423</v>
      </c>
      <c r="BR169" s="15"/>
      <c r="BS169" s="15"/>
    </row>
    <row r="170" spans="1:71" x14ac:dyDescent="0.45">
      <c r="A170" s="106" t="s">
        <v>54</v>
      </c>
      <c r="B170" s="70" t="s">
        <v>54</v>
      </c>
      <c r="C170" s="70" t="s">
        <v>54</v>
      </c>
      <c r="D170" s="72">
        <v>2996.6299571547684</v>
      </c>
      <c r="E170" s="72">
        <v>2752.7878660633046</v>
      </c>
      <c r="F170" s="72">
        <v>3284.483750954214</v>
      </c>
      <c r="G170" s="71">
        <v>3122.5798990135977</v>
      </c>
      <c r="H170" s="72">
        <v>2482.3324621497086</v>
      </c>
      <c r="I170" s="72">
        <v>4364.7650840926435</v>
      </c>
      <c r="J170" s="72">
        <v>2720</v>
      </c>
      <c r="K170" s="71">
        <v>2269</v>
      </c>
      <c r="L170" s="72">
        <v>3354</v>
      </c>
      <c r="M170" s="72">
        <v>2677</v>
      </c>
      <c r="N170" s="72">
        <v>2271</v>
      </c>
      <c r="O170" s="71">
        <v>3577</v>
      </c>
      <c r="P170" s="72">
        <v>2405</v>
      </c>
      <c r="Q170" s="72">
        <v>2033</v>
      </c>
      <c r="R170" s="72">
        <v>3435</v>
      </c>
      <c r="S170" s="71">
        <v>2420</v>
      </c>
      <c r="T170" s="72">
        <v>1219</v>
      </c>
      <c r="U170" s="72">
        <v>3631</v>
      </c>
      <c r="V170" s="72">
        <v>15</v>
      </c>
      <c r="W170" s="71">
        <v>-1731</v>
      </c>
      <c r="X170" s="72">
        <v>1210</v>
      </c>
      <c r="Y170" s="72" t="s">
        <v>423</v>
      </c>
      <c r="Z170" s="72">
        <v>10561.709086430865</v>
      </c>
      <c r="AA170" s="71">
        <v>9927.6670412615022</v>
      </c>
      <c r="AB170" s="72">
        <v>11311.073774649329</v>
      </c>
      <c r="AC170" s="72">
        <v>9514.780428591921</v>
      </c>
      <c r="AD170" s="72">
        <v>8871.3871665507231</v>
      </c>
      <c r="AE170" s="71">
        <v>10204.05650474333</v>
      </c>
      <c r="AF170" s="72">
        <v>8675</v>
      </c>
      <c r="AG170" s="72">
        <v>8115</v>
      </c>
      <c r="AH170" s="72">
        <v>9755</v>
      </c>
      <c r="AI170" s="71">
        <v>8583</v>
      </c>
      <c r="AJ170" s="72">
        <v>7868</v>
      </c>
      <c r="AK170" s="72">
        <v>9478</v>
      </c>
      <c r="AL170" s="72">
        <v>8284</v>
      </c>
      <c r="AM170" s="71">
        <v>7678</v>
      </c>
      <c r="AN170" s="72">
        <v>9619</v>
      </c>
      <c r="AO170" s="72">
        <v>7777</v>
      </c>
      <c r="AP170" s="72">
        <v>6792</v>
      </c>
      <c r="AQ170" s="71">
        <v>10631</v>
      </c>
      <c r="AR170" s="72">
        <v>-507</v>
      </c>
      <c r="AS170" s="72">
        <v>-2277</v>
      </c>
      <c r="AT170" s="72">
        <v>2731</v>
      </c>
      <c r="AU170" s="71" t="s">
        <v>423</v>
      </c>
      <c r="AV170" s="72">
        <v>13820.429466601927</v>
      </c>
      <c r="AW170" s="72">
        <v>13177.749955462392</v>
      </c>
      <c r="AX170" s="72">
        <v>14627.563858690126</v>
      </c>
      <c r="AY170" s="71">
        <v>13413.452540688051</v>
      </c>
      <c r="AZ170" s="72">
        <v>12620.299341389611</v>
      </c>
      <c r="BA170" s="72">
        <v>14244.773736520136</v>
      </c>
      <c r="BB170" s="72">
        <v>15537</v>
      </c>
      <c r="BC170" s="71">
        <v>14622</v>
      </c>
      <c r="BD170" s="72">
        <v>16944</v>
      </c>
      <c r="BE170" s="72">
        <v>14650</v>
      </c>
      <c r="BF170" s="72">
        <v>13755</v>
      </c>
      <c r="BG170" s="71">
        <v>15846</v>
      </c>
      <c r="BH170" s="72">
        <v>15933</v>
      </c>
      <c r="BI170" s="72">
        <v>14983</v>
      </c>
      <c r="BJ170" s="72">
        <v>17607</v>
      </c>
      <c r="BK170" s="71">
        <v>18237</v>
      </c>
      <c r="BL170" s="71">
        <v>15408</v>
      </c>
      <c r="BM170" s="72">
        <v>20611</v>
      </c>
      <c r="BN170" s="72">
        <v>2304</v>
      </c>
      <c r="BO170" s="72">
        <v>-986</v>
      </c>
      <c r="BP170" s="71">
        <v>4678</v>
      </c>
      <c r="BQ170" s="71" t="s">
        <v>423</v>
      </c>
      <c r="BR170" s="15"/>
      <c r="BS170" s="15"/>
    </row>
    <row r="171" spans="1:71" x14ac:dyDescent="0.45">
      <c r="A171" s="106" t="s">
        <v>60</v>
      </c>
      <c r="B171" s="70" t="s">
        <v>60</v>
      </c>
      <c r="C171" s="70" t="s">
        <v>60</v>
      </c>
      <c r="D171" s="72">
        <v>5005.6891772248291</v>
      </c>
      <c r="E171" s="72">
        <v>4607.4568347265604</v>
      </c>
      <c r="F171" s="72">
        <v>5531.2928243334982</v>
      </c>
      <c r="G171" s="71">
        <v>3369.1898438653147</v>
      </c>
      <c r="H171" s="72">
        <v>3002.9980191363661</v>
      </c>
      <c r="I171" s="72">
        <v>4104.7953905867807</v>
      </c>
      <c r="J171" s="72">
        <v>3672</v>
      </c>
      <c r="K171" s="71">
        <v>3038</v>
      </c>
      <c r="L171" s="72">
        <v>4548</v>
      </c>
      <c r="M171" s="72">
        <v>3725</v>
      </c>
      <c r="N171" s="72">
        <v>3061</v>
      </c>
      <c r="O171" s="71">
        <v>4649</v>
      </c>
      <c r="P171" s="72">
        <v>2949</v>
      </c>
      <c r="Q171" s="72">
        <v>2301</v>
      </c>
      <c r="R171" s="72">
        <v>3948</v>
      </c>
      <c r="S171" s="71">
        <v>3194</v>
      </c>
      <c r="T171" s="72">
        <v>1815</v>
      </c>
      <c r="U171" s="72">
        <v>4572</v>
      </c>
      <c r="V171" s="72">
        <v>245</v>
      </c>
      <c r="W171" s="71">
        <v>-1587</v>
      </c>
      <c r="X171" s="72">
        <v>1644</v>
      </c>
      <c r="Y171" s="72" t="s">
        <v>423</v>
      </c>
      <c r="Z171" s="72">
        <v>15564.133484819395</v>
      </c>
      <c r="AA171" s="71">
        <v>14550.216564957436</v>
      </c>
      <c r="AB171" s="72">
        <v>16548.564138744379</v>
      </c>
      <c r="AC171" s="72">
        <v>15686.371629578247</v>
      </c>
      <c r="AD171" s="72">
        <v>14670.559970523311</v>
      </c>
      <c r="AE171" s="71">
        <v>16811.884052890615</v>
      </c>
      <c r="AF171" s="72">
        <v>13626</v>
      </c>
      <c r="AG171" s="72">
        <v>12503</v>
      </c>
      <c r="AH171" s="72">
        <v>15206</v>
      </c>
      <c r="AI171" s="71">
        <v>14066</v>
      </c>
      <c r="AJ171" s="72">
        <v>12683</v>
      </c>
      <c r="AK171" s="72">
        <v>15580</v>
      </c>
      <c r="AL171" s="72">
        <v>12414</v>
      </c>
      <c r="AM171" s="71">
        <v>11412</v>
      </c>
      <c r="AN171" s="72">
        <v>13768</v>
      </c>
      <c r="AO171" s="72">
        <v>10496</v>
      </c>
      <c r="AP171" s="72">
        <v>9314</v>
      </c>
      <c r="AQ171" s="71">
        <v>12485</v>
      </c>
      <c r="AR171" s="72">
        <v>-1918</v>
      </c>
      <c r="AS171" s="72">
        <v>-3516</v>
      </c>
      <c r="AT171" s="72">
        <v>345</v>
      </c>
      <c r="AU171" s="71" t="s">
        <v>423</v>
      </c>
      <c r="AV171" s="72">
        <v>13927.810641065702</v>
      </c>
      <c r="AW171" s="72">
        <v>12982.549870668618</v>
      </c>
      <c r="AX171" s="72">
        <v>14888.046695073483</v>
      </c>
      <c r="AY171" s="71">
        <v>15273.36491318458</v>
      </c>
      <c r="AZ171" s="72">
        <v>14167.428485066423</v>
      </c>
      <c r="BA171" s="72">
        <v>16500.452864116185</v>
      </c>
      <c r="BB171" s="72">
        <v>15876</v>
      </c>
      <c r="BC171" s="71">
        <v>14574</v>
      </c>
      <c r="BD171" s="72">
        <v>17680</v>
      </c>
      <c r="BE171" s="72">
        <v>18199</v>
      </c>
      <c r="BF171" s="72">
        <v>16568</v>
      </c>
      <c r="BG171" s="71">
        <v>19957</v>
      </c>
      <c r="BH171" s="72">
        <v>19459</v>
      </c>
      <c r="BI171" s="72">
        <v>17724</v>
      </c>
      <c r="BJ171" s="72">
        <v>21581</v>
      </c>
      <c r="BK171" s="71">
        <v>21691</v>
      </c>
      <c r="BL171" s="71">
        <v>19192</v>
      </c>
      <c r="BM171" s="72">
        <v>24308</v>
      </c>
      <c r="BN171" s="72">
        <v>2232</v>
      </c>
      <c r="BO171" s="72">
        <v>-1016</v>
      </c>
      <c r="BP171" s="71">
        <v>5102</v>
      </c>
      <c r="BQ171" s="71" t="s">
        <v>423</v>
      </c>
      <c r="BR171" s="15"/>
      <c r="BS171" s="15"/>
    </row>
    <row r="172" spans="1:71" x14ac:dyDescent="0.45">
      <c r="A172" s="106" t="s">
        <v>52</v>
      </c>
      <c r="B172" s="70" t="s">
        <v>52</v>
      </c>
      <c r="C172" s="70" t="s">
        <v>52</v>
      </c>
      <c r="D172" s="72">
        <v>4793.8637865344508</v>
      </c>
      <c r="E172" s="72">
        <v>4261.2835922620661</v>
      </c>
      <c r="F172" s="72">
        <v>5401.6924264948993</v>
      </c>
      <c r="G172" s="71">
        <v>2982.6810756165323</v>
      </c>
      <c r="H172" s="72">
        <v>2652.82585494471</v>
      </c>
      <c r="I172" s="72">
        <v>3851.9273983058442</v>
      </c>
      <c r="J172" s="72">
        <v>3331</v>
      </c>
      <c r="K172" s="71">
        <v>2763</v>
      </c>
      <c r="L172" s="72">
        <v>4072</v>
      </c>
      <c r="M172" s="72">
        <v>3763</v>
      </c>
      <c r="N172" s="72">
        <v>3235</v>
      </c>
      <c r="O172" s="71">
        <v>4779</v>
      </c>
      <c r="P172" s="72">
        <v>3092</v>
      </c>
      <c r="Q172" s="72">
        <v>2403</v>
      </c>
      <c r="R172" s="72">
        <v>4311</v>
      </c>
      <c r="S172" s="71">
        <v>2966</v>
      </c>
      <c r="T172" s="72">
        <v>1807</v>
      </c>
      <c r="U172" s="72">
        <v>4131</v>
      </c>
      <c r="V172" s="72">
        <v>-126</v>
      </c>
      <c r="W172" s="71">
        <v>-1706</v>
      </c>
      <c r="X172" s="72">
        <v>1158</v>
      </c>
      <c r="Y172" s="72" t="s">
        <v>423</v>
      </c>
      <c r="Z172" s="72">
        <v>15067.183857009473</v>
      </c>
      <c r="AA172" s="71">
        <v>14276.505303016344</v>
      </c>
      <c r="AB172" s="72">
        <v>15877.987545356351</v>
      </c>
      <c r="AC172" s="72">
        <v>15298.232929047042</v>
      </c>
      <c r="AD172" s="72">
        <v>14463.532707919709</v>
      </c>
      <c r="AE172" s="71">
        <v>16135.715939965416</v>
      </c>
      <c r="AF172" s="72">
        <v>13069</v>
      </c>
      <c r="AG172" s="72">
        <v>12069</v>
      </c>
      <c r="AH172" s="72">
        <v>14267</v>
      </c>
      <c r="AI172" s="71">
        <v>12698</v>
      </c>
      <c r="AJ172" s="72">
        <v>11811</v>
      </c>
      <c r="AK172" s="72">
        <v>13834</v>
      </c>
      <c r="AL172" s="72">
        <v>11570</v>
      </c>
      <c r="AM172" s="71">
        <v>10639</v>
      </c>
      <c r="AN172" s="72">
        <v>12441</v>
      </c>
      <c r="AO172" s="72">
        <v>9359</v>
      </c>
      <c r="AP172" s="72">
        <v>8387</v>
      </c>
      <c r="AQ172" s="71">
        <v>11168</v>
      </c>
      <c r="AR172" s="72">
        <v>-2211</v>
      </c>
      <c r="AS172" s="72">
        <v>-3651</v>
      </c>
      <c r="AT172" s="72">
        <v>-251</v>
      </c>
      <c r="AU172" s="71" t="s">
        <v>428</v>
      </c>
      <c r="AV172" s="72">
        <v>15446.611050181647</v>
      </c>
      <c r="AW172" s="72">
        <v>14665.055586639963</v>
      </c>
      <c r="AX172" s="72">
        <v>16352.476161709821</v>
      </c>
      <c r="AY172" s="71">
        <v>17989.26164167661</v>
      </c>
      <c r="AZ172" s="72">
        <v>17101.116765403869</v>
      </c>
      <c r="BA172" s="72">
        <v>19015.13037199077</v>
      </c>
      <c r="BB172" s="72">
        <v>18590</v>
      </c>
      <c r="BC172" s="71">
        <v>17206</v>
      </c>
      <c r="BD172" s="72">
        <v>20147</v>
      </c>
      <c r="BE172" s="72">
        <v>19646</v>
      </c>
      <c r="BF172" s="72">
        <v>18272</v>
      </c>
      <c r="BG172" s="71">
        <v>21222</v>
      </c>
      <c r="BH172" s="72">
        <v>22000</v>
      </c>
      <c r="BI172" s="72">
        <v>20413</v>
      </c>
      <c r="BJ172" s="72">
        <v>23649</v>
      </c>
      <c r="BK172" s="71">
        <v>25206</v>
      </c>
      <c r="BL172" s="71">
        <v>23258</v>
      </c>
      <c r="BM172" s="72">
        <v>27636</v>
      </c>
      <c r="BN172" s="72">
        <v>3206</v>
      </c>
      <c r="BO172" s="72">
        <v>580</v>
      </c>
      <c r="BP172" s="71">
        <v>6142</v>
      </c>
      <c r="BQ172" s="71" t="s">
        <v>427</v>
      </c>
      <c r="BR172" s="15"/>
      <c r="BS172" s="15"/>
    </row>
    <row r="173" spans="1:71" x14ac:dyDescent="0.45">
      <c r="A173" s="106" t="s">
        <v>404</v>
      </c>
      <c r="B173" s="70" t="s">
        <v>404</v>
      </c>
      <c r="C173" s="70" t="s">
        <v>404</v>
      </c>
      <c r="D173" s="72">
        <v>41508.27565569507</v>
      </c>
      <c r="E173" s="72">
        <v>39858.628433669932</v>
      </c>
      <c r="F173" s="72">
        <v>43140.524572007962</v>
      </c>
      <c r="G173" s="71">
        <v>32627.772077570662</v>
      </c>
      <c r="H173" s="72">
        <v>31168.14913824715</v>
      </c>
      <c r="I173" s="72">
        <v>36991.572635149118</v>
      </c>
      <c r="J173" s="72">
        <v>31444</v>
      </c>
      <c r="K173" s="71">
        <v>30072</v>
      </c>
      <c r="L173" s="72">
        <v>34180</v>
      </c>
      <c r="M173" s="72">
        <v>33836</v>
      </c>
      <c r="N173" s="72">
        <v>33097</v>
      </c>
      <c r="O173" s="71">
        <v>37600</v>
      </c>
      <c r="P173" s="72">
        <v>30190</v>
      </c>
      <c r="Q173" s="72">
        <v>28906</v>
      </c>
      <c r="R173" s="72">
        <v>34829</v>
      </c>
      <c r="S173" s="71">
        <v>31105</v>
      </c>
      <c r="T173" s="72">
        <v>26636</v>
      </c>
      <c r="U173" s="72">
        <v>36470</v>
      </c>
      <c r="V173" s="72">
        <v>915</v>
      </c>
      <c r="W173" s="71">
        <v>-6062</v>
      </c>
      <c r="X173" s="72">
        <v>5521</v>
      </c>
      <c r="Y173" s="72" t="s">
        <v>423</v>
      </c>
      <c r="Z173" s="72">
        <v>113466.12965772615</v>
      </c>
      <c r="AA173" s="71">
        <v>110866.6723376435</v>
      </c>
      <c r="AB173" s="72">
        <v>116238.32864386178</v>
      </c>
      <c r="AC173" s="72">
        <v>109123.78133971953</v>
      </c>
      <c r="AD173" s="72">
        <v>106529.61110581463</v>
      </c>
      <c r="AE173" s="71">
        <v>111794.70184207417</v>
      </c>
      <c r="AF173" s="72">
        <v>98404</v>
      </c>
      <c r="AG173" s="72">
        <v>96742</v>
      </c>
      <c r="AH173" s="72">
        <v>102897</v>
      </c>
      <c r="AI173" s="71">
        <v>101652</v>
      </c>
      <c r="AJ173" s="72">
        <v>98705</v>
      </c>
      <c r="AK173" s="72">
        <v>105662</v>
      </c>
      <c r="AL173" s="72">
        <v>91808</v>
      </c>
      <c r="AM173" s="71">
        <v>89650</v>
      </c>
      <c r="AN173" s="72">
        <v>96413</v>
      </c>
      <c r="AO173" s="72">
        <v>82680</v>
      </c>
      <c r="AP173" s="72">
        <v>79292</v>
      </c>
      <c r="AQ173" s="71">
        <v>94733</v>
      </c>
      <c r="AR173" s="72">
        <v>-9128</v>
      </c>
      <c r="AS173" s="72">
        <v>-15285</v>
      </c>
      <c r="AT173" s="72">
        <v>2280</v>
      </c>
      <c r="AU173" s="71" t="s">
        <v>423</v>
      </c>
      <c r="AV173" s="72">
        <v>143777.56705929671</v>
      </c>
      <c r="AW173" s="72">
        <v>140952.15495757668</v>
      </c>
      <c r="AX173" s="72">
        <v>147331.1676486113</v>
      </c>
      <c r="AY173" s="71">
        <v>152127.27218791144</v>
      </c>
      <c r="AZ173" s="72">
        <v>148575.77634288979</v>
      </c>
      <c r="BA173" s="72">
        <v>155155.6854681164</v>
      </c>
      <c r="BB173" s="72">
        <v>155951</v>
      </c>
      <c r="BC173" s="71">
        <v>153191</v>
      </c>
      <c r="BD173" s="72">
        <v>162263</v>
      </c>
      <c r="BE173" s="72">
        <v>165110</v>
      </c>
      <c r="BF173" s="72">
        <v>161412</v>
      </c>
      <c r="BG173" s="71">
        <v>170267</v>
      </c>
      <c r="BH173" s="72">
        <v>178785</v>
      </c>
      <c r="BI173" s="72">
        <v>174685</v>
      </c>
      <c r="BJ173" s="72">
        <v>184519</v>
      </c>
      <c r="BK173" s="71">
        <v>200186</v>
      </c>
      <c r="BL173" s="71">
        <v>189702</v>
      </c>
      <c r="BM173" s="72">
        <v>210769</v>
      </c>
      <c r="BN173" s="72">
        <v>21401</v>
      </c>
      <c r="BO173" s="72">
        <v>8480</v>
      </c>
      <c r="BP173" s="71">
        <v>32464</v>
      </c>
      <c r="BQ173" s="71" t="s">
        <v>427</v>
      </c>
      <c r="BR173" s="15"/>
      <c r="BS173" s="15"/>
    </row>
  </sheetData>
  <sheetProtection sort="0" autoFilter="0"/>
  <mergeCells count="93">
    <mergeCell ref="BQ8:BQ10"/>
    <mergeCell ref="AW8:AW10"/>
    <mergeCell ref="AX8:AX10"/>
    <mergeCell ref="AY8:AY10"/>
    <mergeCell ref="AZ8:AZ10"/>
    <mergeCell ref="BA8:BA10"/>
    <mergeCell ref="BH8:BH10"/>
    <mergeCell ref="BI8:BI10"/>
    <mergeCell ref="BJ8:BJ10"/>
    <mergeCell ref="BN8:BN10"/>
    <mergeCell ref="BO8:BO10"/>
    <mergeCell ref="BP8:BP10"/>
    <mergeCell ref="AL8:AL10"/>
    <mergeCell ref="AM8:AM10"/>
    <mergeCell ref="AN8:AN10"/>
    <mergeCell ref="AR8:AR10"/>
    <mergeCell ref="AS8:AS10"/>
    <mergeCell ref="AO7:AQ7"/>
    <mergeCell ref="AO8:AO10"/>
    <mergeCell ref="AP8:AP10"/>
    <mergeCell ref="AQ8:AQ10"/>
    <mergeCell ref="AY7:BA7"/>
    <mergeCell ref="AV8:AV10"/>
    <mergeCell ref="BN7:BQ7"/>
    <mergeCell ref="D8:D10"/>
    <mergeCell ref="E8:E10"/>
    <mergeCell ref="F8:F10"/>
    <mergeCell ref="G8:G10"/>
    <mergeCell ref="H8:H10"/>
    <mergeCell ref="I8:I10"/>
    <mergeCell ref="P8:P10"/>
    <mergeCell ref="Q8:Q10"/>
    <mergeCell ref="R8:R10"/>
    <mergeCell ref="AC7:AE7"/>
    <mergeCell ref="AL7:AN7"/>
    <mergeCell ref="AR7:AU7"/>
    <mergeCell ref="AV7:AX7"/>
    <mergeCell ref="AT8:AT10"/>
    <mergeCell ref="AU8:AU10"/>
    <mergeCell ref="G7:I7"/>
    <mergeCell ref="P7:R7"/>
    <mergeCell ref="V7:Y7"/>
    <mergeCell ref="Z7:AB7"/>
    <mergeCell ref="AA8:AA10"/>
    <mergeCell ref="V8:V10"/>
    <mergeCell ref="W8:W10"/>
    <mergeCell ref="X8:X10"/>
    <mergeCell ref="Y8:Y10"/>
    <mergeCell ref="Z8:Z10"/>
    <mergeCell ref="AB8:AB10"/>
    <mergeCell ref="J7:L7"/>
    <mergeCell ref="M7:O7"/>
    <mergeCell ref="J8:J10"/>
    <mergeCell ref="K8:K10"/>
    <mergeCell ref="L8:L10"/>
    <mergeCell ref="BK7:BM7"/>
    <mergeCell ref="BK8:BK10"/>
    <mergeCell ref="BL8:BL10"/>
    <mergeCell ref="BM8:BM10"/>
    <mergeCell ref="A6:A10"/>
    <mergeCell ref="S7:U7"/>
    <mergeCell ref="S8:S10"/>
    <mergeCell ref="T8:T10"/>
    <mergeCell ref="U8:U10"/>
    <mergeCell ref="BH7:BJ7"/>
    <mergeCell ref="B6:B10"/>
    <mergeCell ref="C6:C10"/>
    <mergeCell ref="D6:Y6"/>
    <mergeCell ref="Z6:AU6"/>
    <mergeCell ref="AV6:BQ6"/>
    <mergeCell ref="D7:F7"/>
    <mergeCell ref="M8:M10"/>
    <mergeCell ref="N8:N10"/>
    <mergeCell ref="O8:O10"/>
    <mergeCell ref="AF7:AH7"/>
    <mergeCell ref="AI7:AK7"/>
    <mergeCell ref="AF8:AF10"/>
    <mergeCell ref="AG8:AG10"/>
    <mergeCell ref="AH8:AH10"/>
    <mergeCell ref="AI8:AI10"/>
    <mergeCell ref="AJ8:AJ10"/>
    <mergeCell ref="AK8:AK10"/>
    <mergeCell ref="AC8:AC10"/>
    <mergeCell ref="AD8:AD10"/>
    <mergeCell ref="AE8:AE10"/>
    <mergeCell ref="BB7:BD7"/>
    <mergeCell ref="BE7:BG7"/>
    <mergeCell ref="BB8:BB10"/>
    <mergeCell ref="BC8:BC10"/>
    <mergeCell ref="BD8:BD10"/>
    <mergeCell ref="BE8:BE10"/>
    <mergeCell ref="BF8:BF10"/>
    <mergeCell ref="BG8:BG10"/>
  </mergeCells>
  <pageMargins left="0.51181102362204722" right="0.35433070866141736" top="0.74803149606299213" bottom="0.74803149606299213" header="0.31496062992125984" footer="0.31496062992125984"/>
  <pageSetup scale="28"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tint="0.59999389629810485"/>
    <pageSetUpPr fitToPage="1"/>
  </sheetPr>
  <dimension ref="A1:BQ177"/>
  <sheetViews>
    <sheetView showGridLines="0" showRowColHeaders="0" zoomScale="80" zoomScaleNormal="80" workbookViewId="0">
      <pane xSplit="3" ySplit="8" topLeftCell="D9" activePane="bottomRight" state="frozen"/>
      <selection pane="topRight" activeCell="B64" sqref="B64"/>
      <selection pane="bottomLeft" activeCell="B64" sqref="B64"/>
      <selection pane="bottomRight" activeCell="B2" sqref="B2"/>
    </sheetView>
  </sheetViews>
  <sheetFormatPr defaultColWidth="9.1328125" defaultRowHeight="14.25" x14ac:dyDescent="0.45"/>
  <cols>
    <col min="1" max="1" width="28.86328125" style="4" hidden="1" customWidth="1"/>
    <col min="2" max="2" width="29.59765625" style="4" customWidth="1"/>
    <col min="3" max="3" width="34.73046875" style="4" customWidth="1"/>
    <col min="4" max="6" width="10.73046875" style="2" customWidth="1"/>
    <col min="7" max="15" width="10.73046875" style="4" customWidth="1"/>
    <col min="16" max="21" width="10.73046875" style="2" customWidth="1"/>
    <col min="22" max="22" width="11.3984375" style="2" customWidth="1"/>
    <col min="23" max="24" width="10.73046875" style="2" customWidth="1"/>
    <col min="25" max="25" width="13.1328125" style="2" customWidth="1"/>
    <col min="26" max="43" width="10.73046875" style="2" customWidth="1"/>
    <col min="44" max="44" width="11.3984375" style="2" customWidth="1"/>
    <col min="45" max="46" width="10.73046875" style="2" customWidth="1"/>
    <col min="47" max="47" width="13.1328125" style="2" customWidth="1"/>
    <col min="48" max="65" width="10.73046875" style="2" customWidth="1"/>
    <col min="66" max="66" width="11.3984375" customWidth="1"/>
    <col min="67" max="68" width="10.73046875" customWidth="1"/>
    <col min="69" max="69" width="13.1328125" style="2" customWidth="1"/>
    <col min="70" max="16384" width="9.1328125" style="2"/>
  </cols>
  <sheetData>
    <row r="1" spans="1:69" ht="30" customHeight="1" x14ac:dyDescent="0.45">
      <c r="A1" s="12"/>
      <c r="B1" s="78" t="s">
        <v>437</v>
      </c>
      <c r="C1" s="12"/>
      <c r="D1" s="12"/>
      <c r="E1" s="12"/>
      <c r="F1" s="12"/>
      <c r="H1" s="12"/>
      <c r="I1" s="12"/>
      <c r="J1" s="12"/>
      <c r="K1" s="12"/>
      <c r="L1" s="12"/>
      <c r="M1" s="12"/>
      <c r="N1" s="12"/>
      <c r="O1" s="12"/>
      <c r="P1" s="12"/>
      <c r="Q1" s="12"/>
      <c r="R1" s="12"/>
      <c r="S1" s="12"/>
      <c r="T1" s="12"/>
      <c r="U1" s="12"/>
      <c r="V1" s="12"/>
      <c r="W1" s="12"/>
      <c r="X1" s="12"/>
      <c r="Y1" s="12"/>
      <c r="AC1" s="12"/>
      <c r="AD1" s="12"/>
      <c r="AE1" s="12"/>
      <c r="AF1" s="12"/>
      <c r="AG1" s="12"/>
      <c r="AH1" s="12"/>
      <c r="AI1" s="12"/>
      <c r="AJ1" s="12"/>
      <c r="AK1" s="12"/>
    </row>
    <row r="2" spans="1:69" ht="12" customHeight="1" x14ac:dyDescent="0.45"/>
    <row r="3" spans="1:69" hidden="1" x14ac:dyDescent="0.45"/>
    <row r="4" spans="1:69" hidden="1" x14ac:dyDescent="0.45"/>
    <row r="5" spans="1:69" s="3" customFormat="1" ht="26.25" customHeight="1" x14ac:dyDescent="0.45">
      <c r="A5" s="229" t="s">
        <v>210</v>
      </c>
      <c r="B5" s="214" t="s">
        <v>211</v>
      </c>
      <c r="C5" s="229" t="s">
        <v>212</v>
      </c>
      <c r="D5" s="225" t="s">
        <v>410</v>
      </c>
      <c r="E5" s="225"/>
      <c r="F5" s="225"/>
      <c r="G5" s="225"/>
      <c r="H5" s="225"/>
      <c r="I5" s="225"/>
      <c r="J5" s="225"/>
      <c r="K5" s="225"/>
      <c r="L5" s="225"/>
      <c r="M5" s="225"/>
      <c r="N5" s="225"/>
      <c r="O5" s="225"/>
      <c r="P5" s="225"/>
      <c r="Q5" s="225"/>
      <c r="R5" s="225"/>
      <c r="S5" s="225"/>
      <c r="T5" s="225"/>
      <c r="U5" s="225"/>
      <c r="V5" s="225"/>
      <c r="W5" s="225"/>
      <c r="X5" s="225"/>
      <c r="Y5" s="225"/>
      <c r="Z5" s="230" t="s">
        <v>411</v>
      </c>
      <c r="AA5" s="225"/>
      <c r="AB5" s="225"/>
      <c r="AC5" s="225"/>
      <c r="AD5" s="225"/>
      <c r="AE5" s="225"/>
      <c r="AF5" s="225"/>
      <c r="AG5" s="225"/>
      <c r="AH5" s="225"/>
      <c r="AI5" s="225"/>
      <c r="AJ5" s="225"/>
      <c r="AK5" s="225"/>
      <c r="AL5" s="225"/>
      <c r="AM5" s="225"/>
      <c r="AN5" s="225"/>
      <c r="AO5" s="225"/>
      <c r="AP5" s="225"/>
      <c r="AQ5" s="225"/>
      <c r="AR5" s="225"/>
      <c r="AS5" s="225"/>
      <c r="AT5" s="225"/>
      <c r="AU5" s="225"/>
      <c r="AV5" s="225" t="s">
        <v>412</v>
      </c>
      <c r="AW5" s="225"/>
      <c r="AX5" s="225"/>
      <c r="AY5" s="225"/>
      <c r="AZ5" s="225"/>
      <c r="BA5" s="225"/>
      <c r="BB5" s="225"/>
      <c r="BC5" s="225"/>
      <c r="BD5" s="225"/>
      <c r="BE5" s="225"/>
      <c r="BF5" s="225"/>
      <c r="BG5" s="225"/>
      <c r="BH5" s="225"/>
      <c r="BI5" s="225"/>
      <c r="BJ5" s="225"/>
      <c r="BK5" s="225"/>
      <c r="BL5" s="225"/>
      <c r="BM5" s="225"/>
      <c r="BN5" s="225"/>
      <c r="BO5" s="225"/>
      <c r="BP5" s="225"/>
      <c r="BQ5" s="225"/>
    </row>
    <row r="6" spans="1:69" ht="46.5" customHeight="1" x14ac:dyDescent="0.45">
      <c r="A6" s="229"/>
      <c r="B6" s="214"/>
      <c r="C6" s="229"/>
      <c r="D6" s="217" t="s">
        <v>414</v>
      </c>
      <c r="E6" s="217"/>
      <c r="F6" s="217"/>
      <c r="G6" s="217" t="s">
        <v>415</v>
      </c>
      <c r="H6" s="218"/>
      <c r="I6" s="218"/>
      <c r="J6" s="217" t="s">
        <v>416</v>
      </c>
      <c r="K6" s="218"/>
      <c r="L6" s="218"/>
      <c r="M6" s="217" t="s">
        <v>417</v>
      </c>
      <c r="N6" s="218"/>
      <c r="O6" s="218"/>
      <c r="P6" s="217" t="s">
        <v>418</v>
      </c>
      <c r="Q6" s="218"/>
      <c r="R6" s="218"/>
      <c r="S6" s="217" t="s">
        <v>419</v>
      </c>
      <c r="T6" s="218"/>
      <c r="U6" s="218"/>
      <c r="V6" s="218" t="s">
        <v>420</v>
      </c>
      <c r="W6" s="218"/>
      <c r="X6" s="218"/>
      <c r="Y6" s="218"/>
      <c r="Z6" s="217" t="s">
        <v>414</v>
      </c>
      <c r="AA6" s="217"/>
      <c r="AB6" s="217"/>
      <c r="AC6" s="217" t="s">
        <v>415</v>
      </c>
      <c r="AD6" s="218"/>
      <c r="AE6" s="218"/>
      <c r="AF6" s="217" t="s">
        <v>416</v>
      </c>
      <c r="AG6" s="218"/>
      <c r="AH6" s="218"/>
      <c r="AI6" s="217" t="s">
        <v>417</v>
      </c>
      <c r="AJ6" s="218"/>
      <c r="AK6" s="218"/>
      <c r="AL6" s="217" t="s">
        <v>418</v>
      </c>
      <c r="AM6" s="218"/>
      <c r="AN6" s="218"/>
      <c r="AO6" s="217" t="s">
        <v>419</v>
      </c>
      <c r="AP6" s="218"/>
      <c r="AQ6" s="218"/>
      <c r="AR6" s="218" t="s">
        <v>420</v>
      </c>
      <c r="AS6" s="218"/>
      <c r="AT6" s="218"/>
      <c r="AU6" s="218"/>
      <c r="AV6" s="217" t="s">
        <v>414</v>
      </c>
      <c r="AW6" s="217"/>
      <c r="AX6" s="217"/>
      <c r="AY6" s="217" t="s">
        <v>415</v>
      </c>
      <c r="AZ6" s="218"/>
      <c r="BA6" s="218"/>
      <c r="BB6" s="217" t="s">
        <v>416</v>
      </c>
      <c r="BC6" s="218"/>
      <c r="BD6" s="218"/>
      <c r="BE6" s="217" t="s">
        <v>417</v>
      </c>
      <c r="BF6" s="218"/>
      <c r="BG6" s="218"/>
      <c r="BH6" s="217" t="s">
        <v>418</v>
      </c>
      <c r="BI6" s="218"/>
      <c r="BJ6" s="218"/>
      <c r="BK6" s="217" t="s">
        <v>419</v>
      </c>
      <c r="BL6" s="218"/>
      <c r="BM6" s="218"/>
      <c r="BN6" s="218" t="s">
        <v>420</v>
      </c>
      <c r="BO6" s="218"/>
      <c r="BP6" s="218"/>
      <c r="BQ6" s="218"/>
    </row>
    <row r="7" spans="1:69" ht="27" customHeight="1" x14ac:dyDescent="0.45">
      <c r="A7" s="229"/>
      <c r="B7" s="214"/>
      <c r="C7" s="229"/>
      <c r="D7" s="226" t="s">
        <v>15</v>
      </c>
      <c r="E7" s="228" t="s">
        <v>36</v>
      </c>
      <c r="F7" s="228" t="s">
        <v>37</v>
      </c>
      <c r="G7" s="226" t="s">
        <v>15</v>
      </c>
      <c r="H7" s="228" t="s">
        <v>36</v>
      </c>
      <c r="I7" s="228" t="s">
        <v>37</v>
      </c>
      <c r="J7" s="226" t="s">
        <v>15</v>
      </c>
      <c r="K7" s="228" t="s">
        <v>36</v>
      </c>
      <c r="L7" s="228" t="s">
        <v>37</v>
      </c>
      <c r="M7" s="226" t="s">
        <v>15</v>
      </c>
      <c r="N7" s="228" t="s">
        <v>36</v>
      </c>
      <c r="O7" s="228" t="s">
        <v>37</v>
      </c>
      <c r="P7" s="226" t="s">
        <v>15</v>
      </c>
      <c r="Q7" s="228" t="s">
        <v>36</v>
      </c>
      <c r="R7" s="228" t="s">
        <v>37</v>
      </c>
      <c r="S7" s="226" t="s">
        <v>15</v>
      </c>
      <c r="T7" s="228" t="s">
        <v>36</v>
      </c>
      <c r="U7" s="228" t="s">
        <v>37</v>
      </c>
      <c r="V7" s="228" t="s">
        <v>421</v>
      </c>
      <c r="W7" s="228" t="s">
        <v>36</v>
      </c>
      <c r="X7" s="228" t="s">
        <v>37</v>
      </c>
      <c r="Y7" s="228" t="s">
        <v>422</v>
      </c>
      <c r="Z7" s="226" t="s">
        <v>15</v>
      </c>
      <c r="AA7" s="228" t="s">
        <v>36</v>
      </c>
      <c r="AB7" s="228" t="s">
        <v>37</v>
      </c>
      <c r="AC7" s="226" t="s">
        <v>15</v>
      </c>
      <c r="AD7" s="228" t="s">
        <v>36</v>
      </c>
      <c r="AE7" s="228" t="s">
        <v>37</v>
      </c>
      <c r="AF7" s="226" t="s">
        <v>15</v>
      </c>
      <c r="AG7" s="228" t="s">
        <v>36</v>
      </c>
      <c r="AH7" s="228" t="s">
        <v>37</v>
      </c>
      <c r="AI7" s="226" t="s">
        <v>15</v>
      </c>
      <c r="AJ7" s="228" t="s">
        <v>36</v>
      </c>
      <c r="AK7" s="228" t="s">
        <v>37</v>
      </c>
      <c r="AL7" s="226" t="s">
        <v>15</v>
      </c>
      <c r="AM7" s="228" t="s">
        <v>36</v>
      </c>
      <c r="AN7" s="228" t="s">
        <v>37</v>
      </c>
      <c r="AO7" s="226" t="s">
        <v>15</v>
      </c>
      <c r="AP7" s="228" t="s">
        <v>36</v>
      </c>
      <c r="AQ7" s="228" t="s">
        <v>37</v>
      </c>
      <c r="AR7" s="228" t="s">
        <v>421</v>
      </c>
      <c r="AS7" s="228" t="s">
        <v>36</v>
      </c>
      <c r="AT7" s="228" t="s">
        <v>37</v>
      </c>
      <c r="AU7" s="228" t="s">
        <v>422</v>
      </c>
      <c r="AV7" s="226" t="s">
        <v>15</v>
      </c>
      <c r="AW7" s="228" t="s">
        <v>36</v>
      </c>
      <c r="AX7" s="228" t="s">
        <v>37</v>
      </c>
      <c r="AY7" s="226" t="s">
        <v>15</v>
      </c>
      <c r="AZ7" s="228" t="s">
        <v>36</v>
      </c>
      <c r="BA7" s="228" t="s">
        <v>37</v>
      </c>
      <c r="BB7" s="226" t="s">
        <v>15</v>
      </c>
      <c r="BC7" s="228" t="s">
        <v>36</v>
      </c>
      <c r="BD7" s="228" t="s">
        <v>37</v>
      </c>
      <c r="BE7" s="226" t="s">
        <v>15</v>
      </c>
      <c r="BF7" s="228" t="s">
        <v>36</v>
      </c>
      <c r="BG7" s="228" t="s">
        <v>37</v>
      </c>
      <c r="BH7" s="226" t="s">
        <v>15</v>
      </c>
      <c r="BI7" s="228" t="s">
        <v>36</v>
      </c>
      <c r="BJ7" s="228" t="s">
        <v>37</v>
      </c>
      <c r="BK7" s="226" t="s">
        <v>15</v>
      </c>
      <c r="BL7" s="228" t="s">
        <v>36</v>
      </c>
      <c r="BM7" s="228" t="s">
        <v>37</v>
      </c>
      <c r="BN7" s="228" t="s">
        <v>421</v>
      </c>
      <c r="BO7" s="228" t="s">
        <v>36</v>
      </c>
      <c r="BP7" s="228" t="s">
        <v>37</v>
      </c>
      <c r="BQ7" s="228" t="s">
        <v>422</v>
      </c>
    </row>
    <row r="8" spans="1:69" ht="52.5" customHeight="1" x14ac:dyDescent="0.45">
      <c r="A8" s="229"/>
      <c r="B8" s="214"/>
      <c r="C8" s="229"/>
      <c r="D8" s="227"/>
      <c r="E8" s="228"/>
      <c r="F8" s="228"/>
      <c r="G8" s="227"/>
      <c r="H8" s="228"/>
      <c r="I8" s="228"/>
      <c r="J8" s="227"/>
      <c r="K8" s="228"/>
      <c r="L8" s="228"/>
      <c r="M8" s="227"/>
      <c r="N8" s="228"/>
      <c r="O8" s="228"/>
      <c r="P8" s="227"/>
      <c r="Q8" s="228"/>
      <c r="R8" s="228"/>
      <c r="S8" s="227"/>
      <c r="T8" s="228"/>
      <c r="U8" s="228"/>
      <c r="V8" s="228"/>
      <c r="W8" s="228"/>
      <c r="X8" s="228"/>
      <c r="Y8" s="228"/>
      <c r="Z8" s="227"/>
      <c r="AA8" s="228"/>
      <c r="AB8" s="228"/>
      <c r="AC8" s="227"/>
      <c r="AD8" s="228"/>
      <c r="AE8" s="228"/>
      <c r="AF8" s="227"/>
      <c r="AG8" s="228"/>
      <c r="AH8" s="228"/>
      <c r="AI8" s="227"/>
      <c r="AJ8" s="228"/>
      <c r="AK8" s="228"/>
      <c r="AL8" s="227"/>
      <c r="AM8" s="228"/>
      <c r="AN8" s="228"/>
      <c r="AO8" s="227"/>
      <c r="AP8" s="228"/>
      <c r="AQ8" s="228"/>
      <c r="AR8" s="228"/>
      <c r="AS8" s="228"/>
      <c r="AT8" s="228"/>
      <c r="AU8" s="228"/>
      <c r="AV8" s="227"/>
      <c r="AW8" s="228"/>
      <c r="AX8" s="228"/>
      <c r="AY8" s="227"/>
      <c r="AZ8" s="228"/>
      <c r="BA8" s="228"/>
      <c r="BB8" s="227"/>
      <c r="BC8" s="228"/>
      <c r="BD8" s="228"/>
      <c r="BE8" s="227"/>
      <c r="BF8" s="228"/>
      <c r="BG8" s="228"/>
      <c r="BH8" s="227"/>
      <c r="BI8" s="228"/>
      <c r="BJ8" s="228"/>
      <c r="BK8" s="227"/>
      <c r="BL8" s="228"/>
      <c r="BM8" s="228"/>
      <c r="BN8" s="228"/>
      <c r="BO8" s="228"/>
      <c r="BP8" s="228"/>
      <c r="BQ8" s="228"/>
    </row>
    <row r="9" spans="1:69" x14ac:dyDescent="0.45">
      <c r="A9" s="50" t="s">
        <v>214</v>
      </c>
      <c r="B9" s="48" t="s">
        <v>89</v>
      </c>
      <c r="C9" s="50" t="s">
        <v>88</v>
      </c>
      <c r="D9" s="55">
        <v>367.10454899404584</v>
      </c>
      <c r="E9" s="53">
        <v>248.1002143214493</v>
      </c>
      <c r="F9" s="53">
        <v>593.51487276233502</v>
      </c>
      <c r="G9" s="53">
        <v>248.3628217657531</v>
      </c>
      <c r="H9" s="53">
        <v>218.9765814723942</v>
      </c>
      <c r="I9" s="53">
        <v>297.09424284783222</v>
      </c>
      <c r="J9" s="53">
        <v>159</v>
      </c>
      <c r="K9" s="53">
        <v>128</v>
      </c>
      <c r="L9" s="53">
        <v>210</v>
      </c>
      <c r="M9" s="53">
        <v>333</v>
      </c>
      <c r="N9" s="53">
        <v>201</v>
      </c>
      <c r="O9" s="53">
        <v>571</v>
      </c>
      <c r="P9" s="53">
        <v>190</v>
      </c>
      <c r="Q9" s="53">
        <v>128</v>
      </c>
      <c r="R9" s="53">
        <v>323</v>
      </c>
      <c r="S9" s="53">
        <v>150</v>
      </c>
      <c r="T9" s="53">
        <v>65</v>
      </c>
      <c r="U9" s="53">
        <v>248</v>
      </c>
      <c r="V9" s="53">
        <v>-40</v>
      </c>
      <c r="W9" s="53">
        <v>-190</v>
      </c>
      <c r="X9" s="53">
        <v>79</v>
      </c>
      <c r="Y9" s="53" t="s">
        <v>423</v>
      </c>
      <c r="Z9" s="55">
        <v>839.10368284103026</v>
      </c>
      <c r="AA9" s="53">
        <v>665.15599180658978</v>
      </c>
      <c r="AB9" s="53">
        <v>994.57331901535747</v>
      </c>
      <c r="AC9" s="53">
        <v>899.0290826254452</v>
      </c>
      <c r="AD9" s="53">
        <v>810.10534671704386</v>
      </c>
      <c r="AE9" s="53">
        <v>1000.2437690266304</v>
      </c>
      <c r="AF9" s="53">
        <v>921</v>
      </c>
      <c r="AG9" s="53">
        <v>769</v>
      </c>
      <c r="AH9" s="53">
        <v>1066</v>
      </c>
      <c r="AI9" s="53">
        <v>719</v>
      </c>
      <c r="AJ9" s="53">
        <v>590</v>
      </c>
      <c r="AK9" s="53">
        <v>871</v>
      </c>
      <c r="AL9" s="53">
        <v>803</v>
      </c>
      <c r="AM9" s="53">
        <v>682</v>
      </c>
      <c r="AN9" s="53">
        <v>991</v>
      </c>
      <c r="AO9" s="53">
        <v>587</v>
      </c>
      <c r="AP9" s="53">
        <v>405</v>
      </c>
      <c r="AQ9" s="53">
        <v>800</v>
      </c>
      <c r="AR9" s="53">
        <v>-216</v>
      </c>
      <c r="AS9" s="53">
        <v>-475</v>
      </c>
      <c r="AT9" s="53">
        <v>23</v>
      </c>
      <c r="AU9" s="53" t="s">
        <v>423</v>
      </c>
      <c r="AV9" s="55">
        <v>741.82645569136014</v>
      </c>
      <c r="AW9" s="53">
        <v>628</v>
      </c>
      <c r="AX9" s="53">
        <v>880.60430032419265</v>
      </c>
      <c r="AY9" s="53">
        <v>946.6080956088017</v>
      </c>
      <c r="AZ9" s="53">
        <v>851.38828664889093</v>
      </c>
      <c r="BA9" s="53">
        <v>1059.3091824892704</v>
      </c>
      <c r="BB9" s="53">
        <v>923</v>
      </c>
      <c r="BC9" s="53">
        <v>820</v>
      </c>
      <c r="BD9" s="53">
        <v>1116</v>
      </c>
      <c r="BE9" s="53">
        <v>923</v>
      </c>
      <c r="BF9" s="53">
        <v>758</v>
      </c>
      <c r="BG9" s="53">
        <v>1119</v>
      </c>
      <c r="BH9" s="53">
        <v>996</v>
      </c>
      <c r="BI9" s="53">
        <v>864</v>
      </c>
      <c r="BJ9" s="53">
        <v>1204</v>
      </c>
      <c r="BK9" s="53">
        <v>1089</v>
      </c>
      <c r="BL9" s="53">
        <v>846</v>
      </c>
      <c r="BM9" s="53">
        <v>1345</v>
      </c>
      <c r="BN9" s="53">
        <v>93</v>
      </c>
      <c r="BO9" s="53">
        <v>-202</v>
      </c>
      <c r="BP9" s="53">
        <v>361</v>
      </c>
      <c r="BQ9" s="53" t="s">
        <v>423</v>
      </c>
    </row>
    <row r="10" spans="1:69" x14ac:dyDescent="0.45">
      <c r="A10" s="51" t="s">
        <v>215</v>
      </c>
      <c r="B10" s="49" t="s">
        <v>89</v>
      </c>
      <c r="C10" s="51" t="s">
        <v>90</v>
      </c>
      <c r="D10" s="56">
        <v>364.26353360166769</v>
      </c>
      <c r="E10" s="54">
        <v>260.53951409996279</v>
      </c>
      <c r="F10" s="54">
        <v>482.98617859184662</v>
      </c>
      <c r="G10" s="54">
        <v>265.87299609503384</v>
      </c>
      <c r="H10" s="54">
        <v>194.04448186725281</v>
      </c>
      <c r="I10" s="54">
        <v>348.56690735527923</v>
      </c>
      <c r="J10" s="53">
        <v>313</v>
      </c>
      <c r="K10" s="53">
        <v>162</v>
      </c>
      <c r="L10" s="53">
        <v>546</v>
      </c>
      <c r="M10" s="53">
        <v>215</v>
      </c>
      <c r="N10" s="53">
        <v>150</v>
      </c>
      <c r="O10" s="53">
        <v>331</v>
      </c>
      <c r="P10" s="54">
        <v>177</v>
      </c>
      <c r="Q10" s="54">
        <v>107</v>
      </c>
      <c r="R10" s="54">
        <v>289</v>
      </c>
      <c r="S10" s="53">
        <v>117</v>
      </c>
      <c r="T10" s="53">
        <v>51</v>
      </c>
      <c r="U10" s="53">
        <v>358</v>
      </c>
      <c r="V10" s="53">
        <v>-60</v>
      </c>
      <c r="W10" s="53">
        <v>-338</v>
      </c>
      <c r="X10" s="53">
        <v>188</v>
      </c>
      <c r="Y10" s="53" t="s">
        <v>423</v>
      </c>
      <c r="Z10" s="56">
        <v>1580.2123724054386</v>
      </c>
      <c r="AA10" s="54">
        <v>1152.1895450356894</v>
      </c>
      <c r="AB10" s="54">
        <v>2002.9007502411059</v>
      </c>
      <c r="AC10" s="54">
        <v>1809.3003866242109</v>
      </c>
      <c r="AD10" s="54">
        <v>1322.2970677429114</v>
      </c>
      <c r="AE10" s="54">
        <v>2284.2613658531795</v>
      </c>
      <c r="AF10" s="53">
        <v>1433</v>
      </c>
      <c r="AG10" s="53">
        <v>1081</v>
      </c>
      <c r="AH10" s="53">
        <v>1875</v>
      </c>
      <c r="AI10" s="53">
        <v>1467</v>
      </c>
      <c r="AJ10" s="53">
        <v>1008</v>
      </c>
      <c r="AK10" s="53">
        <v>1999</v>
      </c>
      <c r="AL10" s="54">
        <v>1134</v>
      </c>
      <c r="AM10" s="54">
        <v>727</v>
      </c>
      <c r="AN10" s="54">
        <v>1748</v>
      </c>
      <c r="AO10" s="53">
        <v>977</v>
      </c>
      <c r="AP10" s="53">
        <v>614</v>
      </c>
      <c r="AQ10" s="53">
        <v>1546</v>
      </c>
      <c r="AR10" s="53">
        <v>-157</v>
      </c>
      <c r="AS10" s="53">
        <v>-887</v>
      </c>
      <c r="AT10" s="53">
        <v>611</v>
      </c>
      <c r="AU10" s="53" t="s">
        <v>423</v>
      </c>
      <c r="AV10" s="56">
        <v>1263.5852205173856</v>
      </c>
      <c r="AW10" s="54">
        <v>932.77074174593065</v>
      </c>
      <c r="AX10" s="54">
        <v>1633.2784806153641</v>
      </c>
      <c r="AY10" s="54">
        <v>1255.8006955300662</v>
      </c>
      <c r="AZ10" s="54">
        <v>923.82917387213183</v>
      </c>
      <c r="BA10" s="54">
        <v>1593.4563576256023</v>
      </c>
      <c r="BB10" s="53">
        <v>1512</v>
      </c>
      <c r="BC10" s="53">
        <v>1093</v>
      </c>
      <c r="BD10" s="53">
        <v>1935</v>
      </c>
      <c r="BE10" s="53">
        <v>1855</v>
      </c>
      <c r="BF10" s="53">
        <v>1309</v>
      </c>
      <c r="BG10" s="53">
        <v>2413</v>
      </c>
      <c r="BH10" s="54">
        <v>2170</v>
      </c>
      <c r="BI10" s="54">
        <v>1486</v>
      </c>
      <c r="BJ10" s="54">
        <v>2817</v>
      </c>
      <c r="BK10" s="53">
        <v>2181</v>
      </c>
      <c r="BL10" s="53">
        <v>1602</v>
      </c>
      <c r="BM10" s="53">
        <v>2797</v>
      </c>
      <c r="BN10" s="53">
        <v>11</v>
      </c>
      <c r="BO10" s="53">
        <v>-838</v>
      </c>
      <c r="BP10" s="53">
        <v>917</v>
      </c>
      <c r="BQ10" s="53" t="s">
        <v>423</v>
      </c>
    </row>
    <row r="11" spans="1:69" x14ac:dyDescent="0.45">
      <c r="A11" s="51" t="s">
        <v>217</v>
      </c>
      <c r="B11" s="49" t="s">
        <v>89</v>
      </c>
      <c r="C11" s="51" t="s">
        <v>126</v>
      </c>
      <c r="D11" s="56">
        <v>281.87046133824492</v>
      </c>
      <c r="E11" s="54">
        <v>211.10726415030959</v>
      </c>
      <c r="F11" s="54">
        <v>433.12361467300894</v>
      </c>
      <c r="G11" s="54">
        <v>297.21083021428086</v>
      </c>
      <c r="H11" s="54">
        <v>220.08163465079738</v>
      </c>
      <c r="I11" s="54">
        <v>443.98701948701881</v>
      </c>
      <c r="J11" s="53">
        <v>240</v>
      </c>
      <c r="K11" s="53">
        <v>135</v>
      </c>
      <c r="L11" s="53">
        <v>583</v>
      </c>
      <c r="M11" s="53">
        <v>227</v>
      </c>
      <c r="N11" s="53">
        <v>93</v>
      </c>
      <c r="O11" s="53">
        <v>371</v>
      </c>
      <c r="P11" s="54">
        <v>115</v>
      </c>
      <c r="Q11" s="54">
        <v>79</v>
      </c>
      <c r="R11" s="54">
        <v>190</v>
      </c>
      <c r="S11" s="53">
        <v>116</v>
      </c>
      <c r="T11" s="53">
        <v>46</v>
      </c>
      <c r="U11" s="53">
        <v>247</v>
      </c>
      <c r="V11" s="53">
        <v>1</v>
      </c>
      <c r="W11" s="53">
        <v>-170</v>
      </c>
      <c r="X11" s="53">
        <v>141</v>
      </c>
      <c r="Y11" s="53" t="s">
        <v>423</v>
      </c>
      <c r="Z11" s="56">
        <v>981.03012398901797</v>
      </c>
      <c r="AA11" s="54">
        <v>767.56810366455477</v>
      </c>
      <c r="AB11" s="54">
        <v>1227.2415106189114</v>
      </c>
      <c r="AC11" s="54">
        <v>1300.5908933464632</v>
      </c>
      <c r="AD11" s="54">
        <v>1047.0108120023008</v>
      </c>
      <c r="AE11" s="54">
        <v>1556.8981278720164</v>
      </c>
      <c r="AF11" s="53">
        <v>1009</v>
      </c>
      <c r="AG11" s="53">
        <v>794</v>
      </c>
      <c r="AH11" s="53">
        <v>1347</v>
      </c>
      <c r="AI11" s="53">
        <v>886</v>
      </c>
      <c r="AJ11" s="53">
        <v>615</v>
      </c>
      <c r="AK11" s="53">
        <v>1148</v>
      </c>
      <c r="AL11" s="54">
        <v>792</v>
      </c>
      <c r="AM11" s="54">
        <v>609</v>
      </c>
      <c r="AN11" s="54">
        <v>1057</v>
      </c>
      <c r="AO11" s="53">
        <v>796</v>
      </c>
      <c r="AP11" s="53">
        <v>564</v>
      </c>
      <c r="AQ11" s="53">
        <v>1090</v>
      </c>
      <c r="AR11" s="53">
        <v>4</v>
      </c>
      <c r="AS11" s="53">
        <v>-339</v>
      </c>
      <c r="AT11" s="53">
        <v>364</v>
      </c>
      <c r="AU11" s="53" t="s">
        <v>423</v>
      </c>
      <c r="AV11" s="56">
        <v>1176.0994146727373</v>
      </c>
      <c r="AW11" s="54">
        <v>938.6604045686496</v>
      </c>
      <c r="AX11" s="54">
        <v>1453.5571059792976</v>
      </c>
      <c r="AY11" s="54">
        <v>934.79192184786712</v>
      </c>
      <c r="AZ11" s="54">
        <v>738.09747384311561</v>
      </c>
      <c r="BA11" s="54">
        <v>1116.6771775238899</v>
      </c>
      <c r="BB11" s="53">
        <v>1180</v>
      </c>
      <c r="BC11" s="53">
        <v>945</v>
      </c>
      <c r="BD11" s="53">
        <v>1495</v>
      </c>
      <c r="BE11" s="53">
        <v>1435</v>
      </c>
      <c r="BF11" s="53">
        <v>1123</v>
      </c>
      <c r="BG11" s="53">
        <v>1742</v>
      </c>
      <c r="BH11" s="54">
        <v>1391</v>
      </c>
      <c r="BI11" s="54">
        <v>1068</v>
      </c>
      <c r="BJ11" s="54">
        <v>1687</v>
      </c>
      <c r="BK11" s="53">
        <v>1415</v>
      </c>
      <c r="BL11" s="53">
        <v>1148</v>
      </c>
      <c r="BM11" s="53">
        <v>1783</v>
      </c>
      <c r="BN11" s="53">
        <v>24</v>
      </c>
      <c r="BO11" s="53">
        <v>-390</v>
      </c>
      <c r="BP11" s="53">
        <v>538</v>
      </c>
      <c r="BQ11" s="53" t="s">
        <v>423</v>
      </c>
    </row>
    <row r="12" spans="1:69" x14ac:dyDescent="0.45">
      <c r="A12" s="51" t="s">
        <v>218</v>
      </c>
      <c r="B12" s="49" t="s">
        <v>89</v>
      </c>
      <c r="C12" s="51" t="s">
        <v>127</v>
      </c>
      <c r="D12" s="56">
        <v>229.3946377273152</v>
      </c>
      <c r="E12" s="54">
        <v>210.90437296830126</v>
      </c>
      <c r="F12" s="54">
        <v>257.98471391660547</v>
      </c>
      <c r="G12" s="54">
        <v>147.58188239689417</v>
      </c>
      <c r="H12" s="54">
        <v>134.70520718671972</v>
      </c>
      <c r="I12" s="54">
        <v>247.53032274723918</v>
      </c>
      <c r="J12" s="53">
        <v>290</v>
      </c>
      <c r="K12" s="53">
        <v>147</v>
      </c>
      <c r="L12" s="53">
        <v>503</v>
      </c>
      <c r="M12" s="53">
        <v>191</v>
      </c>
      <c r="N12" s="53">
        <v>138</v>
      </c>
      <c r="O12" s="53">
        <v>320</v>
      </c>
      <c r="P12" s="54">
        <v>244</v>
      </c>
      <c r="Q12" s="54">
        <v>48</v>
      </c>
      <c r="R12" s="54">
        <v>557</v>
      </c>
      <c r="S12" s="53">
        <v>103</v>
      </c>
      <c r="T12" s="53">
        <v>51</v>
      </c>
      <c r="U12" s="53">
        <v>362</v>
      </c>
      <c r="V12" s="53">
        <v>-141</v>
      </c>
      <c r="W12" s="53">
        <v>-542</v>
      </c>
      <c r="X12" s="53">
        <v>185</v>
      </c>
      <c r="Y12" s="53" t="s">
        <v>423</v>
      </c>
      <c r="Z12" s="56">
        <v>862.10885151398895</v>
      </c>
      <c r="AA12" s="54">
        <v>801.1706293002527</v>
      </c>
      <c r="AB12" s="54">
        <v>937.67359242682994</v>
      </c>
      <c r="AC12" s="54">
        <v>812.99418748675168</v>
      </c>
      <c r="AD12" s="54">
        <v>720.3367399445716</v>
      </c>
      <c r="AE12" s="54">
        <v>920.07065254831491</v>
      </c>
      <c r="AF12" s="53">
        <v>835</v>
      </c>
      <c r="AG12" s="53">
        <v>568</v>
      </c>
      <c r="AH12" s="53">
        <v>1055</v>
      </c>
      <c r="AI12" s="53">
        <v>733</v>
      </c>
      <c r="AJ12" s="53">
        <v>610</v>
      </c>
      <c r="AK12" s="53">
        <v>1058</v>
      </c>
      <c r="AL12" s="54">
        <v>833</v>
      </c>
      <c r="AM12" s="54">
        <v>479</v>
      </c>
      <c r="AN12" s="54">
        <v>1365</v>
      </c>
      <c r="AO12" s="53">
        <v>755</v>
      </c>
      <c r="AP12" s="53">
        <v>379</v>
      </c>
      <c r="AQ12" s="53">
        <v>1375</v>
      </c>
      <c r="AR12" s="53">
        <v>-78</v>
      </c>
      <c r="AS12" s="53">
        <v>-700</v>
      </c>
      <c r="AT12" s="53">
        <v>627</v>
      </c>
      <c r="AU12" s="53" t="s">
        <v>423</v>
      </c>
      <c r="AV12" s="56">
        <v>756.49651075869576</v>
      </c>
      <c r="AW12" s="54">
        <v>699.82738718959581</v>
      </c>
      <c r="AX12" s="54">
        <v>827.7874606049262</v>
      </c>
      <c r="AY12" s="54">
        <v>704.42393011635397</v>
      </c>
      <c r="AZ12" s="54">
        <v>616.89241970301225</v>
      </c>
      <c r="BA12" s="54">
        <v>790.77435419703568</v>
      </c>
      <c r="BB12" s="53">
        <v>704</v>
      </c>
      <c r="BC12" s="53">
        <v>618</v>
      </c>
      <c r="BD12" s="53">
        <v>1150</v>
      </c>
      <c r="BE12" s="53">
        <v>1052</v>
      </c>
      <c r="BF12" s="53">
        <v>892</v>
      </c>
      <c r="BG12" s="53">
        <v>1522</v>
      </c>
      <c r="BH12" s="54">
        <v>1208</v>
      </c>
      <c r="BI12" s="54">
        <v>652</v>
      </c>
      <c r="BJ12" s="54">
        <v>1791</v>
      </c>
      <c r="BK12" s="53">
        <v>1493</v>
      </c>
      <c r="BL12" s="53">
        <v>897</v>
      </c>
      <c r="BM12" s="53">
        <v>2086</v>
      </c>
      <c r="BN12" s="53">
        <v>285</v>
      </c>
      <c r="BO12" s="53">
        <v>-538</v>
      </c>
      <c r="BP12" s="53">
        <v>1097</v>
      </c>
      <c r="BQ12" s="53" t="s">
        <v>423</v>
      </c>
    </row>
    <row r="13" spans="1:69" x14ac:dyDescent="0.45">
      <c r="A13" s="51" t="s">
        <v>220</v>
      </c>
      <c r="B13" s="49" t="s">
        <v>89</v>
      </c>
      <c r="C13" s="51" t="s">
        <v>129</v>
      </c>
      <c r="D13" s="56">
        <v>268.84473701916596</v>
      </c>
      <c r="E13" s="54">
        <v>195.40030354805594</v>
      </c>
      <c r="F13" s="54">
        <v>353.06708100133625</v>
      </c>
      <c r="G13" s="54">
        <v>483.37410950205998</v>
      </c>
      <c r="H13" s="54">
        <v>307.87177283903009</v>
      </c>
      <c r="I13" s="54">
        <v>809.63357253915649</v>
      </c>
      <c r="J13" s="53">
        <v>333</v>
      </c>
      <c r="K13" s="53">
        <v>194</v>
      </c>
      <c r="L13" s="53">
        <v>545</v>
      </c>
      <c r="M13" s="53">
        <v>261</v>
      </c>
      <c r="N13" s="53">
        <v>172</v>
      </c>
      <c r="O13" s="53">
        <v>420</v>
      </c>
      <c r="P13" s="54">
        <v>251</v>
      </c>
      <c r="Q13" s="54">
        <v>83</v>
      </c>
      <c r="R13" s="54">
        <v>561</v>
      </c>
      <c r="S13" s="53">
        <v>127</v>
      </c>
      <c r="T13" s="53">
        <v>66</v>
      </c>
      <c r="U13" s="53">
        <v>355</v>
      </c>
      <c r="V13" s="53">
        <v>-124</v>
      </c>
      <c r="W13" s="53">
        <v>-511</v>
      </c>
      <c r="X13" s="53">
        <v>184</v>
      </c>
      <c r="Y13" s="53" t="s">
        <v>423</v>
      </c>
      <c r="Z13" s="56">
        <v>1237.1281209453609</v>
      </c>
      <c r="AA13" s="54">
        <v>934</v>
      </c>
      <c r="AB13" s="54">
        <v>1567.037089297846</v>
      </c>
      <c r="AC13" s="54">
        <v>1149.3191143840752</v>
      </c>
      <c r="AD13" s="54">
        <v>816.53197230814567</v>
      </c>
      <c r="AE13" s="54">
        <v>1501.4207203064791</v>
      </c>
      <c r="AF13" s="53">
        <v>1040</v>
      </c>
      <c r="AG13" s="53">
        <v>867</v>
      </c>
      <c r="AH13" s="53">
        <v>1240</v>
      </c>
      <c r="AI13" s="53">
        <v>1435</v>
      </c>
      <c r="AJ13" s="53">
        <v>1103</v>
      </c>
      <c r="AK13" s="53">
        <v>1835</v>
      </c>
      <c r="AL13" s="54">
        <v>1062</v>
      </c>
      <c r="AM13" s="54">
        <v>683</v>
      </c>
      <c r="AN13" s="54">
        <v>1589</v>
      </c>
      <c r="AO13" s="53">
        <v>1079</v>
      </c>
      <c r="AP13" s="53">
        <v>684</v>
      </c>
      <c r="AQ13" s="53">
        <v>1605</v>
      </c>
      <c r="AR13" s="53">
        <v>17</v>
      </c>
      <c r="AS13" s="53">
        <v>-587</v>
      </c>
      <c r="AT13" s="53">
        <v>679</v>
      </c>
      <c r="AU13" s="53" t="s">
        <v>423</v>
      </c>
      <c r="AV13" s="56">
        <v>1204.4528335160958</v>
      </c>
      <c r="AW13" s="54">
        <v>902.46021478956004</v>
      </c>
      <c r="AX13" s="54">
        <v>1524.3265692795799</v>
      </c>
      <c r="AY13" s="54">
        <v>1129.3287358845791</v>
      </c>
      <c r="AZ13" s="54">
        <v>800.19943468291967</v>
      </c>
      <c r="BA13" s="54">
        <v>1473.9694948256144</v>
      </c>
      <c r="BB13" s="53">
        <v>1145</v>
      </c>
      <c r="BC13" s="53">
        <v>954</v>
      </c>
      <c r="BD13" s="53">
        <v>1568</v>
      </c>
      <c r="BE13" s="53">
        <v>1348</v>
      </c>
      <c r="BF13" s="53">
        <v>1042</v>
      </c>
      <c r="BG13" s="53">
        <v>1698</v>
      </c>
      <c r="BH13" s="54">
        <v>1616</v>
      </c>
      <c r="BI13" s="54">
        <v>1120</v>
      </c>
      <c r="BJ13" s="54">
        <v>2142</v>
      </c>
      <c r="BK13" s="53">
        <v>2035</v>
      </c>
      <c r="BL13" s="53">
        <v>1510</v>
      </c>
      <c r="BM13" s="53">
        <v>2625</v>
      </c>
      <c r="BN13" s="53">
        <v>419</v>
      </c>
      <c r="BO13" s="53">
        <v>-324</v>
      </c>
      <c r="BP13" s="53">
        <v>1145</v>
      </c>
      <c r="BQ13" s="53" t="s">
        <v>423</v>
      </c>
    </row>
    <row r="14" spans="1:69" x14ac:dyDescent="0.45">
      <c r="A14" s="51" t="s">
        <v>222</v>
      </c>
      <c r="B14" s="49" t="s">
        <v>89</v>
      </c>
      <c r="C14" s="51" t="s">
        <v>145</v>
      </c>
      <c r="D14" s="56">
        <v>231.98442008656488</v>
      </c>
      <c r="E14" s="54">
        <v>204.88303201832994</v>
      </c>
      <c r="F14" s="54">
        <v>293.65400391069744</v>
      </c>
      <c r="G14" s="54">
        <v>250.02134787043826</v>
      </c>
      <c r="H14" s="54">
        <v>180.41819346315506</v>
      </c>
      <c r="I14" s="54">
        <v>385.1338678758629</v>
      </c>
      <c r="J14" s="53">
        <v>195</v>
      </c>
      <c r="K14" s="53">
        <v>68</v>
      </c>
      <c r="L14" s="53">
        <v>451</v>
      </c>
      <c r="M14" s="53">
        <v>149</v>
      </c>
      <c r="N14" s="53">
        <v>71</v>
      </c>
      <c r="O14" s="53">
        <v>298</v>
      </c>
      <c r="P14" s="54">
        <v>177</v>
      </c>
      <c r="Q14" s="54">
        <v>43</v>
      </c>
      <c r="R14" s="54">
        <v>423</v>
      </c>
      <c r="S14" s="53">
        <v>138</v>
      </c>
      <c r="T14" s="53">
        <v>48</v>
      </c>
      <c r="U14" s="53">
        <v>408</v>
      </c>
      <c r="V14" s="53">
        <v>-39</v>
      </c>
      <c r="W14" s="53">
        <v>-386</v>
      </c>
      <c r="X14" s="53">
        <v>281</v>
      </c>
      <c r="Y14" s="53" t="s">
        <v>423</v>
      </c>
      <c r="Z14" s="56">
        <v>1121.0985497622021</v>
      </c>
      <c r="AA14" s="54">
        <v>1043.566852720762</v>
      </c>
      <c r="AB14" s="54">
        <v>1233.6984082091537</v>
      </c>
      <c r="AC14" s="54">
        <v>904.98311050240454</v>
      </c>
      <c r="AD14" s="54">
        <v>644.2918955854351</v>
      </c>
      <c r="AE14" s="54">
        <v>1155.3967389256325</v>
      </c>
      <c r="AF14" s="53">
        <v>854</v>
      </c>
      <c r="AG14" s="53">
        <v>661</v>
      </c>
      <c r="AH14" s="53">
        <v>1249</v>
      </c>
      <c r="AI14" s="53">
        <v>1005</v>
      </c>
      <c r="AJ14" s="53">
        <v>651</v>
      </c>
      <c r="AK14" s="53">
        <v>1422</v>
      </c>
      <c r="AL14" s="54">
        <v>672</v>
      </c>
      <c r="AM14" s="54">
        <v>451</v>
      </c>
      <c r="AN14" s="54">
        <v>929</v>
      </c>
      <c r="AO14" s="53">
        <v>730</v>
      </c>
      <c r="AP14" s="53">
        <v>439</v>
      </c>
      <c r="AQ14" s="53">
        <v>1330</v>
      </c>
      <c r="AR14" s="53">
        <v>58</v>
      </c>
      <c r="AS14" s="53">
        <v>-436</v>
      </c>
      <c r="AT14" s="53">
        <v>682</v>
      </c>
      <c r="AU14" s="53" t="s">
        <v>423</v>
      </c>
      <c r="AV14" s="56">
        <v>1228.9170301512327</v>
      </c>
      <c r="AW14" s="54">
        <v>1135.5783079060559</v>
      </c>
      <c r="AX14" s="54">
        <v>1366.8952842017568</v>
      </c>
      <c r="AY14" s="54">
        <v>1597.773144928989</v>
      </c>
      <c r="AZ14" s="54">
        <v>1143.9590300143268</v>
      </c>
      <c r="BA14" s="54">
        <v>2037.5168207804224</v>
      </c>
      <c r="BB14" s="53">
        <v>1564</v>
      </c>
      <c r="BC14" s="53">
        <v>994</v>
      </c>
      <c r="BD14" s="53">
        <v>2100</v>
      </c>
      <c r="BE14" s="53">
        <v>1567</v>
      </c>
      <c r="BF14" s="53">
        <v>1125</v>
      </c>
      <c r="BG14" s="53">
        <v>2091</v>
      </c>
      <c r="BH14" s="54">
        <v>2059</v>
      </c>
      <c r="BI14" s="54">
        <v>1477</v>
      </c>
      <c r="BJ14" s="54">
        <v>2675</v>
      </c>
      <c r="BK14" s="53">
        <v>1790</v>
      </c>
      <c r="BL14" s="53">
        <v>1163</v>
      </c>
      <c r="BM14" s="53">
        <v>2623</v>
      </c>
      <c r="BN14" s="53">
        <v>-269</v>
      </c>
      <c r="BO14" s="53">
        <v>-1274</v>
      </c>
      <c r="BP14" s="53">
        <v>733</v>
      </c>
      <c r="BQ14" s="53" t="s">
        <v>423</v>
      </c>
    </row>
    <row r="15" spans="1:69" x14ac:dyDescent="0.45">
      <c r="A15" s="51" t="s">
        <v>224</v>
      </c>
      <c r="B15" s="49" t="s">
        <v>89</v>
      </c>
      <c r="C15" s="51" t="s">
        <v>147</v>
      </c>
      <c r="D15" s="56">
        <v>505.08961563250307</v>
      </c>
      <c r="E15" s="54">
        <v>198.87713316818247</v>
      </c>
      <c r="F15" s="54">
        <v>1291.5765029720765</v>
      </c>
      <c r="G15" s="54">
        <v>359.8240731968221</v>
      </c>
      <c r="H15" s="54">
        <v>165.79886156536108</v>
      </c>
      <c r="I15" s="54">
        <v>997.05845283193207</v>
      </c>
      <c r="J15" s="53">
        <v>128</v>
      </c>
      <c r="K15" s="53">
        <v>88</v>
      </c>
      <c r="L15" s="53">
        <v>245</v>
      </c>
      <c r="M15" s="53">
        <v>254</v>
      </c>
      <c r="N15" s="53">
        <v>102</v>
      </c>
      <c r="O15" s="53">
        <v>401</v>
      </c>
      <c r="P15" s="54">
        <v>188</v>
      </c>
      <c r="Q15" s="54">
        <v>54</v>
      </c>
      <c r="R15" s="54">
        <v>444</v>
      </c>
      <c r="S15" s="53">
        <v>218</v>
      </c>
      <c r="T15" s="53">
        <v>62</v>
      </c>
      <c r="U15" s="53">
        <v>404</v>
      </c>
      <c r="V15" s="53">
        <v>30</v>
      </c>
      <c r="W15" s="53">
        <v>-285</v>
      </c>
      <c r="X15" s="53">
        <v>277</v>
      </c>
      <c r="Y15" s="53" t="s">
        <v>423</v>
      </c>
      <c r="Z15" s="56">
        <v>900.69171183101912</v>
      </c>
      <c r="AA15" s="54">
        <v>751</v>
      </c>
      <c r="AB15" s="54">
        <v>1187.5750207974386</v>
      </c>
      <c r="AC15" s="54">
        <v>764.73469105961453</v>
      </c>
      <c r="AD15" s="54">
        <v>504.11734524276534</v>
      </c>
      <c r="AE15" s="54">
        <v>955.34857226895167</v>
      </c>
      <c r="AF15" s="53">
        <v>887</v>
      </c>
      <c r="AG15" s="53">
        <v>727</v>
      </c>
      <c r="AH15" s="53">
        <v>1216</v>
      </c>
      <c r="AI15" s="53">
        <v>753</v>
      </c>
      <c r="AJ15" s="53">
        <v>585</v>
      </c>
      <c r="AK15" s="53">
        <v>965</v>
      </c>
      <c r="AL15" s="54">
        <v>637</v>
      </c>
      <c r="AM15" s="54">
        <v>435</v>
      </c>
      <c r="AN15" s="54">
        <v>880</v>
      </c>
      <c r="AO15" s="53">
        <v>557</v>
      </c>
      <c r="AP15" s="53">
        <v>342</v>
      </c>
      <c r="AQ15" s="53">
        <v>822</v>
      </c>
      <c r="AR15" s="53">
        <v>-80</v>
      </c>
      <c r="AS15" s="53">
        <v>-433</v>
      </c>
      <c r="AT15" s="53">
        <v>239</v>
      </c>
      <c r="AU15" s="53" t="s">
        <v>423</v>
      </c>
      <c r="AV15" s="56">
        <v>987.25346289832601</v>
      </c>
      <c r="AW15" s="54">
        <v>885</v>
      </c>
      <c r="AX15" s="54">
        <v>1308.8895421936968</v>
      </c>
      <c r="AY15" s="54">
        <v>1165.0035882303489</v>
      </c>
      <c r="AZ15" s="54">
        <v>779.95817001113539</v>
      </c>
      <c r="BA15" s="54">
        <v>1428.3928398738899</v>
      </c>
      <c r="BB15" s="53">
        <v>1362</v>
      </c>
      <c r="BC15" s="53">
        <v>1001</v>
      </c>
      <c r="BD15" s="53">
        <v>1544</v>
      </c>
      <c r="BE15" s="53">
        <v>1272</v>
      </c>
      <c r="BF15" s="53">
        <v>1041</v>
      </c>
      <c r="BG15" s="53">
        <v>1516</v>
      </c>
      <c r="BH15" s="54">
        <v>1575</v>
      </c>
      <c r="BI15" s="54">
        <v>1296</v>
      </c>
      <c r="BJ15" s="54">
        <v>2008</v>
      </c>
      <c r="BK15" s="53">
        <v>1475</v>
      </c>
      <c r="BL15" s="53">
        <v>1128</v>
      </c>
      <c r="BM15" s="53">
        <v>1858</v>
      </c>
      <c r="BN15" s="53">
        <v>-100</v>
      </c>
      <c r="BO15" s="53">
        <v>-685</v>
      </c>
      <c r="BP15" s="53">
        <v>388</v>
      </c>
      <c r="BQ15" s="53" t="s">
        <v>423</v>
      </c>
    </row>
    <row r="16" spans="1:69" x14ac:dyDescent="0.45">
      <c r="A16" s="51" t="s">
        <v>225</v>
      </c>
      <c r="B16" s="49" t="s">
        <v>89</v>
      </c>
      <c r="C16" s="51" t="s">
        <v>148</v>
      </c>
      <c r="D16" s="56">
        <v>496.5240029647706</v>
      </c>
      <c r="E16" s="54">
        <v>399.30321662891492</v>
      </c>
      <c r="F16" s="54">
        <v>685.88620803967206</v>
      </c>
      <c r="G16" s="54">
        <v>467.54111174991351</v>
      </c>
      <c r="H16" s="54">
        <v>315.18740425652788</v>
      </c>
      <c r="I16" s="54">
        <v>733.06386277166689</v>
      </c>
      <c r="J16" s="53">
        <v>338</v>
      </c>
      <c r="K16" s="53">
        <v>141</v>
      </c>
      <c r="L16" s="53">
        <v>577</v>
      </c>
      <c r="M16" s="53">
        <v>309</v>
      </c>
      <c r="N16" s="53">
        <v>130</v>
      </c>
      <c r="O16" s="53">
        <v>550</v>
      </c>
      <c r="P16" s="54">
        <v>197</v>
      </c>
      <c r="Q16" s="54">
        <v>135</v>
      </c>
      <c r="R16" s="54">
        <v>356</v>
      </c>
      <c r="S16" s="53">
        <v>149</v>
      </c>
      <c r="T16" s="53">
        <v>64</v>
      </c>
      <c r="U16" s="53">
        <v>405</v>
      </c>
      <c r="V16" s="53">
        <v>-48</v>
      </c>
      <c r="W16" s="53">
        <v>-339</v>
      </c>
      <c r="X16" s="53">
        <v>198</v>
      </c>
      <c r="Y16" s="53" t="s">
        <v>423</v>
      </c>
      <c r="Z16" s="56">
        <v>1720.5326648083251</v>
      </c>
      <c r="AA16" s="54">
        <v>1585.6301111947012</v>
      </c>
      <c r="AB16" s="54">
        <v>1870.9684205469177</v>
      </c>
      <c r="AC16" s="54">
        <v>1934.1649392162333</v>
      </c>
      <c r="AD16" s="54">
        <v>1517.6108911166887</v>
      </c>
      <c r="AE16" s="54">
        <v>2336.6990840165508</v>
      </c>
      <c r="AF16" s="53">
        <v>2046</v>
      </c>
      <c r="AG16" s="53">
        <v>1359</v>
      </c>
      <c r="AH16" s="53">
        <v>2540</v>
      </c>
      <c r="AI16" s="53">
        <v>1714</v>
      </c>
      <c r="AJ16" s="53">
        <v>1211</v>
      </c>
      <c r="AK16" s="53">
        <v>2270</v>
      </c>
      <c r="AL16" s="54">
        <v>1502</v>
      </c>
      <c r="AM16" s="54">
        <v>1232</v>
      </c>
      <c r="AN16" s="54">
        <v>2043</v>
      </c>
      <c r="AO16" s="53">
        <v>1069</v>
      </c>
      <c r="AP16" s="53">
        <v>708</v>
      </c>
      <c r="AQ16" s="53">
        <v>1704</v>
      </c>
      <c r="AR16" s="53">
        <v>-433</v>
      </c>
      <c r="AS16" s="53">
        <v>-1127</v>
      </c>
      <c r="AT16" s="53">
        <v>248</v>
      </c>
      <c r="AU16" s="53" t="s">
        <v>423</v>
      </c>
      <c r="AV16" s="56">
        <v>1362.9433322269047</v>
      </c>
      <c r="AW16" s="54">
        <v>1242.7662501983471</v>
      </c>
      <c r="AX16" s="54">
        <v>1491.2830903632778</v>
      </c>
      <c r="AY16" s="54">
        <v>1598.7435455575826</v>
      </c>
      <c r="AZ16" s="54">
        <v>1248.656794197899</v>
      </c>
      <c r="BA16" s="54">
        <v>1921.3456145477005</v>
      </c>
      <c r="BB16" s="53">
        <v>1727</v>
      </c>
      <c r="BC16" s="53">
        <v>1371</v>
      </c>
      <c r="BD16" s="53">
        <v>2524</v>
      </c>
      <c r="BE16" s="53">
        <v>2009</v>
      </c>
      <c r="BF16" s="53">
        <v>1426</v>
      </c>
      <c r="BG16" s="53">
        <v>2603</v>
      </c>
      <c r="BH16" s="54">
        <v>2119</v>
      </c>
      <c r="BI16" s="54">
        <v>1778</v>
      </c>
      <c r="BJ16" s="54">
        <v>2892</v>
      </c>
      <c r="BK16" s="53">
        <v>2390</v>
      </c>
      <c r="BL16" s="53">
        <v>1631</v>
      </c>
      <c r="BM16" s="53">
        <v>3220</v>
      </c>
      <c r="BN16" s="53">
        <v>271</v>
      </c>
      <c r="BO16" s="53">
        <v>-840</v>
      </c>
      <c r="BP16" s="53">
        <v>1179</v>
      </c>
      <c r="BQ16" s="53" t="s">
        <v>423</v>
      </c>
    </row>
    <row r="17" spans="1:69" x14ac:dyDescent="0.45">
      <c r="A17" s="51" t="s">
        <v>226</v>
      </c>
      <c r="B17" s="49" t="s">
        <v>89</v>
      </c>
      <c r="C17" s="51" t="s">
        <v>161</v>
      </c>
      <c r="D17" s="56">
        <v>4.7928234313576707</v>
      </c>
      <c r="E17" s="54">
        <v>2</v>
      </c>
      <c r="F17" s="54">
        <v>11.82730995367821</v>
      </c>
      <c r="G17" s="54">
        <v>5.9069705909020511</v>
      </c>
      <c r="H17" s="54"/>
      <c r="I17" s="54"/>
      <c r="J17" s="53">
        <v>5</v>
      </c>
      <c r="K17" s="53">
        <v>1</v>
      </c>
      <c r="L17" s="53">
        <v>23</v>
      </c>
      <c r="M17" s="53">
        <v>5</v>
      </c>
      <c r="N17" s="53">
        <v>4</v>
      </c>
      <c r="O17" s="53">
        <v>24</v>
      </c>
      <c r="P17" s="54">
        <v>10</v>
      </c>
      <c r="Q17" s="54">
        <v>0</v>
      </c>
      <c r="R17" s="54">
        <v>32</v>
      </c>
      <c r="S17" s="53">
        <v>1</v>
      </c>
      <c r="T17" s="53">
        <v>0</v>
      </c>
      <c r="U17" s="53">
        <v>54</v>
      </c>
      <c r="V17" s="53">
        <v>-9</v>
      </c>
      <c r="W17" s="53">
        <v>-63</v>
      </c>
      <c r="X17" s="53">
        <v>45</v>
      </c>
      <c r="Y17" s="53" t="s">
        <v>423</v>
      </c>
      <c r="Z17" s="56">
        <v>21.567705441109517</v>
      </c>
      <c r="AA17" s="54">
        <v>9</v>
      </c>
      <c r="AB17" s="54">
        <v>40.90290242286315</v>
      </c>
      <c r="AC17" s="54">
        <v>8.6782813475106924</v>
      </c>
      <c r="AD17" s="54"/>
      <c r="AE17" s="54"/>
      <c r="AF17" s="53">
        <v>12</v>
      </c>
      <c r="AG17" s="53">
        <v>3</v>
      </c>
      <c r="AH17" s="53">
        <v>41</v>
      </c>
      <c r="AI17" s="53">
        <v>16</v>
      </c>
      <c r="AJ17" s="53">
        <v>11</v>
      </c>
      <c r="AK17" s="53">
        <v>50</v>
      </c>
      <c r="AL17" s="54">
        <v>19</v>
      </c>
      <c r="AM17" s="54">
        <v>3</v>
      </c>
      <c r="AN17" s="54">
        <v>46</v>
      </c>
      <c r="AO17" s="53">
        <v>10</v>
      </c>
      <c r="AP17" s="53">
        <v>4</v>
      </c>
      <c r="AQ17" s="53">
        <v>138</v>
      </c>
      <c r="AR17" s="53">
        <v>-9</v>
      </c>
      <c r="AS17" s="53">
        <v>-95</v>
      </c>
      <c r="AT17" s="53">
        <v>127</v>
      </c>
      <c r="AU17" s="53" t="s">
        <v>423</v>
      </c>
      <c r="AV17" s="56">
        <v>21.567705441109517</v>
      </c>
      <c r="AW17" s="54">
        <v>9</v>
      </c>
      <c r="AX17" s="54">
        <v>40.902874229127008</v>
      </c>
      <c r="AY17" s="54">
        <v>23.20924902863997</v>
      </c>
      <c r="AZ17" s="54"/>
      <c r="BA17" s="54"/>
      <c r="BB17" s="53">
        <v>25</v>
      </c>
      <c r="BC17" s="53">
        <v>14</v>
      </c>
      <c r="BD17" s="53">
        <v>63</v>
      </c>
      <c r="BE17" s="53">
        <v>25</v>
      </c>
      <c r="BF17" s="53">
        <v>16</v>
      </c>
      <c r="BG17" s="53">
        <v>56</v>
      </c>
      <c r="BH17" s="54">
        <v>26</v>
      </c>
      <c r="BI17" s="54">
        <v>5</v>
      </c>
      <c r="BJ17" s="54">
        <v>61</v>
      </c>
      <c r="BK17" s="53">
        <v>26</v>
      </c>
      <c r="BL17" s="53">
        <v>7</v>
      </c>
      <c r="BM17" s="53">
        <v>129</v>
      </c>
      <c r="BN17" s="53">
        <v>0</v>
      </c>
      <c r="BO17" s="53">
        <v>-135</v>
      </c>
      <c r="BP17" s="53">
        <v>114</v>
      </c>
      <c r="BQ17" s="53" t="s">
        <v>423</v>
      </c>
    </row>
    <row r="18" spans="1:69" ht="28.5" x14ac:dyDescent="0.45">
      <c r="A18" s="52" t="s">
        <v>424</v>
      </c>
      <c r="B18" s="49" t="s">
        <v>56</v>
      </c>
      <c r="C18" s="52" t="s">
        <v>425</v>
      </c>
      <c r="D18" s="56">
        <v>249.06818085263961</v>
      </c>
      <c r="E18" s="54">
        <v>198.34745383847047</v>
      </c>
      <c r="F18" s="54">
        <v>356.43465731372333</v>
      </c>
      <c r="G18" s="54">
        <v>212.37014612669734</v>
      </c>
      <c r="H18" s="54">
        <v>170.25423338054387</v>
      </c>
      <c r="I18" s="54">
        <v>364.06056142801589</v>
      </c>
      <c r="J18" s="53">
        <v>78</v>
      </c>
      <c r="K18" s="53">
        <v>67</v>
      </c>
      <c r="L18" s="53">
        <v>126</v>
      </c>
      <c r="M18" s="53">
        <v>97</v>
      </c>
      <c r="N18" s="53">
        <v>67</v>
      </c>
      <c r="O18" s="53">
        <v>174</v>
      </c>
      <c r="P18" s="54">
        <v>146</v>
      </c>
      <c r="Q18" s="54">
        <v>43</v>
      </c>
      <c r="R18" s="54">
        <v>332</v>
      </c>
      <c r="S18" s="56">
        <v>121</v>
      </c>
      <c r="T18" s="56">
        <v>45</v>
      </c>
      <c r="U18" s="56">
        <v>261</v>
      </c>
      <c r="V18" s="56">
        <v>-25</v>
      </c>
      <c r="W18" s="56">
        <v>-241</v>
      </c>
      <c r="X18" s="56">
        <v>169</v>
      </c>
      <c r="Y18" s="56"/>
      <c r="Z18" s="56">
        <v>693.04897222446516</v>
      </c>
      <c r="AA18" s="54">
        <v>594.75919135435356</v>
      </c>
      <c r="AB18" s="54">
        <v>836.11876605912369</v>
      </c>
      <c r="AC18" s="54">
        <v>654.12567877365291</v>
      </c>
      <c r="AD18" s="54">
        <v>544.08082826577595</v>
      </c>
      <c r="AE18" s="54">
        <v>857.81843244106062</v>
      </c>
      <c r="AF18" s="53">
        <v>606</v>
      </c>
      <c r="AG18" s="53">
        <v>478</v>
      </c>
      <c r="AH18" s="53">
        <v>777</v>
      </c>
      <c r="AI18" s="53">
        <v>641</v>
      </c>
      <c r="AJ18" s="53">
        <v>527</v>
      </c>
      <c r="AK18" s="53">
        <v>779</v>
      </c>
      <c r="AL18" s="54">
        <v>601</v>
      </c>
      <c r="AM18" s="54">
        <v>378</v>
      </c>
      <c r="AN18" s="54">
        <v>956</v>
      </c>
      <c r="AO18" s="56">
        <v>627</v>
      </c>
      <c r="AP18" s="56">
        <v>380</v>
      </c>
      <c r="AQ18" s="56">
        <v>1021</v>
      </c>
      <c r="AR18" s="56">
        <v>26</v>
      </c>
      <c r="AS18" s="56">
        <v>-416</v>
      </c>
      <c r="AT18" s="56">
        <v>513</v>
      </c>
      <c r="AU18" s="56"/>
      <c r="AV18" s="56">
        <v>844.88284692289517</v>
      </c>
      <c r="AW18" s="54">
        <v>731.72097562222427</v>
      </c>
      <c r="AX18" s="54">
        <v>1013.7064652255635</v>
      </c>
      <c r="AY18" s="54">
        <v>667.50417509964973</v>
      </c>
      <c r="AZ18" s="54">
        <v>557.93796105502179</v>
      </c>
      <c r="BA18" s="54">
        <v>891.506404029799</v>
      </c>
      <c r="BB18" s="53">
        <v>851</v>
      </c>
      <c r="BC18" s="53">
        <v>667</v>
      </c>
      <c r="BD18" s="53">
        <v>1043</v>
      </c>
      <c r="BE18" s="53">
        <v>980</v>
      </c>
      <c r="BF18" s="53">
        <v>829</v>
      </c>
      <c r="BG18" s="53">
        <v>1162</v>
      </c>
      <c r="BH18" s="54">
        <v>1082</v>
      </c>
      <c r="BI18" s="54">
        <v>685</v>
      </c>
      <c r="BJ18" s="54">
        <v>1444</v>
      </c>
      <c r="BK18" s="56">
        <v>1144</v>
      </c>
      <c r="BL18" s="56">
        <v>790</v>
      </c>
      <c r="BM18" s="56">
        <v>1552</v>
      </c>
      <c r="BN18" s="56">
        <v>62</v>
      </c>
      <c r="BO18" s="56">
        <v>-476</v>
      </c>
      <c r="BP18" s="56">
        <v>665</v>
      </c>
      <c r="BQ18" s="53"/>
    </row>
    <row r="19" spans="1:69" x14ac:dyDescent="0.45">
      <c r="A19" s="51" t="s">
        <v>228</v>
      </c>
      <c r="B19" s="49" t="s">
        <v>56</v>
      </c>
      <c r="C19" s="51" t="s">
        <v>55</v>
      </c>
      <c r="D19" s="56" t="s">
        <v>426</v>
      </c>
      <c r="E19" s="56" t="s">
        <v>426</v>
      </c>
      <c r="F19" s="56" t="s">
        <v>426</v>
      </c>
      <c r="G19" s="56" t="s">
        <v>426</v>
      </c>
      <c r="H19" s="56" t="s">
        <v>426</v>
      </c>
      <c r="I19" s="56" t="s">
        <v>426</v>
      </c>
      <c r="J19" s="53">
        <v>47</v>
      </c>
      <c r="K19" s="53">
        <v>41</v>
      </c>
      <c r="L19" s="53">
        <v>77</v>
      </c>
      <c r="M19" s="53">
        <v>53</v>
      </c>
      <c r="N19" s="53">
        <v>37</v>
      </c>
      <c r="O19" s="53">
        <v>96</v>
      </c>
      <c r="P19" s="54">
        <v>88</v>
      </c>
      <c r="Q19" s="54">
        <v>26</v>
      </c>
      <c r="R19" s="54">
        <v>201</v>
      </c>
      <c r="S19" s="53">
        <v>64</v>
      </c>
      <c r="T19" s="53">
        <v>20</v>
      </c>
      <c r="U19" s="53">
        <v>117</v>
      </c>
      <c r="V19" s="53">
        <v>-24</v>
      </c>
      <c r="W19" s="53">
        <v>-141</v>
      </c>
      <c r="X19" s="53">
        <v>66</v>
      </c>
      <c r="Y19" s="53"/>
      <c r="Z19" s="56" t="s">
        <v>426</v>
      </c>
      <c r="AA19" s="56" t="s">
        <v>426</v>
      </c>
      <c r="AB19" s="56" t="s">
        <v>426</v>
      </c>
      <c r="AC19" s="56" t="s">
        <v>426</v>
      </c>
      <c r="AD19" s="56" t="s">
        <v>426</v>
      </c>
      <c r="AE19" s="56" t="s">
        <v>426</v>
      </c>
      <c r="AF19" s="53">
        <v>393</v>
      </c>
      <c r="AG19" s="53">
        <v>310</v>
      </c>
      <c r="AH19" s="53">
        <v>504</v>
      </c>
      <c r="AI19" s="53">
        <v>373</v>
      </c>
      <c r="AJ19" s="53">
        <v>306</v>
      </c>
      <c r="AK19" s="53">
        <v>453</v>
      </c>
      <c r="AL19" s="54">
        <v>341</v>
      </c>
      <c r="AM19" s="54">
        <v>214</v>
      </c>
      <c r="AN19" s="54">
        <v>542</v>
      </c>
      <c r="AO19" s="53">
        <v>353</v>
      </c>
      <c r="AP19" s="53">
        <v>232</v>
      </c>
      <c r="AQ19" s="53">
        <v>488</v>
      </c>
      <c r="AR19" s="53">
        <v>12</v>
      </c>
      <c r="AS19" s="53">
        <v>-224</v>
      </c>
      <c r="AT19" s="53">
        <v>213</v>
      </c>
      <c r="AU19" s="53"/>
      <c r="AV19" s="56" t="s">
        <v>426</v>
      </c>
      <c r="AW19" s="56" t="s">
        <v>426</v>
      </c>
      <c r="AX19" s="56" t="s">
        <v>426</v>
      </c>
      <c r="AY19" s="56" t="s">
        <v>426</v>
      </c>
      <c r="AZ19" s="56" t="s">
        <v>426</v>
      </c>
      <c r="BA19" s="56" t="s">
        <v>426</v>
      </c>
      <c r="BB19" s="53">
        <v>524</v>
      </c>
      <c r="BC19" s="53">
        <v>411</v>
      </c>
      <c r="BD19" s="53">
        <v>642</v>
      </c>
      <c r="BE19" s="53">
        <v>558</v>
      </c>
      <c r="BF19" s="53">
        <v>472</v>
      </c>
      <c r="BG19" s="53">
        <v>662</v>
      </c>
      <c r="BH19" s="54">
        <v>606</v>
      </c>
      <c r="BI19" s="54">
        <v>384</v>
      </c>
      <c r="BJ19" s="54">
        <v>809</v>
      </c>
      <c r="BK19" s="53">
        <v>634</v>
      </c>
      <c r="BL19" s="53">
        <v>475</v>
      </c>
      <c r="BM19" s="53">
        <v>789</v>
      </c>
      <c r="BN19" s="53">
        <v>28</v>
      </c>
      <c r="BO19" s="53">
        <v>-222</v>
      </c>
      <c r="BP19" s="53">
        <v>299</v>
      </c>
      <c r="BQ19" s="53"/>
    </row>
    <row r="20" spans="1:69" x14ac:dyDescent="0.45">
      <c r="A20" s="51" t="s">
        <v>229</v>
      </c>
      <c r="B20" s="49" t="s">
        <v>56</v>
      </c>
      <c r="C20" s="51" t="s">
        <v>57</v>
      </c>
      <c r="D20" s="56" t="s">
        <v>426</v>
      </c>
      <c r="E20" s="56" t="s">
        <v>426</v>
      </c>
      <c r="F20" s="56" t="s">
        <v>426</v>
      </c>
      <c r="G20" s="56" t="s">
        <v>426</v>
      </c>
      <c r="H20" s="56" t="s">
        <v>426</v>
      </c>
      <c r="I20" s="56" t="s">
        <v>426</v>
      </c>
      <c r="J20" s="53">
        <v>31</v>
      </c>
      <c r="K20" s="53">
        <v>26</v>
      </c>
      <c r="L20" s="53">
        <v>50</v>
      </c>
      <c r="M20" s="53">
        <v>44</v>
      </c>
      <c r="N20" s="53">
        <v>30</v>
      </c>
      <c r="O20" s="53">
        <v>78</v>
      </c>
      <c r="P20" s="54">
        <v>58</v>
      </c>
      <c r="Q20" s="54">
        <v>17</v>
      </c>
      <c r="R20" s="54">
        <v>131</v>
      </c>
      <c r="S20" s="53">
        <v>57</v>
      </c>
      <c r="T20" s="53">
        <v>25</v>
      </c>
      <c r="U20" s="53">
        <v>144</v>
      </c>
      <c r="V20" s="53">
        <v>-1</v>
      </c>
      <c r="W20" s="53">
        <v>-100</v>
      </c>
      <c r="X20" s="53">
        <v>103</v>
      </c>
      <c r="Y20" s="53"/>
      <c r="Z20" s="56" t="s">
        <v>426</v>
      </c>
      <c r="AA20" s="56" t="s">
        <v>426</v>
      </c>
      <c r="AB20" s="56" t="s">
        <v>426</v>
      </c>
      <c r="AC20" s="56" t="s">
        <v>426</v>
      </c>
      <c r="AD20" s="56" t="s">
        <v>426</v>
      </c>
      <c r="AE20" s="56" t="s">
        <v>426</v>
      </c>
      <c r="AF20" s="53">
        <v>213</v>
      </c>
      <c r="AG20" s="53">
        <v>168</v>
      </c>
      <c r="AH20" s="53">
        <v>273</v>
      </c>
      <c r="AI20" s="53">
        <v>268</v>
      </c>
      <c r="AJ20" s="53">
        <v>221</v>
      </c>
      <c r="AK20" s="53">
        <v>326</v>
      </c>
      <c r="AL20" s="54">
        <v>260</v>
      </c>
      <c r="AM20" s="54">
        <v>164</v>
      </c>
      <c r="AN20" s="54">
        <v>414</v>
      </c>
      <c r="AO20" s="53">
        <v>274</v>
      </c>
      <c r="AP20" s="53">
        <v>148</v>
      </c>
      <c r="AQ20" s="53">
        <v>533</v>
      </c>
      <c r="AR20" s="53">
        <v>14</v>
      </c>
      <c r="AS20" s="53">
        <v>-192</v>
      </c>
      <c r="AT20" s="53">
        <v>300</v>
      </c>
      <c r="AU20" s="53"/>
      <c r="AV20" s="56" t="s">
        <v>426</v>
      </c>
      <c r="AW20" s="56" t="s">
        <v>426</v>
      </c>
      <c r="AX20" s="56" t="s">
        <v>426</v>
      </c>
      <c r="AY20" s="56" t="s">
        <v>426</v>
      </c>
      <c r="AZ20" s="56" t="s">
        <v>426</v>
      </c>
      <c r="BA20" s="56" t="s">
        <v>426</v>
      </c>
      <c r="BB20" s="53">
        <v>327</v>
      </c>
      <c r="BC20" s="53">
        <v>256</v>
      </c>
      <c r="BD20" s="53">
        <v>401</v>
      </c>
      <c r="BE20" s="53">
        <v>422</v>
      </c>
      <c r="BF20" s="53">
        <v>357</v>
      </c>
      <c r="BG20" s="53">
        <v>500</v>
      </c>
      <c r="BH20" s="54">
        <v>476</v>
      </c>
      <c r="BI20" s="54">
        <v>301</v>
      </c>
      <c r="BJ20" s="54">
        <v>635</v>
      </c>
      <c r="BK20" s="53">
        <v>510</v>
      </c>
      <c r="BL20" s="53">
        <v>315</v>
      </c>
      <c r="BM20" s="53">
        <v>763</v>
      </c>
      <c r="BN20" s="53">
        <v>34</v>
      </c>
      <c r="BO20" s="53">
        <v>-254</v>
      </c>
      <c r="BP20" s="53">
        <v>366</v>
      </c>
      <c r="BQ20" s="53"/>
    </row>
    <row r="21" spans="1:69" x14ac:dyDescent="0.45">
      <c r="A21" s="51" t="s">
        <v>231</v>
      </c>
      <c r="B21" s="49" t="s">
        <v>56</v>
      </c>
      <c r="C21" s="51" t="s">
        <v>76</v>
      </c>
      <c r="D21" s="56">
        <v>257.45996191946335</v>
      </c>
      <c r="E21" s="54">
        <v>199.49137560586396</v>
      </c>
      <c r="F21" s="54">
        <v>391.38292839390516</v>
      </c>
      <c r="G21" s="54">
        <v>123.81014238843161</v>
      </c>
      <c r="H21" s="54">
        <v>106.32188792227416</v>
      </c>
      <c r="I21" s="54">
        <v>205.99978502156841</v>
      </c>
      <c r="J21" s="53">
        <v>169</v>
      </c>
      <c r="K21" s="53">
        <v>57</v>
      </c>
      <c r="L21" s="53">
        <v>406</v>
      </c>
      <c r="M21" s="53">
        <v>136</v>
      </c>
      <c r="N21" s="53">
        <v>54</v>
      </c>
      <c r="O21" s="53">
        <v>313</v>
      </c>
      <c r="P21" s="54">
        <v>191</v>
      </c>
      <c r="Q21" s="54">
        <v>41</v>
      </c>
      <c r="R21" s="54">
        <v>510</v>
      </c>
      <c r="S21" s="53">
        <v>70</v>
      </c>
      <c r="T21" s="53">
        <v>24</v>
      </c>
      <c r="U21" s="53">
        <v>300</v>
      </c>
      <c r="V21" s="53">
        <v>-121</v>
      </c>
      <c r="W21" s="53">
        <v>-492</v>
      </c>
      <c r="X21" s="53">
        <v>178</v>
      </c>
      <c r="Y21" s="53" t="s">
        <v>423</v>
      </c>
      <c r="Z21" s="56">
        <v>823.0666797324451</v>
      </c>
      <c r="AA21" s="54">
        <v>730.32957329325404</v>
      </c>
      <c r="AB21" s="54">
        <v>974.73866561146531</v>
      </c>
      <c r="AC21" s="54">
        <v>599.68210303806734</v>
      </c>
      <c r="AD21" s="54">
        <v>532.61951846034719</v>
      </c>
      <c r="AE21" s="54">
        <v>694.3172420519569</v>
      </c>
      <c r="AF21" s="53">
        <v>713</v>
      </c>
      <c r="AG21" s="53">
        <v>462</v>
      </c>
      <c r="AH21" s="53">
        <v>1103</v>
      </c>
      <c r="AI21" s="53">
        <v>636</v>
      </c>
      <c r="AJ21" s="53">
        <v>509</v>
      </c>
      <c r="AK21" s="53">
        <v>826</v>
      </c>
      <c r="AL21" s="54">
        <v>593</v>
      </c>
      <c r="AM21" s="54">
        <v>290</v>
      </c>
      <c r="AN21" s="54">
        <v>984</v>
      </c>
      <c r="AO21" s="53">
        <v>544</v>
      </c>
      <c r="AP21" s="53">
        <v>313</v>
      </c>
      <c r="AQ21" s="53">
        <v>1084</v>
      </c>
      <c r="AR21" s="53">
        <v>-49</v>
      </c>
      <c r="AS21" s="53">
        <v>-627</v>
      </c>
      <c r="AT21" s="53">
        <v>555</v>
      </c>
      <c r="AU21" s="53" t="s">
        <v>423</v>
      </c>
      <c r="AV21" s="56">
        <v>954.47335834809144</v>
      </c>
      <c r="AW21" s="54">
        <v>848.74553556950229</v>
      </c>
      <c r="AX21" s="54">
        <v>1113.9906092081312</v>
      </c>
      <c r="AY21" s="54">
        <v>963.50775457350096</v>
      </c>
      <c r="AZ21" s="54">
        <v>864.92577764604323</v>
      </c>
      <c r="BA21" s="54">
        <v>1104.6157562006636</v>
      </c>
      <c r="BB21" s="53">
        <v>1148</v>
      </c>
      <c r="BC21" s="53">
        <v>804</v>
      </c>
      <c r="BD21" s="53">
        <v>1551</v>
      </c>
      <c r="BE21" s="53">
        <v>1377</v>
      </c>
      <c r="BF21" s="53">
        <v>1156</v>
      </c>
      <c r="BG21" s="53">
        <v>1673</v>
      </c>
      <c r="BH21" s="54">
        <v>1170</v>
      </c>
      <c r="BI21" s="54">
        <v>815</v>
      </c>
      <c r="BJ21" s="54">
        <v>1655</v>
      </c>
      <c r="BK21" s="53">
        <v>1519</v>
      </c>
      <c r="BL21" s="53">
        <v>906</v>
      </c>
      <c r="BM21" s="53">
        <v>2274</v>
      </c>
      <c r="BN21" s="53">
        <v>349</v>
      </c>
      <c r="BO21" s="53">
        <v>-561</v>
      </c>
      <c r="BP21" s="53">
        <v>1162</v>
      </c>
      <c r="BQ21" s="53" t="s">
        <v>423</v>
      </c>
    </row>
    <row r="22" spans="1:69" x14ac:dyDescent="0.45">
      <c r="A22" s="51" t="s">
        <v>233</v>
      </c>
      <c r="B22" s="49" t="s">
        <v>56</v>
      </c>
      <c r="C22" s="51" t="s">
        <v>99</v>
      </c>
      <c r="D22" s="56">
        <v>444.39658401782339</v>
      </c>
      <c r="E22" s="54">
        <v>247.38547368541785</v>
      </c>
      <c r="F22" s="54">
        <v>717.08188657701294</v>
      </c>
      <c r="G22" s="54">
        <v>310.89806814053952</v>
      </c>
      <c r="H22" s="54">
        <v>180.56558268365757</v>
      </c>
      <c r="I22" s="54">
        <v>530.70289024442354</v>
      </c>
      <c r="J22" s="53">
        <v>407</v>
      </c>
      <c r="K22" s="53">
        <v>149</v>
      </c>
      <c r="L22" s="53">
        <v>860</v>
      </c>
      <c r="M22" s="53">
        <v>361</v>
      </c>
      <c r="N22" s="53">
        <v>152</v>
      </c>
      <c r="O22" s="53">
        <v>835</v>
      </c>
      <c r="P22" s="54">
        <v>504</v>
      </c>
      <c r="Q22" s="54">
        <v>109</v>
      </c>
      <c r="R22" s="54">
        <v>1249</v>
      </c>
      <c r="S22" s="53">
        <v>365</v>
      </c>
      <c r="T22" s="53">
        <v>103</v>
      </c>
      <c r="U22" s="53">
        <v>999</v>
      </c>
      <c r="V22" s="53">
        <v>-139</v>
      </c>
      <c r="W22" s="53">
        <v>-1098</v>
      </c>
      <c r="X22" s="53">
        <v>677</v>
      </c>
      <c r="Y22" s="53" t="s">
        <v>423</v>
      </c>
      <c r="Z22" s="56">
        <v>1297.7770398398211</v>
      </c>
      <c r="AA22" s="54">
        <v>844</v>
      </c>
      <c r="AB22" s="54">
        <v>1801.7831442653594</v>
      </c>
      <c r="AC22" s="54">
        <v>1251.0090128867428</v>
      </c>
      <c r="AD22" s="54">
        <v>747.06404249696482</v>
      </c>
      <c r="AE22" s="54">
        <v>1829.2981720354273</v>
      </c>
      <c r="AF22" s="53">
        <v>1424</v>
      </c>
      <c r="AG22" s="53">
        <v>1092</v>
      </c>
      <c r="AH22" s="53">
        <v>2072</v>
      </c>
      <c r="AI22" s="53">
        <v>1456</v>
      </c>
      <c r="AJ22" s="53">
        <v>791</v>
      </c>
      <c r="AK22" s="53">
        <v>2469</v>
      </c>
      <c r="AL22" s="54">
        <v>998</v>
      </c>
      <c r="AM22" s="54">
        <v>525</v>
      </c>
      <c r="AN22" s="54">
        <v>1736</v>
      </c>
      <c r="AO22" s="53">
        <v>1271</v>
      </c>
      <c r="AP22" s="53">
        <v>551</v>
      </c>
      <c r="AQ22" s="53">
        <v>2825</v>
      </c>
      <c r="AR22" s="53">
        <v>273</v>
      </c>
      <c r="AS22" s="53">
        <v>-845</v>
      </c>
      <c r="AT22" s="53">
        <v>1901</v>
      </c>
      <c r="AU22" s="53" t="s">
        <v>423</v>
      </c>
      <c r="AV22" s="56">
        <v>2089.2383864691774</v>
      </c>
      <c r="AW22" s="54">
        <v>1221.372826284075</v>
      </c>
      <c r="AX22" s="54">
        <v>2993.7304344164386</v>
      </c>
      <c r="AY22" s="54">
        <v>2149.2686941810298</v>
      </c>
      <c r="AZ22" s="54">
        <v>1260.4967716368408</v>
      </c>
      <c r="BA22" s="54">
        <v>3019.3149933791724</v>
      </c>
      <c r="BB22" s="53">
        <v>2236</v>
      </c>
      <c r="BC22" s="53">
        <v>1613</v>
      </c>
      <c r="BD22" s="53">
        <v>2959</v>
      </c>
      <c r="BE22" s="53">
        <v>2477</v>
      </c>
      <c r="BF22" s="53">
        <v>1401</v>
      </c>
      <c r="BG22" s="53">
        <v>3612</v>
      </c>
      <c r="BH22" s="54">
        <v>2990</v>
      </c>
      <c r="BI22" s="54">
        <v>1706</v>
      </c>
      <c r="BJ22" s="54">
        <v>4239</v>
      </c>
      <c r="BK22" s="53">
        <v>2738</v>
      </c>
      <c r="BL22" s="53">
        <v>1492</v>
      </c>
      <c r="BM22" s="53">
        <v>4360</v>
      </c>
      <c r="BN22" s="53">
        <v>-252</v>
      </c>
      <c r="BO22" s="53">
        <v>-2248</v>
      </c>
      <c r="BP22" s="53">
        <v>1932</v>
      </c>
      <c r="BQ22" s="53" t="s">
        <v>423</v>
      </c>
    </row>
    <row r="23" spans="1:69" x14ac:dyDescent="0.45">
      <c r="A23" s="51" t="s">
        <v>235</v>
      </c>
      <c r="B23" s="49" t="s">
        <v>56</v>
      </c>
      <c r="C23" s="51" t="s">
        <v>112</v>
      </c>
      <c r="D23" s="56">
        <v>486.82667598568048</v>
      </c>
      <c r="E23" s="54">
        <v>276.33518032633594</v>
      </c>
      <c r="F23" s="54">
        <v>794.23418154162391</v>
      </c>
      <c r="G23" s="54">
        <v>273.07320101157603</v>
      </c>
      <c r="H23" s="54">
        <v>224.17439655631549</v>
      </c>
      <c r="I23" s="54">
        <v>377.80609062317274</v>
      </c>
      <c r="J23" s="53">
        <v>264</v>
      </c>
      <c r="K23" s="53">
        <v>146</v>
      </c>
      <c r="L23" s="53">
        <v>471</v>
      </c>
      <c r="M23" s="53">
        <v>321</v>
      </c>
      <c r="N23" s="53">
        <v>185</v>
      </c>
      <c r="O23" s="53">
        <v>645</v>
      </c>
      <c r="P23" s="54">
        <v>264</v>
      </c>
      <c r="Q23" s="54">
        <v>162</v>
      </c>
      <c r="R23" s="54">
        <v>457</v>
      </c>
      <c r="S23" s="53">
        <v>262</v>
      </c>
      <c r="T23" s="53">
        <v>77</v>
      </c>
      <c r="U23" s="53">
        <v>786</v>
      </c>
      <c r="V23" s="53">
        <v>-2</v>
      </c>
      <c r="W23" s="53">
        <v>-458</v>
      </c>
      <c r="X23" s="53">
        <v>520</v>
      </c>
      <c r="Y23" s="53" t="s">
        <v>423</v>
      </c>
      <c r="Z23" s="56">
        <v>1168.7493255164682</v>
      </c>
      <c r="AA23" s="54">
        <v>749</v>
      </c>
      <c r="AB23" s="54">
        <v>1650.6282033029197</v>
      </c>
      <c r="AC23" s="54">
        <v>939.82664864388653</v>
      </c>
      <c r="AD23" s="54">
        <v>806.1154324335979</v>
      </c>
      <c r="AE23" s="54">
        <v>1114.848720454298</v>
      </c>
      <c r="AF23" s="53">
        <v>1004</v>
      </c>
      <c r="AG23" s="53">
        <v>697</v>
      </c>
      <c r="AH23" s="53">
        <v>1324</v>
      </c>
      <c r="AI23" s="53">
        <v>880</v>
      </c>
      <c r="AJ23" s="53">
        <v>690</v>
      </c>
      <c r="AK23" s="53">
        <v>1174</v>
      </c>
      <c r="AL23" s="54">
        <v>958</v>
      </c>
      <c r="AM23" s="54">
        <v>753</v>
      </c>
      <c r="AN23" s="54">
        <v>1228</v>
      </c>
      <c r="AO23" s="53">
        <v>1124</v>
      </c>
      <c r="AP23" s="53">
        <v>465</v>
      </c>
      <c r="AQ23" s="53">
        <v>2433</v>
      </c>
      <c r="AR23" s="53">
        <v>166</v>
      </c>
      <c r="AS23" s="53">
        <v>-682</v>
      </c>
      <c r="AT23" s="53">
        <v>1461</v>
      </c>
      <c r="AU23" s="53" t="s">
        <v>423</v>
      </c>
      <c r="AV23" s="56">
        <v>1468.9292564314239</v>
      </c>
      <c r="AW23" s="54">
        <v>948</v>
      </c>
      <c r="AX23" s="54">
        <v>2044.3902033178178</v>
      </c>
      <c r="AY23" s="54">
        <v>1601.1001503445375</v>
      </c>
      <c r="AZ23" s="54">
        <v>1423.905254632027</v>
      </c>
      <c r="BA23" s="54">
        <v>1874.5100635504607</v>
      </c>
      <c r="BB23" s="53">
        <v>1414</v>
      </c>
      <c r="BC23" s="53">
        <v>1042</v>
      </c>
      <c r="BD23" s="53">
        <v>1849</v>
      </c>
      <c r="BE23" s="53">
        <v>2063</v>
      </c>
      <c r="BF23" s="53">
        <v>1698</v>
      </c>
      <c r="BG23" s="53">
        <v>2578</v>
      </c>
      <c r="BH23" s="54">
        <v>2196</v>
      </c>
      <c r="BI23" s="54">
        <v>1825</v>
      </c>
      <c r="BJ23" s="54">
        <v>2709</v>
      </c>
      <c r="BK23" s="53">
        <v>2050</v>
      </c>
      <c r="BL23" s="53">
        <v>1108</v>
      </c>
      <c r="BM23" s="53">
        <v>3236</v>
      </c>
      <c r="BN23" s="53">
        <v>-146</v>
      </c>
      <c r="BO23" s="53">
        <v>-1526</v>
      </c>
      <c r="BP23" s="53">
        <v>1137</v>
      </c>
      <c r="BQ23" s="53" t="s">
        <v>423</v>
      </c>
    </row>
    <row r="24" spans="1:69" x14ac:dyDescent="0.45">
      <c r="A24" s="51" t="s">
        <v>236</v>
      </c>
      <c r="B24" s="49" t="s">
        <v>56</v>
      </c>
      <c r="C24" s="51" t="s">
        <v>131</v>
      </c>
      <c r="D24" s="56">
        <v>261.33552024498618</v>
      </c>
      <c r="E24" s="54">
        <v>206.95891394180401</v>
      </c>
      <c r="F24" s="54">
        <v>385.79824607003513</v>
      </c>
      <c r="G24" s="54">
        <v>244.60010623179562</v>
      </c>
      <c r="H24" s="54">
        <v>160.77153599618626</v>
      </c>
      <c r="I24" s="54">
        <v>636.71315011313038</v>
      </c>
      <c r="J24" s="53">
        <v>211</v>
      </c>
      <c r="K24" s="53">
        <v>116</v>
      </c>
      <c r="L24" s="53">
        <v>394</v>
      </c>
      <c r="M24" s="53">
        <v>152</v>
      </c>
      <c r="N24" s="53">
        <v>92</v>
      </c>
      <c r="O24" s="53">
        <v>221</v>
      </c>
      <c r="P24" s="54">
        <v>85</v>
      </c>
      <c r="Q24" s="54">
        <v>37</v>
      </c>
      <c r="R24" s="54">
        <v>175</v>
      </c>
      <c r="S24" s="53">
        <v>123</v>
      </c>
      <c r="T24" s="53">
        <v>55</v>
      </c>
      <c r="U24" s="53">
        <v>207</v>
      </c>
      <c r="V24" s="53">
        <v>38</v>
      </c>
      <c r="W24" s="53">
        <v>-81</v>
      </c>
      <c r="X24" s="53">
        <v>140</v>
      </c>
      <c r="Y24" s="53" t="s">
        <v>423</v>
      </c>
      <c r="Z24" s="56">
        <v>601.0942580381261</v>
      </c>
      <c r="AA24" s="54">
        <v>502.16817032488683</v>
      </c>
      <c r="AB24" s="54">
        <v>745.41860002734825</v>
      </c>
      <c r="AC24" s="54">
        <v>506.38761549237506</v>
      </c>
      <c r="AD24" s="54">
        <v>332.99477888604662</v>
      </c>
      <c r="AE24" s="54">
        <v>615.95868254137349</v>
      </c>
      <c r="AF24" s="53">
        <v>446</v>
      </c>
      <c r="AG24" s="53">
        <v>335</v>
      </c>
      <c r="AH24" s="53">
        <v>569</v>
      </c>
      <c r="AI24" s="53">
        <v>455</v>
      </c>
      <c r="AJ24" s="53">
        <v>305</v>
      </c>
      <c r="AK24" s="53">
        <v>611</v>
      </c>
      <c r="AL24" s="54">
        <v>418</v>
      </c>
      <c r="AM24" s="54">
        <v>309</v>
      </c>
      <c r="AN24" s="54">
        <v>566</v>
      </c>
      <c r="AO24" s="53">
        <v>396</v>
      </c>
      <c r="AP24" s="53">
        <v>232</v>
      </c>
      <c r="AQ24" s="53">
        <v>561</v>
      </c>
      <c r="AR24" s="53">
        <v>-22</v>
      </c>
      <c r="AS24" s="53">
        <v>-237</v>
      </c>
      <c r="AT24" s="53">
        <v>173</v>
      </c>
      <c r="AU24" s="53" t="s">
        <v>423</v>
      </c>
      <c r="AV24" s="56">
        <v>682.57022171688754</v>
      </c>
      <c r="AW24" s="54">
        <v>587.53366070983736</v>
      </c>
      <c r="AX24" s="54">
        <v>856.27080207970403</v>
      </c>
      <c r="AY24" s="54">
        <v>604.01227827582932</v>
      </c>
      <c r="AZ24" s="54">
        <v>401.78426343749345</v>
      </c>
      <c r="BA24" s="54">
        <v>737.85402402003092</v>
      </c>
      <c r="BB24" s="53">
        <v>737</v>
      </c>
      <c r="BC24" s="53">
        <v>571</v>
      </c>
      <c r="BD24" s="53">
        <v>897</v>
      </c>
      <c r="BE24" s="53">
        <v>812</v>
      </c>
      <c r="BF24" s="53">
        <v>641</v>
      </c>
      <c r="BG24" s="53">
        <v>999</v>
      </c>
      <c r="BH24" s="54">
        <v>908</v>
      </c>
      <c r="BI24" s="54">
        <v>705</v>
      </c>
      <c r="BJ24" s="54">
        <v>1105</v>
      </c>
      <c r="BK24" s="53">
        <v>996</v>
      </c>
      <c r="BL24" s="53">
        <v>765</v>
      </c>
      <c r="BM24" s="53">
        <v>1258</v>
      </c>
      <c r="BN24" s="53">
        <v>88</v>
      </c>
      <c r="BO24" s="53">
        <v>-220</v>
      </c>
      <c r="BP24" s="53">
        <v>420</v>
      </c>
      <c r="BQ24" s="53" t="s">
        <v>423</v>
      </c>
    </row>
    <row r="25" spans="1:69" x14ac:dyDescent="0.45">
      <c r="A25" s="51" t="s">
        <v>238</v>
      </c>
      <c r="B25" s="49" t="s">
        <v>56</v>
      </c>
      <c r="C25" s="51" t="s">
        <v>139</v>
      </c>
      <c r="D25" s="56">
        <v>326.52932284944228</v>
      </c>
      <c r="E25" s="54">
        <v>242.68225587927523</v>
      </c>
      <c r="F25" s="54">
        <v>413.99243488157163</v>
      </c>
      <c r="G25" s="54">
        <v>218.50942212970412</v>
      </c>
      <c r="H25" s="54">
        <v>165.76481856948254</v>
      </c>
      <c r="I25" s="54">
        <v>285.10749534870098</v>
      </c>
      <c r="J25" s="53">
        <v>303</v>
      </c>
      <c r="K25" s="53">
        <v>197</v>
      </c>
      <c r="L25" s="53">
        <v>715</v>
      </c>
      <c r="M25" s="53">
        <v>348</v>
      </c>
      <c r="N25" s="53">
        <v>210</v>
      </c>
      <c r="O25" s="53">
        <v>578</v>
      </c>
      <c r="P25" s="54">
        <v>221</v>
      </c>
      <c r="Q25" s="54">
        <v>148</v>
      </c>
      <c r="R25" s="54">
        <v>381</v>
      </c>
      <c r="S25" s="53">
        <v>170</v>
      </c>
      <c r="T25" s="53">
        <v>76</v>
      </c>
      <c r="U25" s="53">
        <v>425</v>
      </c>
      <c r="V25" s="53">
        <v>-51</v>
      </c>
      <c r="W25" s="53">
        <v>-332</v>
      </c>
      <c r="X25" s="53">
        <v>227</v>
      </c>
      <c r="Y25" s="53" t="s">
        <v>423</v>
      </c>
      <c r="Z25" s="56">
        <v>1251.1028244431668</v>
      </c>
      <c r="AA25" s="54">
        <v>923</v>
      </c>
      <c r="AB25" s="54">
        <v>1587.7430836829715</v>
      </c>
      <c r="AC25" s="54">
        <v>1195.3059300812833</v>
      </c>
      <c r="AD25" s="54">
        <v>890.49689025047599</v>
      </c>
      <c r="AE25" s="54">
        <v>1505.545096110859</v>
      </c>
      <c r="AF25" s="53">
        <v>1232</v>
      </c>
      <c r="AG25" s="53">
        <v>1003</v>
      </c>
      <c r="AH25" s="53">
        <v>1774</v>
      </c>
      <c r="AI25" s="53">
        <v>1178</v>
      </c>
      <c r="AJ25" s="53">
        <v>761</v>
      </c>
      <c r="AK25" s="53">
        <v>1740</v>
      </c>
      <c r="AL25" s="54">
        <v>971</v>
      </c>
      <c r="AM25" s="54">
        <v>698</v>
      </c>
      <c r="AN25" s="54">
        <v>1407</v>
      </c>
      <c r="AO25" s="53">
        <v>996</v>
      </c>
      <c r="AP25" s="53">
        <v>568</v>
      </c>
      <c r="AQ25" s="53">
        <v>1542</v>
      </c>
      <c r="AR25" s="53">
        <v>25</v>
      </c>
      <c r="AS25" s="53">
        <v>-637</v>
      </c>
      <c r="AT25" s="53">
        <v>613</v>
      </c>
      <c r="AU25" s="53" t="s">
        <v>423</v>
      </c>
      <c r="AV25" s="56">
        <v>2117.0610311617684</v>
      </c>
      <c r="AW25" s="54">
        <v>1582.5857671102051</v>
      </c>
      <c r="AX25" s="54">
        <v>2628.0134015602898</v>
      </c>
      <c r="AY25" s="54">
        <v>2050.2579474358135</v>
      </c>
      <c r="AZ25" s="54">
        <v>1512.4930523809953</v>
      </c>
      <c r="BA25" s="54">
        <v>2569.0685816388918</v>
      </c>
      <c r="BB25" s="53">
        <v>2152</v>
      </c>
      <c r="BC25" s="53">
        <v>1610</v>
      </c>
      <c r="BD25" s="53">
        <v>2518</v>
      </c>
      <c r="BE25" s="53">
        <v>2073</v>
      </c>
      <c r="BF25" s="53">
        <v>1484</v>
      </c>
      <c r="BG25" s="53">
        <v>2703</v>
      </c>
      <c r="BH25" s="54">
        <v>2339</v>
      </c>
      <c r="BI25" s="54">
        <v>1838</v>
      </c>
      <c r="BJ25" s="54">
        <v>2796</v>
      </c>
      <c r="BK25" s="53">
        <v>2666</v>
      </c>
      <c r="BL25" s="53">
        <v>2096</v>
      </c>
      <c r="BM25" s="53">
        <v>3388</v>
      </c>
      <c r="BN25" s="53">
        <v>327</v>
      </c>
      <c r="BO25" s="53">
        <v>-377</v>
      </c>
      <c r="BP25" s="53">
        <v>1244</v>
      </c>
      <c r="BQ25" s="53" t="s">
        <v>423</v>
      </c>
    </row>
    <row r="26" spans="1:69" x14ac:dyDescent="0.45">
      <c r="A26" s="51" t="s">
        <v>239</v>
      </c>
      <c r="B26" s="49" t="s">
        <v>56</v>
      </c>
      <c r="C26" s="51" t="s">
        <v>151</v>
      </c>
      <c r="D26" s="56">
        <v>208.56279726967259</v>
      </c>
      <c r="E26" s="54">
        <v>164.38210001491743</v>
      </c>
      <c r="F26" s="54">
        <v>322.68923958524221</v>
      </c>
      <c r="G26" s="54">
        <v>114.45043316579317</v>
      </c>
      <c r="H26" s="54">
        <v>97.542063528627992</v>
      </c>
      <c r="I26" s="54">
        <v>274.07048415988226</v>
      </c>
      <c r="J26" s="53">
        <v>152</v>
      </c>
      <c r="K26" s="53">
        <v>85</v>
      </c>
      <c r="L26" s="53">
        <v>380</v>
      </c>
      <c r="M26" s="53">
        <v>137</v>
      </c>
      <c r="N26" s="53">
        <v>81</v>
      </c>
      <c r="O26" s="53">
        <v>192</v>
      </c>
      <c r="P26" s="54">
        <v>81</v>
      </c>
      <c r="Q26" s="54">
        <v>38</v>
      </c>
      <c r="R26" s="54">
        <v>167</v>
      </c>
      <c r="S26" s="53">
        <v>121</v>
      </c>
      <c r="T26" s="53">
        <v>63</v>
      </c>
      <c r="U26" s="53">
        <v>186</v>
      </c>
      <c r="V26" s="53">
        <v>40</v>
      </c>
      <c r="W26" s="53">
        <v>-59</v>
      </c>
      <c r="X26" s="53">
        <v>121</v>
      </c>
      <c r="Y26" s="53" t="s">
        <v>423</v>
      </c>
      <c r="Z26" s="56">
        <v>589.97877235994611</v>
      </c>
      <c r="AA26" s="54">
        <v>515.70404257600308</v>
      </c>
      <c r="AB26" s="54">
        <v>664.32307968231919</v>
      </c>
      <c r="AC26" s="54">
        <v>453.33709313020006</v>
      </c>
      <c r="AD26" s="54">
        <v>374.57332368470327</v>
      </c>
      <c r="AE26" s="54">
        <v>509.57387523457504</v>
      </c>
      <c r="AF26" s="53">
        <v>536</v>
      </c>
      <c r="AG26" s="53">
        <v>408</v>
      </c>
      <c r="AH26" s="53">
        <v>680</v>
      </c>
      <c r="AI26" s="53">
        <v>568</v>
      </c>
      <c r="AJ26" s="53">
        <v>480</v>
      </c>
      <c r="AK26" s="53">
        <v>685</v>
      </c>
      <c r="AL26" s="54">
        <v>479</v>
      </c>
      <c r="AM26" s="54">
        <v>355</v>
      </c>
      <c r="AN26" s="54">
        <v>625</v>
      </c>
      <c r="AO26" s="53">
        <v>499</v>
      </c>
      <c r="AP26" s="53">
        <v>356</v>
      </c>
      <c r="AQ26" s="53">
        <v>663</v>
      </c>
      <c r="AR26" s="53">
        <v>20</v>
      </c>
      <c r="AS26" s="53">
        <v>-191</v>
      </c>
      <c r="AT26" s="53">
        <v>232</v>
      </c>
      <c r="AU26" s="53" t="s">
        <v>423</v>
      </c>
      <c r="AV26" s="56">
        <v>531.45843037038117</v>
      </c>
      <c r="AW26" s="54">
        <v>463.01333583280103</v>
      </c>
      <c r="AX26" s="54">
        <v>594.60081757701471</v>
      </c>
      <c r="AY26" s="54">
        <v>660.21247370400681</v>
      </c>
      <c r="AZ26" s="54">
        <v>558.45680528665105</v>
      </c>
      <c r="BA26" s="54">
        <v>746.9975927487676</v>
      </c>
      <c r="BB26" s="53">
        <v>641</v>
      </c>
      <c r="BC26" s="53">
        <v>473</v>
      </c>
      <c r="BD26" s="53">
        <v>773</v>
      </c>
      <c r="BE26" s="53">
        <v>789</v>
      </c>
      <c r="BF26" s="53">
        <v>684</v>
      </c>
      <c r="BG26" s="53">
        <v>936</v>
      </c>
      <c r="BH26" s="54">
        <v>792</v>
      </c>
      <c r="BI26" s="54">
        <v>611</v>
      </c>
      <c r="BJ26" s="54">
        <v>977</v>
      </c>
      <c r="BK26" s="53">
        <v>827</v>
      </c>
      <c r="BL26" s="53">
        <v>641</v>
      </c>
      <c r="BM26" s="53">
        <v>1010</v>
      </c>
      <c r="BN26" s="53">
        <v>35</v>
      </c>
      <c r="BO26" s="53">
        <v>-230</v>
      </c>
      <c r="BP26" s="53">
        <v>280</v>
      </c>
      <c r="BQ26" s="53" t="s">
        <v>423</v>
      </c>
    </row>
    <row r="27" spans="1:69" x14ac:dyDescent="0.45">
      <c r="A27" s="51" t="s">
        <v>240</v>
      </c>
      <c r="B27" s="49" t="s">
        <v>56</v>
      </c>
      <c r="C27" s="51" t="s">
        <v>173</v>
      </c>
      <c r="D27" s="56">
        <v>98.513862615297924</v>
      </c>
      <c r="E27" s="54">
        <v>82.464270818166426</v>
      </c>
      <c r="F27" s="54">
        <v>222.43528757303625</v>
      </c>
      <c r="G27" s="54">
        <v>152.55315498969563</v>
      </c>
      <c r="H27" s="54">
        <v>120.057578659231</v>
      </c>
      <c r="I27" s="54">
        <v>304.04214980417896</v>
      </c>
      <c r="J27" s="53">
        <v>93</v>
      </c>
      <c r="K27" s="53">
        <v>52</v>
      </c>
      <c r="L27" s="53">
        <v>213</v>
      </c>
      <c r="M27" s="53">
        <v>80</v>
      </c>
      <c r="N27" s="53">
        <v>40</v>
      </c>
      <c r="O27" s="53">
        <v>254</v>
      </c>
      <c r="P27" s="54">
        <v>50</v>
      </c>
      <c r="Q27" s="54">
        <v>28</v>
      </c>
      <c r="R27" s="54">
        <v>123</v>
      </c>
      <c r="S27" s="53">
        <v>57</v>
      </c>
      <c r="T27" s="53">
        <v>16</v>
      </c>
      <c r="U27" s="53">
        <v>114</v>
      </c>
      <c r="V27" s="53">
        <v>7</v>
      </c>
      <c r="W27" s="53">
        <v>-81</v>
      </c>
      <c r="X27" s="53">
        <v>68</v>
      </c>
      <c r="Y27" s="53" t="s">
        <v>423</v>
      </c>
      <c r="Z27" s="56">
        <v>258.90245466503734</v>
      </c>
      <c r="AA27" s="54">
        <v>218</v>
      </c>
      <c r="AB27" s="54">
        <v>346.64589739410064</v>
      </c>
      <c r="AC27" s="54">
        <v>298.21036353773547</v>
      </c>
      <c r="AD27" s="54">
        <v>223.52752459709023</v>
      </c>
      <c r="AE27" s="54">
        <v>367.25225652759804</v>
      </c>
      <c r="AF27" s="53">
        <v>261</v>
      </c>
      <c r="AG27" s="53">
        <v>190</v>
      </c>
      <c r="AH27" s="53">
        <v>370</v>
      </c>
      <c r="AI27" s="53">
        <v>289</v>
      </c>
      <c r="AJ27" s="53">
        <v>191</v>
      </c>
      <c r="AK27" s="53">
        <v>385</v>
      </c>
      <c r="AL27" s="54">
        <v>240</v>
      </c>
      <c r="AM27" s="54">
        <v>170</v>
      </c>
      <c r="AN27" s="54">
        <v>365</v>
      </c>
      <c r="AO27" s="53">
        <v>220</v>
      </c>
      <c r="AP27" s="53">
        <v>117</v>
      </c>
      <c r="AQ27" s="53">
        <v>336</v>
      </c>
      <c r="AR27" s="53">
        <v>-20</v>
      </c>
      <c r="AS27" s="53">
        <v>-173</v>
      </c>
      <c r="AT27" s="53">
        <v>116</v>
      </c>
      <c r="AU27" s="53" t="s">
        <v>423</v>
      </c>
      <c r="AV27" s="56">
        <v>492.58368271966469</v>
      </c>
      <c r="AW27" s="54">
        <v>405.95899833170557</v>
      </c>
      <c r="AX27" s="54">
        <v>651.43873173345287</v>
      </c>
      <c r="AY27" s="54">
        <v>474.23648147256881</v>
      </c>
      <c r="AZ27" s="54">
        <v>368.41891499072278</v>
      </c>
      <c r="BA27" s="54">
        <v>575.07457362655794</v>
      </c>
      <c r="BB27" s="53">
        <v>560</v>
      </c>
      <c r="BC27" s="53">
        <v>477</v>
      </c>
      <c r="BD27" s="53">
        <v>859</v>
      </c>
      <c r="BE27" s="53">
        <v>660</v>
      </c>
      <c r="BF27" s="53">
        <v>494</v>
      </c>
      <c r="BG27" s="53">
        <v>808</v>
      </c>
      <c r="BH27" s="54">
        <v>641</v>
      </c>
      <c r="BI27" s="54">
        <v>521</v>
      </c>
      <c r="BJ27" s="54">
        <v>835</v>
      </c>
      <c r="BK27" s="53">
        <v>620</v>
      </c>
      <c r="BL27" s="53">
        <v>449</v>
      </c>
      <c r="BM27" s="53">
        <v>797</v>
      </c>
      <c r="BN27" s="53">
        <v>-21</v>
      </c>
      <c r="BO27" s="53">
        <v>-278</v>
      </c>
      <c r="BP27" s="53">
        <v>193</v>
      </c>
      <c r="BQ27" s="53" t="s">
        <v>423</v>
      </c>
    </row>
    <row r="28" spans="1:69" x14ac:dyDescent="0.45">
      <c r="A28" s="51" t="s">
        <v>242</v>
      </c>
      <c r="B28" s="49" t="s">
        <v>56</v>
      </c>
      <c r="C28" s="51" t="s">
        <v>180</v>
      </c>
      <c r="D28" s="56">
        <v>305.54921862018261</v>
      </c>
      <c r="E28" s="54">
        <v>265.11424485910476</v>
      </c>
      <c r="F28" s="54">
        <v>387.32182243748241</v>
      </c>
      <c r="G28" s="54">
        <v>179.08556716164168</v>
      </c>
      <c r="H28" s="54">
        <v>157.4043048962416</v>
      </c>
      <c r="I28" s="54">
        <v>225.59263270997363</v>
      </c>
      <c r="J28" s="53">
        <v>211</v>
      </c>
      <c r="K28" s="53">
        <v>153</v>
      </c>
      <c r="L28" s="53">
        <v>340</v>
      </c>
      <c r="M28" s="53">
        <v>231</v>
      </c>
      <c r="N28" s="53">
        <v>95</v>
      </c>
      <c r="O28" s="53">
        <v>446</v>
      </c>
      <c r="P28" s="54">
        <v>254</v>
      </c>
      <c r="Q28" s="54">
        <v>64</v>
      </c>
      <c r="R28" s="54">
        <v>621</v>
      </c>
      <c r="S28" s="53">
        <v>172</v>
      </c>
      <c r="T28" s="53">
        <v>63</v>
      </c>
      <c r="U28" s="53">
        <v>386</v>
      </c>
      <c r="V28" s="53">
        <v>-82</v>
      </c>
      <c r="W28" s="53">
        <v>-484</v>
      </c>
      <c r="X28" s="53">
        <v>223</v>
      </c>
      <c r="Y28" s="53" t="s">
        <v>423</v>
      </c>
      <c r="Z28" s="56">
        <v>674.1666659040053</v>
      </c>
      <c r="AA28" s="54">
        <v>617.60518830448825</v>
      </c>
      <c r="AB28" s="54">
        <v>771.72561024401409</v>
      </c>
      <c r="AC28" s="54">
        <v>900.00266735792684</v>
      </c>
      <c r="AD28" s="54">
        <v>773.07141817793661</v>
      </c>
      <c r="AE28" s="54">
        <v>1124.4596195518127</v>
      </c>
      <c r="AF28" s="53">
        <v>646</v>
      </c>
      <c r="AG28" s="53">
        <v>522</v>
      </c>
      <c r="AH28" s="53">
        <v>910</v>
      </c>
      <c r="AI28" s="53">
        <v>720</v>
      </c>
      <c r="AJ28" s="53">
        <v>503</v>
      </c>
      <c r="AK28" s="53">
        <v>1158</v>
      </c>
      <c r="AL28" s="54">
        <v>671</v>
      </c>
      <c r="AM28" s="54">
        <v>362</v>
      </c>
      <c r="AN28" s="54">
        <v>1082</v>
      </c>
      <c r="AO28" s="53">
        <v>719</v>
      </c>
      <c r="AP28" s="53">
        <v>426</v>
      </c>
      <c r="AQ28" s="53">
        <v>1170</v>
      </c>
      <c r="AR28" s="53">
        <v>48</v>
      </c>
      <c r="AS28" s="53">
        <v>-450</v>
      </c>
      <c r="AT28" s="53">
        <v>613</v>
      </c>
      <c r="AU28" s="53" t="s">
        <v>423</v>
      </c>
      <c r="AV28" s="56">
        <v>1049.2841154758119</v>
      </c>
      <c r="AW28" s="54">
        <v>961.12066647126062</v>
      </c>
      <c r="AX28" s="54">
        <v>1194.168509074</v>
      </c>
      <c r="AY28" s="54">
        <v>1063.9117654804315</v>
      </c>
      <c r="AZ28" s="54">
        <v>912.66638269608461</v>
      </c>
      <c r="BA28" s="54">
        <v>1281.5219097505815</v>
      </c>
      <c r="BB28" s="53">
        <v>1190</v>
      </c>
      <c r="BC28" s="53">
        <v>868</v>
      </c>
      <c r="BD28" s="53">
        <v>1419</v>
      </c>
      <c r="BE28" s="53">
        <v>1346</v>
      </c>
      <c r="BF28" s="53">
        <v>956</v>
      </c>
      <c r="BG28" s="53">
        <v>1798</v>
      </c>
      <c r="BH28" s="54">
        <v>1466</v>
      </c>
      <c r="BI28" s="54">
        <v>903</v>
      </c>
      <c r="BJ28" s="54">
        <v>2071</v>
      </c>
      <c r="BK28" s="53">
        <v>1423</v>
      </c>
      <c r="BL28" s="53">
        <v>946</v>
      </c>
      <c r="BM28" s="53">
        <v>1948</v>
      </c>
      <c r="BN28" s="53">
        <v>-43</v>
      </c>
      <c r="BO28" s="53">
        <v>-832</v>
      </c>
      <c r="BP28" s="53">
        <v>731</v>
      </c>
      <c r="BQ28" s="53" t="s">
        <v>423</v>
      </c>
    </row>
    <row r="29" spans="1:69" x14ac:dyDescent="0.45">
      <c r="A29" s="51" t="s">
        <v>243</v>
      </c>
      <c r="B29" s="49" t="s">
        <v>56</v>
      </c>
      <c r="C29" s="51" t="s">
        <v>187</v>
      </c>
      <c r="D29" s="56">
        <v>72.078665913163888</v>
      </c>
      <c r="E29" s="54">
        <v>57.930293402664212</v>
      </c>
      <c r="F29" s="54">
        <v>130.45038293727018</v>
      </c>
      <c r="G29" s="54">
        <v>58.350397290803244</v>
      </c>
      <c r="H29" s="54">
        <v>29.57635156054722</v>
      </c>
      <c r="I29" s="54">
        <v>227.19679091605323</v>
      </c>
      <c r="J29" s="53">
        <v>48</v>
      </c>
      <c r="K29" s="53">
        <v>20</v>
      </c>
      <c r="L29" s="53">
        <v>108</v>
      </c>
      <c r="M29" s="53">
        <v>42</v>
      </c>
      <c r="N29" s="53">
        <v>20</v>
      </c>
      <c r="O29" s="53">
        <v>84</v>
      </c>
      <c r="P29" s="54">
        <v>47</v>
      </c>
      <c r="Q29" s="54">
        <v>10</v>
      </c>
      <c r="R29" s="54">
        <v>114</v>
      </c>
      <c r="S29" s="53">
        <v>42</v>
      </c>
      <c r="T29" s="53">
        <v>13</v>
      </c>
      <c r="U29" s="53">
        <v>127</v>
      </c>
      <c r="V29" s="53">
        <v>-5</v>
      </c>
      <c r="W29" s="53">
        <v>-86</v>
      </c>
      <c r="X29" s="53">
        <v>88</v>
      </c>
      <c r="Y29" s="53" t="s">
        <v>423</v>
      </c>
      <c r="Z29" s="56">
        <v>85.09545461282282</v>
      </c>
      <c r="AA29" s="54">
        <v>78</v>
      </c>
      <c r="AB29" s="54">
        <v>110.71170466807378</v>
      </c>
      <c r="AC29" s="54">
        <v>180.37739709187161</v>
      </c>
      <c r="AD29" s="54">
        <v>78.470545747704705</v>
      </c>
      <c r="AE29" s="54">
        <v>289.19247306853663</v>
      </c>
      <c r="AF29" s="53">
        <v>97</v>
      </c>
      <c r="AG29" s="53">
        <v>71</v>
      </c>
      <c r="AH29" s="53">
        <v>189</v>
      </c>
      <c r="AI29" s="53">
        <v>149</v>
      </c>
      <c r="AJ29" s="53">
        <v>75</v>
      </c>
      <c r="AK29" s="53">
        <v>281</v>
      </c>
      <c r="AL29" s="54">
        <v>146</v>
      </c>
      <c r="AM29" s="54">
        <v>65</v>
      </c>
      <c r="AN29" s="54">
        <v>256</v>
      </c>
      <c r="AO29" s="53">
        <v>111</v>
      </c>
      <c r="AP29" s="53">
        <v>61</v>
      </c>
      <c r="AQ29" s="53">
        <v>267</v>
      </c>
      <c r="AR29" s="53">
        <v>-35</v>
      </c>
      <c r="AS29" s="53">
        <v>-206</v>
      </c>
      <c r="AT29" s="53">
        <v>141</v>
      </c>
      <c r="AU29" s="53" t="s">
        <v>423</v>
      </c>
      <c r="AV29" s="56">
        <v>201.82587947401331</v>
      </c>
      <c r="AW29" s="54">
        <v>151.84585320462131</v>
      </c>
      <c r="AX29" s="54">
        <v>253.26169434849137</v>
      </c>
      <c r="AY29" s="54">
        <v>163.21556462951858</v>
      </c>
      <c r="AZ29" s="54">
        <v>59.624703413706818</v>
      </c>
      <c r="BA29" s="54">
        <v>225.85561897762977</v>
      </c>
      <c r="BB29" s="53">
        <v>240</v>
      </c>
      <c r="BC29" s="53">
        <v>150</v>
      </c>
      <c r="BD29" s="53">
        <v>348</v>
      </c>
      <c r="BE29" s="53">
        <v>254</v>
      </c>
      <c r="BF29" s="53">
        <v>148</v>
      </c>
      <c r="BG29" s="53">
        <v>383</v>
      </c>
      <c r="BH29" s="54">
        <v>325</v>
      </c>
      <c r="BI29" s="54">
        <v>210</v>
      </c>
      <c r="BJ29" s="54">
        <v>535</v>
      </c>
      <c r="BK29" s="53">
        <v>315</v>
      </c>
      <c r="BL29" s="53">
        <v>163</v>
      </c>
      <c r="BM29" s="53">
        <v>536</v>
      </c>
      <c r="BN29" s="53">
        <v>-10</v>
      </c>
      <c r="BO29" s="53">
        <v>-252</v>
      </c>
      <c r="BP29" s="53">
        <v>215</v>
      </c>
      <c r="BQ29" s="53" t="s">
        <v>423</v>
      </c>
    </row>
    <row r="30" spans="1:69" x14ac:dyDescent="0.45">
      <c r="A30" s="51" t="s">
        <v>245</v>
      </c>
      <c r="B30" s="49" t="s">
        <v>49</v>
      </c>
      <c r="C30" s="51" t="s">
        <v>48</v>
      </c>
      <c r="D30" s="56">
        <v>108.39595296597805</v>
      </c>
      <c r="E30" s="54">
        <v>91.162853026786678</v>
      </c>
      <c r="F30" s="54">
        <v>153.56301753851824</v>
      </c>
      <c r="G30" s="54">
        <v>187.30020052804753</v>
      </c>
      <c r="H30" s="54">
        <v>106.195975733461</v>
      </c>
      <c r="I30" s="54">
        <v>419.62832449740392</v>
      </c>
      <c r="J30" s="53">
        <v>184</v>
      </c>
      <c r="K30" s="53">
        <v>101</v>
      </c>
      <c r="L30" s="53">
        <v>441</v>
      </c>
      <c r="M30" s="53">
        <v>101</v>
      </c>
      <c r="N30" s="53">
        <v>60</v>
      </c>
      <c r="O30" s="53">
        <v>175</v>
      </c>
      <c r="P30" s="54">
        <v>82</v>
      </c>
      <c r="Q30" s="54">
        <v>53</v>
      </c>
      <c r="R30" s="54">
        <v>157</v>
      </c>
      <c r="S30" s="53">
        <v>148</v>
      </c>
      <c r="T30" s="53">
        <v>71</v>
      </c>
      <c r="U30" s="53">
        <v>256</v>
      </c>
      <c r="V30" s="53">
        <v>66</v>
      </c>
      <c r="W30" s="53">
        <v>-44</v>
      </c>
      <c r="X30" s="53">
        <v>171</v>
      </c>
      <c r="Y30" s="53" t="s">
        <v>423</v>
      </c>
      <c r="Z30" s="56">
        <v>341.46908517221419</v>
      </c>
      <c r="AA30" s="54">
        <v>288.83321380218405</v>
      </c>
      <c r="AB30" s="54">
        <v>410.55630175971612</v>
      </c>
      <c r="AC30" s="54">
        <v>271.44057013556505</v>
      </c>
      <c r="AD30" s="54">
        <v>162.64977793659415</v>
      </c>
      <c r="AE30" s="54">
        <v>372.40408141826202</v>
      </c>
      <c r="AF30" s="53">
        <v>252</v>
      </c>
      <c r="AG30" s="53">
        <v>183</v>
      </c>
      <c r="AH30" s="53">
        <v>402</v>
      </c>
      <c r="AI30" s="53">
        <v>328</v>
      </c>
      <c r="AJ30" s="53">
        <v>240</v>
      </c>
      <c r="AK30" s="53">
        <v>457</v>
      </c>
      <c r="AL30" s="54">
        <v>333</v>
      </c>
      <c r="AM30" s="54">
        <v>263</v>
      </c>
      <c r="AN30" s="54">
        <v>451</v>
      </c>
      <c r="AO30" s="53">
        <v>278</v>
      </c>
      <c r="AP30" s="53">
        <v>144</v>
      </c>
      <c r="AQ30" s="53">
        <v>446</v>
      </c>
      <c r="AR30" s="53">
        <v>-55</v>
      </c>
      <c r="AS30" s="53">
        <v>-253</v>
      </c>
      <c r="AT30" s="53">
        <v>114</v>
      </c>
      <c r="AU30" s="53" t="s">
        <v>423</v>
      </c>
      <c r="AV30" s="56">
        <v>370.13496186180765</v>
      </c>
      <c r="AW30" s="54">
        <v>313.55658886475203</v>
      </c>
      <c r="AX30" s="54">
        <v>443.2688454481206</v>
      </c>
      <c r="AY30" s="54">
        <v>299.25922933638742</v>
      </c>
      <c r="AZ30" s="54">
        <v>177.40357832192947</v>
      </c>
      <c r="BA30" s="54">
        <v>410.58141891066305</v>
      </c>
      <c r="BB30" s="53">
        <v>533</v>
      </c>
      <c r="BC30" s="53">
        <v>361</v>
      </c>
      <c r="BD30" s="53">
        <v>759</v>
      </c>
      <c r="BE30" s="53">
        <v>412</v>
      </c>
      <c r="BF30" s="53">
        <v>315</v>
      </c>
      <c r="BG30" s="53">
        <v>525</v>
      </c>
      <c r="BH30" s="54">
        <v>446</v>
      </c>
      <c r="BI30" s="54">
        <v>370</v>
      </c>
      <c r="BJ30" s="54">
        <v>574</v>
      </c>
      <c r="BK30" s="53">
        <v>581</v>
      </c>
      <c r="BL30" s="53">
        <v>375</v>
      </c>
      <c r="BM30" s="53">
        <v>787</v>
      </c>
      <c r="BN30" s="53">
        <v>135</v>
      </c>
      <c r="BO30" s="53">
        <v>-144</v>
      </c>
      <c r="BP30" s="53">
        <v>347</v>
      </c>
      <c r="BQ30" s="53" t="s">
        <v>423</v>
      </c>
    </row>
    <row r="31" spans="1:69" x14ac:dyDescent="0.45">
      <c r="A31" s="51" t="s">
        <v>246</v>
      </c>
      <c r="B31" s="49" t="s">
        <v>49</v>
      </c>
      <c r="C31" s="51" t="s">
        <v>50</v>
      </c>
      <c r="D31" s="56">
        <v>122.77508043389606</v>
      </c>
      <c r="E31" s="54">
        <v>83.270921779739794</v>
      </c>
      <c r="F31" s="54">
        <v>303.02514136448718</v>
      </c>
      <c r="G31" s="54">
        <v>179.38362888703421</v>
      </c>
      <c r="H31" s="54">
        <v>121.12491150243628</v>
      </c>
      <c r="I31" s="54">
        <v>369.78420472746615</v>
      </c>
      <c r="J31" s="53">
        <v>145</v>
      </c>
      <c r="K31" s="53">
        <v>94</v>
      </c>
      <c r="L31" s="53">
        <v>370</v>
      </c>
      <c r="M31" s="53">
        <v>111</v>
      </c>
      <c r="N31" s="53">
        <v>41</v>
      </c>
      <c r="O31" s="53">
        <v>220</v>
      </c>
      <c r="P31" s="54">
        <v>112</v>
      </c>
      <c r="Q31" s="54">
        <v>32</v>
      </c>
      <c r="R31" s="54">
        <v>291</v>
      </c>
      <c r="S31" s="53">
        <v>129</v>
      </c>
      <c r="T31" s="53">
        <v>37</v>
      </c>
      <c r="U31" s="53">
        <v>302</v>
      </c>
      <c r="V31" s="53">
        <v>17</v>
      </c>
      <c r="W31" s="53">
        <v>-191</v>
      </c>
      <c r="X31" s="53">
        <v>211</v>
      </c>
      <c r="Y31" s="53" t="s">
        <v>423</v>
      </c>
      <c r="Z31" s="56">
        <v>273.42090314845478</v>
      </c>
      <c r="AA31" s="54">
        <v>218.06047122240031</v>
      </c>
      <c r="AB31" s="54">
        <v>331.53833918044108</v>
      </c>
      <c r="AC31" s="54">
        <v>246.5647021560539</v>
      </c>
      <c r="AD31" s="54">
        <v>188.39465470072057</v>
      </c>
      <c r="AE31" s="54">
        <v>341.43934605833766</v>
      </c>
      <c r="AF31" s="53">
        <v>304</v>
      </c>
      <c r="AG31" s="53">
        <v>254</v>
      </c>
      <c r="AH31" s="53">
        <v>547</v>
      </c>
      <c r="AI31" s="53">
        <v>251</v>
      </c>
      <c r="AJ31" s="53">
        <v>163</v>
      </c>
      <c r="AK31" s="53">
        <v>365</v>
      </c>
      <c r="AL31" s="54">
        <v>327</v>
      </c>
      <c r="AM31" s="54">
        <v>210</v>
      </c>
      <c r="AN31" s="54">
        <v>550</v>
      </c>
      <c r="AO31" s="53">
        <v>254</v>
      </c>
      <c r="AP31" s="53">
        <v>113</v>
      </c>
      <c r="AQ31" s="53">
        <v>585</v>
      </c>
      <c r="AR31" s="53">
        <v>-73</v>
      </c>
      <c r="AS31" s="53">
        <v>-521</v>
      </c>
      <c r="AT31" s="53">
        <v>268</v>
      </c>
      <c r="AU31" s="53" t="s">
        <v>423</v>
      </c>
      <c r="AV31" s="56">
        <v>728.80401641764911</v>
      </c>
      <c r="AW31" s="54">
        <v>601.55962565142636</v>
      </c>
      <c r="AX31" s="54">
        <v>866.81841270395489</v>
      </c>
      <c r="AY31" s="54">
        <v>730.05166895691207</v>
      </c>
      <c r="AZ31" s="54">
        <v>573.75375680470358</v>
      </c>
      <c r="BA31" s="54">
        <v>999.4906103298589</v>
      </c>
      <c r="BB31" s="53">
        <v>887</v>
      </c>
      <c r="BC31" s="53">
        <v>595</v>
      </c>
      <c r="BD31" s="53">
        <v>1096</v>
      </c>
      <c r="BE31" s="53">
        <v>838</v>
      </c>
      <c r="BF31" s="53">
        <v>596</v>
      </c>
      <c r="BG31" s="53">
        <v>1112</v>
      </c>
      <c r="BH31" s="54">
        <v>951</v>
      </c>
      <c r="BI31" s="54">
        <v>691</v>
      </c>
      <c r="BJ31" s="54">
        <v>1299</v>
      </c>
      <c r="BK31" s="53">
        <v>873</v>
      </c>
      <c r="BL31" s="53">
        <v>479</v>
      </c>
      <c r="BM31" s="53">
        <v>1388</v>
      </c>
      <c r="BN31" s="53">
        <v>-78</v>
      </c>
      <c r="BO31" s="53">
        <v>-601</v>
      </c>
      <c r="BP31" s="53">
        <v>506</v>
      </c>
      <c r="BQ31" s="53" t="s">
        <v>423</v>
      </c>
    </row>
    <row r="32" spans="1:69" x14ac:dyDescent="0.45">
      <c r="A32" s="51" t="s">
        <v>247</v>
      </c>
      <c r="B32" s="49" t="s">
        <v>49</v>
      </c>
      <c r="C32" s="51" t="s">
        <v>58</v>
      </c>
      <c r="D32" s="56">
        <v>98.199575631702416</v>
      </c>
      <c r="E32" s="54">
        <v>73.24219076962747</v>
      </c>
      <c r="F32" s="54">
        <v>247.70632354902258</v>
      </c>
      <c r="G32" s="54">
        <v>40.593536317835117</v>
      </c>
      <c r="H32" s="54">
        <v>31.993058383494436</v>
      </c>
      <c r="I32" s="54">
        <v>120.77462798584249</v>
      </c>
      <c r="J32" s="53">
        <v>45</v>
      </c>
      <c r="K32" s="53">
        <v>18</v>
      </c>
      <c r="L32" s="53">
        <v>207</v>
      </c>
      <c r="M32" s="53">
        <v>55</v>
      </c>
      <c r="N32" s="53">
        <v>17</v>
      </c>
      <c r="O32" s="53">
        <v>168</v>
      </c>
      <c r="P32" s="54">
        <v>71</v>
      </c>
      <c r="Q32" s="54">
        <v>16</v>
      </c>
      <c r="R32" s="54">
        <v>188</v>
      </c>
      <c r="S32" s="53">
        <v>69</v>
      </c>
      <c r="T32" s="53">
        <v>22</v>
      </c>
      <c r="U32" s="53">
        <v>207</v>
      </c>
      <c r="V32" s="53">
        <v>-2</v>
      </c>
      <c r="W32" s="53">
        <v>-158</v>
      </c>
      <c r="X32" s="53">
        <v>153</v>
      </c>
      <c r="Y32" s="53" t="s">
        <v>423</v>
      </c>
      <c r="Z32" s="56">
        <v>135.88005124294074</v>
      </c>
      <c r="AA32" s="54">
        <v>98</v>
      </c>
      <c r="AB32" s="54">
        <v>208.02636056425675</v>
      </c>
      <c r="AC32" s="54">
        <v>138.29189005606111</v>
      </c>
      <c r="AD32" s="54">
        <v>95.137942332258945</v>
      </c>
      <c r="AE32" s="54">
        <v>188.44483375791074</v>
      </c>
      <c r="AF32" s="53">
        <v>136</v>
      </c>
      <c r="AG32" s="53">
        <v>76</v>
      </c>
      <c r="AH32" s="53">
        <v>288</v>
      </c>
      <c r="AI32" s="53">
        <v>187</v>
      </c>
      <c r="AJ32" s="53">
        <v>82</v>
      </c>
      <c r="AK32" s="53">
        <v>416</v>
      </c>
      <c r="AL32" s="54">
        <v>198</v>
      </c>
      <c r="AM32" s="54">
        <v>88</v>
      </c>
      <c r="AN32" s="54">
        <v>336</v>
      </c>
      <c r="AO32" s="53">
        <v>145</v>
      </c>
      <c r="AP32" s="53">
        <v>64</v>
      </c>
      <c r="AQ32" s="53">
        <v>374</v>
      </c>
      <c r="AR32" s="53">
        <v>-53</v>
      </c>
      <c r="AS32" s="53">
        <v>-261</v>
      </c>
      <c r="AT32" s="53">
        <v>215</v>
      </c>
      <c r="AU32" s="53" t="s">
        <v>423</v>
      </c>
      <c r="AV32" s="56">
        <v>392.92037312535683</v>
      </c>
      <c r="AW32" s="54">
        <v>286.89290048848449</v>
      </c>
      <c r="AX32" s="54">
        <v>587.36173024673337</v>
      </c>
      <c r="AY32" s="54">
        <v>266.11457362610372</v>
      </c>
      <c r="AZ32" s="54">
        <v>195.8594696233059</v>
      </c>
      <c r="BA32" s="54">
        <v>354.5115777923852</v>
      </c>
      <c r="BB32" s="53">
        <v>281</v>
      </c>
      <c r="BC32" s="53">
        <v>198</v>
      </c>
      <c r="BD32" s="53">
        <v>522</v>
      </c>
      <c r="BE32" s="53">
        <v>347</v>
      </c>
      <c r="BF32" s="53">
        <v>190</v>
      </c>
      <c r="BG32" s="53">
        <v>710</v>
      </c>
      <c r="BH32" s="54">
        <v>272</v>
      </c>
      <c r="BI32" s="54">
        <v>174</v>
      </c>
      <c r="BJ32" s="54">
        <v>457</v>
      </c>
      <c r="BK32" s="53">
        <v>377</v>
      </c>
      <c r="BL32" s="53">
        <v>202</v>
      </c>
      <c r="BM32" s="53">
        <v>672</v>
      </c>
      <c r="BN32" s="53">
        <v>105</v>
      </c>
      <c r="BO32" s="53">
        <v>-254</v>
      </c>
      <c r="BP32" s="53">
        <v>423</v>
      </c>
      <c r="BQ32" s="53" t="s">
        <v>423</v>
      </c>
    </row>
    <row r="33" spans="1:69" x14ac:dyDescent="0.45">
      <c r="A33" s="51" t="s">
        <v>248</v>
      </c>
      <c r="B33" s="49" t="s">
        <v>49</v>
      </c>
      <c r="C33" s="51" t="s">
        <v>69</v>
      </c>
      <c r="D33" s="56">
        <v>218.63107975309151</v>
      </c>
      <c r="E33" s="54">
        <v>144.23225624375144</v>
      </c>
      <c r="F33" s="54">
        <v>344.43631266675186</v>
      </c>
      <c r="G33" s="54">
        <v>330.32047448326239</v>
      </c>
      <c r="H33" s="54">
        <v>241.44247650008239</v>
      </c>
      <c r="I33" s="54">
        <v>484.89934238215426</v>
      </c>
      <c r="J33" s="53">
        <v>206</v>
      </c>
      <c r="K33" s="53">
        <v>120</v>
      </c>
      <c r="L33" s="53">
        <v>339</v>
      </c>
      <c r="M33" s="53">
        <v>164</v>
      </c>
      <c r="N33" s="53">
        <v>91</v>
      </c>
      <c r="O33" s="53">
        <v>327</v>
      </c>
      <c r="P33" s="54">
        <v>185</v>
      </c>
      <c r="Q33" s="54">
        <v>94</v>
      </c>
      <c r="R33" s="54">
        <v>351</v>
      </c>
      <c r="S33" s="53">
        <v>294</v>
      </c>
      <c r="T33" s="53">
        <v>167</v>
      </c>
      <c r="U33" s="53">
        <v>470</v>
      </c>
      <c r="V33" s="53">
        <v>109</v>
      </c>
      <c r="W33" s="53">
        <v>-108</v>
      </c>
      <c r="X33" s="53">
        <v>312</v>
      </c>
      <c r="Y33" s="53" t="s">
        <v>423</v>
      </c>
      <c r="Z33" s="56">
        <v>441.02836366158738</v>
      </c>
      <c r="AA33" s="54">
        <v>320.55936078528276</v>
      </c>
      <c r="AB33" s="54">
        <v>571.47870164945914</v>
      </c>
      <c r="AC33" s="54">
        <v>345.3947725148239</v>
      </c>
      <c r="AD33" s="54">
        <v>245.31011174750429</v>
      </c>
      <c r="AE33" s="54">
        <v>440.5499820771638</v>
      </c>
      <c r="AF33" s="53">
        <v>418</v>
      </c>
      <c r="AG33" s="53">
        <v>306</v>
      </c>
      <c r="AH33" s="53">
        <v>636</v>
      </c>
      <c r="AI33" s="53">
        <v>398</v>
      </c>
      <c r="AJ33" s="53">
        <v>273</v>
      </c>
      <c r="AK33" s="53">
        <v>548</v>
      </c>
      <c r="AL33" s="54">
        <v>365</v>
      </c>
      <c r="AM33" s="54">
        <v>227</v>
      </c>
      <c r="AN33" s="54">
        <v>541</v>
      </c>
      <c r="AO33" s="53">
        <v>352</v>
      </c>
      <c r="AP33" s="53">
        <v>168</v>
      </c>
      <c r="AQ33" s="53">
        <v>623</v>
      </c>
      <c r="AR33" s="53">
        <v>-13</v>
      </c>
      <c r="AS33" s="53">
        <v>-380</v>
      </c>
      <c r="AT33" s="53">
        <v>292</v>
      </c>
      <c r="AU33" s="53" t="s">
        <v>423</v>
      </c>
      <c r="AV33" s="56">
        <v>657.42978790424456</v>
      </c>
      <c r="AW33" s="54">
        <v>524</v>
      </c>
      <c r="AX33" s="54">
        <v>835.47067603976984</v>
      </c>
      <c r="AY33" s="54">
        <v>686.44436566476588</v>
      </c>
      <c r="AZ33" s="54">
        <v>492.28654613288273</v>
      </c>
      <c r="BA33" s="54">
        <v>878.44385951097581</v>
      </c>
      <c r="BB33" s="53">
        <v>728</v>
      </c>
      <c r="BC33" s="53">
        <v>510</v>
      </c>
      <c r="BD33" s="53">
        <v>920</v>
      </c>
      <c r="BE33" s="53">
        <v>811</v>
      </c>
      <c r="BF33" s="53">
        <v>567</v>
      </c>
      <c r="BG33" s="53">
        <v>1017</v>
      </c>
      <c r="BH33" s="54">
        <v>860</v>
      </c>
      <c r="BI33" s="54">
        <v>599</v>
      </c>
      <c r="BJ33" s="54">
        <v>1141</v>
      </c>
      <c r="BK33" s="53">
        <v>1106</v>
      </c>
      <c r="BL33" s="53">
        <v>745</v>
      </c>
      <c r="BM33" s="53">
        <v>1542</v>
      </c>
      <c r="BN33" s="53">
        <v>246</v>
      </c>
      <c r="BO33" s="53">
        <v>-202</v>
      </c>
      <c r="BP33" s="53">
        <v>764</v>
      </c>
      <c r="BQ33" s="53" t="s">
        <v>423</v>
      </c>
    </row>
    <row r="34" spans="1:69" x14ac:dyDescent="0.45">
      <c r="A34" s="51" t="s">
        <v>249</v>
      </c>
      <c r="B34" s="49" t="s">
        <v>49</v>
      </c>
      <c r="C34" s="51" t="s">
        <v>72</v>
      </c>
      <c r="D34" s="56">
        <v>148.56574210823766</v>
      </c>
      <c r="E34" s="54">
        <v>54.21726371810054</v>
      </c>
      <c r="F34" s="54">
        <v>540.70694252691771</v>
      </c>
      <c r="G34" s="54">
        <v>111.72401686970827</v>
      </c>
      <c r="H34" s="54">
        <v>68.356967540987668</v>
      </c>
      <c r="I34" s="54">
        <v>271.81724940576714</v>
      </c>
      <c r="J34" s="53">
        <v>114</v>
      </c>
      <c r="K34" s="53">
        <v>35</v>
      </c>
      <c r="L34" s="53">
        <v>358</v>
      </c>
      <c r="M34" s="53">
        <v>73</v>
      </c>
      <c r="N34" s="53">
        <v>27</v>
      </c>
      <c r="O34" s="53">
        <v>179</v>
      </c>
      <c r="P34" s="54">
        <v>87</v>
      </c>
      <c r="Q34" s="54">
        <v>34</v>
      </c>
      <c r="R34" s="54">
        <v>341</v>
      </c>
      <c r="S34" s="53">
        <v>84</v>
      </c>
      <c r="T34" s="53">
        <v>20</v>
      </c>
      <c r="U34" s="53">
        <v>323</v>
      </c>
      <c r="V34" s="53">
        <v>-3</v>
      </c>
      <c r="W34" s="53">
        <v>-303</v>
      </c>
      <c r="X34" s="53">
        <v>233</v>
      </c>
      <c r="Y34" s="53" t="s">
        <v>423</v>
      </c>
      <c r="Z34" s="56">
        <v>222.7593324980198</v>
      </c>
      <c r="AA34" s="54">
        <v>165</v>
      </c>
      <c r="AB34" s="54">
        <v>341.89037963718317</v>
      </c>
      <c r="AC34" s="54">
        <v>160.56072827483428</v>
      </c>
      <c r="AD34" s="54">
        <v>114.21948805962838</v>
      </c>
      <c r="AE34" s="54">
        <v>211.58976954813915</v>
      </c>
      <c r="AF34" s="53">
        <v>244</v>
      </c>
      <c r="AG34" s="53">
        <v>131</v>
      </c>
      <c r="AH34" s="53">
        <v>426</v>
      </c>
      <c r="AI34" s="53">
        <v>244</v>
      </c>
      <c r="AJ34" s="53">
        <v>106</v>
      </c>
      <c r="AK34" s="53">
        <v>462</v>
      </c>
      <c r="AL34" s="54">
        <v>167</v>
      </c>
      <c r="AM34" s="54">
        <v>90</v>
      </c>
      <c r="AN34" s="54">
        <v>283</v>
      </c>
      <c r="AO34" s="53">
        <v>214</v>
      </c>
      <c r="AP34" s="53">
        <v>72</v>
      </c>
      <c r="AQ34" s="53">
        <v>621</v>
      </c>
      <c r="AR34" s="53">
        <v>47</v>
      </c>
      <c r="AS34" s="53">
        <v>-271</v>
      </c>
      <c r="AT34" s="53">
        <v>475</v>
      </c>
      <c r="AU34" s="53" t="s">
        <v>423</v>
      </c>
      <c r="AV34" s="56">
        <v>456.54738965690012</v>
      </c>
      <c r="AW34" s="54">
        <v>311</v>
      </c>
      <c r="AX34" s="54">
        <v>666.91512270224825</v>
      </c>
      <c r="AY34" s="54">
        <v>541.71525485545749</v>
      </c>
      <c r="AZ34" s="54">
        <v>385.67007780188487</v>
      </c>
      <c r="BA34" s="54">
        <v>674.55907952765551</v>
      </c>
      <c r="BB34" s="53">
        <v>385</v>
      </c>
      <c r="BC34" s="53">
        <v>279</v>
      </c>
      <c r="BD34" s="53">
        <v>707</v>
      </c>
      <c r="BE34" s="53">
        <v>551</v>
      </c>
      <c r="BF34" s="53">
        <v>307</v>
      </c>
      <c r="BG34" s="53">
        <v>813</v>
      </c>
      <c r="BH34" s="54">
        <v>616</v>
      </c>
      <c r="BI34" s="54">
        <v>387</v>
      </c>
      <c r="BJ34" s="54">
        <v>854</v>
      </c>
      <c r="BK34" s="53">
        <v>617</v>
      </c>
      <c r="BL34" s="53">
        <v>267</v>
      </c>
      <c r="BM34" s="53">
        <v>1142</v>
      </c>
      <c r="BN34" s="53">
        <v>1</v>
      </c>
      <c r="BO34" s="53">
        <v>-446</v>
      </c>
      <c r="BP34" s="53">
        <v>550</v>
      </c>
      <c r="BQ34" s="53" t="s">
        <v>423</v>
      </c>
    </row>
    <row r="35" spans="1:69" x14ac:dyDescent="0.45">
      <c r="A35" s="51" t="s">
        <v>250</v>
      </c>
      <c r="B35" s="49" t="s">
        <v>49</v>
      </c>
      <c r="C35" s="51" t="s">
        <v>77</v>
      </c>
      <c r="D35" s="56">
        <v>93.240158379609326</v>
      </c>
      <c r="E35" s="54">
        <v>63.951070142937674</v>
      </c>
      <c r="F35" s="54">
        <v>191.95661817506911</v>
      </c>
      <c r="G35" s="54">
        <v>77.927097009996658</v>
      </c>
      <c r="H35" s="54">
        <v>66.643518899243801</v>
      </c>
      <c r="I35" s="54">
        <v>138.19351264132237</v>
      </c>
      <c r="J35" s="53">
        <v>162</v>
      </c>
      <c r="K35" s="53">
        <v>84</v>
      </c>
      <c r="L35" s="53">
        <v>244</v>
      </c>
      <c r="M35" s="53">
        <v>126</v>
      </c>
      <c r="N35" s="53">
        <v>50</v>
      </c>
      <c r="O35" s="53">
        <v>200</v>
      </c>
      <c r="P35" s="54">
        <v>202</v>
      </c>
      <c r="Q35" s="54">
        <v>88</v>
      </c>
      <c r="R35" s="54">
        <v>441</v>
      </c>
      <c r="S35" s="53">
        <v>58</v>
      </c>
      <c r="T35" s="53">
        <v>15</v>
      </c>
      <c r="U35" s="53">
        <v>149</v>
      </c>
      <c r="V35" s="53">
        <v>-144</v>
      </c>
      <c r="W35" s="53">
        <v>-390</v>
      </c>
      <c r="X35" s="53">
        <v>15</v>
      </c>
      <c r="Y35" s="53" t="s">
        <v>423</v>
      </c>
      <c r="Z35" s="56">
        <v>654.68272818473122</v>
      </c>
      <c r="AA35" s="54">
        <v>466.33171442199688</v>
      </c>
      <c r="AB35" s="54">
        <v>893.84788051359953</v>
      </c>
      <c r="AC35" s="54">
        <v>526.83785361425601</v>
      </c>
      <c r="AD35" s="54">
        <v>449.90127420600476</v>
      </c>
      <c r="AE35" s="54">
        <v>644.97830122611219</v>
      </c>
      <c r="AF35" s="53">
        <v>461</v>
      </c>
      <c r="AG35" s="53">
        <v>359</v>
      </c>
      <c r="AH35" s="53">
        <v>615</v>
      </c>
      <c r="AI35" s="53">
        <v>387</v>
      </c>
      <c r="AJ35" s="53">
        <v>232</v>
      </c>
      <c r="AK35" s="53">
        <v>581</v>
      </c>
      <c r="AL35" s="54">
        <v>419</v>
      </c>
      <c r="AM35" s="54">
        <v>263</v>
      </c>
      <c r="AN35" s="54">
        <v>645</v>
      </c>
      <c r="AO35" s="53">
        <v>363</v>
      </c>
      <c r="AP35" s="53">
        <v>189</v>
      </c>
      <c r="AQ35" s="53">
        <v>596</v>
      </c>
      <c r="AR35" s="53">
        <v>-56</v>
      </c>
      <c r="AS35" s="53">
        <v>-378</v>
      </c>
      <c r="AT35" s="53">
        <v>224</v>
      </c>
      <c r="AU35" s="53" t="s">
        <v>423</v>
      </c>
      <c r="AV35" s="56">
        <v>1215.6778146693423</v>
      </c>
      <c r="AW35" s="54">
        <v>985</v>
      </c>
      <c r="AX35" s="54">
        <v>1462.9935904229917</v>
      </c>
      <c r="AY35" s="54">
        <v>1450.2350493757474</v>
      </c>
      <c r="AZ35" s="54">
        <v>1267.7565202191604</v>
      </c>
      <c r="BA35" s="54">
        <v>1705.0574103153515</v>
      </c>
      <c r="BB35" s="53">
        <v>1162</v>
      </c>
      <c r="BC35" s="53">
        <v>955</v>
      </c>
      <c r="BD35" s="53">
        <v>1394</v>
      </c>
      <c r="BE35" s="53">
        <v>1290</v>
      </c>
      <c r="BF35" s="53">
        <v>1058</v>
      </c>
      <c r="BG35" s="53">
        <v>1552</v>
      </c>
      <c r="BH35" s="54">
        <v>1097</v>
      </c>
      <c r="BI35" s="54">
        <v>802</v>
      </c>
      <c r="BJ35" s="54">
        <v>1365</v>
      </c>
      <c r="BK35" s="53">
        <v>1316</v>
      </c>
      <c r="BL35" s="53">
        <v>1011</v>
      </c>
      <c r="BM35" s="53">
        <v>1724</v>
      </c>
      <c r="BN35" s="53">
        <v>219</v>
      </c>
      <c r="BO35" s="53">
        <v>-187</v>
      </c>
      <c r="BP35" s="53">
        <v>737</v>
      </c>
      <c r="BQ35" s="53" t="s">
        <v>423</v>
      </c>
    </row>
    <row r="36" spans="1:69" x14ac:dyDescent="0.45">
      <c r="A36" s="51" t="s">
        <v>252</v>
      </c>
      <c r="B36" s="49" t="s">
        <v>49</v>
      </c>
      <c r="C36" s="51" t="s">
        <v>80</v>
      </c>
      <c r="D36" s="56">
        <v>3.0292162499287643</v>
      </c>
      <c r="E36" s="54"/>
      <c r="F36" s="54"/>
      <c r="G36" s="54">
        <v>1.4013641708701527</v>
      </c>
      <c r="H36" s="54"/>
      <c r="I36" s="54"/>
      <c r="J36" s="53">
        <v>1</v>
      </c>
      <c r="K36" s="53">
        <v>0</v>
      </c>
      <c r="L36" s="53">
        <v>3</v>
      </c>
      <c r="M36" s="53">
        <v>3</v>
      </c>
      <c r="N36" s="53">
        <v>2</v>
      </c>
      <c r="O36" s="53">
        <v>5</v>
      </c>
      <c r="P36" s="54">
        <v>3</v>
      </c>
      <c r="Q36" s="54">
        <v>1</v>
      </c>
      <c r="R36" s="54">
        <v>7</v>
      </c>
      <c r="S36" s="53">
        <v>4</v>
      </c>
      <c r="T36" s="53">
        <v>2</v>
      </c>
      <c r="U36" s="53">
        <v>14</v>
      </c>
      <c r="V36" s="53">
        <v>1</v>
      </c>
      <c r="W36" s="53">
        <v>-4</v>
      </c>
      <c r="X36" s="53">
        <v>11</v>
      </c>
      <c r="Y36" s="53" t="s">
        <v>423</v>
      </c>
      <c r="Z36" s="56">
        <v>16.660689374608204</v>
      </c>
      <c r="AA36" s="54"/>
      <c r="AB36" s="54"/>
      <c r="AC36" s="54">
        <v>8.7977433152937348</v>
      </c>
      <c r="AD36" s="54"/>
      <c r="AE36" s="54"/>
      <c r="AF36" s="53">
        <v>8</v>
      </c>
      <c r="AG36" s="53">
        <v>4</v>
      </c>
      <c r="AH36" s="53">
        <v>14</v>
      </c>
      <c r="AI36" s="53">
        <v>13</v>
      </c>
      <c r="AJ36" s="53">
        <v>7</v>
      </c>
      <c r="AK36" s="53">
        <v>19</v>
      </c>
      <c r="AL36" s="54">
        <v>9</v>
      </c>
      <c r="AM36" s="54">
        <v>3</v>
      </c>
      <c r="AN36" s="54">
        <v>17</v>
      </c>
      <c r="AO36" s="53">
        <v>4</v>
      </c>
      <c r="AP36" s="53">
        <v>3</v>
      </c>
      <c r="AQ36" s="53">
        <v>16</v>
      </c>
      <c r="AR36" s="53">
        <v>-5</v>
      </c>
      <c r="AS36" s="53">
        <v>-15</v>
      </c>
      <c r="AT36" s="53">
        <v>8</v>
      </c>
      <c r="AU36" s="53" t="s">
        <v>423</v>
      </c>
      <c r="AV36" s="56">
        <v>15.146081249643821</v>
      </c>
      <c r="AW36" s="54"/>
      <c r="AX36" s="54"/>
      <c r="AY36" s="54">
        <v>15.676407441075074</v>
      </c>
      <c r="AZ36" s="54"/>
      <c r="BA36" s="54"/>
      <c r="BB36" s="53">
        <v>11</v>
      </c>
      <c r="BC36" s="53">
        <v>5</v>
      </c>
      <c r="BD36" s="53">
        <v>23</v>
      </c>
      <c r="BE36" s="53">
        <v>9</v>
      </c>
      <c r="BF36" s="53">
        <v>8</v>
      </c>
      <c r="BG36" s="53">
        <v>15</v>
      </c>
      <c r="BH36" s="54">
        <v>11</v>
      </c>
      <c r="BI36" s="54">
        <v>4</v>
      </c>
      <c r="BJ36" s="54">
        <v>19</v>
      </c>
      <c r="BK36" s="53">
        <v>6</v>
      </c>
      <c r="BL36" s="53">
        <v>3</v>
      </c>
      <c r="BM36" s="53">
        <v>15</v>
      </c>
      <c r="BN36" s="53">
        <v>-5</v>
      </c>
      <c r="BO36" s="53">
        <v>-21</v>
      </c>
      <c r="BP36" s="53">
        <v>6</v>
      </c>
      <c r="BQ36" s="53" t="s">
        <v>423</v>
      </c>
    </row>
    <row r="37" spans="1:69" x14ac:dyDescent="0.45">
      <c r="A37" s="51" t="s">
        <v>253</v>
      </c>
      <c r="B37" s="49" t="s">
        <v>49</v>
      </c>
      <c r="C37" s="51" t="s">
        <v>85</v>
      </c>
      <c r="D37" s="56">
        <v>265.05609394872653</v>
      </c>
      <c r="E37" s="54">
        <v>174.77530127449299</v>
      </c>
      <c r="F37" s="54">
        <v>414.37598335650074</v>
      </c>
      <c r="G37" s="54">
        <v>166.12983776813891</v>
      </c>
      <c r="H37" s="54">
        <v>106.72394402595621</v>
      </c>
      <c r="I37" s="54">
        <v>273.31768876212044</v>
      </c>
      <c r="J37" s="53">
        <v>191</v>
      </c>
      <c r="K37" s="53">
        <v>69</v>
      </c>
      <c r="L37" s="53">
        <v>336</v>
      </c>
      <c r="M37" s="53">
        <v>157</v>
      </c>
      <c r="N37" s="53">
        <v>58</v>
      </c>
      <c r="O37" s="53">
        <v>265</v>
      </c>
      <c r="P37" s="54">
        <v>116</v>
      </c>
      <c r="Q37" s="54">
        <v>44</v>
      </c>
      <c r="R37" s="54">
        <v>292</v>
      </c>
      <c r="S37" s="53">
        <v>355</v>
      </c>
      <c r="T37" s="53">
        <v>206</v>
      </c>
      <c r="U37" s="53">
        <v>667</v>
      </c>
      <c r="V37" s="53">
        <v>239</v>
      </c>
      <c r="W37" s="53">
        <v>12</v>
      </c>
      <c r="X37" s="53">
        <v>572</v>
      </c>
      <c r="Y37" s="53" t="s">
        <v>427</v>
      </c>
      <c r="Z37" s="56">
        <v>460.2238047995578</v>
      </c>
      <c r="AA37" s="54">
        <v>318.09411854142826</v>
      </c>
      <c r="AB37" s="54">
        <v>641.79208958368724</v>
      </c>
      <c r="AC37" s="54">
        <v>400.02993767271454</v>
      </c>
      <c r="AD37" s="54">
        <v>258.09398963490128</v>
      </c>
      <c r="AE37" s="54">
        <v>586.29657645800012</v>
      </c>
      <c r="AF37" s="53">
        <v>322</v>
      </c>
      <c r="AG37" s="53">
        <v>222</v>
      </c>
      <c r="AH37" s="53">
        <v>490</v>
      </c>
      <c r="AI37" s="53">
        <v>346</v>
      </c>
      <c r="AJ37" s="53">
        <v>218</v>
      </c>
      <c r="AK37" s="53">
        <v>541</v>
      </c>
      <c r="AL37" s="54">
        <v>365</v>
      </c>
      <c r="AM37" s="54">
        <v>249</v>
      </c>
      <c r="AN37" s="54">
        <v>581</v>
      </c>
      <c r="AO37" s="53">
        <v>348</v>
      </c>
      <c r="AP37" s="53">
        <v>162</v>
      </c>
      <c r="AQ37" s="53">
        <v>702</v>
      </c>
      <c r="AR37" s="53">
        <v>-17</v>
      </c>
      <c r="AS37" s="53">
        <v>-436</v>
      </c>
      <c r="AT37" s="53">
        <v>350</v>
      </c>
      <c r="AU37" s="53" t="s">
        <v>423</v>
      </c>
      <c r="AV37" s="56">
        <v>582.01885506134727</v>
      </c>
      <c r="AW37" s="54">
        <v>474</v>
      </c>
      <c r="AX37" s="54">
        <v>758.35645031595129</v>
      </c>
      <c r="AY37" s="54">
        <v>903.55055739977024</v>
      </c>
      <c r="AZ37" s="54">
        <v>624.84875876659578</v>
      </c>
      <c r="BA37" s="54">
        <v>1164.2474106444697</v>
      </c>
      <c r="BB37" s="53">
        <v>730</v>
      </c>
      <c r="BC37" s="53">
        <v>487</v>
      </c>
      <c r="BD37" s="53">
        <v>1021</v>
      </c>
      <c r="BE37" s="53">
        <v>838</v>
      </c>
      <c r="BF37" s="53">
        <v>572</v>
      </c>
      <c r="BG37" s="53">
        <v>1108</v>
      </c>
      <c r="BH37" s="54">
        <v>1005</v>
      </c>
      <c r="BI37" s="54">
        <v>750</v>
      </c>
      <c r="BJ37" s="54">
        <v>1265</v>
      </c>
      <c r="BK37" s="53">
        <v>987</v>
      </c>
      <c r="BL37" s="53">
        <v>554</v>
      </c>
      <c r="BM37" s="53">
        <v>1460</v>
      </c>
      <c r="BN37" s="53">
        <v>-18</v>
      </c>
      <c r="BO37" s="53">
        <v>-509</v>
      </c>
      <c r="BP37" s="53">
        <v>530</v>
      </c>
      <c r="BQ37" s="53" t="s">
        <v>423</v>
      </c>
    </row>
    <row r="38" spans="1:69" x14ac:dyDescent="0.45">
      <c r="A38" s="51" t="s">
        <v>254</v>
      </c>
      <c r="B38" s="49" t="s">
        <v>49</v>
      </c>
      <c r="C38" s="51" t="s">
        <v>95</v>
      </c>
      <c r="D38" s="56">
        <v>335.26781526545369</v>
      </c>
      <c r="E38" s="54">
        <v>256.4881941398944</v>
      </c>
      <c r="F38" s="54">
        <v>437.05103800012949</v>
      </c>
      <c r="G38" s="54">
        <v>390.78212066619602</v>
      </c>
      <c r="H38" s="54">
        <v>304.58580779742761</v>
      </c>
      <c r="I38" s="54">
        <v>534.87096376688714</v>
      </c>
      <c r="J38" s="53">
        <v>297</v>
      </c>
      <c r="K38" s="53">
        <v>171</v>
      </c>
      <c r="L38" s="53">
        <v>435</v>
      </c>
      <c r="M38" s="53">
        <v>209</v>
      </c>
      <c r="N38" s="53">
        <v>125</v>
      </c>
      <c r="O38" s="53">
        <v>431</v>
      </c>
      <c r="P38" s="54">
        <v>138</v>
      </c>
      <c r="Q38" s="54">
        <v>66</v>
      </c>
      <c r="R38" s="54">
        <v>276</v>
      </c>
      <c r="S38" s="53">
        <v>225</v>
      </c>
      <c r="T38" s="53">
        <v>122</v>
      </c>
      <c r="U38" s="53">
        <v>351</v>
      </c>
      <c r="V38" s="53">
        <v>87</v>
      </c>
      <c r="W38" s="53">
        <v>-87</v>
      </c>
      <c r="X38" s="53">
        <v>238</v>
      </c>
      <c r="Y38" s="53" t="s">
        <v>423</v>
      </c>
      <c r="Z38" s="56">
        <v>772.69125372064491</v>
      </c>
      <c r="AA38" s="54">
        <v>630</v>
      </c>
      <c r="AB38" s="54">
        <v>909.35497955192125</v>
      </c>
      <c r="AC38" s="54">
        <v>811.58539644154041</v>
      </c>
      <c r="AD38" s="54">
        <v>691.463149318815</v>
      </c>
      <c r="AE38" s="54">
        <v>957.61283152684086</v>
      </c>
      <c r="AF38" s="53">
        <v>730</v>
      </c>
      <c r="AG38" s="53">
        <v>528</v>
      </c>
      <c r="AH38" s="53">
        <v>1001</v>
      </c>
      <c r="AI38" s="53">
        <v>709</v>
      </c>
      <c r="AJ38" s="53">
        <v>468</v>
      </c>
      <c r="AK38" s="53">
        <v>950</v>
      </c>
      <c r="AL38" s="54">
        <v>688</v>
      </c>
      <c r="AM38" s="54">
        <v>491</v>
      </c>
      <c r="AN38" s="54">
        <v>959</v>
      </c>
      <c r="AO38" s="53">
        <v>665</v>
      </c>
      <c r="AP38" s="53">
        <v>400</v>
      </c>
      <c r="AQ38" s="53">
        <v>953</v>
      </c>
      <c r="AR38" s="53">
        <v>-23</v>
      </c>
      <c r="AS38" s="53">
        <v>-387</v>
      </c>
      <c r="AT38" s="53">
        <v>322</v>
      </c>
      <c r="AU38" s="53" t="s">
        <v>423</v>
      </c>
      <c r="AV38" s="56">
        <v>952.46472632711948</v>
      </c>
      <c r="AW38" s="54">
        <v>762.09839979316337</v>
      </c>
      <c r="AX38" s="54">
        <v>1143.8785044643557</v>
      </c>
      <c r="AY38" s="54">
        <v>1033.6324828922636</v>
      </c>
      <c r="AZ38" s="54">
        <v>892.17900976158865</v>
      </c>
      <c r="BA38" s="54">
        <v>1202.0907168119547</v>
      </c>
      <c r="BB38" s="53">
        <v>870</v>
      </c>
      <c r="BC38" s="53">
        <v>663</v>
      </c>
      <c r="BD38" s="53">
        <v>1159</v>
      </c>
      <c r="BE38" s="53">
        <v>1157</v>
      </c>
      <c r="BF38" s="53">
        <v>861</v>
      </c>
      <c r="BG38" s="53">
        <v>1450</v>
      </c>
      <c r="BH38" s="54">
        <v>1203</v>
      </c>
      <c r="BI38" s="54">
        <v>885</v>
      </c>
      <c r="BJ38" s="54">
        <v>1502</v>
      </c>
      <c r="BK38" s="53">
        <v>1209</v>
      </c>
      <c r="BL38" s="53">
        <v>953</v>
      </c>
      <c r="BM38" s="53">
        <v>1605</v>
      </c>
      <c r="BN38" s="53">
        <v>6</v>
      </c>
      <c r="BO38" s="53">
        <v>-392</v>
      </c>
      <c r="BP38" s="53">
        <v>508</v>
      </c>
      <c r="BQ38" s="53" t="s">
        <v>423</v>
      </c>
    </row>
    <row r="39" spans="1:69" x14ac:dyDescent="0.45">
      <c r="A39" s="51" t="s">
        <v>255</v>
      </c>
      <c r="B39" s="49" t="s">
        <v>49</v>
      </c>
      <c r="C39" s="51" t="s">
        <v>98</v>
      </c>
      <c r="D39" s="56">
        <v>249.58870255650061</v>
      </c>
      <c r="E39" s="54">
        <v>180.71178443482199</v>
      </c>
      <c r="F39" s="54">
        <v>451.60566566642228</v>
      </c>
      <c r="G39" s="54">
        <v>197.00821354536183</v>
      </c>
      <c r="H39" s="54">
        <v>154.87009131699224</v>
      </c>
      <c r="I39" s="54">
        <v>295.45615952310982</v>
      </c>
      <c r="J39" s="53">
        <v>126</v>
      </c>
      <c r="K39" s="53">
        <v>45</v>
      </c>
      <c r="L39" s="53">
        <v>246</v>
      </c>
      <c r="M39" s="53">
        <v>126</v>
      </c>
      <c r="N39" s="53">
        <v>60</v>
      </c>
      <c r="O39" s="53">
        <v>449</v>
      </c>
      <c r="P39" s="54">
        <v>332</v>
      </c>
      <c r="Q39" s="54">
        <v>143</v>
      </c>
      <c r="R39" s="54">
        <v>815</v>
      </c>
      <c r="S39" s="53">
        <v>265</v>
      </c>
      <c r="T39" s="53">
        <v>139</v>
      </c>
      <c r="U39" s="53">
        <v>522</v>
      </c>
      <c r="V39" s="53">
        <v>-67</v>
      </c>
      <c r="W39" s="53">
        <v>-546</v>
      </c>
      <c r="X39" s="53">
        <v>270</v>
      </c>
      <c r="Y39" s="53" t="s">
        <v>423</v>
      </c>
      <c r="Z39" s="56">
        <v>462.5814665729643</v>
      </c>
      <c r="AA39" s="54">
        <v>367.23156766432987</v>
      </c>
      <c r="AB39" s="54">
        <v>623.03044568071232</v>
      </c>
      <c r="AC39" s="54">
        <v>413.26986419976834</v>
      </c>
      <c r="AD39" s="54">
        <v>321.32385587504615</v>
      </c>
      <c r="AE39" s="54">
        <v>519.1330942754272</v>
      </c>
      <c r="AF39" s="53">
        <v>422</v>
      </c>
      <c r="AG39" s="53">
        <v>255</v>
      </c>
      <c r="AH39" s="53">
        <v>619</v>
      </c>
      <c r="AI39" s="53">
        <v>410</v>
      </c>
      <c r="AJ39" s="53">
        <v>290</v>
      </c>
      <c r="AK39" s="53">
        <v>605</v>
      </c>
      <c r="AL39" s="54">
        <v>352</v>
      </c>
      <c r="AM39" s="54">
        <v>205</v>
      </c>
      <c r="AN39" s="54">
        <v>567</v>
      </c>
      <c r="AO39" s="53">
        <v>289</v>
      </c>
      <c r="AP39" s="53">
        <v>119</v>
      </c>
      <c r="AQ39" s="53">
        <v>598</v>
      </c>
      <c r="AR39" s="53">
        <v>-63</v>
      </c>
      <c r="AS39" s="53">
        <v>-414</v>
      </c>
      <c r="AT39" s="53">
        <v>286</v>
      </c>
      <c r="AU39" s="53" t="s">
        <v>423</v>
      </c>
      <c r="AV39" s="56">
        <v>647.82983087053503</v>
      </c>
      <c r="AW39" s="54">
        <v>514.9502900609607</v>
      </c>
      <c r="AX39" s="54">
        <v>877.1986388204482</v>
      </c>
      <c r="AY39" s="54">
        <v>732.72192225486981</v>
      </c>
      <c r="AZ39" s="54">
        <v>599.00852237005859</v>
      </c>
      <c r="BA39" s="54">
        <v>869.58091329689728</v>
      </c>
      <c r="BB39" s="53">
        <v>675</v>
      </c>
      <c r="BC39" s="53">
        <v>507</v>
      </c>
      <c r="BD39" s="53">
        <v>923</v>
      </c>
      <c r="BE39" s="53">
        <v>736</v>
      </c>
      <c r="BF39" s="53">
        <v>534</v>
      </c>
      <c r="BG39" s="53">
        <v>1053</v>
      </c>
      <c r="BH39" s="54">
        <v>684</v>
      </c>
      <c r="BI39" s="54">
        <v>418</v>
      </c>
      <c r="BJ39" s="54">
        <v>1108</v>
      </c>
      <c r="BK39" s="53">
        <v>773</v>
      </c>
      <c r="BL39" s="53">
        <v>436</v>
      </c>
      <c r="BM39" s="53">
        <v>1332</v>
      </c>
      <c r="BN39" s="53">
        <v>89</v>
      </c>
      <c r="BO39" s="53">
        <v>-431</v>
      </c>
      <c r="BP39" s="53">
        <v>669</v>
      </c>
      <c r="BQ39" s="53" t="s">
        <v>423</v>
      </c>
    </row>
    <row r="40" spans="1:69" x14ac:dyDescent="0.45">
      <c r="A40" s="51" t="s">
        <v>256</v>
      </c>
      <c r="B40" s="49" t="s">
        <v>49</v>
      </c>
      <c r="C40" s="51" t="s">
        <v>102</v>
      </c>
      <c r="D40" s="56">
        <v>205.0042437949532</v>
      </c>
      <c r="E40" s="54">
        <v>163.36421050981028</v>
      </c>
      <c r="F40" s="54">
        <v>327.31318171591488</v>
      </c>
      <c r="G40" s="54">
        <v>86.891913976755717</v>
      </c>
      <c r="H40" s="54">
        <v>67.36648175577956</v>
      </c>
      <c r="I40" s="54">
        <v>174.15697422020423</v>
      </c>
      <c r="J40" s="53">
        <v>197</v>
      </c>
      <c r="K40" s="53">
        <v>104</v>
      </c>
      <c r="L40" s="53">
        <v>313</v>
      </c>
      <c r="M40" s="53">
        <v>193</v>
      </c>
      <c r="N40" s="53">
        <v>108</v>
      </c>
      <c r="O40" s="53">
        <v>285</v>
      </c>
      <c r="P40" s="54">
        <v>70</v>
      </c>
      <c r="Q40" s="54">
        <v>29</v>
      </c>
      <c r="R40" s="54">
        <v>156</v>
      </c>
      <c r="S40" s="53">
        <v>224</v>
      </c>
      <c r="T40" s="53">
        <v>120</v>
      </c>
      <c r="U40" s="53">
        <v>392</v>
      </c>
      <c r="V40" s="53">
        <v>154</v>
      </c>
      <c r="W40" s="53">
        <v>22</v>
      </c>
      <c r="X40" s="53">
        <v>325</v>
      </c>
      <c r="Y40" s="53" t="s">
        <v>427</v>
      </c>
      <c r="Z40" s="56">
        <v>495.73152504255728</v>
      </c>
      <c r="AA40" s="54">
        <v>390.01045789503951</v>
      </c>
      <c r="AB40" s="54">
        <v>703.60452678697732</v>
      </c>
      <c r="AC40" s="54">
        <v>397.31573701998991</v>
      </c>
      <c r="AD40" s="54">
        <v>289.2506121749081</v>
      </c>
      <c r="AE40" s="54">
        <v>533.13526351059704</v>
      </c>
      <c r="AF40" s="53">
        <v>318</v>
      </c>
      <c r="AG40" s="53">
        <v>196</v>
      </c>
      <c r="AH40" s="53">
        <v>487</v>
      </c>
      <c r="AI40" s="53">
        <v>260</v>
      </c>
      <c r="AJ40" s="53">
        <v>191</v>
      </c>
      <c r="AK40" s="53">
        <v>374</v>
      </c>
      <c r="AL40" s="54">
        <v>308</v>
      </c>
      <c r="AM40" s="54">
        <v>180</v>
      </c>
      <c r="AN40" s="54">
        <v>474</v>
      </c>
      <c r="AO40" s="53">
        <v>261</v>
      </c>
      <c r="AP40" s="53">
        <v>138</v>
      </c>
      <c r="AQ40" s="53">
        <v>491</v>
      </c>
      <c r="AR40" s="53">
        <v>-47</v>
      </c>
      <c r="AS40" s="53">
        <v>-353</v>
      </c>
      <c r="AT40" s="53">
        <v>196</v>
      </c>
      <c r="AU40" s="53" t="s">
        <v>423</v>
      </c>
      <c r="AV40" s="56">
        <v>913.26423116248941</v>
      </c>
      <c r="AW40" s="54">
        <v>749.71657452629961</v>
      </c>
      <c r="AX40" s="54">
        <v>1279.7281213768545</v>
      </c>
      <c r="AY40" s="54">
        <v>979.79234900325446</v>
      </c>
      <c r="AZ40" s="54">
        <v>802.1505636506231</v>
      </c>
      <c r="BA40" s="54">
        <v>1197.2296162498471</v>
      </c>
      <c r="BB40" s="53">
        <v>580</v>
      </c>
      <c r="BC40" s="53">
        <v>439</v>
      </c>
      <c r="BD40" s="53">
        <v>815</v>
      </c>
      <c r="BE40" s="53">
        <v>859</v>
      </c>
      <c r="BF40" s="53">
        <v>702</v>
      </c>
      <c r="BG40" s="53">
        <v>1092</v>
      </c>
      <c r="BH40" s="54">
        <v>733</v>
      </c>
      <c r="BI40" s="54">
        <v>507</v>
      </c>
      <c r="BJ40" s="54">
        <v>968</v>
      </c>
      <c r="BK40" s="53">
        <v>723</v>
      </c>
      <c r="BL40" s="53">
        <v>451</v>
      </c>
      <c r="BM40" s="53">
        <v>1056</v>
      </c>
      <c r="BN40" s="53">
        <v>-10</v>
      </c>
      <c r="BO40" s="53">
        <v>-407</v>
      </c>
      <c r="BP40" s="53">
        <v>362</v>
      </c>
      <c r="BQ40" s="53" t="s">
        <v>423</v>
      </c>
    </row>
    <row r="41" spans="1:69" x14ac:dyDescent="0.45">
      <c r="A41" s="51" t="s">
        <v>257</v>
      </c>
      <c r="B41" s="49" t="s">
        <v>49</v>
      </c>
      <c r="C41" s="51" t="s">
        <v>103</v>
      </c>
      <c r="D41" s="56">
        <v>369.20068508672301</v>
      </c>
      <c r="E41" s="54">
        <v>231.56965658037257</v>
      </c>
      <c r="F41" s="54">
        <v>719.69344621982168</v>
      </c>
      <c r="G41" s="54">
        <v>363.75615904848001</v>
      </c>
      <c r="H41" s="54">
        <v>290.99416108467022</v>
      </c>
      <c r="I41" s="54">
        <v>480.73861851596348</v>
      </c>
      <c r="J41" s="53">
        <v>246</v>
      </c>
      <c r="K41" s="53">
        <v>149</v>
      </c>
      <c r="L41" s="53">
        <v>354</v>
      </c>
      <c r="M41" s="53">
        <v>267</v>
      </c>
      <c r="N41" s="53">
        <v>182</v>
      </c>
      <c r="O41" s="53">
        <v>351</v>
      </c>
      <c r="P41" s="54">
        <v>103</v>
      </c>
      <c r="Q41" s="54">
        <v>69</v>
      </c>
      <c r="R41" s="54">
        <v>201</v>
      </c>
      <c r="S41" s="53">
        <v>296</v>
      </c>
      <c r="T41" s="53">
        <v>191</v>
      </c>
      <c r="U41" s="53">
        <v>433</v>
      </c>
      <c r="V41" s="53">
        <v>193</v>
      </c>
      <c r="W41" s="53">
        <v>58</v>
      </c>
      <c r="X41" s="53">
        <v>331</v>
      </c>
      <c r="Y41" s="53" t="s">
        <v>427</v>
      </c>
      <c r="Z41" s="56">
        <v>620.63040719539742</v>
      </c>
      <c r="AA41" s="54">
        <v>425.48477906306545</v>
      </c>
      <c r="AB41" s="54">
        <v>806.55517143123666</v>
      </c>
      <c r="AC41" s="54">
        <v>577.53780012527477</v>
      </c>
      <c r="AD41" s="54">
        <v>467.27765380769381</v>
      </c>
      <c r="AE41" s="54">
        <v>682.42139837624313</v>
      </c>
      <c r="AF41" s="53">
        <v>514</v>
      </c>
      <c r="AG41" s="53">
        <v>342</v>
      </c>
      <c r="AH41" s="53">
        <v>724</v>
      </c>
      <c r="AI41" s="53">
        <v>571</v>
      </c>
      <c r="AJ41" s="53">
        <v>409</v>
      </c>
      <c r="AK41" s="53">
        <v>798</v>
      </c>
      <c r="AL41" s="54">
        <v>479</v>
      </c>
      <c r="AM41" s="54">
        <v>277</v>
      </c>
      <c r="AN41" s="54">
        <v>712</v>
      </c>
      <c r="AO41" s="53">
        <v>392</v>
      </c>
      <c r="AP41" s="53">
        <v>215</v>
      </c>
      <c r="AQ41" s="53">
        <v>702</v>
      </c>
      <c r="AR41" s="53">
        <v>-87</v>
      </c>
      <c r="AS41" s="53">
        <v>-527</v>
      </c>
      <c r="AT41" s="53">
        <v>284</v>
      </c>
      <c r="AU41" s="53" t="s">
        <v>423</v>
      </c>
      <c r="AV41" s="56">
        <v>802.50724138711314</v>
      </c>
      <c r="AW41" s="54">
        <v>754</v>
      </c>
      <c r="AX41" s="54">
        <v>982.51659293770649</v>
      </c>
      <c r="AY41" s="54">
        <v>1043.2130742601817</v>
      </c>
      <c r="AZ41" s="54">
        <v>850.02420390654652</v>
      </c>
      <c r="BA41" s="54">
        <v>1197.0533007262013</v>
      </c>
      <c r="BB41" s="53">
        <v>978</v>
      </c>
      <c r="BC41" s="53">
        <v>790</v>
      </c>
      <c r="BD41" s="53">
        <v>1256</v>
      </c>
      <c r="BE41" s="53">
        <v>1109</v>
      </c>
      <c r="BF41" s="53">
        <v>914</v>
      </c>
      <c r="BG41" s="53">
        <v>1327</v>
      </c>
      <c r="BH41" s="54">
        <v>1407</v>
      </c>
      <c r="BI41" s="54">
        <v>1085</v>
      </c>
      <c r="BJ41" s="54">
        <v>1709</v>
      </c>
      <c r="BK41" s="53">
        <v>1543</v>
      </c>
      <c r="BL41" s="53">
        <v>1181</v>
      </c>
      <c r="BM41" s="53">
        <v>1991</v>
      </c>
      <c r="BN41" s="53">
        <v>136</v>
      </c>
      <c r="BO41" s="53">
        <v>-313</v>
      </c>
      <c r="BP41" s="53">
        <v>703</v>
      </c>
      <c r="BQ41" s="53" t="s">
        <v>423</v>
      </c>
    </row>
    <row r="42" spans="1:69" x14ac:dyDescent="0.45">
      <c r="A42" s="51" t="s">
        <v>258</v>
      </c>
      <c r="B42" s="49" t="s">
        <v>49</v>
      </c>
      <c r="C42" s="51" t="s">
        <v>105</v>
      </c>
      <c r="D42" s="56">
        <v>107.55270895783435</v>
      </c>
      <c r="E42" s="54">
        <v>66.745894600930768</v>
      </c>
      <c r="F42" s="54">
        <v>205.84480775474762</v>
      </c>
      <c r="G42" s="54">
        <v>51.801390989162911</v>
      </c>
      <c r="H42" s="54">
        <v>39.345618981026512</v>
      </c>
      <c r="I42" s="54">
        <v>106.28451713659869</v>
      </c>
      <c r="J42" s="53">
        <v>157</v>
      </c>
      <c r="K42" s="53">
        <v>91</v>
      </c>
      <c r="L42" s="53">
        <v>353</v>
      </c>
      <c r="M42" s="53">
        <v>168</v>
      </c>
      <c r="N42" s="53">
        <v>76</v>
      </c>
      <c r="O42" s="53">
        <v>497</v>
      </c>
      <c r="P42" s="54">
        <v>116</v>
      </c>
      <c r="Q42" s="54">
        <v>38</v>
      </c>
      <c r="R42" s="54">
        <v>387</v>
      </c>
      <c r="S42" s="53">
        <v>97</v>
      </c>
      <c r="T42" s="53">
        <v>45</v>
      </c>
      <c r="U42" s="53">
        <v>219</v>
      </c>
      <c r="V42" s="53">
        <v>-19</v>
      </c>
      <c r="W42" s="53">
        <v>-276</v>
      </c>
      <c r="X42" s="53">
        <v>123</v>
      </c>
      <c r="Y42" s="53" t="s">
        <v>423</v>
      </c>
      <c r="Z42" s="56">
        <v>191.51480469861559</v>
      </c>
      <c r="AA42" s="54">
        <v>138</v>
      </c>
      <c r="AB42" s="54">
        <v>248.06159198724276</v>
      </c>
      <c r="AC42" s="54">
        <v>370.05392152005174</v>
      </c>
      <c r="AD42" s="54">
        <v>267.40643423389122</v>
      </c>
      <c r="AE42" s="54">
        <v>521.21801333927863</v>
      </c>
      <c r="AF42" s="53">
        <v>256</v>
      </c>
      <c r="AG42" s="53">
        <v>196</v>
      </c>
      <c r="AH42" s="53">
        <v>403</v>
      </c>
      <c r="AI42" s="53">
        <v>309</v>
      </c>
      <c r="AJ42" s="53">
        <v>211</v>
      </c>
      <c r="AK42" s="53">
        <v>472</v>
      </c>
      <c r="AL42" s="54">
        <v>160</v>
      </c>
      <c r="AM42" s="54">
        <v>95</v>
      </c>
      <c r="AN42" s="54">
        <v>264</v>
      </c>
      <c r="AO42" s="53">
        <v>231</v>
      </c>
      <c r="AP42" s="53">
        <v>100</v>
      </c>
      <c r="AQ42" s="53">
        <v>524</v>
      </c>
      <c r="AR42" s="53">
        <v>71</v>
      </c>
      <c r="AS42" s="53">
        <v>-163</v>
      </c>
      <c r="AT42" s="53">
        <v>375</v>
      </c>
      <c r="AU42" s="53" t="s">
        <v>423</v>
      </c>
      <c r="AV42" s="56">
        <v>921.68313653932432</v>
      </c>
      <c r="AW42" s="54">
        <v>738.31059486940592</v>
      </c>
      <c r="AX42" s="54">
        <v>1088.6554697228605</v>
      </c>
      <c r="AY42" s="54">
        <v>719.01213972888263</v>
      </c>
      <c r="AZ42" s="54">
        <v>539.42603554541222</v>
      </c>
      <c r="BA42" s="54">
        <v>871.43938519689186</v>
      </c>
      <c r="BB42" s="53">
        <v>832</v>
      </c>
      <c r="BC42" s="53">
        <v>626</v>
      </c>
      <c r="BD42" s="53">
        <v>1018</v>
      </c>
      <c r="BE42" s="53">
        <v>906</v>
      </c>
      <c r="BF42" s="53">
        <v>672</v>
      </c>
      <c r="BG42" s="53">
        <v>1228</v>
      </c>
      <c r="BH42" s="54">
        <v>902</v>
      </c>
      <c r="BI42" s="54">
        <v>638</v>
      </c>
      <c r="BJ42" s="54">
        <v>1113</v>
      </c>
      <c r="BK42" s="53">
        <v>889</v>
      </c>
      <c r="BL42" s="53">
        <v>708</v>
      </c>
      <c r="BM42" s="53">
        <v>1770</v>
      </c>
      <c r="BN42" s="53">
        <v>-13</v>
      </c>
      <c r="BO42" s="53">
        <v>-284</v>
      </c>
      <c r="BP42" s="53">
        <v>853</v>
      </c>
      <c r="BQ42" s="53" t="s">
        <v>423</v>
      </c>
    </row>
    <row r="43" spans="1:69" x14ac:dyDescent="0.45">
      <c r="A43" s="51" t="s">
        <v>259</v>
      </c>
      <c r="B43" s="49" t="s">
        <v>49</v>
      </c>
      <c r="C43" s="51" t="s">
        <v>107</v>
      </c>
      <c r="D43" s="56">
        <v>268.51958973929101</v>
      </c>
      <c r="E43" s="54">
        <v>200.93761478668259</v>
      </c>
      <c r="F43" s="54">
        <v>393.3849857724652</v>
      </c>
      <c r="G43" s="54">
        <v>190.73347880250813</v>
      </c>
      <c r="H43" s="54">
        <v>128.52513642889025</v>
      </c>
      <c r="I43" s="54">
        <v>286.65428675832851</v>
      </c>
      <c r="J43" s="53">
        <v>146</v>
      </c>
      <c r="K43" s="53">
        <v>86</v>
      </c>
      <c r="L43" s="53">
        <v>241</v>
      </c>
      <c r="M43" s="53">
        <v>171</v>
      </c>
      <c r="N43" s="53">
        <v>104</v>
      </c>
      <c r="O43" s="53">
        <v>260</v>
      </c>
      <c r="P43" s="54">
        <v>84</v>
      </c>
      <c r="Q43" s="54">
        <v>40</v>
      </c>
      <c r="R43" s="54">
        <v>196</v>
      </c>
      <c r="S43" s="53">
        <v>268</v>
      </c>
      <c r="T43" s="53">
        <v>162</v>
      </c>
      <c r="U43" s="53">
        <v>424</v>
      </c>
      <c r="V43" s="53">
        <v>184</v>
      </c>
      <c r="W43" s="53">
        <v>30</v>
      </c>
      <c r="X43" s="53">
        <v>347</v>
      </c>
      <c r="Y43" s="53" t="s">
        <v>427</v>
      </c>
      <c r="Z43" s="56">
        <v>386.79814491479397</v>
      </c>
      <c r="AA43" s="54">
        <v>305</v>
      </c>
      <c r="AB43" s="54">
        <v>473.82868882778882</v>
      </c>
      <c r="AC43" s="54">
        <v>628.03504175079888</v>
      </c>
      <c r="AD43" s="54">
        <v>460.94159997480352</v>
      </c>
      <c r="AE43" s="54">
        <v>847.65672869552691</v>
      </c>
      <c r="AF43" s="53">
        <v>445</v>
      </c>
      <c r="AG43" s="53">
        <v>345</v>
      </c>
      <c r="AH43" s="53">
        <v>679</v>
      </c>
      <c r="AI43" s="53">
        <v>432</v>
      </c>
      <c r="AJ43" s="53">
        <v>283</v>
      </c>
      <c r="AK43" s="53">
        <v>647</v>
      </c>
      <c r="AL43" s="54">
        <v>372</v>
      </c>
      <c r="AM43" s="54">
        <v>193</v>
      </c>
      <c r="AN43" s="54">
        <v>593</v>
      </c>
      <c r="AO43" s="53">
        <v>358</v>
      </c>
      <c r="AP43" s="53">
        <v>197</v>
      </c>
      <c r="AQ43" s="53">
        <v>620</v>
      </c>
      <c r="AR43" s="53">
        <v>-14</v>
      </c>
      <c r="AS43" s="53">
        <v>-346</v>
      </c>
      <c r="AT43" s="53">
        <v>306</v>
      </c>
      <c r="AU43" s="53" t="s">
        <v>423</v>
      </c>
      <c r="AV43" s="56">
        <v>752.03260237042502</v>
      </c>
      <c r="AW43" s="54">
        <v>585.82699518839854</v>
      </c>
      <c r="AX43" s="54">
        <v>914.68282051061931</v>
      </c>
      <c r="AY43" s="54">
        <v>581.39359913511794</v>
      </c>
      <c r="AZ43" s="54">
        <v>412.7144746053541</v>
      </c>
      <c r="BA43" s="54">
        <v>730.28298751465127</v>
      </c>
      <c r="BB43" s="53">
        <v>835</v>
      </c>
      <c r="BC43" s="53">
        <v>587</v>
      </c>
      <c r="BD43" s="53">
        <v>981</v>
      </c>
      <c r="BE43" s="53">
        <v>883</v>
      </c>
      <c r="BF43" s="53">
        <v>669</v>
      </c>
      <c r="BG43" s="53">
        <v>1168</v>
      </c>
      <c r="BH43" s="54">
        <v>950</v>
      </c>
      <c r="BI43" s="54">
        <v>647</v>
      </c>
      <c r="BJ43" s="54">
        <v>1237</v>
      </c>
      <c r="BK43" s="53">
        <v>1036</v>
      </c>
      <c r="BL43" s="53">
        <v>718</v>
      </c>
      <c r="BM43" s="53">
        <v>1373</v>
      </c>
      <c r="BN43" s="53">
        <v>86</v>
      </c>
      <c r="BO43" s="53">
        <v>-324</v>
      </c>
      <c r="BP43" s="53">
        <v>556</v>
      </c>
      <c r="BQ43" s="53" t="s">
        <v>423</v>
      </c>
    </row>
    <row r="44" spans="1:69" x14ac:dyDescent="0.45">
      <c r="A44" s="51" t="s">
        <v>260</v>
      </c>
      <c r="B44" s="49" t="s">
        <v>49</v>
      </c>
      <c r="C44" s="51" t="s">
        <v>108</v>
      </c>
      <c r="D44" s="56">
        <v>157.07767746290011</v>
      </c>
      <c r="E44" s="54">
        <v>98.445614585437454</v>
      </c>
      <c r="F44" s="54">
        <v>284.32859886341146</v>
      </c>
      <c r="G44" s="54">
        <v>68.594149205056496</v>
      </c>
      <c r="H44" s="54">
        <v>40.269928720208526</v>
      </c>
      <c r="I44" s="54">
        <v>180.55230524676804</v>
      </c>
      <c r="J44" s="53">
        <v>99</v>
      </c>
      <c r="K44" s="53">
        <v>47</v>
      </c>
      <c r="L44" s="53">
        <v>243</v>
      </c>
      <c r="M44" s="53">
        <v>105</v>
      </c>
      <c r="N44" s="53">
        <v>43</v>
      </c>
      <c r="O44" s="53">
        <v>186</v>
      </c>
      <c r="P44" s="54">
        <v>90</v>
      </c>
      <c r="Q44" s="54">
        <v>32</v>
      </c>
      <c r="R44" s="54">
        <v>220</v>
      </c>
      <c r="S44" s="53">
        <v>118</v>
      </c>
      <c r="T44" s="53">
        <v>19</v>
      </c>
      <c r="U44" s="53">
        <v>426</v>
      </c>
      <c r="V44" s="53">
        <v>28</v>
      </c>
      <c r="W44" s="53">
        <v>-142</v>
      </c>
      <c r="X44" s="53">
        <v>334</v>
      </c>
      <c r="Y44" s="53" t="s">
        <v>423</v>
      </c>
      <c r="Z44" s="56">
        <v>254.40508388878942</v>
      </c>
      <c r="AA44" s="54">
        <v>181</v>
      </c>
      <c r="AB44" s="54">
        <v>342.48441079361334</v>
      </c>
      <c r="AC44" s="54">
        <v>279.32043349304001</v>
      </c>
      <c r="AD44" s="54">
        <v>142.70695342909349</v>
      </c>
      <c r="AE44" s="54">
        <v>388.75950189541521</v>
      </c>
      <c r="AF44" s="53">
        <v>209</v>
      </c>
      <c r="AG44" s="53">
        <v>188</v>
      </c>
      <c r="AH44" s="53">
        <v>449</v>
      </c>
      <c r="AI44" s="53">
        <v>267</v>
      </c>
      <c r="AJ44" s="53">
        <v>148</v>
      </c>
      <c r="AK44" s="53">
        <v>434</v>
      </c>
      <c r="AL44" s="54">
        <v>404</v>
      </c>
      <c r="AM44" s="54">
        <v>263</v>
      </c>
      <c r="AN44" s="54">
        <v>685</v>
      </c>
      <c r="AO44" s="53">
        <v>340</v>
      </c>
      <c r="AP44" s="53">
        <v>84</v>
      </c>
      <c r="AQ44" s="53">
        <v>1080</v>
      </c>
      <c r="AR44" s="53">
        <v>-64</v>
      </c>
      <c r="AS44" s="53">
        <v>-490</v>
      </c>
      <c r="AT44" s="53">
        <v>707</v>
      </c>
      <c r="AU44" s="53" t="s">
        <v>423</v>
      </c>
      <c r="AV44" s="56">
        <v>291.71352851110299</v>
      </c>
      <c r="AW44" s="54">
        <v>211</v>
      </c>
      <c r="AX44" s="54">
        <v>419.42889342798014</v>
      </c>
      <c r="AY44" s="54">
        <v>389.04910547055795</v>
      </c>
      <c r="AZ44" s="54">
        <v>228.91310130856755</v>
      </c>
      <c r="BA44" s="54">
        <v>567.77407794179817</v>
      </c>
      <c r="BB44" s="53">
        <v>481</v>
      </c>
      <c r="BC44" s="53">
        <v>285</v>
      </c>
      <c r="BD44" s="53">
        <v>620</v>
      </c>
      <c r="BE44" s="53">
        <v>418</v>
      </c>
      <c r="BF44" s="53">
        <v>255</v>
      </c>
      <c r="BG44" s="53">
        <v>629</v>
      </c>
      <c r="BH44" s="54">
        <v>508</v>
      </c>
      <c r="BI44" s="54">
        <v>349</v>
      </c>
      <c r="BJ44" s="54">
        <v>831</v>
      </c>
      <c r="BK44" s="53">
        <v>684</v>
      </c>
      <c r="BL44" s="53">
        <v>335</v>
      </c>
      <c r="BM44" s="53">
        <v>1866</v>
      </c>
      <c r="BN44" s="53">
        <v>176</v>
      </c>
      <c r="BO44" s="53">
        <v>-260</v>
      </c>
      <c r="BP44" s="53">
        <v>1374</v>
      </c>
      <c r="BQ44" s="53" t="s">
        <v>423</v>
      </c>
    </row>
    <row r="45" spans="1:69" x14ac:dyDescent="0.45">
      <c r="A45" s="51" t="s">
        <v>261</v>
      </c>
      <c r="B45" s="49" t="s">
        <v>49</v>
      </c>
      <c r="C45" s="51" t="s">
        <v>110</v>
      </c>
      <c r="D45" s="56">
        <v>98.638111896539542</v>
      </c>
      <c r="E45" s="54">
        <v>70.617078765871668</v>
      </c>
      <c r="F45" s="54">
        <v>218.51105332871296</v>
      </c>
      <c r="G45" s="54">
        <v>114.50079129947152</v>
      </c>
      <c r="H45" s="54">
        <v>92.583764290096667</v>
      </c>
      <c r="I45" s="54">
        <v>393.86432882093942</v>
      </c>
      <c r="J45" s="53">
        <v>44</v>
      </c>
      <c r="K45" s="53">
        <v>21</v>
      </c>
      <c r="L45" s="53">
        <v>173</v>
      </c>
      <c r="M45" s="53">
        <v>56</v>
      </c>
      <c r="N45" s="53">
        <v>32</v>
      </c>
      <c r="O45" s="53">
        <v>140</v>
      </c>
      <c r="P45" s="54">
        <v>116</v>
      </c>
      <c r="Q45" s="54">
        <v>43</v>
      </c>
      <c r="R45" s="54">
        <v>416</v>
      </c>
      <c r="S45" s="53">
        <v>92</v>
      </c>
      <c r="T45" s="53">
        <v>20</v>
      </c>
      <c r="U45" s="53">
        <v>268</v>
      </c>
      <c r="V45" s="53">
        <v>-24</v>
      </c>
      <c r="W45" s="53">
        <v>-314</v>
      </c>
      <c r="X45" s="53">
        <v>149</v>
      </c>
      <c r="Y45" s="53" t="s">
        <v>423</v>
      </c>
      <c r="Z45" s="56">
        <v>217.35149939048642</v>
      </c>
      <c r="AA45" s="54">
        <v>150.08942869213632</v>
      </c>
      <c r="AB45" s="54">
        <v>271.56614362686821</v>
      </c>
      <c r="AC45" s="54">
        <v>170.2576454150649</v>
      </c>
      <c r="AD45" s="54">
        <v>111.61453711698161</v>
      </c>
      <c r="AE45" s="54">
        <v>343.34931839272889</v>
      </c>
      <c r="AF45" s="53">
        <v>182</v>
      </c>
      <c r="AG45" s="53">
        <v>115</v>
      </c>
      <c r="AH45" s="53">
        <v>376</v>
      </c>
      <c r="AI45" s="53">
        <v>212</v>
      </c>
      <c r="AJ45" s="53">
        <v>96</v>
      </c>
      <c r="AK45" s="53">
        <v>351</v>
      </c>
      <c r="AL45" s="54">
        <v>119</v>
      </c>
      <c r="AM45" s="54">
        <v>66</v>
      </c>
      <c r="AN45" s="54">
        <v>226</v>
      </c>
      <c r="AO45" s="53">
        <v>147</v>
      </c>
      <c r="AP45" s="53">
        <v>53</v>
      </c>
      <c r="AQ45" s="53">
        <v>420</v>
      </c>
      <c r="AR45" s="53">
        <v>28</v>
      </c>
      <c r="AS45" s="53">
        <v>-228</v>
      </c>
      <c r="AT45" s="53">
        <v>295</v>
      </c>
      <c r="AU45" s="53" t="s">
        <v>423</v>
      </c>
      <c r="AV45" s="56">
        <v>304.01038871297396</v>
      </c>
      <c r="AW45" s="54">
        <v>219.88901344707665</v>
      </c>
      <c r="AX45" s="54">
        <v>382.08451723688165</v>
      </c>
      <c r="AY45" s="54">
        <v>427.24156328546366</v>
      </c>
      <c r="AZ45" s="54">
        <v>280.1805854919001</v>
      </c>
      <c r="BA45" s="54">
        <v>815.17541161670545</v>
      </c>
      <c r="BB45" s="53">
        <v>332</v>
      </c>
      <c r="BC45" s="53">
        <v>238</v>
      </c>
      <c r="BD45" s="53">
        <v>682</v>
      </c>
      <c r="BE45" s="53">
        <v>403</v>
      </c>
      <c r="BF45" s="53">
        <v>285</v>
      </c>
      <c r="BG45" s="53">
        <v>591</v>
      </c>
      <c r="BH45" s="54">
        <v>511</v>
      </c>
      <c r="BI45" s="54">
        <v>304</v>
      </c>
      <c r="BJ45" s="54">
        <v>867</v>
      </c>
      <c r="BK45" s="53">
        <v>478</v>
      </c>
      <c r="BL45" s="53">
        <v>227</v>
      </c>
      <c r="BM45" s="53">
        <v>834</v>
      </c>
      <c r="BN45" s="53">
        <v>-33</v>
      </c>
      <c r="BO45" s="53">
        <v>-506</v>
      </c>
      <c r="BP45" s="53">
        <v>366</v>
      </c>
      <c r="BQ45" s="53" t="s">
        <v>423</v>
      </c>
    </row>
    <row r="46" spans="1:69" x14ac:dyDescent="0.45">
      <c r="A46" s="51" t="s">
        <v>262</v>
      </c>
      <c r="B46" s="49" t="s">
        <v>49</v>
      </c>
      <c r="C46" s="51" t="s">
        <v>113</v>
      </c>
      <c r="D46" s="56">
        <v>155.77501658940869</v>
      </c>
      <c r="E46" s="54">
        <v>125.38005391764156</v>
      </c>
      <c r="F46" s="54">
        <v>234.23853394702078</v>
      </c>
      <c r="G46" s="54">
        <v>62.577532679042292</v>
      </c>
      <c r="H46" s="54">
        <v>38.504766258188127</v>
      </c>
      <c r="I46" s="54">
        <v>96.561539980625284</v>
      </c>
      <c r="J46" s="53">
        <v>112</v>
      </c>
      <c r="K46" s="53">
        <v>70</v>
      </c>
      <c r="L46" s="53">
        <v>188</v>
      </c>
      <c r="M46" s="53">
        <v>209</v>
      </c>
      <c r="N46" s="53">
        <v>95</v>
      </c>
      <c r="O46" s="53">
        <v>468</v>
      </c>
      <c r="P46" s="54">
        <v>272</v>
      </c>
      <c r="Q46" s="54">
        <v>85</v>
      </c>
      <c r="R46" s="54">
        <v>696</v>
      </c>
      <c r="S46" s="53">
        <v>108</v>
      </c>
      <c r="T46" s="53">
        <v>38</v>
      </c>
      <c r="U46" s="53">
        <v>225</v>
      </c>
      <c r="V46" s="53">
        <v>-164</v>
      </c>
      <c r="W46" s="53">
        <v>-629</v>
      </c>
      <c r="X46" s="53">
        <v>57</v>
      </c>
      <c r="Y46" s="53" t="s">
        <v>423</v>
      </c>
      <c r="Z46" s="56">
        <v>668.15736347908944</v>
      </c>
      <c r="AA46" s="54">
        <v>534.30705640155998</v>
      </c>
      <c r="AB46" s="54">
        <v>890.44676466028</v>
      </c>
      <c r="AC46" s="54">
        <v>304.88291951424833</v>
      </c>
      <c r="AD46" s="54">
        <v>182.06721324032358</v>
      </c>
      <c r="AE46" s="54">
        <v>413.96740319859197</v>
      </c>
      <c r="AF46" s="53">
        <v>457</v>
      </c>
      <c r="AG46" s="53">
        <v>310</v>
      </c>
      <c r="AH46" s="53">
        <v>628</v>
      </c>
      <c r="AI46" s="53">
        <v>391</v>
      </c>
      <c r="AJ46" s="53">
        <v>275</v>
      </c>
      <c r="AK46" s="53">
        <v>547</v>
      </c>
      <c r="AL46" s="54">
        <v>323</v>
      </c>
      <c r="AM46" s="54">
        <v>171</v>
      </c>
      <c r="AN46" s="54">
        <v>470</v>
      </c>
      <c r="AO46" s="53">
        <v>515</v>
      </c>
      <c r="AP46" s="53">
        <v>282</v>
      </c>
      <c r="AQ46" s="53">
        <v>778</v>
      </c>
      <c r="AR46" s="53">
        <v>192</v>
      </c>
      <c r="AS46" s="53">
        <v>-72</v>
      </c>
      <c r="AT46" s="53">
        <v>529</v>
      </c>
      <c r="AU46" s="53" t="s">
        <v>423</v>
      </c>
      <c r="AV46" s="56">
        <v>472.06761993150184</v>
      </c>
      <c r="AW46" s="54">
        <v>385.8707339202428</v>
      </c>
      <c r="AX46" s="54">
        <v>652.25180807014146</v>
      </c>
      <c r="AY46" s="54">
        <v>682.29657052335563</v>
      </c>
      <c r="AZ46" s="54">
        <v>470.439061860111</v>
      </c>
      <c r="BA46" s="54">
        <v>911.75365497324162</v>
      </c>
      <c r="BB46" s="53">
        <v>580</v>
      </c>
      <c r="BC46" s="53">
        <v>391</v>
      </c>
      <c r="BD46" s="53">
        <v>780</v>
      </c>
      <c r="BE46" s="53">
        <v>681</v>
      </c>
      <c r="BF46" s="53">
        <v>464</v>
      </c>
      <c r="BG46" s="53">
        <v>900</v>
      </c>
      <c r="BH46" s="54">
        <v>749</v>
      </c>
      <c r="BI46" s="54">
        <v>408</v>
      </c>
      <c r="BJ46" s="54">
        <v>1032</v>
      </c>
      <c r="BK46" s="53">
        <v>877</v>
      </c>
      <c r="BL46" s="53">
        <v>578</v>
      </c>
      <c r="BM46" s="53">
        <v>1196</v>
      </c>
      <c r="BN46" s="53">
        <v>128</v>
      </c>
      <c r="BO46" s="53">
        <v>-270</v>
      </c>
      <c r="BP46" s="53">
        <v>580</v>
      </c>
      <c r="BQ46" s="53" t="s">
        <v>423</v>
      </c>
    </row>
    <row r="47" spans="1:69" x14ac:dyDescent="0.45">
      <c r="A47" s="51" t="s">
        <v>263</v>
      </c>
      <c r="B47" s="49" t="s">
        <v>49</v>
      </c>
      <c r="C47" s="51" t="s">
        <v>114</v>
      </c>
      <c r="D47" s="56">
        <v>182.01831621423352</v>
      </c>
      <c r="E47" s="54">
        <v>141.84391741781843</v>
      </c>
      <c r="F47" s="54">
        <v>233.12898419055415</v>
      </c>
      <c r="G47" s="54">
        <v>129.34374642741207</v>
      </c>
      <c r="H47" s="54">
        <v>108.6615326936283</v>
      </c>
      <c r="I47" s="54">
        <v>176.09890509587055</v>
      </c>
      <c r="J47" s="53">
        <v>138</v>
      </c>
      <c r="K47" s="53">
        <v>70</v>
      </c>
      <c r="L47" s="53">
        <v>399</v>
      </c>
      <c r="M47" s="53">
        <v>123</v>
      </c>
      <c r="N47" s="53">
        <v>54</v>
      </c>
      <c r="O47" s="53">
        <v>188</v>
      </c>
      <c r="P47" s="54">
        <v>130</v>
      </c>
      <c r="Q47" s="54">
        <v>75</v>
      </c>
      <c r="R47" s="54">
        <v>239</v>
      </c>
      <c r="S47" s="53">
        <v>156</v>
      </c>
      <c r="T47" s="53">
        <v>63</v>
      </c>
      <c r="U47" s="53">
        <v>271</v>
      </c>
      <c r="V47" s="53">
        <v>26</v>
      </c>
      <c r="W47" s="53">
        <v>-114</v>
      </c>
      <c r="X47" s="53">
        <v>148</v>
      </c>
      <c r="Y47" s="53" t="s">
        <v>423</v>
      </c>
      <c r="Z47" s="56">
        <v>561.1268315003025</v>
      </c>
      <c r="AA47" s="54">
        <v>441.06163148272287</v>
      </c>
      <c r="AB47" s="54">
        <v>680.63311388401144</v>
      </c>
      <c r="AC47" s="54">
        <v>531.25016992959877</v>
      </c>
      <c r="AD47" s="54">
        <v>457.86411709222568</v>
      </c>
      <c r="AE47" s="54">
        <v>638.48002136928505</v>
      </c>
      <c r="AF47" s="53">
        <v>322</v>
      </c>
      <c r="AG47" s="53">
        <v>271</v>
      </c>
      <c r="AH47" s="53">
        <v>530</v>
      </c>
      <c r="AI47" s="53">
        <v>446</v>
      </c>
      <c r="AJ47" s="53">
        <v>320</v>
      </c>
      <c r="AK47" s="53">
        <v>602</v>
      </c>
      <c r="AL47" s="54">
        <v>476</v>
      </c>
      <c r="AM47" s="54">
        <v>281</v>
      </c>
      <c r="AN47" s="54">
        <v>642</v>
      </c>
      <c r="AO47" s="53">
        <v>394</v>
      </c>
      <c r="AP47" s="53">
        <v>197</v>
      </c>
      <c r="AQ47" s="53">
        <v>643</v>
      </c>
      <c r="AR47" s="53">
        <v>-82</v>
      </c>
      <c r="AS47" s="53">
        <v>-375</v>
      </c>
      <c r="AT47" s="53">
        <v>248</v>
      </c>
      <c r="AU47" s="53" t="s">
        <v>423</v>
      </c>
      <c r="AV47" s="56">
        <v>610.03160570982539</v>
      </c>
      <c r="AW47" s="54">
        <v>476.67660801379947</v>
      </c>
      <c r="AX47" s="54">
        <v>741.91583895124859</v>
      </c>
      <c r="AY47" s="54">
        <v>479.40608364298919</v>
      </c>
      <c r="AZ47" s="54">
        <v>411.54743782366342</v>
      </c>
      <c r="BA47" s="54">
        <v>579.49960793316632</v>
      </c>
      <c r="BB47" s="53">
        <v>614</v>
      </c>
      <c r="BC47" s="53">
        <v>350</v>
      </c>
      <c r="BD47" s="53">
        <v>717</v>
      </c>
      <c r="BE47" s="53">
        <v>683</v>
      </c>
      <c r="BF47" s="53">
        <v>519</v>
      </c>
      <c r="BG47" s="53">
        <v>864</v>
      </c>
      <c r="BH47" s="54">
        <v>674</v>
      </c>
      <c r="BI47" s="54">
        <v>476</v>
      </c>
      <c r="BJ47" s="54">
        <v>899</v>
      </c>
      <c r="BK47" s="53">
        <v>899</v>
      </c>
      <c r="BL47" s="53">
        <v>593</v>
      </c>
      <c r="BM47" s="53">
        <v>1236</v>
      </c>
      <c r="BN47" s="53">
        <v>225</v>
      </c>
      <c r="BO47" s="53">
        <v>-151</v>
      </c>
      <c r="BP47" s="53">
        <v>611</v>
      </c>
      <c r="BQ47" s="53" t="s">
        <v>423</v>
      </c>
    </row>
    <row r="48" spans="1:69" x14ac:dyDescent="0.45">
      <c r="A48" s="51" t="s">
        <v>264</v>
      </c>
      <c r="B48" s="49" t="s">
        <v>49</v>
      </c>
      <c r="C48" s="51" t="s">
        <v>116</v>
      </c>
      <c r="D48" s="56">
        <v>150.59648727522418</v>
      </c>
      <c r="E48" s="54">
        <v>112.55551110589408</v>
      </c>
      <c r="F48" s="54">
        <v>217.74772828162943</v>
      </c>
      <c r="G48" s="54">
        <v>151.32812952245018</v>
      </c>
      <c r="H48" s="54">
        <v>111.60389163616358</v>
      </c>
      <c r="I48" s="54">
        <v>270.94263519310897</v>
      </c>
      <c r="J48" s="53">
        <v>149</v>
      </c>
      <c r="K48" s="53">
        <v>67</v>
      </c>
      <c r="L48" s="53">
        <v>235</v>
      </c>
      <c r="M48" s="53">
        <v>149</v>
      </c>
      <c r="N48" s="53">
        <v>79</v>
      </c>
      <c r="O48" s="53">
        <v>215</v>
      </c>
      <c r="P48" s="54">
        <v>99</v>
      </c>
      <c r="Q48" s="54">
        <v>52</v>
      </c>
      <c r="R48" s="54">
        <v>276</v>
      </c>
      <c r="S48" s="53">
        <v>163</v>
      </c>
      <c r="T48" s="53">
        <v>69</v>
      </c>
      <c r="U48" s="53">
        <v>273</v>
      </c>
      <c r="V48" s="53">
        <v>64</v>
      </c>
      <c r="W48" s="53">
        <v>-127</v>
      </c>
      <c r="X48" s="53">
        <v>190</v>
      </c>
      <c r="Y48" s="53" t="s">
        <v>423</v>
      </c>
      <c r="Z48" s="56">
        <v>535.74902155956045</v>
      </c>
      <c r="AA48" s="54">
        <v>367.99428127500005</v>
      </c>
      <c r="AB48" s="54">
        <v>741.28072160191323</v>
      </c>
      <c r="AC48" s="54">
        <v>464.62820385196972</v>
      </c>
      <c r="AD48" s="54">
        <v>350.7037158697882</v>
      </c>
      <c r="AE48" s="54">
        <v>590.93559640249055</v>
      </c>
      <c r="AF48" s="53">
        <v>403</v>
      </c>
      <c r="AG48" s="53">
        <v>250</v>
      </c>
      <c r="AH48" s="53">
        <v>587</v>
      </c>
      <c r="AI48" s="53">
        <v>467</v>
      </c>
      <c r="AJ48" s="53">
        <v>355</v>
      </c>
      <c r="AK48" s="53">
        <v>636</v>
      </c>
      <c r="AL48" s="54">
        <v>289</v>
      </c>
      <c r="AM48" s="54">
        <v>142</v>
      </c>
      <c r="AN48" s="54">
        <v>454</v>
      </c>
      <c r="AO48" s="53">
        <v>367</v>
      </c>
      <c r="AP48" s="53">
        <v>175</v>
      </c>
      <c r="AQ48" s="53">
        <v>606</v>
      </c>
      <c r="AR48" s="53">
        <v>78</v>
      </c>
      <c r="AS48" s="53">
        <v>-244</v>
      </c>
      <c r="AT48" s="53">
        <v>371</v>
      </c>
      <c r="AU48" s="53" t="s">
        <v>423</v>
      </c>
      <c r="AV48" s="56">
        <v>1224.7137865063244</v>
      </c>
      <c r="AW48" s="54">
        <v>977</v>
      </c>
      <c r="AX48" s="54">
        <v>1455.4903403263827</v>
      </c>
      <c r="AY48" s="54">
        <v>1314.7352884172017</v>
      </c>
      <c r="AZ48" s="54">
        <v>1083.1891822137204</v>
      </c>
      <c r="BA48" s="54">
        <v>1509.394068535807</v>
      </c>
      <c r="BB48" s="53">
        <v>1187</v>
      </c>
      <c r="BC48" s="53">
        <v>952</v>
      </c>
      <c r="BD48" s="53">
        <v>1481</v>
      </c>
      <c r="BE48" s="53">
        <v>1165</v>
      </c>
      <c r="BF48" s="53">
        <v>964</v>
      </c>
      <c r="BG48" s="53">
        <v>1376</v>
      </c>
      <c r="BH48" s="54">
        <v>1361</v>
      </c>
      <c r="BI48" s="54">
        <v>1074</v>
      </c>
      <c r="BJ48" s="54">
        <v>1628</v>
      </c>
      <c r="BK48" s="53">
        <v>1343</v>
      </c>
      <c r="BL48" s="53">
        <v>1039</v>
      </c>
      <c r="BM48" s="53">
        <v>1785</v>
      </c>
      <c r="BN48" s="53">
        <v>-18</v>
      </c>
      <c r="BO48" s="53">
        <v>-402</v>
      </c>
      <c r="BP48" s="53">
        <v>473</v>
      </c>
      <c r="BQ48" s="53" t="s">
        <v>423</v>
      </c>
    </row>
    <row r="49" spans="1:69" x14ac:dyDescent="0.45">
      <c r="A49" s="51" t="s">
        <v>265</v>
      </c>
      <c r="B49" s="49" t="s">
        <v>49</v>
      </c>
      <c r="C49" s="51" t="s">
        <v>117</v>
      </c>
      <c r="D49" s="56">
        <v>45.194523431395105</v>
      </c>
      <c r="E49" s="54">
        <v>37.296392487810301</v>
      </c>
      <c r="F49" s="54">
        <v>74.587935580237001</v>
      </c>
      <c r="G49" s="54">
        <v>33.750133161497331</v>
      </c>
      <c r="H49" s="54"/>
      <c r="I49" s="54"/>
      <c r="J49" s="53">
        <v>66</v>
      </c>
      <c r="K49" s="53">
        <v>25</v>
      </c>
      <c r="L49" s="53">
        <v>113</v>
      </c>
      <c r="M49" s="53">
        <v>45</v>
      </c>
      <c r="N49" s="53">
        <v>21</v>
      </c>
      <c r="O49" s="53">
        <v>81</v>
      </c>
      <c r="P49" s="54">
        <v>20</v>
      </c>
      <c r="Q49" s="54">
        <v>8</v>
      </c>
      <c r="R49" s="54">
        <v>142</v>
      </c>
      <c r="S49" s="53">
        <v>71</v>
      </c>
      <c r="T49" s="53">
        <v>25</v>
      </c>
      <c r="U49" s="53">
        <v>138</v>
      </c>
      <c r="V49" s="53">
        <v>51</v>
      </c>
      <c r="W49" s="53">
        <v>-75</v>
      </c>
      <c r="X49" s="53">
        <v>115</v>
      </c>
      <c r="Y49" s="53" t="s">
        <v>423</v>
      </c>
      <c r="Z49" s="56">
        <v>294.11249834977662</v>
      </c>
      <c r="AA49" s="54">
        <v>236.23089166402198</v>
      </c>
      <c r="AB49" s="54">
        <v>381.56240138267475</v>
      </c>
      <c r="AC49" s="54">
        <v>154.6881120754895</v>
      </c>
      <c r="AD49" s="54"/>
      <c r="AE49" s="54"/>
      <c r="AF49" s="53">
        <v>176</v>
      </c>
      <c r="AG49" s="53">
        <v>98</v>
      </c>
      <c r="AH49" s="53">
        <v>286</v>
      </c>
      <c r="AI49" s="53">
        <v>165</v>
      </c>
      <c r="AJ49" s="53">
        <v>89</v>
      </c>
      <c r="AK49" s="53">
        <v>270</v>
      </c>
      <c r="AL49" s="54">
        <v>138</v>
      </c>
      <c r="AM49" s="54">
        <v>66</v>
      </c>
      <c r="AN49" s="54">
        <v>252</v>
      </c>
      <c r="AO49" s="53">
        <v>103</v>
      </c>
      <c r="AP49" s="53">
        <v>50</v>
      </c>
      <c r="AQ49" s="53">
        <v>232</v>
      </c>
      <c r="AR49" s="53">
        <v>-35</v>
      </c>
      <c r="AS49" s="53">
        <v>-222</v>
      </c>
      <c r="AT49" s="53">
        <v>124</v>
      </c>
      <c r="AU49" s="53" t="s">
        <v>423</v>
      </c>
      <c r="AV49" s="56">
        <v>826.69297821882833</v>
      </c>
      <c r="AW49" s="54">
        <v>711.51805762148501</v>
      </c>
      <c r="AX49" s="54">
        <v>1021.0446906054757</v>
      </c>
      <c r="AY49" s="54">
        <v>620.15870351343824</v>
      </c>
      <c r="AZ49" s="54"/>
      <c r="BA49" s="54"/>
      <c r="BB49" s="53">
        <v>553</v>
      </c>
      <c r="BC49" s="53">
        <v>432</v>
      </c>
      <c r="BD49" s="53">
        <v>757</v>
      </c>
      <c r="BE49" s="53">
        <v>573</v>
      </c>
      <c r="BF49" s="53">
        <v>433</v>
      </c>
      <c r="BG49" s="53">
        <v>751</v>
      </c>
      <c r="BH49" s="54">
        <v>636</v>
      </c>
      <c r="BI49" s="54">
        <v>427</v>
      </c>
      <c r="BJ49" s="54">
        <v>797</v>
      </c>
      <c r="BK49" s="53">
        <v>606</v>
      </c>
      <c r="BL49" s="53">
        <v>422</v>
      </c>
      <c r="BM49" s="53">
        <v>832</v>
      </c>
      <c r="BN49" s="53">
        <v>-30</v>
      </c>
      <c r="BO49" s="53">
        <v>-275</v>
      </c>
      <c r="BP49" s="53">
        <v>282</v>
      </c>
      <c r="BQ49" s="53" t="s">
        <v>423</v>
      </c>
    </row>
    <row r="50" spans="1:69" x14ac:dyDescent="0.45">
      <c r="A50" s="51" t="s">
        <v>266</v>
      </c>
      <c r="B50" s="49" t="s">
        <v>49</v>
      </c>
      <c r="C50" s="51" t="s">
        <v>120</v>
      </c>
      <c r="D50" s="56">
        <v>27.059655740970737</v>
      </c>
      <c r="E50" s="54">
        <v>25</v>
      </c>
      <c r="F50" s="54">
        <v>48.651229584687592</v>
      </c>
      <c r="G50" s="54">
        <v>39.195485651765104</v>
      </c>
      <c r="H50" s="54">
        <v>34.757842804002308</v>
      </c>
      <c r="I50" s="54">
        <v>108.29535974503983</v>
      </c>
      <c r="J50" s="53">
        <v>27</v>
      </c>
      <c r="K50" s="53">
        <v>15</v>
      </c>
      <c r="L50" s="53">
        <v>131</v>
      </c>
      <c r="M50" s="53">
        <v>17</v>
      </c>
      <c r="N50" s="53">
        <v>14</v>
      </c>
      <c r="O50" s="53">
        <v>29</v>
      </c>
      <c r="P50" s="54">
        <v>43</v>
      </c>
      <c r="Q50" s="54">
        <v>16</v>
      </c>
      <c r="R50" s="54">
        <v>161</v>
      </c>
      <c r="S50" s="53">
        <v>22</v>
      </c>
      <c r="T50" s="53">
        <v>5</v>
      </c>
      <c r="U50" s="53">
        <v>142</v>
      </c>
      <c r="V50" s="53">
        <v>-21</v>
      </c>
      <c r="W50" s="53">
        <v>-213</v>
      </c>
      <c r="X50" s="53">
        <v>92</v>
      </c>
      <c r="Y50" s="53" t="s">
        <v>423</v>
      </c>
      <c r="Z50" s="56">
        <v>140.7940314173002</v>
      </c>
      <c r="AA50" s="54">
        <v>114</v>
      </c>
      <c r="AB50" s="54">
        <v>250.79748783841782</v>
      </c>
      <c r="AC50" s="54">
        <v>141.95646954124206</v>
      </c>
      <c r="AD50" s="54">
        <v>108.4794735333044</v>
      </c>
      <c r="AE50" s="54">
        <v>202.02122851714807</v>
      </c>
      <c r="AF50" s="53">
        <v>162</v>
      </c>
      <c r="AG50" s="53">
        <v>86</v>
      </c>
      <c r="AH50" s="53">
        <v>328</v>
      </c>
      <c r="AI50" s="53">
        <v>125</v>
      </c>
      <c r="AJ50" s="53">
        <v>90</v>
      </c>
      <c r="AK50" s="53">
        <v>181</v>
      </c>
      <c r="AL50" s="54">
        <v>156</v>
      </c>
      <c r="AM50" s="54">
        <v>97</v>
      </c>
      <c r="AN50" s="54">
        <v>286</v>
      </c>
      <c r="AO50" s="53">
        <v>118</v>
      </c>
      <c r="AP50" s="53">
        <v>43</v>
      </c>
      <c r="AQ50" s="53">
        <v>351</v>
      </c>
      <c r="AR50" s="53">
        <v>-38</v>
      </c>
      <c r="AS50" s="53">
        <v>-303</v>
      </c>
      <c r="AT50" s="53">
        <v>175</v>
      </c>
      <c r="AU50" s="53" t="s">
        <v>423</v>
      </c>
      <c r="AV50" s="56">
        <v>274.14631284172907</v>
      </c>
      <c r="AW50" s="54">
        <v>201.24255063678697</v>
      </c>
      <c r="AX50" s="54">
        <v>460.74342821689567</v>
      </c>
      <c r="AY50" s="54">
        <v>257.84804480699285</v>
      </c>
      <c r="AZ50" s="54">
        <v>193.94544768843588</v>
      </c>
      <c r="BA50" s="54">
        <v>346.09455157674489</v>
      </c>
      <c r="BB50" s="53">
        <v>265</v>
      </c>
      <c r="BC50" s="53">
        <v>163</v>
      </c>
      <c r="BD50" s="53">
        <v>383</v>
      </c>
      <c r="BE50" s="53">
        <v>209</v>
      </c>
      <c r="BF50" s="53">
        <v>161</v>
      </c>
      <c r="BG50" s="53">
        <v>275</v>
      </c>
      <c r="BH50" s="54">
        <v>251</v>
      </c>
      <c r="BI50" s="54">
        <v>155</v>
      </c>
      <c r="BJ50" s="54">
        <v>408</v>
      </c>
      <c r="BK50" s="53">
        <v>354</v>
      </c>
      <c r="BL50" s="53">
        <v>175</v>
      </c>
      <c r="BM50" s="53">
        <v>793</v>
      </c>
      <c r="BN50" s="53">
        <v>103</v>
      </c>
      <c r="BO50" s="53">
        <v>-189</v>
      </c>
      <c r="BP50" s="53">
        <v>557</v>
      </c>
      <c r="BQ50" s="53" t="s">
        <v>423</v>
      </c>
    </row>
    <row r="51" spans="1:69" x14ac:dyDescent="0.45">
      <c r="A51" s="51" t="s">
        <v>267</v>
      </c>
      <c r="B51" s="49" t="s">
        <v>49</v>
      </c>
      <c r="C51" s="51" t="s">
        <v>123</v>
      </c>
      <c r="D51" s="56">
        <v>127.04839526005885</v>
      </c>
      <c r="E51" s="54">
        <v>100.89178073841981</v>
      </c>
      <c r="F51" s="54">
        <v>172.24934677111136</v>
      </c>
      <c r="G51" s="54">
        <v>151.13142432424794</v>
      </c>
      <c r="H51" s="54">
        <v>97.095274763910524</v>
      </c>
      <c r="I51" s="54">
        <v>285.89572487439921</v>
      </c>
      <c r="J51" s="53">
        <v>180</v>
      </c>
      <c r="K51" s="53">
        <v>86</v>
      </c>
      <c r="L51" s="53">
        <v>290</v>
      </c>
      <c r="M51" s="53">
        <v>213</v>
      </c>
      <c r="N51" s="53">
        <v>126</v>
      </c>
      <c r="O51" s="53">
        <v>315</v>
      </c>
      <c r="P51" s="54">
        <v>68</v>
      </c>
      <c r="Q51" s="54">
        <v>45</v>
      </c>
      <c r="R51" s="54">
        <v>168</v>
      </c>
      <c r="S51" s="53">
        <v>379</v>
      </c>
      <c r="T51" s="53">
        <v>245</v>
      </c>
      <c r="U51" s="53">
        <v>591</v>
      </c>
      <c r="V51" s="53">
        <v>311</v>
      </c>
      <c r="W51" s="53">
        <v>138</v>
      </c>
      <c r="X51" s="53">
        <v>513</v>
      </c>
      <c r="Y51" s="53" t="s">
        <v>427</v>
      </c>
      <c r="Z51" s="56">
        <v>614.10665025578749</v>
      </c>
      <c r="AA51" s="54">
        <v>503.20674303702555</v>
      </c>
      <c r="AB51" s="54">
        <v>740.94739044162009</v>
      </c>
      <c r="AC51" s="54">
        <v>779.4178044389979</v>
      </c>
      <c r="AD51" s="54">
        <v>537.82864546871008</v>
      </c>
      <c r="AE51" s="54">
        <v>1113.7044733382847</v>
      </c>
      <c r="AF51" s="53">
        <v>479</v>
      </c>
      <c r="AG51" s="53">
        <v>297</v>
      </c>
      <c r="AH51" s="53">
        <v>752</v>
      </c>
      <c r="AI51" s="53">
        <v>457</v>
      </c>
      <c r="AJ51" s="53">
        <v>274</v>
      </c>
      <c r="AK51" s="53">
        <v>739</v>
      </c>
      <c r="AL51" s="54">
        <v>437</v>
      </c>
      <c r="AM51" s="54">
        <v>286</v>
      </c>
      <c r="AN51" s="54">
        <v>640</v>
      </c>
      <c r="AO51" s="53">
        <v>335</v>
      </c>
      <c r="AP51" s="53">
        <v>183</v>
      </c>
      <c r="AQ51" s="53">
        <v>717</v>
      </c>
      <c r="AR51" s="53">
        <v>-102</v>
      </c>
      <c r="AS51" s="53">
        <v>-647</v>
      </c>
      <c r="AT51" s="53">
        <v>291</v>
      </c>
      <c r="AU51" s="53" t="s">
        <v>423</v>
      </c>
      <c r="AV51" s="56">
        <v>1346.7685807150297</v>
      </c>
      <c r="AW51" s="54">
        <v>1095.4551052411953</v>
      </c>
      <c r="AX51" s="54">
        <v>1572.3501886839326</v>
      </c>
      <c r="AY51" s="54">
        <v>1359.5646324987013</v>
      </c>
      <c r="AZ51" s="54">
        <v>967.18120180086908</v>
      </c>
      <c r="BA51" s="54">
        <v>1705.7905387934352</v>
      </c>
      <c r="BB51" s="53">
        <v>1179</v>
      </c>
      <c r="BC51" s="53">
        <v>920</v>
      </c>
      <c r="BD51" s="53">
        <v>1572</v>
      </c>
      <c r="BE51" s="53">
        <v>1226</v>
      </c>
      <c r="BF51" s="53">
        <v>947</v>
      </c>
      <c r="BG51" s="53">
        <v>1605</v>
      </c>
      <c r="BH51" s="54">
        <v>1313</v>
      </c>
      <c r="BI51" s="54">
        <v>985</v>
      </c>
      <c r="BJ51" s="54">
        <v>1630</v>
      </c>
      <c r="BK51" s="53">
        <v>1534</v>
      </c>
      <c r="BL51" s="53">
        <v>1098</v>
      </c>
      <c r="BM51" s="53">
        <v>2055</v>
      </c>
      <c r="BN51" s="53">
        <v>221</v>
      </c>
      <c r="BO51" s="53">
        <v>-272</v>
      </c>
      <c r="BP51" s="53">
        <v>852</v>
      </c>
      <c r="BQ51" s="53" t="s">
        <v>423</v>
      </c>
    </row>
    <row r="52" spans="1:69" x14ac:dyDescent="0.45">
      <c r="A52" s="51" t="s">
        <v>268</v>
      </c>
      <c r="B52" s="49" t="s">
        <v>49</v>
      </c>
      <c r="C52" s="51" t="s">
        <v>128</v>
      </c>
      <c r="D52" s="56">
        <v>210.85469349799888</v>
      </c>
      <c r="E52" s="54">
        <v>110.3990738179622</v>
      </c>
      <c r="F52" s="54">
        <v>493.85428007300402</v>
      </c>
      <c r="G52" s="54">
        <v>315.44611810309954</v>
      </c>
      <c r="H52" s="54">
        <v>216.76262244152315</v>
      </c>
      <c r="I52" s="54">
        <v>521.14553251848929</v>
      </c>
      <c r="J52" s="53">
        <v>185</v>
      </c>
      <c r="K52" s="53">
        <v>95</v>
      </c>
      <c r="L52" s="53">
        <v>288</v>
      </c>
      <c r="M52" s="53">
        <v>168</v>
      </c>
      <c r="N52" s="53">
        <v>85</v>
      </c>
      <c r="O52" s="53">
        <v>266</v>
      </c>
      <c r="P52" s="54">
        <v>114</v>
      </c>
      <c r="Q52" s="54">
        <v>61</v>
      </c>
      <c r="R52" s="54">
        <v>239</v>
      </c>
      <c r="S52" s="53">
        <v>255</v>
      </c>
      <c r="T52" s="53">
        <v>150</v>
      </c>
      <c r="U52" s="53">
        <v>412</v>
      </c>
      <c r="V52" s="53">
        <v>141</v>
      </c>
      <c r="W52" s="53">
        <v>-34</v>
      </c>
      <c r="X52" s="53">
        <v>313</v>
      </c>
      <c r="Y52" s="53" t="s">
        <v>423</v>
      </c>
      <c r="Z52" s="56">
        <v>415.80277226979803</v>
      </c>
      <c r="AA52" s="54">
        <v>289</v>
      </c>
      <c r="AB52" s="54">
        <v>573.03139669436268</v>
      </c>
      <c r="AC52" s="54">
        <v>462.41297472545307</v>
      </c>
      <c r="AD52" s="54">
        <v>355.72404492381793</v>
      </c>
      <c r="AE52" s="54">
        <v>571.99585300743331</v>
      </c>
      <c r="AF52" s="53">
        <v>394</v>
      </c>
      <c r="AG52" s="53">
        <v>255</v>
      </c>
      <c r="AH52" s="53">
        <v>598</v>
      </c>
      <c r="AI52" s="53">
        <v>389</v>
      </c>
      <c r="AJ52" s="53">
        <v>232</v>
      </c>
      <c r="AK52" s="53">
        <v>596</v>
      </c>
      <c r="AL52" s="54">
        <v>313</v>
      </c>
      <c r="AM52" s="54">
        <v>145</v>
      </c>
      <c r="AN52" s="54">
        <v>516</v>
      </c>
      <c r="AO52" s="53">
        <v>347</v>
      </c>
      <c r="AP52" s="53">
        <v>157</v>
      </c>
      <c r="AQ52" s="53">
        <v>637</v>
      </c>
      <c r="AR52" s="53">
        <v>34</v>
      </c>
      <c r="AS52" s="53">
        <v>-360</v>
      </c>
      <c r="AT52" s="53">
        <v>379</v>
      </c>
      <c r="AU52" s="53" t="s">
        <v>423</v>
      </c>
      <c r="AV52" s="56">
        <v>1044.2463171545837</v>
      </c>
      <c r="AW52" s="54">
        <v>781</v>
      </c>
      <c r="AX52" s="54">
        <v>1281.2581862682225</v>
      </c>
      <c r="AY52" s="54">
        <v>1097.2003649828771</v>
      </c>
      <c r="AZ52" s="54">
        <v>842.18444777756781</v>
      </c>
      <c r="BA52" s="54">
        <v>1308.5962582028794</v>
      </c>
      <c r="BB52" s="53">
        <v>961</v>
      </c>
      <c r="BC52" s="53">
        <v>757</v>
      </c>
      <c r="BD52" s="53">
        <v>1274</v>
      </c>
      <c r="BE52" s="53">
        <v>1031</v>
      </c>
      <c r="BF52" s="53">
        <v>781</v>
      </c>
      <c r="BG52" s="53">
        <v>1333</v>
      </c>
      <c r="BH52" s="54">
        <v>1059</v>
      </c>
      <c r="BI52" s="54">
        <v>734</v>
      </c>
      <c r="BJ52" s="54">
        <v>1385</v>
      </c>
      <c r="BK52" s="53">
        <v>1149</v>
      </c>
      <c r="BL52" s="53">
        <v>785</v>
      </c>
      <c r="BM52" s="53">
        <v>1573</v>
      </c>
      <c r="BN52" s="53">
        <v>90</v>
      </c>
      <c r="BO52" s="53">
        <v>-428</v>
      </c>
      <c r="BP52" s="53">
        <v>624</v>
      </c>
      <c r="BQ52" s="53" t="s">
        <v>423</v>
      </c>
    </row>
    <row r="53" spans="1:69" x14ac:dyDescent="0.45">
      <c r="A53" s="51" t="s">
        <v>269</v>
      </c>
      <c r="B53" s="49" t="s">
        <v>49</v>
      </c>
      <c r="C53" s="51" t="s">
        <v>134</v>
      </c>
      <c r="D53" s="56">
        <v>89.582922822681255</v>
      </c>
      <c r="E53" s="54">
        <v>66.439305965957359</v>
      </c>
      <c r="F53" s="54">
        <v>224.91911809719224</v>
      </c>
      <c r="G53" s="54">
        <v>80.107629315341569</v>
      </c>
      <c r="H53" s="54">
        <v>59.740495517345032</v>
      </c>
      <c r="I53" s="54">
        <v>166.99308049619813</v>
      </c>
      <c r="J53" s="53">
        <v>60</v>
      </c>
      <c r="K53" s="53">
        <v>22</v>
      </c>
      <c r="L53" s="53">
        <v>227</v>
      </c>
      <c r="M53" s="53">
        <v>32</v>
      </c>
      <c r="N53" s="53">
        <v>11</v>
      </c>
      <c r="O53" s="53">
        <v>96</v>
      </c>
      <c r="P53" s="54">
        <v>38</v>
      </c>
      <c r="Q53" s="54">
        <v>7</v>
      </c>
      <c r="R53" s="54">
        <v>130</v>
      </c>
      <c r="S53" s="53">
        <v>73</v>
      </c>
      <c r="T53" s="53">
        <v>18</v>
      </c>
      <c r="U53" s="53">
        <v>202</v>
      </c>
      <c r="V53" s="53">
        <v>35</v>
      </c>
      <c r="W53" s="53">
        <v>-74</v>
      </c>
      <c r="X53" s="53">
        <v>167</v>
      </c>
      <c r="Y53" s="53" t="s">
        <v>423</v>
      </c>
      <c r="Z53" s="56">
        <v>176.23469995568743</v>
      </c>
      <c r="AA53" s="54">
        <v>128.95744716066238</v>
      </c>
      <c r="AB53" s="54">
        <v>233.376798284194</v>
      </c>
      <c r="AC53" s="54">
        <v>211.76487687840552</v>
      </c>
      <c r="AD53" s="54">
        <v>162.6832047003339</v>
      </c>
      <c r="AE53" s="54">
        <v>351.01426504299366</v>
      </c>
      <c r="AF53" s="53">
        <v>199</v>
      </c>
      <c r="AG53" s="53">
        <v>110</v>
      </c>
      <c r="AH53" s="53">
        <v>436</v>
      </c>
      <c r="AI53" s="53">
        <v>174</v>
      </c>
      <c r="AJ53" s="53">
        <v>73</v>
      </c>
      <c r="AK53" s="53">
        <v>339</v>
      </c>
      <c r="AL53" s="54">
        <v>141</v>
      </c>
      <c r="AM53" s="54">
        <v>53</v>
      </c>
      <c r="AN53" s="54">
        <v>332</v>
      </c>
      <c r="AO53" s="53">
        <v>131</v>
      </c>
      <c r="AP53" s="53">
        <v>52</v>
      </c>
      <c r="AQ53" s="53">
        <v>349</v>
      </c>
      <c r="AR53" s="53">
        <v>-10</v>
      </c>
      <c r="AS53" s="53">
        <v>-300</v>
      </c>
      <c r="AT53" s="53">
        <v>201</v>
      </c>
      <c r="AU53" s="53" t="s">
        <v>423</v>
      </c>
      <c r="AV53" s="56">
        <v>374.18237722163127</v>
      </c>
      <c r="AW53" s="54">
        <v>276.58979584023587</v>
      </c>
      <c r="AX53" s="54">
        <v>459.38406303608656</v>
      </c>
      <c r="AY53" s="54">
        <v>302.12749380625297</v>
      </c>
      <c r="AZ53" s="54">
        <v>228.19003781685475</v>
      </c>
      <c r="BA53" s="54">
        <v>467.47193629057983</v>
      </c>
      <c r="BB53" s="53">
        <v>285</v>
      </c>
      <c r="BC53" s="53">
        <v>189</v>
      </c>
      <c r="BD53" s="53">
        <v>587</v>
      </c>
      <c r="BE53" s="53">
        <v>273</v>
      </c>
      <c r="BF53" s="53">
        <v>169</v>
      </c>
      <c r="BG53" s="53">
        <v>505</v>
      </c>
      <c r="BH53" s="54">
        <v>313</v>
      </c>
      <c r="BI53" s="54">
        <v>117</v>
      </c>
      <c r="BJ53" s="54">
        <v>501</v>
      </c>
      <c r="BK53" s="53">
        <v>387</v>
      </c>
      <c r="BL53" s="53">
        <v>210</v>
      </c>
      <c r="BM53" s="53">
        <v>683</v>
      </c>
      <c r="BN53" s="53">
        <v>74</v>
      </c>
      <c r="BO53" s="53">
        <v>-219</v>
      </c>
      <c r="BP53" s="53">
        <v>443</v>
      </c>
      <c r="BQ53" s="53" t="s">
        <v>423</v>
      </c>
    </row>
    <row r="54" spans="1:69" x14ac:dyDescent="0.45">
      <c r="A54" s="51" t="s">
        <v>270</v>
      </c>
      <c r="B54" s="49" t="s">
        <v>49</v>
      </c>
      <c r="C54" s="51" t="s">
        <v>138</v>
      </c>
      <c r="D54" s="56">
        <v>595.40940675598836</v>
      </c>
      <c r="E54" s="54">
        <v>391.59929601376922</v>
      </c>
      <c r="F54" s="54">
        <v>880.80381337946312</v>
      </c>
      <c r="G54" s="54">
        <v>604.34173880152684</v>
      </c>
      <c r="H54" s="54">
        <v>488.88097033197181</v>
      </c>
      <c r="I54" s="54">
        <v>846.70613793204336</v>
      </c>
      <c r="J54" s="53">
        <v>355</v>
      </c>
      <c r="K54" s="53">
        <v>223</v>
      </c>
      <c r="L54" s="53">
        <v>525</v>
      </c>
      <c r="M54" s="53">
        <v>269</v>
      </c>
      <c r="N54" s="53">
        <v>183</v>
      </c>
      <c r="O54" s="53">
        <v>411</v>
      </c>
      <c r="P54" s="54">
        <v>162</v>
      </c>
      <c r="Q54" s="54">
        <v>109</v>
      </c>
      <c r="R54" s="54">
        <v>257</v>
      </c>
      <c r="S54" s="53">
        <v>444</v>
      </c>
      <c r="T54" s="53">
        <v>275</v>
      </c>
      <c r="U54" s="53">
        <v>668</v>
      </c>
      <c r="V54" s="53">
        <v>282</v>
      </c>
      <c r="W54" s="53">
        <v>74</v>
      </c>
      <c r="X54" s="53">
        <v>516</v>
      </c>
      <c r="Y54" s="53" t="s">
        <v>427</v>
      </c>
      <c r="Z54" s="56">
        <v>711.98593262844099</v>
      </c>
      <c r="AA54" s="54">
        <v>576</v>
      </c>
      <c r="AB54" s="54">
        <v>864.42357254899946</v>
      </c>
      <c r="AC54" s="54">
        <v>1020.1744051427761</v>
      </c>
      <c r="AD54" s="54">
        <v>844.18088153215479</v>
      </c>
      <c r="AE54" s="54">
        <v>1254.7968527355454</v>
      </c>
      <c r="AF54" s="53">
        <v>952</v>
      </c>
      <c r="AG54" s="53">
        <v>840</v>
      </c>
      <c r="AH54" s="53">
        <v>1240</v>
      </c>
      <c r="AI54" s="53">
        <v>909</v>
      </c>
      <c r="AJ54" s="53">
        <v>724</v>
      </c>
      <c r="AK54" s="53">
        <v>1166</v>
      </c>
      <c r="AL54" s="54">
        <v>854</v>
      </c>
      <c r="AM54" s="54">
        <v>630</v>
      </c>
      <c r="AN54" s="54">
        <v>1146</v>
      </c>
      <c r="AO54" s="53">
        <v>628</v>
      </c>
      <c r="AP54" s="53">
        <v>314</v>
      </c>
      <c r="AQ54" s="53">
        <v>1022</v>
      </c>
      <c r="AR54" s="53">
        <v>-226</v>
      </c>
      <c r="AS54" s="53">
        <v>-707</v>
      </c>
      <c r="AT54" s="53">
        <v>247</v>
      </c>
      <c r="AU54" s="53" t="s">
        <v>423</v>
      </c>
      <c r="AV54" s="56">
        <v>787.69140844408605</v>
      </c>
      <c r="AW54" s="54">
        <v>609.02310811383052</v>
      </c>
      <c r="AX54" s="54">
        <v>979.98911765224022</v>
      </c>
      <c r="AY54" s="54">
        <v>841.48385605569729</v>
      </c>
      <c r="AZ54" s="54">
        <v>703.04676575855285</v>
      </c>
      <c r="BA54" s="54">
        <v>1027.2613795250784</v>
      </c>
      <c r="BB54" s="53">
        <v>1127</v>
      </c>
      <c r="BC54" s="53">
        <v>869</v>
      </c>
      <c r="BD54" s="53">
        <v>1277</v>
      </c>
      <c r="BE54" s="53">
        <v>1083</v>
      </c>
      <c r="BF54" s="53">
        <v>886</v>
      </c>
      <c r="BG54" s="53">
        <v>1372</v>
      </c>
      <c r="BH54" s="54">
        <v>861</v>
      </c>
      <c r="BI54" s="54">
        <v>631</v>
      </c>
      <c r="BJ54" s="54">
        <v>1109</v>
      </c>
      <c r="BK54" s="53">
        <v>1191</v>
      </c>
      <c r="BL54" s="53">
        <v>836</v>
      </c>
      <c r="BM54" s="53">
        <v>1636</v>
      </c>
      <c r="BN54" s="53">
        <v>330</v>
      </c>
      <c r="BO54" s="53">
        <v>-112</v>
      </c>
      <c r="BP54" s="53">
        <v>812</v>
      </c>
      <c r="BQ54" s="53" t="s">
        <v>423</v>
      </c>
    </row>
    <row r="55" spans="1:69" x14ac:dyDescent="0.45">
      <c r="A55" s="51" t="s">
        <v>271</v>
      </c>
      <c r="B55" s="49" t="s">
        <v>49</v>
      </c>
      <c r="C55" s="51" t="s">
        <v>156</v>
      </c>
      <c r="D55" s="56">
        <v>214.94178818484372</v>
      </c>
      <c r="E55" s="54">
        <v>167.75238400020046</v>
      </c>
      <c r="F55" s="54">
        <v>337.76257622295003</v>
      </c>
      <c r="G55" s="54">
        <v>251.63540868898011</v>
      </c>
      <c r="H55" s="54">
        <v>169.69891910599404</v>
      </c>
      <c r="I55" s="54">
        <v>509.08358739099953</v>
      </c>
      <c r="J55" s="53">
        <v>174</v>
      </c>
      <c r="K55" s="53">
        <v>94</v>
      </c>
      <c r="L55" s="53">
        <v>300</v>
      </c>
      <c r="M55" s="53">
        <v>117</v>
      </c>
      <c r="N55" s="53">
        <v>60</v>
      </c>
      <c r="O55" s="53">
        <v>267</v>
      </c>
      <c r="P55" s="54">
        <v>90</v>
      </c>
      <c r="Q55" s="54">
        <v>32</v>
      </c>
      <c r="R55" s="54">
        <v>200</v>
      </c>
      <c r="S55" s="53">
        <v>171</v>
      </c>
      <c r="T55" s="53">
        <v>56</v>
      </c>
      <c r="U55" s="53">
        <v>397</v>
      </c>
      <c r="V55" s="53">
        <v>81</v>
      </c>
      <c r="W55" s="53">
        <v>-65</v>
      </c>
      <c r="X55" s="53">
        <v>322</v>
      </c>
      <c r="Y55" s="53" t="s">
        <v>423</v>
      </c>
      <c r="Z55" s="56">
        <v>359.03427997976172</v>
      </c>
      <c r="AA55" s="54">
        <v>283.22426212619968</v>
      </c>
      <c r="AB55" s="54">
        <v>432.08827181432252</v>
      </c>
      <c r="AC55" s="54">
        <v>486.47457045802491</v>
      </c>
      <c r="AD55" s="54">
        <v>366.62691025524657</v>
      </c>
      <c r="AE55" s="54">
        <v>726.84389020197659</v>
      </c>
      <c r="AF55" s="53">
        <v>324</v>
      </c>
      <c r="AG55" s="53">
        <v>260</v>
      </c>
      <c r="AH55" s="53">
        <v>511</v>
      </c>
      <c r="AI55" s="53">
        <v>349</v>
      </c>
      <c r="AJ55" s="53">
        <v>250</v>
      </c>
      <c r="AK55" s="53">
        <v>532</v>
      </c>
      <c r="AL55" s="54">
        <v>346</v>
      </c>
      <c r="AM55" s="54">
        <v>194</v>
      </c>
      <c r="AN55" s="54">
        <v>537</v>
      </c>
      <c r="AO55" s="53">
        <v>341</v>
      </c>
      <c r="AP55" s="53">
        <v>131</v>
      </c>
      <c r="AQ55" s="53">
        <v>712</v>
      </c>
      <c r="AR55" s="53">
        <v>-5</v>
      </c>
      <c r="AS55" s="53">
        <v>-335</v>
      </c>
      <c r="AT55" s="53">
        <v>394</v>
      </c>
      <c r="AU55" s="53" t="s">
        <v>423</v>
      </c>
      <c r="AV55" s="56">
        <v>443.02393183539465</v>
      </c>
      <c r="AW55" s="54">
        <v>357.06165932379071</v>
      </c>
      <c r="AX55" s="54">
        <v>524.85981094597742</v>
      </c>
      <c r="AY55" s="54">
        <v>569.89002085299501</v>
      </c>
      <c r="AZ55" s="54">
        <v>420.39100949566483</v>
      </c>
      <c r="BA55" s="54">
        <v>856.27221012526013</v>
      </c>
      <c r="BB55" s="53">
        <v>588</v>
      </c>
      <c r="BC55" s="53">
        <v>385</v>
      </c>
      <c r="BD55" s="53">
        <v>717</v>
      </c>
      <c r="BE55" s="53">
        <v>558</v>
      </c>
      <c r="BF55" s="53">
        <v>422</v>
      </c>
      <c r="BG55" s="53">
        <v>793</v>
      </c>
      <c r="BH55" s="54">
        <v>459</v>
      </c>
      <c r="BI55" s="54">
        <v>273</v>
      </c>
      <c r="BJ55" s="54">
        <v>670</v>
      </c>
      <c r="BK55" s="53">
        <v>698</v>
      </c>
      <c r="BL55" s="53">
        <v>364</v>
      </c>
      <c r="BM55" s="53">
        <v>1184</v>
      </c>
      <c r="BN55" s="53">
        <v>239</v>
      </c>
      <c r="BO55" s="53">
        <v>-176</v>
      </c>
      <c r="BP55" s="53">
        <v>769</v>
      </c>
      <c r="BQ55" s="53" t="s">
        <v>423</v>
      </c>
    </row>
    <row r="56" spans="1:69" x14ac:dyDescent="0.45">
      <c r="A56" s="51" t="s">
        <v>272</v>
      </c>
      <c r="B56" s="49" t="s">
        <v>49</v>
      </c>
      <c r="C56" s="51" t="s">
        <v>158</v>
      </c>
      <c r="D56" s="56">
        <v>32.336028533761301</v>
      </c>
      <c r="E56" s="54">
        <v>25.014344586710326</v>
      </c>
      <c r="F56" s="54">
        <v>80.04912480091572</v>
      </c>
      <c r="G56" s="54">
        <v>29.266801335587022</v>
      </c>
      <c r="H56" s="54">
        <v>21.270374018449452</v>
      </c>
      <c r="I56" s="54">
        <v>84.653754951895507</v>
      </c>
      <c r="J56" s="53">
        <v>73</v>
      </c>
      <c r="K56" s="53">
        <v>24</v>
      </c>
      <c r="L56" s="53">
        <v>489</v>
      </c>
      <c r="M56" s="53">
        <v>30</v>
      </c>
      <c r="N56" s="53">
        <v>9</v>
      </c>
      <c r="O56" s="53">
        <v>95</v>
      </c>
      <c r="P56" s="54">
        <v>52</v>
      </c>
      <c r="Q56" s="54">
        <v>11</v>
      </c>
      <c r="R56" s="54">
        <v>137</v>
      </c>
      <c r="S56" s="53">
        <v>38</v>
      </c>
      <c r="T56" s="53">
        <v>12</v>
      </c>
      <c r="U56" s="53">
        <v>124</v>
      </c>
      <c r="V56" s="53">
        <v>-14</v>
      </c>
      <c r="W56" s="53">
        <v>-110</v>
      </c>
      <c r="X56" s="53">
        <v>85</v>
      </c>
      <c r="Y56" s="53" t="s">
        <v>423</v>
      </c>
      <c r="Z56" s="56">
        <v>142.69340398184232</v>
      </c>
      <c r="AA56" s="54">
        <v>106.76392983579606</v>
      </c>
      <c r="AB56" s="54">
        <v>208.22295425291199</v>
      </c>
      <c r="AC56" s="54">
        <v>166.08816857596216</v>
      </c>
      <c r="AD56" s="54">
        <v>115.61102710981562</v>
      </c>
      <c r="AE56" s="54">
        <v>293.89712379877528</v>
      </c>
      <c r="AF56" s="53">
        <v>155</v>
      </c>
      <c r="AG56" s="53">
        <v>80</v>
      </c>
      <c r="AH56" s="53">
        <v>496</v>
      </c>
      <c r="AI56" s="53">
        <v>156</v>
      </c>
      <c r="AJ56" s="53">
        <v>83</v>
      </c>
      <c r="AK56" s="53">
        <v>398</v>
      </c>
      <c r="AL56" s="54">
        <v>177</v>
      </c>
      <c r="AM56" s="54">
        <v>89</v>
      </c>
      <c r="AN56" s="54">
        <v>387</v>
      </c>
      <c r="AO56" s="53">
        <v>153</v>
      </c>
      <c r="AP56" s="53">
        <v>62</v>
      </c>
      <c r="AQ56" s="53">
        <v>368</v>
      </c>
      <c r="AR56" s="53">
        <v>-24</v>
      </c>
      <c r="AS56" s="53">
        <v>-260</v>
      </c>
      <c r="AT56" s="53">
        <v>208</v>
      </c>
      <c r="AU56" s="53" t="s">
        <v>423</v>
      </c>
      <c r="AV56" s="56">
        <v>328.97056748439644</v>
      </c>
      <c r="AW56" s="54">
        <v>263.51030436848311</v>
      </c>
      <c r="AX56" s="54">
        <v>434.08927871900715</v>
      </c>
      <c r="AY56" s="54">
        <v>324.64503008845077</v>
      </c>
      <c r="AZ56" s="54">
        <v>238.87536437125644</v>
      </c>
      <c r="BA56" s="54">
        <v>541.76842580572645</v>
      </c>
      <c r="BB56" s="53">
        <v>337</v>
      </c>
      <c r="BC56" s="53">
        <v>192</v>
      </c>
      <c r="BD56" s="53">
        <v>781</v>
      </c>
      <c r="BE56" s="53">
        <v>332</v>
      </c>
      <c r="BF56" s="53">
        <v>199</v>
      </c>
      <c r="BG56" s="53">
        <v>714</v>
      </c>
      <c r="BH56" s="54">
        <v>399</v>
      </c>
      <c r="BI56" s="54">
        <v>252</v>
      </c>
      <c r="BJ56" s="54">
        <v>665</v>
      </c>
      <c r="BK56" s="53">
        <v>410</v>
      </c>
      <c r="BL56" s="53">
        <v>210</v>
      </c>
      <c r="BM56" s="53">
        <v>654</v>
      </c>
      <c r="BN56" s="53">
        <v>11</v>
      </c>
      <c r="BO56" s="53">
        <v>-364</v>
      </c>
      <c r="BP56" s="53">
        <v>306</v>
      </c>
      <c r="BQ56" s="53" t="s">
        <v>423</v>
      </c>
    </row>
    <row r="57" spans="1:69" x14ac:dyDescent="0.45">
      <c r="A57" s="51" t="s">
        <v>273</v>
      </c>
      <c r="B57" s="49" t="s">
        <v>49</v>
      </c>
      <c r="C57" s="51" t="s">
        <v>174</v>
      </c>
      <c r="D57" s="56">
        <v>382.2377096878821</v>
      </c>
      <c r="E57" s="54">
        <v>253.78918963077521</v>
      </c>
      <c r="F57" s="54">
        <v>630.04450885032577</v>
      </c>
      <c r="G57" s="54">
        <v>234.06454925137976</v>
      </c>
      <c r="H57" s="54">
        <v>171.77431016089179</v>
      </c>
      <c r="I57" s="54">
        <v>371.05557022542678</v>
      </c>
      <c r="J57" s="53">
        <v>208</v>
      </c>
      <c r="K57" s="53">
        <v>97</v>
      </c>
      <c r="L57" s="53">
        <v>330</v>
      </c>
      <c r="M57" s="53">
        <v>199</v>
      </c>
      <c r="N57" s="53">
        <v>108</v>
      </c>
      <c r="O57" s="53">
        <v>304</v>
      </c>
      <c r="P57" s="54">
        <v>144</v>
      </c>
      <c r="Q57" s="54">
        <v>69</v>
      </c>
      <c r="R57" s="54">
        <v>418</v>
      </c>
      <c r="S57" s="53">
        <v>267</v>
      </c>
      <c r="T57" s="53">
        <v>145</v>
      </c>
      <c r="U57" s="53">
        <v>415</v>
      </c>
      <c r="V57" s="53">
        <v>123</v>
      </c>
      <c r="W57" s="53">
        <v>-172</v>
      </c>
      <c r="X57" s="53">
        <v>305</v>
      </c>
      <c r="Y57" s="53" t="s">
        <v>423</v>
      </c>
      <c r="Z57" s="56">
        <v>398.54767157282629</v>
      </c>
      <c r="AA57" s="54">
        <v>308.65969452456125</v>
      </c>
      <c r="AB57" s="54">
        <v>498.96875274745912</v>
      </c>
      <c r="AC57" s="54">
        <v>551.91583408365875</v>
      </c>
      <c r="AD57" s="54">
        <v>450.18421109301147</v>
      </c>
      <c r="AE57" s="54">
        <v>674.75965245717214</v>
      </c>
      <c r="AF57" s="53">
        <v>406</v>
      </c>
      <c r="AG57" s="53">
        <v>235</v>
      </c>
      <c r="AH57" s="53">
        <v>662</v>
      </c>
      <c r="AI57" s="53">
        <v>380</v>
      </c>
      <c r="AJ57" s="53">
        <v>221</v>
      </c>
      <c r="AK57" s="53">
        <v>636</v>
      </c>
      <c r="AL57" s="54">
        <v>341</v>
      </c>
      <c r="AM57" s="54">
        <v>150</v>
      </c>
      <c r="AN57" s="54">
        <v>573</v>
      </c>
      <c r="AO57" s="53">
        <v>343</v>
      </c>
      <c r="AP57" s="53">
        <v>165</v>
      </c>
      <c r="AQ57" s="53">
        <v>664</v>
      </c>
      <c r="AR57" s="53">
        <v>2</v>
      </c>
      <c r="AS57" s="53">
        <v>-451</v>
      </c>
      <c r="AT57" s="53">
        <v>350</v>
      </c>
      <c r="AU57" s="53" t="s">
        <v>423</v>
      </c>
      <c r="AV57" s="56">
        <v>1272.1847471528142</v>
      </c>
      <c r="AW57" s="54">
        <v>1004.6834165016697</v>
      </c>
      <c r="AX57" s="54">
        <v>1510.9035265360853</v>
      </c>
      <c r="AY57" s="54">
        <v>1453.4610235198977</v>
      </c>
      <c r="AZ57" s="54">
        <v>1185.2501674842081</v>
      </c>
      <c r="BA57" s="54">
        <v>1688.2789146603347</v>
      </c>
      <c r="BB57" s="53">
        <v>1172</v>
      </c>
      <c r="BC57" s="53">
        <v>967</v>
      </c>
      <c r="BD57" s="53">
        <v>1533</v>
      </c>
      <c r="BE57" s="53">
        <v>1250</v>
      </c>
      <c r="BF57" s="53">
        <v>941</v>
      </c>
      <c r="BG57" s="53">
        <v>1598</v>
      </c>
      <c r="BH57" s="54">
        <v>1306</v>
      </c>
      <c r="BI57" s="54">
        <v>960</v>
      </c>
      <c r="BJ57" s="54">
        <v>1645</v>
      </c>
      <c r="BK57" s="53">
        <v>1370</v>
      </c>
      <c r="BL57" s="53">
        <v>987</v>
      </c>
      <c r="BM57" s="53">
        <v>1879</v>
      </c>
      <c r="BN57" s="53">
        <v>64</v>
      </c>
      <c r="BO57" s="53">
        <v>-448</v>
      </c>
      <c r="BP57" s="53">
        <v>685</v>
      </c>
      <c r="BQ57" s="53" t="s">
        <v>423</v>
      </c>
    </row>
    <row r="58" spans="1:69" x14ac:dyDescent="0.45">
      <c r="A58" s="51" t="s">
        <v>274</v>
      </c>
      <c r="B58" s="49" t="s">
        <v>49</v>
      </c>
      <c r="C58" s="51" t="s">
        <v>183</v>
      </c>
      <c r="D58" s="56">
        <v>70.299176928290649</v>
      </c>
      <c r="E58" s="54">
        <v>54.048136589306914</v>
      </c>
      <c r="F58" s="54">
        <v>124.1214790817542</v>
      </c>
      <c r="G58" s="54">
        <v>100.53263826718472</v>
      </c>
      <c r="H58" s="54">
        <v>80.276203366596107</v>
      </c>
      <c r="I58" s="54">
        <v>386.6172791728618</v>
      </c>
      <c r="J58" s="53">
        <v>43</v>
      </c>
      <c r="K58" s="53">
        <v>13</v>
      </c>
      <c r="L58" s="53">
        <v>315</v>
      </c>
      <c r="M58" s="53">
        <v>65</v>
      </c>
      <c r="N58" s="53">
        <v>23</v>
      </c>
      <c r="O58" s="53">
        <v>131</v>
      </c>
      <c r="P58" s="54">
        <v>69</v>
      </c>
      <c r="Q58" s="54">
        <v>16</v>
      </c>
      <c r="R58" s="54">
        <v>188</v>
      </c>
      <c r="S58" s="53">
        <v>32</v>
      </c>
      <c r="T58" s="53">
        <v>12</v>
      </c>
      <c r="U58" s="53">
        <v>117</v>
      </c>
      <c r="V58" s="53">
        <v>-37</v>
      </c>
      <c r="W58" s="53">
        <v>-173</v>
      </c>
      <c r="X58" s="53">
        <v>70</v>
      </c>
      <c r="Y58" s="53" t="s">
        <v>423</v>
      </c>
      <c r="Z58" s="56">
        <v>231.80457234469293</v>
      </c>
      <c r="AA58" s="54">
        <v>166.12862144060202</v>
      </c>
      <c r="AB58" s="54">
        <v>315.25637635093523</v>
      </c>
      <c r="AC58" s="54">
        <v>219.28717199409471</v>
      </c>
      <c r="AD58" s="54">
        <v>131.13816060229905</v>
      </c>
      <c r="AE58" s="54">
        <v>307.60450243162666</v>
      </c>
      <c r="AF58" s="53">
        <v>205</v>
      </c>
      <c r="AG58" s="53">
        <v>98</v>
      </c>
      <c r="AH58" s="53">
        <v>335</v>
      </c>
      <c r="AI58" s="53">
        <v>172</v>
      </c>
      <c r="AJ58" s="53">
        <v>105</v>
      </c>
      <c r="AK58" s="53">
        <v>298</v>
      </c>
      <c r="AL58" s="54">
        <v>215</v>
      </c>
      <c r="AM58" s="54">
        <v>93</v>
      </c>
      <c r="AN58" s="54">
        <v>389</v>
      </c>
      <c r="AO58" s="53">
        <v>159</v>
      </c>
      <c r="AP58" s="53">
        <v>61</v>
      </c>
      <c r="AQ58" s="53">
        <v>351</v>
      </c>
      <c r="AR58" s="53">
        <v>-56</v>
      </c>
      <c r="AS58" s="53">
        <v>-292</v>
      </c>
      <c r="AT58" s="53">
        <v>183</v>
      </c>
      <c r="AU58" s="53" t="s">
        <v>423</v>
      </c>
      <c r="AV58" s="56">
        <v>430.89625072701648</v>
      </c>
      <c r="AW58" s="54">
        <v>352.2409652452622</v>
      </c>
      <c r="AX58" s="54">
        <v>565.05102061772595</v>
      </c>
      <c r="AY58" s="54">
        <v>350.18018973872051</v>
      </c>
      <c r="AZ58" s="54">
        <v>199.93632301394291</v>
      </c>
      <c r="BA58" s="54">
        <v>486.75963578803851</v>
      </c>
      <c r="BB58" s="53">
        <v>299</v>
      </c>
      <c r="BC58" s="53">
        <v>223</v>
      </c>
      <c r="BD58" s="53">
        <v>435</v>
      </c>
      <c r="BE58" s="53">
        <v>503</v>
      </c>
      <c r="BF58" s="53">
        <v>354</v>
      </c>
      <c r="BG58" s="53">
        <v>743</v>
      </c>
      <c r="BH58" s="54">
        <v>452</v>
      </c>
      <c r="BI58" s="54">
        <v>261</v>
      </c>
      <c r="BJ58" s="54">
        <v>697</v>
      </c>
      <c r="BK58" s="53">
        <v>418</v>
      </c>
      <c r="BL58" s="53">
        <v>234</v>
      </c>
      <c r="BM58" s="53">
        <v>640</v>
      </c>
      <c r="BN58" s="53">
        <v>-34</v>
      </c>
      <c r="BO58" s="53">
        <v>-346</v>
      </c>
      <c r="BP58" s="53">
        <v>251</v>
      </c>
      <c r="BQ58" s="53" t="s">
        <v>423</v>
      </c>
    </row>
    <row r="59" spans="1:69" x14ac:dyDescent="0.45">
      <c r="A59" s="51" t="s">
        <v>275</v>
      </c>
      <c r="B59" s="49" t="s">
        <v>49</v>
      </c>
      <c r="C59" s="51" t="s">
        <v>189</v>
      </c>
      <c r="D59" s="56">
        <v>424.17054016072484</v>
      </c>
      <c r="E59" s="54">
        <v>244.53314028111203</v>
      </c>
      <c r="F59" s="54">
        <v>729.89819622923346</v>
      </c>
      <c r="G59" s="54">
        <v>292.17288827085446</v>
      </c>
      <c r="H59" s="54">
        <v>241.05371618003451</v>
      </c>
      <c r="I59" s="54">
        <v>426.85493345337972</v>
      </c>
      <c r="J59" s="53">
        <v>258</v>
      </c>
      <c r="K59" s="53">
        <v>148</v>
      </c>
      <c r="L59" s="53">
        <v>359</v>
      </c>
      <c r="M59" s="53">
        <v>238</v>
      </c>
      <c r="N59" s="53">
        <v>135</v>
      </c>
      <c r="O59" s="53">
        <v>357</v>
      </c>
      <c r="P59" s="54">
        <v>120</v>
      </c>
      <c r="Q59" s="54">
        <v>55</v>
      </c>
      <c r="R59" s="54">
        <v>254</v>
      </c>
      <c r="S59" s="53">
        <v>204</v>
      </c>
      <c r="T59" s="53">
        <v>87</v>
      </c>
      <c r="U59" s="53">
        <v>335</v>
      </c>
      <c r="V59" s="53">
        <v>84</v>
      </c>
      <c r="W59" s="53">
        <v>-101</v>
      </c>
      <c r="X59" s="53">
        <v>230</v>
      </c>
      <c r="Y59" s="53" t="s">
        <v>423</v>
      </c>
      <c r="Z59" s="56">
        <v>949.67874977025747</v>
      </c>
      <c r="AA59" s="54">
        <v>787</v>
      </c>
      <c r="AB59" s="54">
        <v>1106.5245001984767</v>
      </c>
      <c r="AC59" s="54">
        <v>1340.9998387839937</v>
      </c>
      <c r="AD59" s="54">
        <v>1115.1493197934265</v>
      </c>
      <c r="AE59" s="54">
        <v>1548.0870337647186</v>
      </c>
      <c r="AF59" s="53">
        <v>934</v>
      </c>
      <c r="AG59" s="53">
        <v>811</v>
      </c>
      <c r="AH59" s="53">
        <v>1089</v>
      </c>
      <c r="AI59" s="53">
        <v>875</v>
      </c>
      <c r="AJ59" s="53">
        <v>565</v>
      </c>
      <c r="AK59" s="53">
        <v>1134</v>
      </c>
      <c r="AL59" s="54">
        <v>697</v>
      </c>
      <c r="AM59" s="54">
        <v>438</v>
      </c>
      <c r="AN59" s="54">
        <v>932</v>
      </c>
      <c r="AO59" s="53">
        <v>690</v>
      </c>
      <c r="AP59" s="53">
        <v>367</v>
      </c>
      <c r="AQ59" s="53">
        <v>1021</v>
      </c>
      <c r="AR59" s="53">
        <v>-7</v>
      </c>
      <c r="AS59" s="53">
        <v>-464</v>
      </c>
      <c r="AT59" s="53">
        <v>435</v>
      </c>
      <c r="AU59" s="53" t="s">
        <v>423</v>
      </c>
      <c r="AV59" s="56">
        <v>1265.1431699819614</v>
      </c>
      <c r="AW59" s="54">
        <v>1036.719666972165</v>
      </c>
      <c r="AX59" s="54">
        <v>1453.3886644094014</v>
      </c>
      <c r="AY59" s="54">
        <v>1413.5176213391342</v>
      </c>
      <c r="AZ59" s="54">
        <v>1175.1379372541112</v>
      </c>
      <c r="BA59" s="54">
        <v>1623.6028034985691</v>
      </c>
      <c r="BB59" s="53">
        <v>1410</v>
      </c>
      <c r="BC59" s="53">
        <v>1240</v>
      </c>
      <c r="BD59" s="53">
        <v>1613</v>
      </c>
      <c r="BE59" s="53">
        <v>1404</v>
      </c>
      <c r="BF59" s="53">
        <v>1131</v>
      </c>
      <c r="BG59" s="53">
        <v>1765</v>
      </c>
      <c r="BH59" s="54">
        <v>1492</v>
      </c>
      <c r="BI59" s="54">
        <v>1152</v>
      </c>
      <c r="BJ59" s="54">
        <v>1856</v>
      </c>
      <c r="BK59" s="53">
        <v>1672</v>
      </c>
      <c r="BL59" s="53">
        <v>1276</v>
      </c>
      <c r="BM59" s="53">
        <v>2139</v>
      </c>
      <c r="BN59" s="53">
        <v>180</v>
      </c>
      <c r="BO59" s="53">
        <v>-371</v>
      </c>
      <c r="BP59" s="53">
        <v>765</v>
      </c>
      <c r="BQ59" s="53" t="s">
        <v>423</v>
      </c>
    </row>
    <row r="60" spans="1:69" x14ac:dyDescent="0.45">
      <c r="A60" s="51" t="s">
        <v>276</v>
      </c>
      <c r="B60" s="49" t="s">
        <v>49</v>
      </c>
      <c r="C60" s="51" t="s">
        <v>193</v>
      </c>
      <c r="D60" s="56">
        <v>210.79541232857758</v>
      </c>
      <c r="E60" s="54">
        <v>148.85631145228558</v>
      </c>
      <c r="F60" s="54">
        <v>300.22984437782537</v>
      </c>
      <c r="G60" s="54">
        <v>250.08026255836319</v>
      </c>
      <c r="H60" s="54">
        <v>161.6849734810001</v>
      </c>
      <c r="I60" s="54">
        <v>433.27163433024947</v>
      </c>
      <c r="J60" s="53">
        <v>141</v>
      </c>
      <c r="K60" s="53">
        <v>99</v>
      </c>
      <c r="L60" s="53">
        <v>262</v>
      </c>
      <c r="M60" s="53">
        <v>190</v>
      </c>
      <c r="N60" s="53">
        <v>107</v>
      </c>
      <c r="O60" s="53">
        <v>302</v>
      </c>
      <c r="P60" s="54">
        <v>180</v>
      </c>
      <c r="Q60" s="54">
        <v>111</v>
      </c>
      <c r="R60" s="54">
        <v>351</v>
      </c>
      <c r="S60" s="53">
        <v>205</v>
      </c>
      <c r="T60" s="53">
        <v>100</v>
      </c>
      <c r="U60" s="53">
        <v>384</v>
      </c>
      <c r="V60" s="53">
        <v>25</v>
      </c>
      <c r="W60" s="53">
        <v>-176</v>
      </c>
      <c r="X60" s="53">
        <v>230</v>
      </c>
      <c r="Y60" s="53" t="s">
        <v>423</v>
      </c>
      <c r="Z60" s="56">
        <v>330.45435432067939</v>
      </c>
      <c r="AA60" s="54">
        <v>243</v>
      </c>
      <c r="AB60" s="54">
        <v>415.62569976499759</v>
      </c>
      <c r="AC60" s="54">
        <v>402.28040678371536</v>
      </c>
      <c r="AD60" s="54">
        <v>274.39272633456432</v>
      </c>
      <c r="AE60" s="54">
        <v>542.98742965025065</v>
      </c>
      <c r="AF60" s="53">
        <v>352</v>
      </c>
      <c r="AG60" s="53">
        <v>285</v>
      </c>
      <c r="AH60" s="53">
        <v>506</v>
      </c>
      <c r="AI60" s="53">
        <v>364</v>
      </c>
      <c r="AJ60" s="53">
        <v>228</v>
      </c>
      <c r="AK60" s="53">
        <v>564</v>
      </c>
      <c r="AL60" s="54">
        <v>448</v>
      </c>
      <c r="AM60" s="54">
        <v>317</v>
      </c>
      <c r="AN60" s="54">
        <v>631</v>
      </c>
      <c r="AO60" s="53">
        <v>342</v>
      </c>
      <c r="AP60" s="53">
        <v>141</v>
      </c>
      <c r="AQ60" s="53">
        <v>632</v>
      </c>
      <c r="AR60" s="53">
        <v>-106</v>
      </c>
      <c r="AS60" s="53">
        <v>-430</v>
      </c>
      <c r="AT60" s="53">
        <v>199</v>
      </c>
      <c r="AU60" s="53" t="s">
        <v>423</v>
      </c>
      <c r="AV60" s="56">
        <v>470.02224189634421</v>
      </c>
      <c r="AW60" s="54">
        <v>339</v>
      </c>
      <c r="AX60" s="54">
        <v>588.68499870549715</v>
      </c>
      <c r="AY60" s="54">
        <v>496.88017931631123</v>
      </c>
      <c r="AZ60" s="54">
        <v>339.55680253793895</v>
      </c>
      <c r="BA60" s="54">
        <v>651.44676116253129</v>
      </c>
      <c r="BB60" s="53">
        <v>653</v>
      </c>
      <c r="BC60" s="53">
        <v>484</v>
      </c>
      <c r="BD60" s="53">
        <v>798</v>
      </c>
      <c r="BE60" s="53">
        <v>613</v>
      </c>
      <c r="BF60" s="53">
        <v>414</v>
      </c>
      <c r="BG60" s="53">
        <v>872</v>
      </c>
      <c r="BH60" s="54">
        <v>702</v>
      </c>
      <c r="BI60" s="54">
        <v>544</v>
      </c>
      <c r="BJ60" s="54">
        <v>965</v>
      </c>
      <c r="BK60" s="53">
        <v>634</v>
      </c>
      <c r="BL60" s="53">
        <v>374</v>
      </c>
      <c r="BM60" s="53">
        <v>957</v>
      </c>
      <c r="BN60" s="53">
        <v>-68</v>
      </c>
      <c r="BO60" s="53">
        <v>-472</v>
      </c>
      <c r="BP60" s="53">
        <v>300</v>
      </c>
      <c r="BQ60" s="53" t="s">
        <v>423</v>
      </c>
    </row>
    <row r="61" spans="1:69" x14ac:dyDescent="0.45">
      <c r="A61" s="51" t="s">
        <v>277</v>
      </c>
      <c r="B61" s="49" t="s">
        <v>49</v>
      </c>
      <c r="C61" s="51" t="s">
        <v>194</v>
      </c>
      <c r="D61" s="56">
        <v>152.02392252628152</v>
      </c>
      <c r="E61" s="54">
        <v>108.76493228474264</v>
      </c>
      <c r="F61" s="54">
        <v>241.99664793198681</v>
      </c>
      <c r="G61" s="54">
        <v>103.00074202292453</v>
      </c>
      <c r="H61" s="54">
        <v>50.327423573040328</v>
      </c>
      <c r="I61" s="54">
        <v>431.01106999451486</v>
      </c>
      <c r="J61" s="53">
        <v>130</v>
      </c>
      <c r="K61" s="53">
        <v>47</v>
      </c>
      <c r="L61" s="53">
        <v>251</v>
      </c>
      <c r="M61" s="53">
        <v>151</v>
      </c>
      <c r="N61" s="53">
        <v>61</v>
      </c>
      <c r="O61" s="53">
        <v>421</v>
      </c>
      <c r="P61" s="54">
        <v>90</v>
      </c>
      <c r="Q61" s="54">
        <v>27</v>
      </c>
      <c r="R61" s="54">
        <v>219</v>
      </c>
      <c r="S61" s="53">
        <v>122</v>
      </c>
      <c r="T61" s="53">
        <v>32</v>
      </c>
      <c r="U61" s="53">
        <v>315</v>
      </c>
      <c r="V61" s="53">
        <v>32</v>
      </c>
      <c r="W61" s="53">
        <v>-124</v>
      </c>
      <c r="X61" s="53">
        <v>246</v>
      </c>
      <c r="Y61" s="53" t="s">
        <v>423</v>
      </c>
      <c r="Z61" s="56">
        <v>337.69825047847087</v>
      </c>
      <c r="AA61" s="54">
        <v>238.48775782054645</v>
      </c>
      <c r="AB61" s="54">
        <v>434.00984683487803</v>
      </c>
      <c r="AC61" s="54">
        <v>329.55932492294539</v>
      </c>
      <c r="AD61" s="54">
        <v>187.48009680884689</v>
      </c>
      <c r="AE61" s="54">
        <v>470.03607439637841</v>
      </c>
      <c r="AF61" s="53">
        <v>357</v>
      </c>
      <c r="AG61" s="53">
        <v>132</v>
      </c>
      <c r="AH61" s="53">
        <v>621</v>
      </c>
      <c r="AI61" s="53">
        <v>290</v>
      </c>
      <c r="AJ61" s="53">
        <v>182</v>
      </c>
      <c r="AK61" s="53">
        <v>503</v>
      </c>
      <c r="AL61" s="54">
        <v>237</v>
      </c>
      <c r="AM61" s="54">
        <v>134</v>
      </c>
      <c r="AN61" s="54">
        <v>415</v>
      </c>
      <c r="AO61" s="53">
        <v>214</v>
      </c>
      <c r="AP61" s="53">
        <v>90</v>
      </c>
      <c r="AQ61" s="53">
        <v>572</v>
      </c>
      <c r="AR61" s="53">
        <v>-23</v>
      </c>
      <c r="AS61" s="53">
        <v>-713</v>
      </c>
      <c r="AT61" s="53">
        <v>343</v>
      </c>
      <c r="AU61" s="53" t="s">
        <v>423</v>
      </c>
      <c r="AV61" s="56">
        <v>800.3871699180072</v>
      </c>
      <c r="AW61" s="54">
        <v>564.51120779380449</v>
      </c>
      <c r="AX61" s="54">
        <v>1005.859367370779</v>
      </c>
      <c r="AY61" s="54">
        <v>829.42257562472901</v>
      </c>
      <c r="AZ61" s="54">
        <v>508.56711671039824</v>
      </c>
      <c r="BA61" s="54">
        <v>1081.9621312062422</v>
      </c>
      <c r="BB61" s="53">
        <v>705</v>
      </c>
      <c r="BC61" s="53">
        <v>488</v>
      </c>
      <c r="BD61" s="53">
        <v>1142</v>
      </c>
      <c r="BE61" s="53">
        <v>895</v>
      </c>
      <c r="BF61" s="53">
        <v>618</v>
      </c>
      <c r="BG61" s="53">
        <v>1203</v>
      </c>
      <c r="BH61" s="54">
        <v>813</v>
      </c>
      <c r="BI61" s="54">
        <v>504</v>
      </c>
      <c r="BJ61" s="54">
        <v>1121</v>
      </c>
      <c r="BK61" s="53">
        <v>779</v>
      </c>
      <c r="BL61" s="53">
        <v>457</v>
      </c>
      <c r="BM61" s="53">
        <v>1495</v>
      </c>
      <c r="BN61" s="53">
        <v>-34</v>
      </c>
      <c r="BO61" s="53">
        <v>-532</v>
      </c>
      <c r="BP61" s="53">
        <v>712</v>
      </c>
      <c r="BQ61" s="53" t="s">
        <v>423</v>
      </c>
    </row>
    <row r="62" spans="1:69" x14ac:dyDescent="0.45">
      <c r="A62" s="51" t="s">
        <v>278</v>
      </c>
      <c r="B62" s="49" t="s">
        <v>49</v>
      </c>
      <c r="C62" s="51" t="s">
        <v>199</v>
      </c>
      <c r="D62" s="56">
        <v>80.617532508814548</v>
      </c>
      <c r="E62" s="54">
        <v>64.556517432991583</v>
      </c>
      <c r="F62" s="54">
        <v>118.3813009078472</v>
      </c>
      <c r="G62" s="54">
        <v>86.124066333024757</v>
      </c>
      <c r="H62" s="54">
        <v>68.682527547604209</v>
      </c>
      <c r="I62" s="54">
        <v>343.69848110211638</v>
      </c>
      <c r="J62" s="53">
        <v>114</v>
      </c>
      <c r="K62" s="53">
        <v>49</v>
      </c>
      <c r="L62" s="53">
        <v>201</v>
      </c>
      <c r="M62" s="53">
        <v>105</v>
      </c>
      <c r="N62" s="53">
        <v>50</v>
      </c>
      <c r="O62" s="53">
        <v>163</v>
      </c>
      <c r="P62" s="54">
        <v>55</v>
      </c>
      <c r="Q62" s="54">
        <v>18</v>
      </c>
      <c r="R62" s="54">
        <v>138</v>
      </c>
      <c r="S62" s="53">
        <v>75</v>
      </c>
      <c r="T62" s="53">
        <v>20</v>
      </c>
      <c r="U62" s="53">
        <v>169</v>
      </c>
      <c r="V62" s="53">
        <v>20</v>
      </c>
      <c r="W62" s="53">
        <v>-92</v>
      </c>
      <c r="X62" s="53">
        <v>126</v>
      </c>
      <c r="Y62" s="53" t="s">
        <v>423</v>
      </c>
      <c r="Z62" s="56">
        <v>584.75477797373048</v>
      </c>
      <c r="AA62" s="54">
        <v>472.0666640272737</v>
      </c>
      <c r="AB62" s="54">
        <v>735.57020967315395</v>
      </c>
      <c r="AC62" s="54">
        <v>546.24606082610239</v>
      </c>
      <c r="AD62" s="54">
        <v>425.38506131808975</v>
      </c>
      <c r="AE62" s="54">
        <v>736.39404284073748</v>
      </c>
      <c r="AF62" s="53">
        <v>619</v>
      </c>
      <c r="AG62" s="53">
        <v>450</v>
      </c>
      <c r="AH62" s="53">
        <v>987</v>
      </c>
      <c r="AI62" s="53">
        <v>413</v>
      </c>
      <c r="AJ62" s="53">
        <v>255</v>
      </c>
      <c r="AK62" s="53">
        <v>608</v>
      </c>
      <c r="AL62" s="54">
        <v>333</v>
      </c>
      <c r="AM62" s="54">
        <v>238</v>
      </c>
      <c r="AN62" s="54">
        <v>485</v>
      </c>
      <c r="AO62" s="53">
        <v>215</v>
      </c>
      <c r="AP62" s="53">
        <v>95</v>
      </c>
      <c r="AQ62" s="53">
        <v>435</v>
      </c>
      <c r="AR62" s="53">
        <v>-118</v>
      </c>
      <c r="AS62" s="53">
        <v>-450</v>
      </c>
      <c r="AT62" s="53">
        <v>121</v>
      </c>
      <c r="AU62" s="53" t="s">
        <v>423</v>
      </c>
      <c r="AV62" s="56">
        <v>1212.3697737493626</v>
      </c>
      <c r="AW62" s="54">
        <v>985.37307327316068</v>
      </c>
      <c r="AX62" s="54">
        <v>1415.4912416848354</v>
      </c>
      <c r="AY62" s="54">
        <v>1393.6298728408731</v>
      </c>
      <c r="AZ62" s="54">
        <v>1144.9541023426837</v>
      </c>
      <c r="BA62" s="54">
        <v>1746.2924166818723</v>
      </c>
      <c r="BB62" s="53">
        <v>1189</v>
      </c>
      <c r="BC62" s="53">
        <v>880</v>
      </c>
      <c r="BD62" s="53">
        <v>1469</v>
      </c>
      <c r="BE62" s="53">
        <v>1137</v>
      </c>
      <c r="BF62" s="53">
        <v>901</v>
      </c>
      <c r="BG62" s="53">
        <v>1411</v>
      </c>
      <c r="BH62" s="54">
        <v>1115</v>
      </c>
      <c r="BI62" s="54">
        <v>882</v>
      </c>
      <c r="BJ62" s="54">
        <v>1352</v>
      </c>
      <c r="BK62" s="53">
        <v>757</v>
      </c>
      <c r="BL62" s="53">
        <v>498</v>
      </c>
      <c r="BM62" s="53">
        <v>1133</v>
      </c>
      <c r="BN62" s="53">
        <v>-358</v>
      </c>
      <c r="BO62" s="53">
        <v>-731</v>
      </c>
      <c r="BP62" s="53">
        <v>85</v>
      </c>
      <c r="BQ62" s="53" t="s">
        <v>423</v>
      </c>
    </row>
    <row r="63" spans="1:69" x14ac:dyDescent="0.45">
      <c r="A63" s="51" t="s">
        <v>280</v>
      </c>
      <c r="B63" s="49" t="s">
        <v>83</v>
      </c>
      <c r="C63" s="51" t="s">
        <v>82</v>
      </c>
      <c r="D63" s="56">
        <v>303.37652775777417</v>
      </c>
      <c r="E63" s="54">
        <v>224.68079668770278</v>
      </c>
      <c r="F63" s="54">
        <v>540.57563581516058</v>
      </c>
      <c r="G63" s="54">
        <v>212.73516301266176</v>
      </c>
      <c r="H63" s="54">
        <v>177.82876925561931</v>
      </c>
      <c r="I63" s="54">
        <v>367.94247147421845</v>
      </c>
      <c r="J63" s="53">
        <v>323</v>
      </c>
      <c r="K63" s="53">
        <v>133</v>
      </c>
      <c r="L63" s="53">
        <v>1013</v>
      </c>
      <c r="M63" s="53">
        <v>193</v>
      </c>
      <c r="N63" s="53">
        <v>84</v>
      </c>
      <c r="O63" s="53">
        <v>340</v>
      </c>
      <c r="P63" s="54">
        <v>179</v>
      </c>
      <c r="Q63" s="54">
        <v>64</v>
      </c>
      <c r="R63" s="54">
        <v>397</v>
      </c>
      <c r="S63" s="53">
        <v>129</v>
      </c>
      <c r="T63" s="53">
        <v>73</v>
      </c>
      <c r="U63" s="53">
        <v>297</v>
      </c>
      <c r="V63" s="53">
        <v>-50</v>
      </c>
      <c r="W63" s="53">
        <v>-317</v>
      </c>
      <c r="X63" s="53">
        <v>157</v>
      </c>
      <c r="Y63" s="53" t="s">
        <v>423</v>
      </c>
      <c r="Z63" s="56">
        <v>1177.2559300204853</v>
      </c>
      <c r="AA63" s="54">
        <v>1030.8656837264434</v>
      </c>
      <c r="AB63" s="54">
        <v>1382.2943704188397</v>
      </c>
      <c r="AC63" s="54">
        <v>1012.8956226719399</v>
      </c>
      <c r="AD63" s="54">
        <v>892.74866880543823</v>
      </c>
      <c r="AE63" s="54">
        <v>1107.9512125814279</v>
      </c>
      <c r="AF63" s="53">
        <v>892</v>
      </c>
      <c r="AG63" s="53">
        <v>847</v>
      </c>
      <c r="AH63" s="53">
        <v>1183</v>
      </c>
      <c r="AI63" s="53">
        <v>1229</v>
      </c>
      <c r="AJ63" s="53">
        <v>881</v>
      </c>
      <c r="AK63" s="53">
        <v>1566</v>
      </c>
      <c r="AL63" s="54">
        <v>826</v>
      </c>
      <c r="AM63" s="54">
        <v>568</v>
      </c>
      <c r="AN63" s="54">
        <v>1105</v>
      </c>
      <c r="AO63" s="53">
        <v>762</v>
      </c>
      <c r="AP63" s="53">
        <v>531</v>
      </c>
      <c r="AQ63" s="53">
        <v>1125</v>
      </c>
      <c r="AR63" s="53">
        <v>-64</v>
      </c>
      <c r="AS63" s="53">
        <v>-467</v>
      </c>
      <c r="AT63" s="53">
        <v>368</v>
      </c>
      <c r="AU63" s="53" t="s">
        <v>423</v>
      </c>
      <c r="AV63" s="56">
        <v>705.36754222174034</v>
      </c>
      <c r="AW63" s="54">
        <v>608.17379213286551</v>
      </c>
      <c r="AX63" s="54">
        <v>850.27344276526571</v>
      </c>
      <c r="AY63" s="54">
        <v>766.36921431539838</v>
      </c>
      <c r="AZ63" s="54">
        <v>677.36530561665859</v>
      </c>
      <c r="BA63" s="54">
        <v>859.99716707014886</v>
      </c>
      <c r="BB63" s="53">
        <v>916</v>
      </c>
      <c r="BC63" s="53">
        <v>641</v>
      </c>
      <c r="BD63" s="53">
        <v>1167</v>
      </c>
      <c r="BE63" s="53">
        <v>952</v>
      </c>
      <c r="BF63" s="53">
        <v>714</v>
      </c>
      <c r="BG63" s="53">
        <v>1332</v>
      </c>
      <c r="BH63" s="54">
        <v>996</v>
      </c>
      <c r="BI63" s="54">
        <v>698</v>
      </c>
      <c r="BJ63" s="54">
        <v>1322</v>
      </c>
      <c r="BK63" s="53">
        <v>1336</v>
      </c>
      <c r="BL63" s="53">
        <v>981</v>
      </c>
      <c r="BM63" s="53">
        <v>1667</v>
      </c>
      <c r="BN63" s="53">
        <v>340</v>
      </c>
      <c r="BO63" s="53">
        <v>-176</v>
      </c>
      <c r="BP63" s="53">
        <v>807</v>
      </c>
      <c r="BQ63" s="53" t="s">
        <v>423</v>
      </c>
    </row>
    <row r="64" spans="1:69" x14ac:dyDescent="0.45">
      <c r="A64" s="51" t="s">
        <v>281</v>
      </c>
      <c r="B64" s="49" t="s">
        <v>83</v>
      </c>
      <c r="C64" s="51" t="s">
        <v>87</v>
      </c>
      <c r="D64" s="56">
        <v>65.08594219721364</v>
      </c>
      <c r="E64" s="54">
        <v>52.866394441550277</v>
      </c>
      <c r="F64" s="54">
        <v>124.60290234627756</v>
      </c>
      <c r="G64" s="54">
        <v>53.021640195036788</v>
      </c>
      <c r="H64" s="54">
        <v>46.475123851742353</v>
      </c>
      <c r="I64" s="54">
        <v>124.69202533404204</v>
      </c>
      <c r="J64" s="53">
        <v>40</v>
      </c>
      <c r="K64" s="53">
        <v>22</v>
      </c>
      <c r="L64" s="53">
        <v>189</v>
      </c>
      <c r="M64" s="53">
        <v>44</v>
      </c>
      <c r="N64" s="53">
        <v>20</v>
      </c>
      <c r="O64" s="53">
        <v>73</v>
      </c>
      <c r="P64" s="54">
        <v>31</v>
      </c>
      <c r="Q64" s="54">
        <v>21</v>
      </c>
      <c r="R64" s="54">
        <v>74</v>
      </c>
      <c r="S64" s="53">
        <v>35</v>
      </c>
      <c r="T64" s="53">
        <v>16</v>
      </c>
      <c r="U64" s="53">
        <v>68</v>
      </c>
      <c r="V64" s="53">
        <v>4</v>
      </c>
      <c r="W64" s="53">
        <v>-47</v>
      </c>
      <c r="X64" s="53">
        <v>37</v>
      </c>
      <c r="Y64" s="53" t="s">
        <v>423</v>
      </c>
      <c r="Z64" s="56">
        <v>348.88716791750625</v>
      </c>
      <c r="AA64" s="54">
        <v>285.71988729424152</v>
      </c>
      <c r="AB64" s="54">
        <v>396.85263168186867</v>
      </c>
      <c r="AC64" s="54">
        <v>295.8615229781023</v>
      </c>
      <c r="AD64" s="54">
        <v>249.82214803084585</v>
      </c>
      <c r="AE64" s="54">
        <v>350.75116843003843</v>
      </c>
      <c r="AF64" s="53">
        <v>305</v>
      </c>
      <c r="AG64" s="53">
        <v>216</v>
      </c>
      <c r="AH64" s="53">
        <v>431</v>
      </c>
      <c r="AI64" s="53">
        <v>226</v>
      </c>
      <c r="AJ64" s="53">
        <v>183</v>
      </c>
      <c r="AK64" s="53">
        <v>285</v>
      </c>
      <c r="AL64" s="54">
        <v>200</v>
      </c>
      <c r="AM64" s="54">
        <v>154</v>
      </c>
      <c r="AN64" s="54">
        <v>279</v>
      </c>
      <c r="AO64" s="53">
        <v>170</v>
      </c>
      <c r="AP64" s="53">
        <v>107</v>
      </c>
      <c r="AQ64" s="53">
        <v>240</v>
      </c>
      <c r="AR64" s="53">
        <v>-30</v>
      </c>
      <c r="AS64" s="53">
        <v>-130</v>
      </c>
      <c r="AT64" s="53">
        <v>57</v>
      </c>
      <c r="AU64" s="53" t="s">
        <v>423</v>
      </c>
      <c r="AV64" s="56">
        <v>341.45765607569359</v>
      </c>
      <c r="AW64" s="54">
        <v>282.11435332751972</v>
      </c>
      <c r="AX64" s="54">
        <v>393.04375432804034</v>
      </c>
      <c r="AY64" s="54">
        <v>286.11683682686089</v>
      </c>
      <c r="AZ64" s="54">
        <v>242.42905358554538</v>
      </c>
      <c r="BA64" s="54">
        <v>349.02289226959107</v>
      </c>
      <c r="BB64" s="53">
        <v>306</v>
      </c>
      <c r="BC64" s="53">
        <v>241</v>
      </c>
      <c r="BD64" s="53">
        <v>474</v>
      </c>
      <c r="BE64" s="53">
        <v>411</v>
      </c>
      <c r="BF64" s="53">
        <v>347</v>
      </c>
      <c r="BG64" s="53">
        <v>506</v>
      </c>
      <c r="BH64" s="54">
        <v>425</v>
      </c>
      <c r="BI64" s="54">
        <v>355</v>
      </c>
      <c r="BJ64" s="54">
        <v>562</v>
      </c>
      <c r="BK64" s="53">
        <v>476</v>
      </c>
      <c r="BL64" s="53">
        <v>374</v>
      </c>
      <c r="BM64" s="53">
        <v>593</v>
      </c>
      <c r="BN64" s="53">
        <v>51</v>
      </c>
      <c r="BO64" s="53">
        <v>-113</v>
      </c>
      <c r="BP64" s="53">
        <v>201</v>
      </c>
      <c r="BQ64" s="53" t="s">
        <v>423</v>
      </c>
    </row>
    <row r="65" spans="1:69" x14ac:dyDescent="0.45">
      <c r="A65" s="51" t="s">
        <v>283</v>
      </c>
      <c r="B65" s="49" t="s">
        <v>83</v>
      </c>
      <c r="C65" s="51" t="s">
        <v>100</v>
      </c>
      <c r="D65" s="56">
        <v>217.20323946530519</v>
      </c>
      <c r="E65" s="54">
        <v>190.69490161537931</v>
      </c>
      <c r="F65" s="54">
        <v>266.74689796628297</v>
      </c>
      <c r="G65" s="54">
        <v>225.02000194931713</v>
      </c>
      <c r="H65" s="54">
        <v>199.34287120739549</v>
      </c>
      <c r="I65" s="54">
        <v>270.12813495543475</v>
      </c>
      <c r="J65" s="53">
        <v>131</v>
      </c>
      <c r="K65" s="53">
        <v>83</v>
      </c>
      <c r="L65" s="53">
        <v>197</v>
      </c>
      <c r="M65" s="53">
        <v>117</v>
      </c>
      <c r="N65" s="53">
        <v>71</v>
      </c>
      <c r="O65" s="53">
        <v>251</v>
      </c>
      <c r="P65" s="54">
        <v>152</v>
      </c>
      <c r="Q65" s="54">
        <v>83</v>
      </c>
      <c r="R65" s="54">
        <v>335</v>
      </c>
      <c r="S65" s="53">
        <v>87</v>
      </c>
      <c r="T65" s="53">
        <v>42</v>
      </c>
      <c r="U65" s="53">
        <v>152</v>
      </c>
      <c r="V65" s="53">
        <v>-65</v>
      </c>
      <c r="W65" s="53">
        <v>-257</v>
      </c>
      <c r="X65" s="53">
        <v>37</v>
      </c>
      <c r="Y65" s="53" t="s">
        <v>423</v>
      </c>
      <c r="Z65" s="56">
        <v>763.69145357413709</v>
      </c>
      <c r="AA65" s="54">
        <v>694.94066955802134</v>
      </c>
      <c r="AB65" s="54">
        <v>847.44133401223223</v>
      </c>
      <c r="AC65" s="54">
        <v>819.80527955510797</v>
      </c>
      <c r="AD65" s="54">
        <v>739.70803534027914</v>
      </c>
      <c r="AE65" s="54">
        <v>913.78877672325189</v>
      </c>
      <c r="AF65" s="53">
        <v>587</v>
      </c>
      <c r="AG65" s="53">
        <v>543</v>
      </c>
      <c r="AH65" s="53">
        <v>727</v>
      </c>
      <c r="AI65" s="53">
        <v>687</v>
      </c>
      <c r="AJ65" s="53">
        <v>529</v>
      </c>
      <c r="AK65" s="53">
        <v>926</v>
      </c>
      <c r="AL65" s="54">
        <v>677</v>
      </c>
      <c r="AM65" s="54">
        <v>517</v>
      </c>
      <c r="AN65" s="54">
        <v>874</v>
      </c>
      <c r="AO65" s="53">
        <v>613</v>
      </c>
      <c r="AP65" s="53">
        <v>456</v>
      </c>
      <c r="AQ65" s="53">
        <v>788</v>
      </c>
      <c r="AR65" s="53">
        <v>-64</v>
      </c>
      <c r="AS65" s="53">
        <v>-313</v>
      </c>
      <c r="AT65" s="53">
        <v>168</v>
      </c>
      <c r="AU65" s="53" t="s">
        <v>423</v>
      </c>
      <c r="AV65" s="56">
        <v>475.1053069605577</v>
      </c>
      <c r="AW65" s="54">
        <v>430.40404301702489</v>
      </c>
      <c r="AX65" s="54">
        <v>548.72349139568689</v>
      </c>
      <c r="AY65" s="54">
        <v>611.17471849557501</v>
      </c>
      <c r="AZ65" s="54">
        <v>548.16555846280266</v>
      </c>
      <c r="BA65" s="54">
        <v>688.53348779074713</v>
      </c>
      <c r="BB65" s="53">
        <v>571</v>
      </c>
      <c r="BC65" s="53">
        <v>477</v>
      </c>
      <c r="BD65" s="53">
        <v>689</v>
      </c>
      <c r="BE65" s="53">
        <v>794</v>
      </c>
      <c r="BF65" s="53">
        <v>641</v>
      </c>
      <c r="BG65" s="53">
        <v>1092</v>
      </c>
      <c r="BH65" s="54">
        <v>786</v>
      </c>
      <c r="BI65" s="54">
        <v>591</v>
      </c>
      <c r="BJ65" s="54">
        <v>993</v>
      </c>
      <c r="BK65" s="53">
        <v>935</v>
      </c>
      <c r="BL65" s="53">
        <v>752</v>
      </c>
      <c r="BM65" s="53">
        <v>1131</v>
      </c>
      <c r="BN65" s="53">
        <v>149</v>
      </c>
      <c r="BO65" s="53">
        <v>-114</v>
      </c>
      <c r="BP65" s="53">
        <v>442</v>
      </c>
      <c r="BQ65" s="53" t="s">
        <v>423</v>
      </c>
    </row>
    <row r="66" spans="1:69" x14ac:dyDescent="0.45">
      <c r="A66" s="51" t="s">
        <v>285</v>
      </c>
      <c r="B66" s="49" t="s">
        <v>83</v>
      </c>
      <c r="C66" s="51" t="s">
        <v>109</v>
      </c>
      <c r="D66" s="56">
        <v>69.061263484444893</v>
      </c>
      <c r="E66" s="54">
        <v>58.901570483040615</v>
      </c>
      <c r="F66" s="54">
        <v>107.34855860162972</v>
      </c>
      <c r="G66" s="54">
        <v>55.40919939050405</v>
      </c>
      <c r="H66" s="54">
        <v>48.263005521497163</v>
      </c>
      <c r="I66" s="54">
        <v>233.42845465220125</v>
      </c>
      <c r="J66" s="53">
        <v>72</v>
      </c>
      <c r="K66" s="53">
        <v>31</v>
      </c>
      <c r="L66" s="53">
        <v>95</v>
      </c>
      <c r="M66" s="53">
        <v>82</v>
      </c>
      <c r="N66" s="53">
        <v>43</v>
      </c>
      <c r="O66" s="53">
        <v>114</v>
      </c>
      <c r="P66" s="54">
        <v>26</v>
      </c>
      <c r="Q66" s="54">
        <v>20</v>
      </c>
      <c r="R66" s="54">
        <v>55</v>
      </c>
      <c r="S66" s="53">
        <v>62</v>
      </c>
      <c r="T66" s="53">
        <v>32</v>
      </c>
      <c r="U66" s="53">
        <v>133</v>
      </c>
      <c r="V66" s="53">
        <v>36</v>
      </c>
      <c r="W66" s="53">
        <v>-6</v>
      </c>
      <c r="X66" s="53">
        <v>106</v>
      </c>
      <c r="Y66" s="53" t="s">
        <v>423</v>
      </c>
      <c r="Z66" s="56">
        <v>501.89663795932842</v>
      </c>
      <c r="AA66" s="54">
        <v>430</v>
      </c>
      <c r="AB66" s="54">
        <v>606.51841954580493</v>
      </c>
      <c r="AC66" s="54">
        <v>459.56763750427177</v>
      </c>
      <c r="AD66" s="54">
        <v>358.02147794691797</v>
      </c>
      <c r="AE66" s="54">
        <v>495.85583422331587</v>
      </c>
      <c r="AF66" s="53">
        <v>496</v>
      </c>
      <c r="AG66" s="53">
        <v>383</v>
      </c>
      <c r="AH66" s="53">
        <v>507</v>
      </c>
      <c r="AI66" s="53">
        <v>517</v>
      </c>
      <c r="AJ66" s="53">
        <v>435</v>
      </c>
      <c r="AK66" s="53">
        <v>606</v>
      </c>
      <c r="AL66" s="54">
        <v>243</v>
      </c>
      <c r="AM66" s="54">
        <v>209</v>
      </c>
      <c r="AN66" s="54">
        <v>321</v>
      </c>
      <c r="AO66" s="53">
        <v>291</v>
      </c>
      <c r="AP66" s="53">
        <v>226</v>
      </c>
      <c r="AQ66" s="53">
        <v>578</v>
      </c>
      <c r="AR66" s="53">
        <v>48</v>
      </c>
      <c r="AS66" s="53">
        <v>-51</v>
      </c>
      <c r="AT66" s="53">
        <v>335</v>
      </c>
      <c r="AU66" s="53" t="s">
        <v>423</v>
      </c>
      <c r="AV66" s="56">
        <v>472.04209855622668</v>
      </c>
      <c r="AW66" s="54">
        <v>412.98653486346024</v>
      </c>
      <c r="AX66" s="54">
        <v>582.07976973718928</v>
      </c>
      <c r="AY66" s="54">
        <v>388.02316310522411</v>
      </c>
      <c r="AZ66" s="54">
        <v>315.89147305510204</v>
      </c>
      <c r="BA66" s="54">
        <v>422.77146133856655</v>
      </c>
      <c r="BB66" s="53">
        <v>503</v>
      </c>
      <c r="BC66" s="53">
        <v>497</v>
      </c>
      <c r="BD66" s="53">
        <v>638</v>
      </c>
      <c r="BE66" s="53">
        <v>583</v>
      </c>
      <c r="BF66" s="53">
        <v>499</v>
      </c>
      <c r="BG66" s="53">
        <v>692</v>
      </c>
      <c r="BH66" s="54">
        <v>649</v>
      </c>
      <c r="BI66" s="54">
        <v>571</v>
      </c>
      <c r="BJ66" s="54">
        <v>798</v>
      </c>
      <c r="BK66" s="53">
        <v>665</v>
      </c>
      <c r="BL66" s="53">
        <v>551</v>
      </c>
      <c r="BM66" s="53">
        <v>1249</v>
      </c>
      <c r="BN66" s="53">
        <v>16</v>
      </c>
      <c r="BO66" s="53">
        <v>-150</v>
      </c>
      <c r="BP66" s="53">
        <v>616</v>
      </c>
      <c r="BQ66" s="53" t="s">
        <v>423</v>
      </c>
    </row>
    <row r="67" spans="1:69" x14ac:dyDescent="0.45">
      <c r="A67" s="51" t="s">
        <v>286</v>
      </c>
      <c r="B67" s="49" t="s">
        <v>83</v>
      </c>
      <c r="C67" s="51" t="s">
        <v>135</v>
      </c>
      <c r="D67" s="56">
        <v>232.52381020231351</v>
      </c>
      <c r="E67" s="54">
        <v>201.29573664617516</v>
      </c>
      <c r="F67" s="54">
        <v>291.25620164822317</v>
      </c>
      <c r="G67" s="54">
        <v>133.34106674928239</v>
      </c>
      <c r="H67" s="54">
        <v>117.58004156909519</v>
      </c>
      <c r="I67" s="54">
        <v>182.06329473170553</v>
      </c>
      <c r="J67" s="53">
        <v>117</v>
      </c>
      <c r="K67" s="53">
        <v>97</v>
      </c>
      <c r="L67" s="53">
        <v>160</v>
      </c>
      <c r="M67" s="53">
        <v>185</v>
      </c>
      <c r="N67" s="53">
        <v>125</v>
      </c>
      <c r="O67" s="53">
        <v>244</v>
      </c>
      <c r="P67" s="54">
        <v>105</v>
      </c>
      <c r="Q67" s="54">
        <v>75</v>
      </c>
      <c r="R67" s="54">
        <v>182</v>
      </c>
      <c r="S67" s="53">
        <v>100</v>
      </c>
      <c r="T67" s="53">
        <v>56</v>
      </c>
      <c r="U67" s="53">
        <v>160</v>
      </c>
      <c r="V67" s="53">
        <v>-5</v>
      </c>
      <c r="W67" s="53">
        <v>-98</v>
      </c>
      <c r="X67" s="53">
        <v>61</v>
      </c>
      <c r="Y67" s="53" t="s">
        <v>423</v>
      </c>
      <c r="Z67" s="56">
        <v>1114.7122671383911</v>
      </c>
      <c r="AA67" s="54">
        <v>1004.9843061075508</v>
      </c>
      <c r="AB67" s="54">
        <v>1288.3743246354425</v>
      </c>
      <c r="AC67" s="54">
        <v>812.38014218284502</v>
      </c>
      <c r="AD67" s="54">
        <v>737.68679706296632</v>
      </c>
      <c r="AE67" s="54">
        <v>899.90631774957637</v>
      </c>
      <c r="AF67" s="53">
        <v>864</v>
      </c>
      <c r="AG67" s="53">
        <v>763</v>
      </c>
      <c r="AH67" s="53">
        <v>967</v>
      </c>
      <c r="AI67" s="53">
        <v>842</v>
      </c>
      <c r="AJ67" s="53">
        <v>722</v>
      </c>
      <c r="AK67" s="53">
        <v>961</v>
      </c>
      <c r="AL67" s="54">
        <v>647</v>
      </c>
      <c r="AM67" s="54">
        <v>538</v>
      </c>
      <c r="AN67" s="54">
        <v>761</v>
      </c>
      <c r="AO67" s="53">
        <v>636</v>
      </c>
      <c r="AP67" s="53">
        <v>519</v>
      </c>
      <c r="AQ67" s="53">
        <v>754</v>
      </c>
      <c r="AR67" s="53">
        <v>-11</v>
      </c>
      <c r="AS67" s="53">
        <v>-160</v>
      </c>
      <c r="AT67" s="53">
        <v>150</v>
      </c>
      <c r="AU67" s="53" t="s">
        <v>423</v>
      </c>
      <c r="AV67" s="56">
        <v>700.7639226592953</v>
      </c>
      <c r="AW67" s="54">
        <v>619.64188018448363</v>
      </c>
      <c r="AX67" s="54">
        <v>814.15492042256437</v>
      </c>
      <c r="AY67" s="54">
        <v>750.2787910678727</v>
      </c>
      <c r="AZ67" s="54">
        <v>689.60757764532661</v>
      </c>
      <c r="BA67" s="54">
        <v>849.12953677477162</v>
      </c>
      <c r="BB67" s="53">
        <v>1073</v>
      </c>
      <c r="BC67" s="53">
        <v>952</v>
      </c>
      <c r="BD67" s="53">
        <v>1189</v>
      </c>
      <c r="BE67" s="53">
        <v>1107</v>
      </c>
      <c r="BF67" s="53">
        <v>982</v>
      </c>
      <c r="BG67" s="53">
        <v>1267</v>
      </c>
      <c r="BH67" s="54">
        <v>1184</v>
      </c>
      <c r="BI67" s="54">
        <v>1041</v>
      </c>
      <c r="BJ67" s="54">
        <v>1313</v>
      </c>
      <c r="BK67" s="53">
        <v>1256</v>
      </c>
      <c r="BL67" s="53">
        <v>1099</v>
      </c>
      <c r="BM67" s="53">
        <v>1434</v>
      </c>
      <c r="BN67" s="53">
        <v>72</v>
      </c>
      <c r="BO67" s="53">
        <v>-123</v>
      </c>
      <c r="BP67" s="53">
        <v>290</v>
      </c>
      <c r="BQ67" s="53" t="s">
        <v>423</v>
      </c>
    </row>
    <row r="68" spans="1:69" x14ac:dyDescent="0.45">
      <c r="A68" s="51" t="s">
        <v>287</v>
      </c>
      <c r="B68" s="49" t="s">
        <v>83</v>
      </c>
      <c r="C68" s="51" t="s">
        <v>137</v>
      </c>
      <c r="D68" s="56">
        <v>341.68975815392088</v>
      </c>
      <c r="E68" s="54">
        <v>218.48022521054764</v>
      </c>
      <c r="F68" s="54">
        <v>595.14306455272879</v>
      </c>
      <c r="G68" s="54">
        <v>284.3439461740308</v>
      </c>
      <c r="H68" s="54">
        <v>213.48842043897724</v>
      </c>
      <c r="I68" s="54">
        <v>474.12460587657586</v>
      </c>
      <c r="J68" s="53">
        <v>155</v>
      </c>
      <c r="K68" s="53">
        <v>121</v>
      </c>
      <c r="L68" s="53">
        <v>218</v>
      </c>
      <c r="M68" s="53">
        <v>303</v>
      </c>
      <c r="N68" s="53">
        <v>120</v>
      </c>
      <c r="O68" s="53">
        <v>841</v>
      </c>
      <c r="P68" s="54">
        <v>162</v>
      </c>
      <c r="Q68" s="54">
        <v>50</v>
      </c>
      <c r="R68" s="54">
        <v>359</v>
      </c>
      <c r="S68" s="53">
        <v>90</v>
      </c>
      <c r="T68" s="53">
        <v>51</v>
      </c>
      <c r="U68" s="53">
        <v>268</v>
      </c>
      <c r="V68" s="53">
        <v>-72</v>
      </c>
      <c r="W68" s="53">
        <v>-331</v>
      </c>
      <c r="X68" s="53">
        <v>157</v>
      </c>
      <c r="Y68" s="53" t="s">
        <v>423</v>
      </c>
      <c r="Z68" s="56">
        <v>1087.2481204447872</v>
      </c>
      <c r="AA68" s="54">
        <v>806.31040394324577</v>
      </c>
      <c r="AB68" s="54">
        <v>1398.468163460265</v>
      </c>
      <c r="AC68" s="54">
        <v>795.99807819549289</v>
      </c>
      <c r="AD68" s="54">
        <v>649.35793532766024</v>
      </c>
      <c r="AE68" s="54">
        <v>931.45680390576797</v>
      </c>
      <c r="AF68" s="53">
        <v>846</v>
      </c>
      <c r="AG68" s="53">
        <v>723</v>
      </c>
      <c r="AH68" s="53">
        <v>978</v>
      </c>
      <c r="AI68" s="53">
        <v>706</v>
      </c>
      <c r="AJ68" s="53">
        <v>539</v>
      </c>
      <c r="AK68" s="53">
        <v>911</v>
      </c>
      <c r="AL68" s="54">
        <v>638</v>
      </c>
      <c r="AM68" s="54">
        <v>445</v>
      </c>
      <c r="AN68" s="54">
        <v>882</v>
      </c>
      <c r="AO68" s="53">
        <v>823</v>
      </c>
      <c r="AP68" s="53">
        <v>601</v>
      </c>
      <c r="AQ68" s="53">
        <v>1150</v>
      </c>
      <c r="AR68" s="53">
        <v>185</v>
      </c>
      <c r="AS68" s="53">
        <v>-144</v>
      </c>
      <c r="AT68" s="53">
        <v>577</v>
      </c>
      <c r="AU68" s="53" t="s">
        <v>423</v>
      </c>
      <c r="AV68" s="56">
        <v>564.43169409533505</v>
      </c>
      <c r="AW68" s="54">
        <v>389</v>
      </c>
      <c r="AX68" s="54">
        <v>721.60713370363953</v>
      </c>
      <c r="AY68" s="54">
        <v>940.78448131110338</v>
      </c>
      <c r="AZ68" s="54">
        <v>761.12161360849404</v>
      </c>
      <c r="BA68" s="54">
        <v>1104.3657725676787</v>
      </c>
      <c r="BB68" s="53">
        <v>960</v>
      </c>
      <c r="BC68" s="53">
        <v>824</v>
      </c>
      <c r="BD68" s="53">
        <v>1121</v>
      </c>
      <c r="BE68" s="53">
        <v>883</v>
      </c>
      <c r="BF68" s="53">
        <v>697</v>
      </c>
      <c r="BG68" s="53">
        <v>1189</v>
      </c>
      <c r="BH68" s="54">
        <v>983</v>
      </c>
      <c r="BI68" s="54">
        <v>712</v>
      </c>
      <c r="BJ68" s="54">
        <v>1274</v>
      </c>
      <c r="BK68" s="53">
        <v>1241</v>
      </c>
      <c r="BL68" s="53">
        <v>986</v>
      </c>
      <c r="BM68" s="53">
        <v>1661</v>
      </c>
      <c r="BN68" s="53">
        <v>258</v>
      </c>
      <c r="BO68" s="53">
        <v>-126</v>
      </c>
      <c r="BP68" s="53">
        <v>761</v>
      </c>
      <c r="BQ68" s="53" t="s">
        <v>423</v>
      </c>
    </row>
    <row r="69" spans="1:69" x14ac:dyDescent="0.45">
      <c r="A69" s="51" t="s">
        <v>288</v>
      </c>
      <c r="B69" s="49" t="s">
        <v>83</v>
      </c>
      <c r="C69" s="51" t="s">
        <v>143</v>
      </c>
      <c r="D69" s="56">
        <v>113.26564076539005</v>
      </c>
      <c r="E69" s="54">
        <v>90.895290033364603</v>
      </c>
      <c r="F69" s="54">
        <v>162.92880896036061</v>
      </c>
      <c r="G69" s="54">
        <v>120.68213886875303</v>
      </c>
      <c r="H69" s="54">
        <v>91.262077931562601</v>
      </c>
      <c r="I69" s="54">
        <v>350.02492082552584</v>
      </c>
      <c r="J69" s="53">
        <v>71</v>
      </c>
      <c r="K69" s="53">
        <v>48</v>
      </c>
      <c r="L69" s="53">
        <v>150</v>
      </c>
      <c r="M69" s="53">
        <v>57</v>
      </c>
      <c r="N69" s="53">
        <v>43</v>
      </c>
      <c r="O69" s="53">
        <v>135</v>
      </c>
      <c r="P69" s="54">
        <v>44</v>
      </c>
      <c r="Q69" s="54">
        <v>30</v>
      </c>
      <c r="R69" s="54">
        <v>97</v>
      </c>
      <c r="S69" s="53">
        <v>41</v>
      </c>
      <c r="T69" s="53">
        <v>24</v>
      </c>
      <c r="U69" s="53">
        <v>109</v>
      </c>
      <c r="V69" s="53">
        <v>-3</v>
      </c>
      <c r="W69" s="53">
        <v>-78</v>
      </c>
      <c r="X69" s="53">
        <v>59</v>
      </c>
      <c r="Y69" s="53" t="s">
        <v>423</v>
      </c>
      <c r="Z69" s="56">
        <v>476.50911665178177</v>
      </c>
      <c r="AA69" s="54">
        <v>393.22815707706343</v>
      </c>
      <c r="AB69" s="54">
        <v>586.31967750659965</v>
      </c>
      <c r="AC69" s="54">
        <v>437.95457964692628</v>
      </c>
      <c r="AD69" s="54">
        <v>304.27578712585267</v>
      </c>
      <c r="AE69" s="54">
        <v>557.59727695920037</v>
      </c>
      <c r="AF69" s="53">
        <v>349</v>
      </c>
      <c r="AG69" s="53">
        <v>284</v>
      </c>
      <c r="AH69" s="53">
        <v>465</v>
      </c>
      <c r="AI69" s="53">
        <v>439</v>
      </c>
      <c r="AJ69" s="53">
        <v>314</v>
      </c>
      <c r="AK69" s="53">
        <v>736</v>
      </c>
      <c r="AL69" s="54">
        <v>375</v>
      </c>
      <c r="AM69" s="54">
        <v>249</v>
      </c>
      <c r="AN69" s="54">
        <v>652</v>
      </c>
      <c r="AO69" s="53">
        <v>290</v>
      </c>
      <c r="AP69" s="53">
        <v>193</v>
      </c>
      <c r="AQ69" s="53">
        <v>462</v>
      </c>
      <c r="AR69" s="53">
        <v>-85</v>
      </c>
      <c r="AS69" s="53">
        <v>-369</v>
      </c>
      <c r="AT69" s="53">
        <v>119</v>
      </c>
      <c r="AU69" s="53" t="s">
        <v>423</v>
      </c>
      <c r="AV69" s="56">
        <v>371.22524258282817</v>
      </c>
      <c r="AW69" s="54">
        <v>305.4603832306446</v>
      </c>
      <c r="AX69" s="54">
        <v>467.44864235821586</v>
      </c>
      <c r="AY69" s="54">
        <v>361.36328148432062</v>
      </c>
      <c r="AZ69" s="54">
        <v>262.4375038454989</v>
      </c>
      <c r="BA69" s="54">
        <v>483.58173648296065</v>
      </c>
      <c r="BB69" s="53">
        <v>403</v>
      </c>
      <c r="BC69" s="53">
        <v>296</v>
      </c>
      <c r="BD69" s="53">
        <v>507</v>
      </c>
      <c r="BE69" s="53">
        <v>390</v>
      </c>
      <c r="BF69" s="53">
        <v>327</v>
      </c>
      <c r="BG69" s="53">
        <v>619</v>
      </c>
      <c r="BH69" s="54">
        <v>515</v>
      </c>
      <c r="BI69" s="54">
        <v>401</v>
      </c>
      <c r="BJ69" s="54">
        <v>921</v>
      </c>
      <c r="BK69" s="53">
        <v>555</v>
      </c>
      <c r="BL69" s="53">
        <v>393</v>
      </c>
      <c r="BM69" s="53">
        <v>761</v>
      </c>
      <c r="BN69" s="53">
        <v>40</v>
      </c>
      <c r="BO69" s="53">
        <v>-393</v>
      </c>
      <c r="BP69" s="53">
        <v>256</v>
      </c>
      <c r="BQ69" s="53" t="s">
        <v>423</v>
      </c>
    </row>
    <row r="70" spans="1:69" x14ac:dyDescent="0.45">
      <c r="A70" s="51" t="s">
        <v>289</v>
      </c>
      <c r="B70" s="49" t="s">
        <v>83</v>
      </c>
      <c r="C70" s="51" t="s">
        <v>146</v>
      </c>
      <c r="D70" s="56">
        <v>164.63089515343088</v>
      </c>
      <c r="E70" s="54">
        <v>143.20318671883942</v>
      </c>
      <c r="F70" s="54">
        <v>203.00491646318707</v>
      </c>
      <c r="G70" s="54">
        <v>148.04908364212415</v>
      </c>
      <c r="H70" s="54">
        <v>119.80355789185313</v>
      </c>
      <c r="I70" s="54">
        <v>207.99887269671783</v>
      </c>
      <c r="J70" s="53">
        <v>182</v>
      </c>
      <c r="K70" s="53">
        <v>99</v>
      </c>
      <c r="L70" s="53">
        <v>269</v>
      </c>
      <c r="M70" s="53">
        <v>198</v>
      </c>
      <c r="N70" s="53">
        <v>113</v>
      </c>
      <c r="O70" s="53">
        <v>303</v>
      </c>
      <c r="P70" s="54">
        <v>106</v>
      </c>
      <c r="Q70" s="54">
        <v>71</v>
      </c>
      <c r="R70" s="54">
        <v>215</v>
      </c>
      <c r="S70" s="53">
        <v>77</v>
      </c>
      <c r="T70" s="53">
        <v>50</v>
      </c>
      <c r="U70" s="53">
        <v>159</v>
      </c>
      <c r="V70" s="53">
        <v>-29</v>
      </c>
      <c r="W70" s="53">
        <v>-163</v>
      </c>
      <c r="X70" s="53">
        <v>60</v>
      </c>
      <c r="Y70" s="53" t="s">
        <v>423</v>
      </c>
      <c r="Z70" s="56">
        <v>509.92497077401379</v>
      </c>
      <c r="AA70" s="54">
        <v>445.47771650586515</v>
      </c>
      <c r="AB70" s="54">
        <v>592.51666678851711</v>
      </c>
      <c r="AC70" s="54">
        <v>653.36843407497611</v>
      </c>
      <c r="AD70" s="54">
        <v>538.26701969588373</v>
      </c>
      <c r="AE70" s="54">
        <v>863.18478313252297</v>
      </c>
      <c r="AF70" s="53">
        <v>477</v>
      </c>
      <c r="AG70" s="53">
        <v>340</v>
      </c>
      <c r="AH70" s="53">
        <v>596</v>
      </c>
      <c r="AI70" s="53">
        <v>379</v>
      </c>
      <c r="AJ70" s="53">
        <v>322</v>
      </c>
      <c r="AK70" s="53">
        <v>548</v>
      </c>
      <c r="AL70" s="54">
        <v>387</v>
      </c>
      <c r="AM70" s="54">
        <v>314</v>
      </c>
      <c r="AN70" s="54">
        <v>520</v>
      </c>
      <c r="AO70" s="53">
        <v>419</v>
      </c>
      <c r="AP70" s="53">
        <v>294</v>
      </c>
      <c r="AQ70" s="53">
        <v>629</v>
      </c>
      <c r="AR70" s="53">
        <v>32</v>
      </c>
      <c r="AS70" s="53">
        <v>-160</v>
      </c>
      <c r="AT70" s="53">
        <v>251</v>
      </c>
      <c r="AU70" s="53" t="s">
        <v>423</v>
      </c>
      <c r="AV70" s="56">
        <v>532.44413407255524</v>
      </c>
      <c r="AW70" s="54">
        <v>477.07839428448881</v>
      </c>
      <c r="AX70" s="54">
        <v>640.74231984648316</v>
      </c>
      <c r="AY70" s="54">
        <v>476.58248228289983</v>
      </c>
      <c r="AZ70" s="54">
        <v>387.02056496703665</v>
      </c>
      <c r="BA70" s="54">
        <v>625.77744337226579</v>
      </c>
      <c r="BB70" s="53">
        <v>595</v>
      </c>
      <c r="BC70" s="53">
        <v>444</v>
      </c>
      <c r="BD70" s="53">
        <v>905</v>
      </c>
      <c r="BE70" s="53">
        <v>740</v>
      </c>
      <c r="BF70" s="53">
        <v>511</v>
      </c>
      <c r="BG70" s="53">
        <v>947</v>
      </c>
      <c r="BH70" s="54">
        <v>599</v>
      </c>
      <c r="BI70" s="54">
        <v>505</v>
      </c>
      <c r="BJ70" s="54">
        <v>782</v>
      </c>
      <c r="BK70" s="53">
        <v>790</v>
      </c>
      <c r="BL70" s="53">
        <v>567</v>
      </c>
      <c r="BM70" s="53">
        <v>1021</v>
      </c>
      <c r="BN70" s="53">
        <v>191</v>
      </c>
      <c r="BO70" s="53">
        <v>-107</v>
      </c>
      <c r="BP70" s="53">
        <v>431</v>
      </c>
      <c r="BQ70" s="53" t="s">
        <v>423</v>
      </c>
    </row>
    <row r="71" spans="1:69" x14ac:dyDescent="0.45">
      <c r="A71" s="51" t="s">
        <v>290</v>
      </c>
      <c r="B71" s="49" t="s">
        <v>83</v>
      </c>
      <c r="C71" s="51" t="s">
        <v>157</v>
      </c>
      <c r="D71" s="56">
        <v>157.82193428811078</v>
      </c>
      <c r="E71" s="54">
        <v>98.769452410581508</v>
      </c>
      <c r="F71" s="54">
        <v>538.69222102131459</v>
      </c>
      <c r="G71" s="54">
        <v>98.362088744313652</v>
      </c>
      <c r="H71" s="54">
        <v>76.875882264403259</v>
      </c>
      <c r="I71" s="54">
        <v>169.01980007305954</v>
      </c>
      <c r="J71" s="53">
        <v>96</v>
      </c>
      <c r="K71" s="53">
        <v>65</v>
      </c>
      <c r="L71" s="53">
        <v>168</v>
      </c>
      <c r="M71" s="53">
        <v>92</v>
      </c>
      <c r="N71" s="53">
        <v>47</v>
      </c>
      <c r="O71" s="53">
        <v>209</v>
      </c>
      <c r="P71" s="54">
        <v>110</v>
      </c>
      <c r="Q71" s="54">
        <v>60</v>
      </c>
      <c r="R71" s="54">
        <v>247</v>
      </c>
      <c r="S71" s="53">
        <v>43</v>
      </c>
      <c r="T71" s="53">
        <v>18</v>
      </c>
      <c r="U71" s="53">
        <v>86</v>
      </c>
      <c r="V71" s="53">
        <v>-67</v>
      </c>
      <c r="W71" s="53">
        <v>-202</v>
      </c>
      <c r="X71" s="53">
        <v>3</v>
      </c>
      <c r="Y71" s="53" t="s">
        <v>423</v>
      </c>
      <c r="Z71" s="56">
        <v>412.72402256413739</v>
      </c>
      <c r="AA71" s="54">
        <v>356</v>
      </c>
      <c r="AB71" s="54">
        <v>543.1840762172003</v>
      </c>
      <c r="AC71" s="54">
        <v>429.73990376593343</v>
      </c>
      <c r="AD71" s="54">
        <v>358.21306074245513</v>
      </c>
      <c r="AE71" s="54">
        <v>501.39357628703613</v>
      </c>
      <c r="AF71" s="53">
        <v>414</v>
      </c>
      <c r="AG71" s="53">
        <v>327</v>
      </c>
      <c r="AH71" s="53">
        <v>510</v>
      </c>
      <c r="AI71" s="53">
        <v>331</v>
      </c>
      <c r="AJ71" s="53">
        <v>269</v>
      </c>
      <c r="AK71" s="53">
        <v>453</v>
      </c>
      <c r="AL71" s="54">
        <v>415</v>
      </c>
      <c r="AM71" s="54">
        <v>309</v>
      </c>
      <c r="AN71" s="54">
        <v>594</v>
      </c>
      <c r="AO71" s="53">
        <v>260</v>
      </c>
      <c r="AP71" s="53">
        <v>169</v>
      </c>
      <c r="AQ71" s="53">
        <v>361</v>
      </c>
      <c r="AR71" s="53">
        <v>-155</v>
      </c>
      <c r="AS71" s="53">
        <v>-357</v>
      </c>
      <c r="AT71" s="53">
        <v>-6</v>
      </c>
      <c r="AU71" s="53" t="s">
        <v>428</v>
      </c>
      <c r="AV71" s="56">
        <v>369.45404314775192</v>
      </c>
      <c r="AW71" s="54">
        <v>280</v>
      </c>
      <c r="AX71" s="54">
        <v>494.63577430806896</v>
      </c>
      <c r="AY71" s="54">
        <v>394.89800748975296</v>
      </c>
      <c r="AZ71" s="54">
        <v>338.353284611633</v>
      </c>
      <c r="BA71" s="54">
        <v>468.64483117039799</v>
      </c>
      <c r="BB71" s="53">
        <v>442</v>
      </c>
      <c r="BC71" s="53">
        <v>341</v>
      </c>
      <c r="BD71" s="53">
        <v>535</v>
      </c>
      <c r="BE71" s="53">
        <v>581</v>
      </c>
      <c r="BF71" s="53">
        <v>424</v>
      </c>
      <c r="BG71" s="53">
        <v>740</v>
      </c>
      <c r="BH71" s="54">
        <v>428</v>
      </c>
      <c r="BI71" s="54">
        <v>330</v>
      </c>
      <c r="BJ71" s="54">
        <v>587</v>
      </c>
      <c r="BK71" s="53">
        <v>556</v>
      </c>
      <c r="BL71" s="53">
        <v>427</v>
      </c>
      <c r="BM71" s="53">
        <v>691</v>
      </c>
      <c r="BN71" s="53">
        <v>128</v>
      </c>
      <c r="BO71" s="53">
        <v>-80</v>
      </c>
      <c r="BP71" s="53">
        <v>295</v>
      </c>
      <c r="BQ71" s="53" t="s">
        <v>423</v>
      </c>
    </row>
    <row r="72" spans="1:69" x14ac:dyDescent="0.45">
      <c r="A72" s="51" t="s">
        <v>291</v>
      </c>
      <c r="B72" s="49" t="s">
        <v>83</v>
      </c>
      <c r="C72" s="51" t="s">
        <v>171</v>
      </c>
      <c r="D72" s="56">
        <v>105.20920575512217</v>
      </c>
      <c r="E72" s="54">
        <v>89.07423219033231</v>
      </c>
      <c r="F72" s="54">
        <v>136.98206047387768</v>
      </c>
      <c r="G72" s="54">
        <v>47.392511407064937</v>
      </c>
      <c r="H72" s="54">
        <v>28.400175819970386</v>
      </c>
      <c r="I72" s="54">
        <v>76.613873617236095</v>
      </c>
      <c r="J72" s="53">
        <v>70</v>
      </c>
      <c r="K72" s="53">
        <v>43</v>
      </c>
      <c r="L72" s="53">
        <v>146</v>
      </c>
      <c r="M72" s="53">
        <v>46</v>
      </c>
      <c r="N72" s="53">
        <v>27</v>
      </c>
      <c r="O72" s="53">
        <v>80</v>
      </c>
      <c r="P72" s="54">
        <v>48</v>
      </c>
      <c r="Q72" s="54">
        <v>18</v>
      </c>
      <c r="R72" s="54">
        <v>103</v>
      </c>
      <c r="S72" s="53">
        <v>28</v>
      </c>
      <c r="T72" s="53">
        <v>18</v>
      </c>
      <c r="U72" s="53">
        <v>66</v>
      </c>
      <c r="V72" s="53">
        <v>-20</v>
      </c>
      <c r="W72" s="53">
        <v>-84</v>
      </c>
      <c r="X72" s="53">
        <v>32</v>
      </c>
      <c r="Y72" s="53" t="s">
        <v>423</v>
      </c>
      <c r="Z72" s="56">
        <v>307.41780922224837</v>
      </c>
      <c r="AA72" s="54">
        <v>262.34972342975965</v>
      </c>
      <c r="AB72" s="54">
        <v>362.81325354410751</v>
      </c>
      <c r="AC72" s="54">
        <v>204.16550030814838</v>
      </c>
      <c r="AD72" s="54">
        <v>117.74248575784429</v>
      </c>
      <c r="AE72" s="54">
        <v>263.88503364161357</v>
      </c>
      <c r="AF72" s="53">
        <v>232</v>
      </c>
      <c r="AG72" s="53">
        <v>202</v>
      </c>
      <c r="AH72" s="53">
        <v>310</v>
      </c>
      <c r="AI72" s="53">
        <v>309</v>
      </c>
      <c r="AJ72" s="53">
        <v>209</v>
      </c>
      <c r="AK72" s="53">
        <v>456</v>
      </c>
      <c r="AL72" s="54">
        <v>224</v>
      </c>
      <c r="AM72" s="54">
        <v>159</v>
      </c>
      <c r="AN72" s="54">
        <v>291</v>
      </c>
      <c r="AO72" s="53">
        <v>217</v>
      </c>
      <c r="AP72" s="53">
        <v>165</v>
      </c>
      <c r="AQ72" s="53">
        <v>327</v>
      </c>
      <c r="AR72" s="53">
        <v>-7</v>
      </c>
      <c r="AS72" s="53">
        <v>-100</v>
      </c>
      <c r="AT72" s="53">
        <v>124</v>
      </c>
      <c r="AU72" s="53" t="s">
        <v>423</v>
      </c>
      <c r="AV72" s="56">
        <v>332.37298502262951</v>
      </c>
      <c r="AW72" s="54">
        <v>284.34648675879436</v>
      </c>
      <c r="AX72" s="54">
        <v>391.35625849550138</v>
      </c>
      <c r="AY72" s="54">
        <v>350.44198828478665</v>
      </c>
      <c r="AZ72" s="54">
        <v>281.53561518724626</v>
      </c>
      <c r="BA72" s="54">
        <v>465.93850409650202</v>
      </c>
      <c r="BB72" s="53">
        <v>317</v>
      </c>
      <c r="BC72" s="53">
        <v>260</v>
      </c>
      <c r="BD72" s="53">
        <v>446</v>
      </c>
      <c r="BE72" s="53">
        <v>379</v>
      </c>
      <c r="BF72" s="53">
        <v>263</v>
      </c>
      <c r="BG72" s="53">
        <v>504</v>
      </c>
      <c r="BH72" s="54">
        <v>316</v>
      </c>
      <c r="BI72" s="54">
        <v>252</v>
      </c>
      <c r="BJ72" s="54">
        <v>415</v>
      </c>
      <c r="BK72" s="53">
        <v>388</v>
      </c>
      <c r="BL72" s="53">
        <v>312</v>
      </c>
      <c r="BM72" s="53">
        <v>505</v>
      </c>
      <c r="BN72" s="53">
        <v>72</v>
      </c>
      <c r="BO72" s="53">
        <v>-57</v>
      </c>
      <c r="BP72" s="53">
        <v>209</v>
      </c>
      <c r="BQ72" s="53" t="s">
        <v>423</v>
      </c>
    </row>
    <row r="73" spans="1:69" x14ac:dyDescent="0.45">
      <c r="A73" s="51" t="s">
        <v>292</v>
      </c>
      <c r="B73" s="49" t="s">
        <v>83</v>
      </c>
      <c r="C73" s="51" t="s">
        <v>178</v>
      </c>
      <c r="D73" s="56">
        <v>234.04576026649949</v>
      </c>
      <c r="E73" s="54">
        <v>150.34220263636266</v>
      </c>
      <c r="F73" s="54">
        <v>475.61154341874823</v>
      </c>
      <c r="G73" s="54">
        <v>141.69695006999603</v>
      </c>
      <c r="H73" s="54">
        <v>112.11375335125796</v>
      </c>
      <c r="I73" s="54">
        <v>457.79066173174698</v>
      </c>
      <c r="J73" s="53">
        <v>89</v>
      </c>
      <c r="K73" s="53">
        <v>63</v>
      </c>
      <c r="L73" s="53">
        <v>159</v>
      </c>
      <c r="M73" s="53">
        <v>150</v>
      </c>
      <c r="N73" s="53">
        <v>82</v>
      </c>
      <c r="O73" s="53">
        <v>348</v>
      </c>
      <c r="P73" s="54">
        <v>92</v>
      </c>
      <c r="Q73" s="54">
        <v>57</v>
      </c>
      <c r="R73" s="54">
        <v>187</v>
      </c>
      <c r="S73" s="53">
        <v>98</v>
      </c>
      <c r="T73" s="53">
        <v>41</v>
      </c>
      <c r="U73" s="53">
        <v>165</v>
      </c>
      <c r="V73" s="53">
        <v>6</v>
      </c>
      <c r="W73" s="53">
        <v>-104</v>
      </c>
      <c r="X73" s="53">
        <v>86</v>
      </c>
      <c r="Y73" s="53" t="s">
        <v>423</v>
      </c>
      <c r="Z73" s="56">
        <v>1083.5977660733843</v>
      </c>
      <c r="AA73" s="54">
        <v>888.86766654495784</v>
      </c>
      <c r="AB73" s="54">
        <v>1325.3086120428079</v>
      </c>
      <c r="AC73" s="54">
        <v>835.192216893058</v>
      </c>
      <c r="AD73" s="54">
        <v>640.38973771719225</v>
      </c>
      <c r="AE73" s="54">
        <v>919.29962597176791</v>
      </c>
      <c r="AF73" s="53">
        <v>788</v>
      </c>
      <c r="AG73" s="53">
        <v>666</v>
      </c>
      <c r="AH73" s="53">
        <v>887</v>
      </c>
      <c r="AI73" s="53">
        <v>711</v>
      </c>
      <c r="AJ73" s="53">
        <v>596</v>
      </c>
      <c r="AK73" s="53">
        <v>881</v>
      </c>
      <c r="AL73" s="54">
        <v>802</v>
      </c>
      <c r="AM73" s="54">
        <v>667</v>
      </c>
      <c r="AN73" s="54">
        <v>1012</v>
      </c>
      <c r="AO73" s="53">
        <v>535</v>
      </c>
      <c r="AP73" s="53">
        <v>417</v>
      </c>
      <c r="AQ73" s="53">
        <v>737</v>
      </c>
      <c r="AR73" s="53">
        <v>-267</v>
      </c>
      <c r="AS73" s="53">
        <v>-499</v>
      </c>
      <c r="AT73" s="53">
        <v>-31</v>
      </c>
      <c r="AU73" s="53" t="s">
        <v>428</v>
      </c>
      <c r="AV73" s="56">
        <v>572.35647366011631</v>
      </c>
      <c r="AW73" s="54">
        <v>455.11888738026892</v>
      </c>
      <c r="AX73" s="54">
        <v>720.12213290612021</v>
      </c>
      <c r="AY73" s="54">
        <v>586.11083303694602</v>
      </c>
      <c r="AZ73" s="54">
        <v>452.64479638761514</v>
      </c>
      <c r="BA73" s="54">
        <v>661.37370067723168</v>
      </c>
      <c r="BB73" s="53">
        <v>650</v>
      </c>
      <c r="BC73" s="53">
        <v>573</v>
      </c>
      <c r="BD73" s="53">
        <v>805</v>
      </c>
      <c r="BE73" s="53">
        <v>779</v>
      </c>
      <c r="BF73" s="53">
        <v>645</v>
      </c>
      <c r="BG73" s="53">
        <v>964</v>
      </c>
      <c r="BH73" s="54">
        <v>763</v>
      </c>
      <c r="BI73" s="54">
        <v>620</v>
      </c>
      <c r="BJ73" s="54">
        <v>931</v>
      </c>
      <c r="BK73" s="53">
        <v>971</v>
      </c>
      <c r="BL73" s="53">
        <v>809</v>
      </c>
      <c r="BM73" s="53">
        <v>1284</v>
      </c>
      <c r="BN73" s="53">
        <v>208</v>
      </c>
      <c r="BO73" s="53">
        <v>-24</v>
      </c>
      <c r="BP73" s="53">
        <v>538</v>
      </c>
      <c r="BQ73" s="53" t="s">
        <v>423</v>
      </c>
    </row>
    <row r="74" spans="1:69" x14ac:dyDescent="0.45">
      <c r="A74" s="51" t="s">
        <v>293</v>
      </c>
      <c r="B74" s="49" t="s">
        <v>83</v>
      </c>
      <c r="C74" s="51" t="s">
        <v>181</v>
      </c>
      <c r="D74" s="56">
        <v>233.40683705767927</v>
      </c>
      <c r="E74" s="54">
        <v>193.04887909759211</v>
      </c>
      <c r="F74" s="54">
        <v>427.54887191461091</v>
      </c>
      <c r="G74" s="54">
        <v>128.87111742818328</v>
      </c>
      <c r="H74" s="54">
        <v>109.98181809660815</v>
      </c>
      <c r="I74" s="54">
        <v>212.87909165456821</v>
      </c>
      <c r="J74" s="53">
        <v>154</v>
      </c>
      <c r="K74" s="53">
        <v>93</v>
      </c>
      <c r="L74" s="53">
        <v>298</v>
      </c>
      <c r="M74" s="53">
        <v>89</v>
      </c>
      <c r="N74" s="53">
        <v>48</v>
      </c>
      <c r="O74" s="53">
        <v>167</v>
      </c>
      <c r="P74" s="54">
        <v>97</v>
      </c>
      <c r="Q74" s="54">
        <v>28</v>
      </c>
      <c r="R74" s="54">
        <v>229</v>
      </c>
      <c r="S74" s="53">
        <v>60</v>
      </c>
      <c r="T74" s="53">
        <v>28</v>
      </c>
      <c r="U74" s="53">
        <v>167</v>
      </c>
      <c r="V74" s="53">
        <v>-37</v>
      </c>
      <c r="W74" s="53">
        <v>-199</v>
      </c>
      <c r="X74" s="53">
        <v>98</v>
      </c>
      <c r="Y74" s="53" t="s">
        <v>423</v>
      </c>
      <c r="Z74" s="56">
        <v>549.7426539115761</v>
      </c>
      <c r="AA74" s="54">
        <v>501</v>
      </c>
      <c r="AB74" s="54">
        <v>608.65349792935353</v>
      </c>
      <c r="AC74" s="54">
        <v>535.14777660002426</v>
      </c>
      <c r="AD74" s="54">
        <v>466.50628489693082</v>
      </c>
      <c r="AE74" s="54">
        <v>635.0077617727294</v>
      </c>
      <c r="AF74" s="53">
        <v>567</v>
      </c>
      <c r="AG74" s="53">
        <v>422</v>
      </c>
      <c r="AH74" s="53">
        <v>772</v>
      </c>
      <c r="AI74" s="53">
        <v>633</v>
      </c>
      <c r="AJ74" s="53">
        <v>475</v>
      </c>
      <c r="AK74" s="53">
        <v>839</v>
      </c>
      <c r="AL74" s="54">
        <v>511</v>
      </c>
      <c r="AM74" s="54">
        <v>311</v>
      </c>
      <c r="AN74" s="54">
        <v>722</v>
      </c>
      <c r="AO74" s="53">
        <v>553</v>
      </c>
      <c r="AP74" s="53">
        <v>370</v>
      </c>
      <c r="AQ74" s="53">
        <v>856</v>
      </c>
      <c r="AR74" s="53">
        <v>42</v>
      </c>
      <c r="AS74" s="53">
        <v>-235</v>
      </c>
      <c r="AT74" s="53">
        <v>422</v>
      </c>
      <c r="AU74" s="53" t="s">
        <v>423</v>
      </c>
      <c r="AV74" s="56">
        <v>446.85050903074466</v>
      </c>
      <c r="AW74" s="54">
        <v>361</v>
      </c>
      <c r="AX74" s="54">
        <v>513.67921163855169</v>
      </c>
      <c r="AY74" s="54">
        <v>422.98110597179249</v>
      </c>
      <c r="AZ74" s="54">
        <v>374.50137839741745</v>
      </c>
      <c r="BA74" s="54">
        <v>517.59682617068904</v>
      </c>
      <c r="BB74" s="53">
        <v>575</v>
      </c>
      <c r="BC74" s="53">
        <v>410</v>
      </c>
      <c r="BD74" s="53">
        <v>792</v>
      </c>
      <c r="BE74" s="53">
        <v>551</v>
      </c>
      <c r="BF74" s="53">
        <v>445</v>
      </c>
      <c r="BG74" s="53">
        <v>726</v>
      </c>
      <c r="BH74" s="54">
        <v>673</v>
      </c>
      <c r="BI74" s="54">
        <v>435</v>
      </c>
      <c r="BJ74" s="54">
        <v>939</v>
      </c>
      <c r="BK74" s="53">
        <v>880</v>
      </c>
      <c r="BL74" s="53">
        <v>643</v>
      </c>
      <c r="BM74" s="53">
        <v>1231</v>
      </c>
      <c r="BN74" s="53">
        <v>207</v>
      </c>
      <c r="BO74" s="53">
        <v>-122</v>
      </c>
      <c r="BP74" s="53">
        <v>657</v>
      </c>
      <c r="BQ74" s="53" t="s">
        <v>423</v>
      </c>
    </row>
    <row r="75" spans="1:69" x14ac:dyDescent="0.45">
      <c r="A75" s="51" t="s">
        <v>295</v>
      </c>
      <c r="B75" s="49" t="s">
        <v>62</v>
      </c>
      <c r="C75" s="51" t="s">
        <v>61</v>
      </c>
      <c r="D75" s="56">
        <v>130.32518030708698</v>
      </c>
      <c r="E75" s="54">
        <v>101.94381380323699</v>
      </c>
      <c r="F75" s="54">
        <v>456.00140280655376</v>
      </c>
      <c r="G75" s="54">
        <v>74.318914225571163</v>
      </c>
      <c r="H75" s="54">
        <v>58.936567864585847</v>
      </c>
      <c r="I75" s="54">
        <v>132.03976296897204</v>
      </c>
      <c r="J75" s="53">
        <v>93</v>
      </c>
      <c r="K75" s="53">
        <v>45</v>
      </c>
      <c r="L75" s="53">
        <v>150</v>
      </c>
      <c r="M75" s="53">
        <v>61</v>
      </c>
      <c r="N75" s="53">
        <v>25</v>
      </c>
      <c r="O75" s="53">
        <v>106</v>
      </c>
      <c r="P75" s="54">
        <v>51</v>
      </c>
      <c r="Q75" s="54">
        <v>22</v>
      </c>
      <c r="R75" s="54">
        <v>123</v>
      </c>
      <c r="S75" s="53">
        <v>28</v>
      </c>
      <c r="T75" s="53">
        <v>13</v>
      </c>
      <c r="U75" s="53">
        <v>75</v>
      </c>
      <c r="V75" s="53">
        <v>-23</v>
      </c>
      <c r="W75" s="53">
        <v>-110</v>
      </c>
      <c r="X75" s="53">
        <v>41</v>
      </c>
      <c r="Y75" s="53" t="s">
        <v>423</v>
      </c>
      <c r="Z75" s="56">
        <v>413.34562776637154</v>
      </c>
      <c r="AA75" s="54">
        <v>320</v>
      </c>
      <c r="AB75" s="54">
        <v>460.4092922030112</v>
      </c>
      <c r="AC75" s="54">
        <v>642.49215903757931</v>
      </c>
      <c r="AD75" s="54">
        <v>513.13642541469835</v>
      </c>
      <c r="AE75" s="54">
        <v>923.68793609568229</v>
      </c>
      <c r="AF75" s="53">
        <v>359</v>
      </c>
      <c r="AG75" s="53">
        <v>279</v>
      </c>
      <c r="AH75" s="53">
        <v>472</v>
      </c>
      <c r="AI75" s="53">
        <v>354</v>
      </c>
      <c r="AJ75" s="53">
        <v>259</v>
      </c>
      <c r="AK75" s="53">
        <v>445</v>
      </c>
      <c r="AL75" s="54">
        <v>284</v>
      </c>
      <c r="AM75" s="54">
        <v>200</v>
      </c>
      <c r="AN75" s="54">
        <v>384</v>
      </c>
      <c r="AO75" s="53">
        <v>286</v>
      </c>
      <c r="AP75" s="53">
        <v>192</v>
      </c>
      <c r="AQ75" s="53">
        <v>388</v>
      </c>
      <c r="AR75" s="53">
        <v>2</v>
      </c>
      <c r="AS75" s="53">
        <v>-139</v>
      </c>
      <c r="AT75" s="53">
        <v>129</v>
      </c>
      <c r="AU75" s="53" t="s">
        <v>423</v>
      </c>
      <c r="AV75" s="56">
        <v>657.32919192654163</v>
      </c>
      <c r="AW75" s="54">
        <v>552</v>
      </c>
      <c r="AX75" s="54">
        <v>727.86841172509332</v>
      </c>
      <c r="AY75" s="54">
        <v>692.18892673684945</v>
      </c>
      <c r="AZ75" s="54">
        <v>533.11146301133658</v>
      </c>
      <c r="BA75" s="54">
        <v>976.38730008302275</v>
      </c>
      <c r="BB75" s="53">
        <v>835</v>
      </c>
      <c r="BC75" s="53">
        <v>739</v>
      </c>
      <c r="BD75" s="53">
        <v>1026</v>
      </c>
      <c r="BE75" s="53">
        <v>857</v>
      </c>
      <c r="BF75" s="53">
        <v>737</v>
      </c>
      <c r="BG75" s="53">
        <v>992</v>
      </c>
      <c r="BH75" s="54">
        <v>875</v>
      </c>
      <c r="BI75" s="54">
        <v>727</v>
      </c>
      <c r="BJ75" s="54">
        <v>1027</v>
      </c>
      <c r="BK75" s="53">
        <v>880</v>
      </c>
      <c r="BL75" s="53">
        <v>724</v>
      </c>
      <c r="BM75" s="53">
        <v>1043</v>
      </c>
      <c r="BN75" s="53">
        <v>5</v>
      </c>
      <c r="BO75" s="53">
        <v>-206</v>
      </c>
      <c r="BP75" s="53">
        <v>222</v>
      </c>
      <c r="BQ75" s="53" t="s">
        <v>423</v>
      </c>
    </row>
    <row r="76" spans="1:69" x14ac:dyDescent="0.45">
      <c r="A76" s="51" t="s">
        <v>296</v>
      </c>
      <c r="B76" s="49" t="s">
        <v>62</v>
      </c>
      <c r="C76" s="51" t="s">
        <v>63</v>
      </c>
      <c r="D76" s="56">
        <v>144.16116787192905</v>
      </c>
      <c r="E76" s="54">
        <v>92.747857890936302</v>
      </c>
      <c r="F76" s="54">
        <v>384.48076835043832</v>
      </c>
      <c r="G76" s="54">
        <v>111.64007477626919</v>
      </c>
      <c r="H76" s="54">
        <v>84.105023570037588</v>
      </c>
      <c r="I76" s="54">
        <v>219.00546651674989</v>
      </c>
      <c r="J76" s="53">
        <v>166</v>
      </c>
      <c r="K76" s="53">
        <v>81</v>
      </c>
      <c r="L76" s="53">
        <v>407</v>
      </c>
      <c r="M76" s="53">
        <v>83</v>
      </c>
      <c r="N76" s="53">
        <v>40</v>
      </c>
      <c r="O76" s="53">
        <v>126</v>
      </c>
      <c r="P76" s="54">
        <v>43</v>
      </c>
      <c r="Q76" s="54">
        <v>27</v>
      </c>
      <c r="R76" s="54">
        <v>95</v>
      </c>
      <c r="S76" s="53">
        <v>67</v>
      </c>
      <c r="T76" s="53">
        <v>24</v>
      </c>
      <c r="U76" s="53">
        <v>118</v>
      </c>
      <c r="V76" s="53">
        <v>24</v>
      </c>
      <c r="W76" s="53">
        <v>-39</v>
      </c>
      <c r="X76" s="53">
        <v>74</v>
      </c>
      <c r="Y76" s="53" t="s">
        <v>423</v>
      </c>
      <c r="Z76" s="56">
        <v>740.5722494849648</v>
      </c>
      <c r="AA76" s="54">
        <v>576.38939450592011</v>
      </c>
      <c r="AB76" s="54">
        <v>923.34408360455609</v>
      </c>
      <c r="AC76" s="54">
        <v>484.43092964554774</v>
      </c>
      <c r="AD76" s="54">
        <v>383.19631160215636</v>
      </c>
      <c r="AE76" s="54">
        <v>613.33896191358554</v>
      </c>
      <c r="AF76" s="53">
        <v>486</v>
      </c>
      <c r="AG76" s="53">
        <v>387</v>
      </c>
      <c r="AH76" s="53">
        <v>580</v>
      </c>
      <c r="AI76" s="53">
        <v>448</v>
      </c>
      <c r="AJ76" s="53">
        <v>387</v>
      </c>
      <c r="AK76" s="53">
        <v>535</v>
      </c>
      <c r="AL76" s="54">
        <v>348</v>
      </c>
      <c r="AM76" s="54">
        <v>262</v>
      </c>
      <c r="AN76" s="54">
        <v>435</v>
      </c>
      <c r="AO76" s="53">
        <v>333</v>
      </c>
      <c r="AP76" s="53">
        <v>244</v>
      </c>
      <c r="AQ76" s="53">
        <v>441</v>
      </c>
      <c r="AR76" s="53">
        <v>-15</v>
      </c>
      <c r="AS76" s="53">
        <v>-132</v>
      </c>
      <c r="AT76" s="53">
        <v>120</v>
      </c>
      <c r="AU76" s="53" t="s">
        <v>423</v>
      </c>
      <c r="AV76" s="56">
        <v>916.92348708552413</v>
      </c>
      <c r="AW76" s="54">
        <v>880</v>
      </c>
      <c r="AX76" s="54">
        <v>1054.6901323821262</v>
      </c>
      <c r="AY76" s="54">
        <v>1085.6307189477313</v>
      </c>
      <c r="AZ76" s="54">
        <v>906.13571373652621</v>
      </c>
      <c r="BA76" s="54">
        <v>1224.3081450686313</v>
      </c>
      <c r="BB76" s="53">
        <v>1129</v>
      </c>
      <c r="BC76" s="53">
        <v>908</v>
      </c>
      <c r="BD76" s="53">
        <v>1273</v>
      </c>
      <c r="BE76" s="53">
        <v>1129</v>
      </c>
      <c r="BF76" s="53">
        <v>1018</v>
      </c>
      <c r="BG76" s="53">
        <v>1241</v>
      </c>
      <c r="BH76" s="54">
        <v>1168</v>
      </c>
      <c r="BI76" s="54">
        <v>1017</v>
      </c>
      <c r="BJ76" s="54">
        <v>1314</v>
      </c>
      <c r="BK76" s="53">
        <v>1402</v>
      </c>
      <c r="BL76" s="53">
        <v>1229</v>
      </c>
      <c r="BM76" s="53">
        <v>1707</v>
      </c>
      <c r="BN76" s="53">
        <v>234</v>
      </c>
      <c r="BO76" s="53">
        <v>6</v>
      </c>
      <c r="BP76" s="53">
        <v>574</v>
      </c>
      <c r="BQ76" s="53" t="s">
        <v>427</v>
      </c>
    </row>
    <row r="77" spans="1:69" x14ac:dyDescent="0.45">
      <c r="A77" s="51" t="s">
        <v>298</v>
      </c>
      <c r="B77" s="49" t="s">
        <v>62</v>
      </c>
      <c r="C77" s="51" t="s">
        <v>64</v>
      </c>
      <c r="D77" s="56">
        <v>216.76977822589276</v>
      </c>
      <c r="E77" s="54">
        <v>179.99763106890427</v>
      </c>
      <c r="F77" s="54">
        <v>298.25856927245371</v>
      </c>
      <c r="G77" s="54">
        <v>224.10492948865434</v>
      </c>
      <c r="H77" s="54">
        <v>158.3650057159044</v>
      </c>
      <c r="I77" s="54">
        <v>418.13229494617127</v>
      </c>
      <c r="J77" s="53">
        <v>168</v>
      </c>
      <c r="K77" s="53">
        <v>96</v>
      </c>
      <c r="L77" s="53">
        <v>398</v>
      </c>
      <c r="M77" s="53">
        <v>206</v>
      </c>
      <c r="N77" s="53">
        <v>108</v>
      </c>
      <c r="O77" s="53">
        <v>481</v>
      </c>
      <c r="P77" s="54">
        <v>115</v>
      </c>
      <c r="Q77" s="54">
        <v>40</v>
      </c>
      <c r="R77" s="54">
        <v>256</v>
      </c>
      <c r="S77" s="53">
        <v>78</v>
      </c>
      <c r="T77" s="53">
        <v>25</v>
      </c>
      <c r="U77" s="53">
        <v>173</v>
      </c>
      <c r="V77" s="53">
        <v>-37</v>
      </c>
      <c r="W77" s="53">
        <v>-201</v>
      </c>
      <c r="X77" s="53">
        <v>97</v>
      </c>
      <c r="Y77" s="53" t="s">
        <v>423</v>
      </c>
      <c r="Z77" s="56">
        <v>716.30363614165128</v>
      </c>
      <c r="AA77" s="54">
        <v>611.260470275084</v>
      </c>
      <c r="AB77" s="54">
        <v>831.16558964105673</v>
      </c>
      <c r="AC77" s="54">
        <v>566.60462398047912</v>
      </c>
      <c r="AD77" s="54">
        <v>454.2934147395726</v>
      </c>
      <c r="AE77" s="54">
        <v>672.82072311712773</v>
      </c>
      <c r="AF77" s="53">
        <v>650</v>
      </c>
      <c r="AG77" s="53">
        <v>539</v>
      </c>
      <c r="AH77" s="53">
        <v>776</v>
      </c>
      <c r="AI77" s="53">
        <v>706</v>
      </c>
      <c r="AJ77" s="53">
        <v>507</v>
      </c>
      <c r="AK77" s="53">
        <v>869</v>
      </c>
      <c r="AL77" s="54">
        <v>652</v>
      </c>
      <c r="AM77" s="54">
        <v>488</v>
      </c>
      <c r="AN77" s="54">
        <v>923</v>
      </c>
      <c r="AO77" s="53">
        <v>418</v>
      </c>
      <c r="AP77" s="53">
        <v>276</v>
      </c>
      <c r="AQ77" s="53">
        <v>615</v>
      </c>
      <c r="AR77" s="53">
        <v>-234</v>
      </c>
      <c r="AS77" s="53">
        <v>-554</v>
      </c>
      <c r="AT77" s="53">
        <v>11</v>
      </c>
      <c r="AU77" s="53" t="s">
        <v>423</v>
      </c>
      <c r="AV77" s="56">
        <v>1068.2442645919032</v>
      </c>
      <c r="AW77" s="54">
        <v>908.83919440321267</v>
      </c>
      <c r="AX77" s="54">
        <v>1220.4495775635642</v>
      </c>
      <c r="AY77" s="54">
        <v>1084.0566034245433</v>
      </c>
      <c r="AZ77" s="54">
        <v>877.95722011006058</v>
      </c>
      <c r="BA77" s="54">
        <v>1271.4918192895068</v>
      </c>
      <c r="BB77" s="53">
        <v>1277</v>
      </c>
      <c r="BC77" s="53">
        <v>1098</v>
      </c>
      <c r="BD77" s="53">
        <v>1454</v>
      </c>
      <c r="BE77" s="53">
        <v>1377</v>
      </c>
      <c r="BF77" s="53">
        <v>1126</v>
      </c>
      <c r="BG77" s="53">
        <v>1614</v>
      </c>
      <c r="BH77" s="54">
        <v>1779</v>
      </c>
      <c r="BI77" s="54">
        <v>1460</v>
      </c>
      <c r="BJ77" s="54">
        <v>2256</v>
      </c>
      <c r="BK77" s="53">
        <v>1404</v>
      </c>
      <c r="BL77" s="53">
        <v>1098</v>
      </c>
      <c r="BM77" s="53">
        <v>1698</v>
      </c>
      <c r="BN77" s="53">
        <v>-375</v>
      </c>
      <c r="BO77" s="53">
        <v>-911</v>
      </c>
      <c r="BP77" s="53">
        <v>59</v>
      </c>
      <c r="BQ77" s="53" t="s">
        <v>423</v>
      </c>
    </row>
    <row r="78" spans="1:69" x14ac:dyDescent="0.45">
      <c r="A78" s="51" t="s">
        <v>299</v>
      </c>
      <c r="B78" s="49" t="s">
        <v>62</v>
      </c>
      <c r="C78" s="51" t="s">
        <v>74</v>
      </c>
      <c r="D78" s="56">
        <v>56.988777291112527</v>
      </c>
      <c r="E78" s="54">
        <v>47.184625380409614</v>
      </c>
      <c r="F78" s="54">
        <v>154.07034736796862</v>
      </c>
      <c r="G78" s="54">
        <v>75.579246256570713</v>
      </c>
      <c r="H78" s="54">
        <v>49.722424815725702</v>
      </c>
      <c r="I78" s="54">
        <v>333.80238828630155</v>
      </c>
      <c r="J78" s="53">
        <v>69</v>
      </c>
      <c r="K78" s="53">
        <v>22</v>
      </c>
      <c r="L78" s="53">
        <v>146</v>
      </c>
      <c r="M78" s="53">
        <v>51</v>
      </c>
      <c r="N78" s="53">
        <v>17</v>
      </c>
      <c r="O78" s="53">
        <v>99</v>
      </c>
      <c r="P78" s="54">
        <v>51</v>
      </c>
      <c r="Q78" s="54">
        <v>10</v>
      </c>
      <c r="R78" s="54">
        <v>125</v>
      </c>
      <c r="S78" s="53">
        <v>60</v>
      </c>
      <c r="T78" s="53">
        <v>13</v>
      </c>
      <c r="U78" s="53">
        <v>132</v>
      </c>
      <c r="V78" s="53">
        <v>9</v>
      </c>
      <c r="W78" s="53">
        <v>-86</v>
      </c>
      <c r="X78" s="53">
        <v>100</v>
      </c>
      <c r="Y78" s="53" t="s">
        <v>423</v>
      </c>
      <c r="Z78" s="56">
        <v>223.93543651605944</v>
      </c>
      <c r="AA78" s="54">
        <v>186.49729609467838</v>
      </c>
      <c r="AB78" s="54">
        <v>261.72756159149469</v>
      </c>
      <c r="AC78" s="54">
        <v>230.32160337413703</v>
      </c>
      <c r="AD78" s="54">
        <v>131.79179596564856</v>
      </c>
      <c r="AE78" s="54">
        <v>294.91861286310956</v>
      </c>
      <c r="AF78" s="53">
        <v>361</v>
      </c>
      <c r="AG78" s="53">
        <v>268</v>
      </c>
      <c r="AH78" s="53">
        <v>671</v>
      </c>
      <c r="AI78" s="53">
        <v>283</v>
      </c>
      <c r="AJ78" s="53">
        <v>199</v>
      </c>
      <c r="AK78" s="53">
        <v>420</v>
      </c>
      <c r="AL78" s="54">
        <v>180</v>
      </c>
      <c r="AM78" s="54">
        <v>137</v>
      </c>
      <c r="AN78" s="54">
        <v>249</v>
      </c>
      <c r="AO78" s="53">
        <v>156</v>
      </c>
      <c r="AP78" s="53">
        <v>89</v>
      </c>
      <c r="AQ78" s="53">
        <v>304</v>
      </c>
      <c r="AR78" s="53">
        <v>-24</v>
      </c>
      <c r="AS78" s="53">
        <v>-161</v>
      </c>
      <c r="AT78" s="53">
        <v>118</v>
      </c>
      <c r="AU78" s="53" t="s">
        <v>423</v>
      </c>
      <c r="AV78" s="56">
        <v>550.07578619282799</v>
      </c>
      <c r="AW78" s="54">
        <v>469.40656163148759</v>
      </c>
      <c r="AX78" s="54">
        <v>626.23323767777686</v>
      </c>
      <c r="AY78" s="54">
        <v>459.39574772173336</v>
      </c>
      <c r="AZ78" s="54">
        <v>254.49459096744351</v>
      </c>
      <c r="BA78" s="54">
        <v>556.52256680604557</v>
      </c>
      <c r="BB78" s="53">
        <v>643</v>
      </c>
      <c r="BC78" s="53">
        <v>433</v>
      </c>
      <c r="BD78" s="53">
        <v>859</v>
      </c>
      <c r="BE78" s="53">
        <v>592</v>
      </c>
      <c r="BF78" s="53">
        <v>461</v>
      </c>
      <c r="BG78" s="53">
        <v>744</v>
      </c>
      <c r="BH78" s="54">
        <v>504</v>
      </c>
      <c r="BI78" s="54">
        <v>415</v>
      </c>
      <c r="BJ78" s="54">
        <v>613</v>
      </c>
      <c r="BK78" s="53">
        <v>576</v>
      </c>
      <c r="BL78" s="53">
        <v>400</v>
      </c>
      <c r="BM78" s="53">
        <v>789</v>
      </c>
      <c r="BN78" s="53">
        <v>72</v>
      </c>
      <c r="BO78" s="53">
        <v>-161</v>
      </c>
      <c r="BP78" s="53">
        <v>317</v>
      </c>
      <c r="BQ78" s="53" t="s">
        <v>423</v>
      </c>
    </row>
    <row r="79" spans="1:69" ht="42.75" x14ac:dyDescent="0.45">
      <c r="A79" s="52" t="s">
        <v>429</v>
      </c>
      <c r="B79" s="49" t="s">
        <v>62</v>
      </c>
      <c r="C79" s="52" t="s">
        <v>438</v>
      </c>
      <c r="D79" s="56">
        <v>253.96621784561299</v>
      </c>
      <c r="E79" s="54">
        <v>191.17524309209051</v>
      </c>
      <c r="F79" s="54">
        <v>543.82347185537515</v>
      </c>
      <c r="G79" s="54">
        <v>113.07586421225056</v>
      </c>
      <c r="H79" s="54">
        <v>76.372033283998704</v>
      </c>
      <c r="I79" s="54">
        <v>183.68544199814468</v>
      </c>
      <c r="J79" s="53">
        <v>162</v>
      </c>
      <c r="K79" s="53">
        <v>53</v>
      </c>
      <c r="L79" s="53">
        <v>346</v>
      </c>
      <c r="M79" s="53">
        <v>125</v>
      </c>
      <c r="N79" s="53">
        <v>48</v>
      </c>
      <c r="O79" s="53">
        <v>307</v>
      </c>
      <c r="P79" s="54">
        <v>178</v>
      </c>
      <c r="Q79" s="54">
        <v>59</v>
      </c>
      <c r="R79" s="54">
        <v>736</v>
      </c>
      <c r="S79" s="56">
        <v>97</v>
      </c>
      <c r="T79" s="56">
        <v>27</v>
      </c>
      <c r="U79" s="56">
        <v>335</v>
      </c>
      <c r="V79" s="56">
        <v>-81</v>
      </c>
      <c r="W79" s="56">
        <v>-732</v>
      </c>
      <c r="X79" s="56">
        <v>201</v>
      </c>
      <c r="Y79" s="56"/>
      <c r="Z79" s="56">
        <v>1056.3251442260525</v>
      </c>
      <c r="AA79" s="54">
        <v>926.79033620020584</v>
      </c>
      <c r="AB79" s="54">
        <v>1180.4031641627537</v>
      </c>
      <c r="AC79" s="54">
        <v>788.88741671333059</v>
      </c>
      <c r="AD79" s="54">
        <v>512.78345260518415</v>
      </c>
      <c r="AE79" s="54">
        <v>1053.3070582883361</v>
      </c>
      <c r="AF79" s="53">
        <v>776</v>
      </c>
      <c r="AG79" s="53">
        <v>611</v>
      </c>
      <c r="AH79" s="53">
        <v>1026</v>
      </c>
      <c r="AI79" s="53">
        <v>827</v>
      </c>
      <c r="AJ79" s="53">
        <v>535</v>
      </c>
      <c r="AK79" s="53">
        <v>1251</v>
      </c>
      <c r="AL79" s="54">
        <v>747</v>
      </c>
      <c r="AM79" s="54">
        <v>390</v>
      </c>
      <c r="AN79" s="54">
        <v>1163</v>
      </c>
      <c r="AO79" s="56">
        <v>600</v>
      </c>
      <c r="AP79" s="56">
        <v>314</v>
      </c>
      <c r="AQ79" s="56">
        <v>1126</v>
      </c>
      <c r="AR79" s="56">
        <v>-147</v>
      </c>
      <c r="AS79" s="56">
        <v>-723</v>
      </c>
      <c r="AT79" s="56">
        <v>463</v>
      </c>
      <c r="AU79" s="56"/>
      <c r="AV79" s="56">
        <v>1663.7086379283346</v>
      </c>
      <c r="AW79" s="54">
        <v>1459.7678461906819</v>
      </c>
      <c r="AX79" s="54">
        <v>1844.3371250361158</v>
      </c>
      <c r="AY79" s="54">
        <v>1706.7895564168227</v>
      </c>
      <c r="AZ79" s="54">
        <v>1191.3207048479383</v>
      </c>
      <c r="BA79" s="54">
        <v>2197.6865066270852</v>
      </c>
      <c r="BB79" s="53">
        <v>1628</v>
      </c>
      <c r="BC79" s="53">
        <v>1371</v>
      </c>
      <c r="BD79" s="53">
        <v>1945</v>
      </c>
      <c r="BE79" s="53">
        <v>1803</v>
      </c>
      <c r="BF79" s="53">
        <v>1332</v>
      </c>
      <c r="BG79" s="53">
        <v>2386</v>
      </c>
      <c r="BH79" s="54">
        <v>1960</v>
      </c>
      <c r="BI79" s="54">
        <v>1294</v>
      </c>
      <c r="BJ79" s="54">
        <v>2592</v>
      </c>
      <c r="BK79" s="56">
        <v>2063</v>
      </c>
      <c r="BL79" s="56">
        <v>1357</v>
      </c>
      <c r="BM79" s="56">
        <v>2854</v>
      </c>
      <c r="BN79" s="56">
        <v>103</v>
      </c>
      <c r="BO79" s="56">
        <v>-945</v>
      </c>
      <c r="BP79" s="56">
        <v>1160</v>
      </c>
      <c r="BQ79" s="53"/>
    </row>
    <row r="80" spans="1:69" x14ac:dyDescent="0.45">
      <c r="A80" s="51" t="s">
        <v>301</v>
      </c>
      <c r="B80" s="49" t="s">
        <v>62</v>
      </c>
      <c r="C80" s="51" t="s">
        <v>78</v>
      </c>
      <c r="D80" s="56" t="s">
        <v>426</v>
      </c>
      <c r="E80" s="56" t="s">
        <v>426</v>
      </c>
      <c r="F80" s="56" t="s">
        <v>426</v>
      </c>
      <c r="G80" s="56" t="s">
        <v>426</v>
      </c>
      <c r="H80" s="56" t="s">
        <v>426</v>
      </c>
      <c r="I80" s="56" t="s">
        <v>426</v>
      </c>
      <c r="J80" s="53">
        <v>69</v>
      </c>
      <c r="K80" s="53">
        <v>22</v>
      </c>
      <c r="L80" s="53">
        <v>147</v>
      </c>
      <c r="M80" s="53">
        <v>57</v>
      </c>
      <c r="N80" s="53">
        <v>22</v>
      </c>
      <c r="O80" s="53">
        <v>140</v>
      </c>
      <c r="P80" s="54">
        <v>65</v>
      </c>
      <c r="Q80" s="54">
        <v>21</v>
      </c>
      <c r="R80" s="54">
        <v>268</v>
      </c>
      <c r="S80" s="53">
        <v>45</v>
      </c>
      <c r="T80" s="53">
        <v>15</v>
      </c>
      <c r="U80" s="53">
        <v>166</v>
      </c>
      <c r="V80" s="53">
        <v>-20</v>
      </c>
      <c r="W80" s="53">
        <v>-269</v>
      </c>
      <c r="X80" s="53">
        <v>111</v>
      </c>
      <c r="Y80" s="53"/>
      <c r="Z80" s="56" t="s">
        <v>426</v>
      </c>
      <c r="AA80" s="56" t="s">
        <v>426</v>
      </c>
      <c r="AB80" s="56" t="s">
        <v>426</v>
      </c>
      <c r="AC80" s="56" t="s">
        <v>426</v>
      </c>
      <c r="AD80" s="56" t="s">
        <v>426</v>
      </c>
      <c r="AE80" s="56" t="s">
        <v>426</v>
      </c>
      <c r="AF80" s="53">
        <v>412</v>
      </c>
      <c r="AG80" s="53">
        <v>324</v>
      </c>
      <c r="AH80" s="53">
        <v>544</v>
      </c>
      <c r="AI80" s="53">
        <v>451</v>
      </c>
      <c r="AJ80" s="53">
        <v>292</v>
      </c>
      <c r="AK80" s="53">
        <v>682</v>
      </c>
      <c r="AL80" s="54">
        <v>402</v>
      </c>
      <c r="AM80" s="54">
        <v>210</v>
      </c>
      <c r="AN80" s="54">
        <v>625</v>
      </c>
      <c r="AO80" s="53">
        <v>304</v>
      </c>
      <c r="AP80" s="53">
        <v>157</v>
      </c>
      <c r="AQ80" s="53">
        <v>606</v>
      </c>
      <c r="AR80" s="53">
        <v>-98</v>
      </c>
      <c r="AS80" s="53">
        <v>-383</v>
      </c>
      <c r="AT80" s="53">
        <v>239</v>
      </c>
      <c r="AU80" s="53"/>
      <c r="AV80" s="56" t="s">
        <v>426</v>
      </c>
      <c r="AW80" s="56" t="s">
        <v>426</v>
      </c>
      <c r="AX80" s="56" t="s">
        <v>426</v>
      </c>
      <c r="AY80" s="56" t="s">
        <v>426</v>
      </c>
      <c r="AZ80" s="56" t="s">
        <v>426</v>
      </c>
      <c r="BA80" s="56" t="s">
        <v>426</v>
      </c>
      <c r="BB80" s="53">
        <v>677</v>
      </c>
      <c r="BC80" s="53">
        <v>570</v>
      </c>
      <c r="BD80" s="53">
        <v>808</v>
      </c>
      <c r="BE80" s="53">
        <v>772</v>
      </c>
      <c r="BF80" s="53">
        <v>570</v>
      </c>
      <c r="BG80" s="53">
        <v>1021</v>
      </c>
      <c r="BH80" s="54">
        <v>841</v>
      </c>
      <c r="BI80" s="54">
        <v>555</v>
      </c>
      <c r="BJ80" s="54">
        <v>1112</v>
      </c>
      <c r="BK80" s="53">
        <v>934</v>
      </c>
      <c r="BL80" s="53">
        <v>610</v>
      </c>
      <c r="BM80" s="53">
        <v>1351</v>
      </c>
      <c r="BN80" s="53">
        <v>93</v>
      </c>
      <c r="BO80" s="53">
        <v>-396</v>
      </c>
      <c r="BP80" s="53">
        <v>600</v>
      </c>
      <c r="BQ80" s="53"/>
    </row>
    <row r="81" spans="1:69" x14ac:dyDescent="0.45">
      <c r="A81" s="51" t="s">
        <v>302</v>
      </c>
      <c r="B81" s="49" t="s">
        <v>62</v>
      </c>
      <c r="C81" s="51" t="s">
        <v>79</v>
      </c>
      <c r="D81" s="56" t="s">
        <v>426</v>
      </c>
      <c r="E81" s="56" t="s">
        <v>426</v>
      </c>
      <c r="F81" s="56" t="s">
        <v>426</v>
      </c>
      <c r="G81" s="56" t="s">
        <v>426</v>
      </c>
      <c r="H81" s="56" t="s">
        <v>426</v>
      </c>
      <c r="I81" s="56" t="s">
        <v>426</v>
      </c>
      <c r="J81" s="53">
        <v>93</v>
      </c>
      <c r="K81" s="53">
        <v>31</v>
      </c>
      <c r="L81" s="53">
        <v>199</v>
      </c>
      <c r="M81" s="53">
        <v>68</v>
      </c>
      <c r="N81" s="53">
        <v>26</v>
      </c>
      <c r="O81" s="53">
        <v>167</v>
      </c>
      <c r="P81" s="54">
        <v>113</v>
      </c>
      <c r="Q81" s="54">
        <v>38</v>
      </c>
      <c r="R81" s="54">
        <v>468</v>
      </c>
      <c r="S81" s="53">
        <v>52</v>
      </c>
      <c r="T81" s="53">
        <v>12</v>
      </c>
      <c r="U81" s="53">
        <v>169</v>
      </c>
      <c r="V81" s="53">
        <v>-61</v>
      </c>
      <c r="W81" s="53">
        <v>-463</v>
      </c>
      <c r="X81" s="53">
        <v>90</v>
      </c>
      <c r="Y81" s="53"/>
      <c r="Z81" s="56" t="s">
        <v>426</v>
      </c>
      <c r="AA81" s="56" t="s">
        <v>426</v>
      </c>
      <c r="AB81" s="56" t="s">
        <v>426</v>
      </c>
      <c r="AC81" s="56" t="s">
        <v>426</v>
      </c>
      <c r="AD81" s="56" t="s">
        <v>426</v>
      </c>
      <c r="AE81" s="56" t="s">
        <v>426</v>
      </c>
      <c r="AF81" s="53">
        <v>364</v>
      </c>
      <c r="AG81" s="53">
        <v>287</v>
      </c>
      <c r="AH81" s="53">
        <v>482</v>
      </c>
      <c r="AI81" s="53">
        <v>376</v>
      </c>
      <c r="AJ81" s="53">
        <v>243</v>
      </c>
      <c r="AK81" s="53">
        <v>569</v>
      </c>
      <c r="AL81" s="54">
        <v>345</v>
      </c>
      <c r="AM81" s="54">
        <v>180</v>
      </c>
      <c r="AN81" s="54">
        <v>538</v>
      </c>
      <c r="AO81" s="53">
        <v>296</v>
      </c>
      <c r="AP81" s="53">
        <v>157</v>
      </c>
      <c r="AQ81" s="53">
        <v>520</v>
      </c>
      <c r="AR81" s="53">
        <v>-49</v>
      </c>
      <c r="AS81" s="53">
        <v>-340</v>
      </c>
      <c r="AT81" s="53">
        <v>224</v>
      </c>
      <c r="AU81" s="53"/>
      <c r="AV81" s="56" t="s">
        <v>426</v>
      </c>
      <c r="AW81" s="56" t="s">
        <v>426</v>
      </c>
      <c r="AX81" s="56" t="s">
        <v>426</v>
      </c>
      <c r="AY81" s="56" t="s">
        <v>426</v>
      </c>
      <c r="AZ81" s="56" t="s">
        <v>426</v>
      </c>
      <c r="BA81" s="56" t="s">
        <v>426</v>
      </c>
      <c r="BB81" s="53">
        <v>951</v>
      </c>
      <c r="BC81" s="53">
        <v>801</v>
      </c>
      <c r="BD81" s="53">
        <v>1137</v>
      </c>
      <c r="BE81" s="53">
        <v>1031</v>
      </c>
      <c r="BF81" s="53">
        <v>762</v>
      </c>
      <c r="BG81" s="53">
        <v>1365</v>
      </c>
      <c r="BH81" s="54">
        <v>1119</v>
      </c>
      <c r="BI81" s="54">
        <v>739</v>
      </c>
      <c r="BJ81" s="54">
        <v>1480</v>
      </c>
      <c r="BK81" s="53">
        <v>1129</v>
      </c>
      <c r="BL81" s="53">
        <v>747</v>
      </c>
      <c r="BM81" s="53">
        <v>1503</v>
      </c>
      <c r="BN81" s="53">
        <v>10</v>
      </c>
      <c r="BO81" s="53">
        <v>-549</v>
      </c>
      <c r="BP81" s="53">
        <v>560</v>
      </c>
      <c r="BQ81" s="53"/>
    </row>
    <row r="82" spans="1:69" x14ac:dyDescent="0.45">
      <c r="A82" s="51" t="s">
        <v>304</v>
      </c>
      <c r="B82" s="49" t="s">
        <v>62</v>
      </c>
      <c r="C82" s="51" t="s">
        <v>86</v>
      </c>
      <c r="D82" s="56">
        <v>231.96326354190384</v>
      </c>
      <c r="E82" s="54">
        <v>176.44051542678687</v>
      </c>
      <c r="F82" s="54">
        <v>301.75221419084318</v>
      </c>
      <c r="G82" s="54">
        <v>222.90594635585282</v>
      </c>
      <c r="H82" s="54">
        <v>196.65794508581664</v>
      </c>
      <c r="I82" s="54">
        <v>278.23552522566342</v>
      </c>
      <c r="J82" s="53">
        <v>208</v>
      </c>
      <c r="K82" s="53">
        <v>104</v>
      </c>
      <c r="L82" s="53">
        <v>623</v>
      </c>
      <c r="M82" s="53">
        <v>200</v>
      </c>
      <c r="N82" s="53">
        <v>129</v>
      </c>
      <c r="O82" s="53">
        <v>345</v>
      </c>
      <c r="P82" s="54">
        <v>114</v>
      </c>
      <c r="Q82" s="54">
        <v>71</v>
      </c>
      <c r="R82" s="54">
        <v>233</v>
      </c>
      <c r="S82" s="53">
        <v>82</v>
      </c>
      <c r="T82" s="53">
        <v>45</v>
      </c>
      <c r="U82" s="53">
        <v>227</v>
      </c>
      <c r="V82" s="53">
        <v>-32</v>
      </c>
      <c r="W82" s="53">
        <v>-208</v>
      </c>
      <c r="X82" s="53">
        <v>119</v>
      </c>
      <c r="Y82" s="53" t="s">
        <v>423</v>
      </c>
      <c r="Z82" s="56">
        <v>1020.9317958157238</v>
      </c>
      <c r="AA82" s="54">
        <v>787.57050406112967</v>
      </c>
      <c r="AB82" s="54">
        <v>1239.014161208278</v>
      </c>
      <c r="AC82" s="54">
        <v>867.02980115714888</v>
      </c>
      <c r="AD82" s="54">
        <v>774.55118574828407</v>
      </c>
      <c r="AE82" s="54">
        <v>967.92525873685918</v>
      </c>
      <c r="AF82" s="53">
        <v>781</v>
      </c>
      <c r="AG82" s="53">
        <v>587</v>
      </c>
      <c r="AH82" s="53">
        <v>1113</v>
      </c>
      <c r="AI82" s="53">
        <v>759</v>
      </c>
      <c r="AJ82" s="53">
        <v>614</v>
      </c>
      <c r="AK82" s="53">
        <v>1014</v>
      </c>
      <c r="AL82" s="54">
        <v>642</v>
      </c>
      <c r="AM82" s="54">
        <v>496</v>
      </c>
      <c r="AN82" s="54">
        <v>843</v>
      </c>
      <c r="AO82" s="53">
        <v>654</v>
      </c>
      <c r="AP82" s="53">
        <v>432</v>
      </c>
      <c r="AQ82" s="53">
        <v>987</v>
      </c>
      <c r="AR82" s="53">
        <v>12</v>
      </c>
      <c r="AS82" s="53">
        <v>-304</v>
      </c>
      <c r="AT82" s="53">
        <v>345</v>
      </c>
      <c r="AU82" s="53" t="s">
        <v>423</v>
      </c>
      <c r="AV82" s="56">
        <v>1091.2595184818567</v>
      </c>
      <c r="AW82" s="54">
        <v>837.82870532073014</v>
      </c>
      <c r="AX82" s="54">
        <v>1332.5517381777347</v>
      </c>
      <c r="AY82" s="54">
        <v>1271.0642524869979</v>
      </c>
      <c r="AZ82" s="54">
        <v>1148.126645626892</v>
      </c>
      <c r="BA82" s="54">
        <v>1409.4306878411248</v>
      </c>
      <c r="BB82" s="53">
        <v>1240</v>
      </c>
      <c r="BC82" s="53">
        <v>952</v>
      </c>
      <c r="BD82" s="53">
        <v>1516</v>
      </c>
      <c r="BE82" s="53">
        <v>1519</v>
      </c>
      <c r="BF82" s="53">
        <v>1249</v>
      </c>
      <c r="BG82" s="53">
        <v>1816</v>
      </c>
      <c r="BH82" s="54">
        <v>1931</v>
      </c>
      <c r="BI82" s="54">
        <v>1675</v>
      </c>
      <c r="BJ82" s="54">
        <v>2412</v>
      </c>
      <c r="BK82" s="53">
        <v>1627</v>
      </c>
      <c r="BL82" s="53">
        <v>1301</v>
      </c>
      <c r="BM82" s="53">
        <v>2011</v>
      </c>
      <c r="BN82" s="53">
        <v>-304</v>
      </c>
      <c r="BO82" s="53">
        <v>-913</v>
      </c>
      <c r="BP82" s="53">
        <v>129</v>
      </c>
      <c r="BQ82" s="53" t="s">
        <v>423</v>
      </c>
    </row>
    <row r="83" spans="1:69" x14ac:dyDescent="0.45">
      <c r="A83" s="51" t="s">
        <v>305</v>
      </c>
      <c r="B83" s="49" t="s">
        <v>62</v>
      </c>
      <c r="C83" s="51" t="s">
        <v>104</v>
      </c>
      <c r="D83" s="56">
        <v>47.236122949369722</v>
      </c>
      <c r="E83" s="54">
        <v>35.646558592991099</v>
      </c>
      <c r="F83" s="54">
        <v>111.40262689219128</v>
      </c>
      <c r="G83" s="54">
        <v>23.329091460669641</v>
      </c>
      <c r="H83" s="54">
        <v>17.946795862950172</v>
      </c>
      <c r="I83" s="54">
        <v>224.78433304729941</v>
      </c>
      <c r="J83" s="53">
        <v>38</v>
      </c>
      <c r="K83" s="53">
        <v>16</v>
      </c>
      <c r="L83" s="53">
        <v>80</v>
      </c>
      <c r="M83" s="53">
        <v>45</v>
      </c>
      <c r="N83" s="53">
        <v>15</v>
      </c>
      <c r="O83" s="53">
        <v>86</v>
      </c>
      <c r="P83" s="54">
        <v>13</v>
      </c>
      <c r="Q83" s="54">
        <v>8</v>
      </c>
      <c r="R83" s="54">
        <v>39</v>
      </c>
      <c r="S83" s="53">
        <v>44</v>
      </c>
      <c r="T83" s="53">
        <v>10</v>
      </c>
      <c r="U83" s="53">
        <v>96</v>
      </c>
      <c r="V83" s="53">
        <v>31</v>
      </c>
      <c r="W83" s="53">
        <v>-19</v>
      </c>
      <c r="X83" s="53">
        <v>81</v>
      </c>
      <c r="Y83" s="53" t="s">
        <v>423</v>
      </c>
      <c r="Z83" s="56">
        <v>205.71673028786847</v>
      </c>
      <c r="AA83" s="54">
        <v>170.2922580417117</v>
      </c>
      <c r="AB83" s="54">
        <v>264.31289703423721</v>
      </c>
      <c r="AC83" s="54">
        <v>156.34857729338106</v>
      </c>
      <c r="AD83" s="54">
        <v>97.76996785383254</v>
      </c>
      <c r="AE83" s="54">
        <v>231.17560160461315</v>
      </c>
      <c r="AF83" s="53">
        <v>113</v>
      </c>
      <c r="AG83" s="53">
        <v>107</v>
      </c>
      <c r="AH83" s="53">
        <v>208</v>
      </c>
      <c r="AI83" s="53">
        <v>128</v>
      </c>
      <c r="AJ83" s="53">
        <v>100</v>
      </c>
      <c r="AK83" s="53">
        <v>194</v>
      </c>
      <c r="AL83" s="54">
        <v>132</v>
      </c>
      <c r="AM83" s="54">
        <v>89</v>
      </c>
      <c r="AN83" s="54">
        <v>249</v>
      </c>
      <c r="AO83" s="53">
        <v>140</v>
      </c>
      <c r="AP83" s="53">
        <v>69</v>
      </c>
      <c r="AQ83" s="53">
        <v>250</v>
      </c>
      <c r="AR83" s="53">
        <v>8</v>
      </c>
      <c r="AS83" s="53">
        <v>-148</v>
      </c>
      <c r="AT83" s="53">
        <v>122</v>
      </c>
      <c r="AU83" s="53" t="s">
        <v>423</v>
      </c>
      <c r="AV83" s="56">
        <v>446.04714676276188</v>
      </c>
      <c r="AW83" s="54">
        <v>378.54495211043695</v>
      </c>
      <c r="AX83" s="54">
        <v>546.02719263834081</v>
      </c>
      <c r="AY83" s="54">
        <v>441.32233124594939</v>
      </c>
      <c r="AZ83" s="54">
        <v>263.17709977416666</v>
      </c>
      <c r="BA83" s="54">
        <v>523.80363935612252</v>
      </c>
      <c r="BB83" s="53">
        <v>356</v>
      </c>
      <c r="BC83" s="53">
        <v>298</v>
      </c>
      <c r="BD83" s="53">
        <v>499</v>
      </c>
      <c r="BE83" s="53">
        <v>462</v>
      </c>
      <c r="BF83" s="53">
        <v>358</v>
      </c>
      <c r="BG83" s="53">
        <v>560</v>
      </c>
      <c r="BH83" s="54">
        <v>502</v>
      </c>
      <c r="BI83" s="54">
        <v>360</v>
      </c>
      <c r="BJ83" s="54">
        <v>842</v>
      </c>
      <c r="BK83" s="53">
        <v>465</v>
      </c>
      <c r="BL83" s="53">
        <v>321</v>
      </c>
      <c r="BM83" s="53">
        <v>619</v>
      </c>
      <c r="BN83" s="53">
        <v>-37</v>
      </c>
      <c r="BO83" s="53">
        <v>-414</v>
      </c>
      <c r="BP83" s="53">
        <v>176</v>
      </c>
      <c r="BQ83" s="53" t="s">
        <v>423</v>
      </c>
    </row>
    <row r="84" spans="1:69" x14ac:dyDescent="0.45">
      <c r="A84" s="51" t="s">
        <v>307</v>
      </c>
      <c r="B84" s="49" t="s">
        <v>62</v>
      </c>
      <c r="C84" s="51" t="s">
        <v>122</v>
      </c>
      <c r="D84" s="56">
        <v>130.01713918014502</v>
      </c>
      <c r="E84" s="54">
        <v>82.620416636052838</v>
      </c>
      <c r="F84" s="54">
        <v>727.89605264598572</v>
      </c>
      <c r="G84" s="54">
        <v>37.36682006864023</v>
      </c>
      <c r="H84" s="54">
        <v>24.057552432463261</v>
      </c>
      <c r="I84" s="54">
        <v>184.58011625103063</v>
      </c>
      <c r="J84" s="53">
        <v>45</v>
      </c>
      <c r="K84" s="53">
        <v>11</v>
      </c>
      <c r="L84" s="53">
        <v>92</v>
      </c>
      <c r="M84" s="53">
        <v>88</v>
      </c>
      <c r="N84" s="53">
        <v>45</v>
      </c>
      <c r="O84" s="53">
        <v>127</v>
      </c>
      <c r="P84" s="54">
        <v>42</v>
      </c>
      <c r="Q84" s="54">
        <v>16</v>
      </c>
      <c r="R84" s="54">
        <v>192</v>
      </c>
      <c r="S84" s="53">
        <v>70</v>
      </c>
      <c r="T84" s="53">
        <v>17</v>
      </c>
      <c r="U84" s="53">
        <v>122</v>
      </c>
      <c r="V84" s="53">
        <v>28</v>
      </c>
      <c r="W84" s="53">
        <v>-132</v>
      </c>
      <c r="X84" s="53">
        <v>87</v>
      </c>
      <c r="Y84" s="53" t="s">
        <v>423</v>
      </c>
      <c r="Z84" s="56">
        <v>210.5890442194202</v>
      </c>
      <c r="AA84" s="54">
        <v>136.64731349912023</v>
      </c>
      <c r="AB84" s="54">
        <v>462.8474295176764</v>
      </c>
      <c r="AC84" s="54">
        <v>107.34300485297904</v>
      </c>
      <c r="AD84" s="54">
        <v>67.485311825461139</v>
      </c>
      <c r="AE84" s="54">
        <v>176.29411846279254</v>
      </c>
      <c r="AF84" s="53">
        <v>135</v>
      </c>
      <c r="AG84" s="53">
        <v>89</v>
      </c>
      <c r="AH84" s="53">
        <v>237</v>
      </c>
      <c r="AI84" s="53">
        <v>175</v>
      </c>
      <c r="AJ84" s="53">
        <v>94</v>
      </c>
      <c r="AK84" s="53">
        <v>340</v>
      </c>
      <c r="AL84" s="54">
        <v>101</v>
      </c>
      <c r="AM84" s="54">
        <v>62</v>
      </c>
      <c r="AN84" s="54">
        <v>194</v>
      </c>
      <c r="AO84" s="53">
        <v>96</v>
      </c>
      <c r="AP84" s="53">
        <v>55</v>
      </c>
      <c r="AQ84" s="53">
        <v>190</v>
      </c>
      <c r="AR84" s="53">
        <v>-5</v>
      </c>
      <c r="AS84" s="53">
        <v>-147</v>
      </c>
      <c r="AT84" s="53">
        <v>99</v>
      </c>
      <c r="AU84" s="53" t="s">
        <v>423</v>
      </c>
      <c r="AV84" s="56">
        <v>887.39381660043477</v>
      </c>
      <c r="AW84" s="54">
        <v>606</v>
      </c>
      <c r="AX84" s="54">
        <v>1879.063659822365</v>
      </c>
      <c r="AY84" s="54">
        <v>681.78876004091751</v>
      </c>
      <c r="AZ84" s="54">
        <v>493.9290875120916</v>
      </c>
      <c r="BA84" s="54">
        <v>786.05640671279173</v>
      </c>
      <c r="BB84" s="53">
        <v>677</v>
      </c>
      <c r="BC84" s="53">
        <v>530</v>
      </c>
      <c r="BD84" s="53">
        <v>827</v>
      </c>
      <c r="BE84" s="53">
        <v>576</v>
      </c>
      <c r="BF84" s="53">
        <v>528</v>
      </c>
      <c r="BG84" s="53">
        <v>710</v>
      </c>
      <c r="BH84" s="54">
        <v>806</v>
      </c>
      <c r="BI84" s="54">
        <v>605</v>
      </c>
      <c r="BJ84" s="54">
        <v>937</v>
      </c>
      <c r="BK84" s="53">
        <v>803</v>
      </c>
      <c r="BL84" s="53">
        <v>638</v>
      </c>
      <c r="BM84" s="53">
        <v>988</v>
      </c>
      <c r="BN84" s="53">
        <v>-3</v>
      </c>
      <c r="BO84" s="53">
        <v>-226</v>
      </c>
      <c r="BP84" s="53">
        <v>274</v>
      </c>
      <c r="BQ84" s="53" t="s">
        <v>423</v>
      </c>
    </row>
    <row r="85" spans="1:69" x14ac:dyDescent="0.45">
      <c r="A85" s="51" t="s">
        <v>308</v>
      </c>
      <c r="B85" s="49" t="s">
        <v>62</v>
      </c>
      <c r="C85" s="51" t="s">
        <v>124</v>
      </c>
      <c r="D85" s="56">
        <v>391.2120460772386</v>
      </c>
      <c r="E85" s="54">
        <v>298.90659904367118</v>
      </c>
      <c r="F85" s="54">
        <v>529.76046679912815</v>
      </c>
      <c r="G85" s="54">
        <v>239.51395487342907</v>
      </c>
      <c r="H85" s="54">
        <v>177.39202883292145</v>
      </c>
      <c r="I85" s="54">
        <v>350.23059659742393</v>
      </c>
      <c r="J85" s="53">
        <v>389</v>
      </c>
      <c r="K85" s="53">
        <v>249</v>
      </c>
      <c r="L85" s="53">
        <v>628</v>
      </c>
      <c r="M85" s="53">
        <v>263</v>
      </c>
      <c r="N85" s="53">
        <v>99</v>
      </c>
      <c r="O85" s="53">
        <v>661</v>
      </c>
      <c r="P85" s="54">
        <v>353</v>
      </c>
      <c r="Q85" s="54">
        <v>78</v>
      </c>
      <c r="R85" s="54">
        <v>980</v>
      </c>
      <c r="S85" s="53">
        <v>209</v>
      </c>
      <c r="T85" s="53">
        <v>77</v>
      </c>
      <c r="U85" s="53">
        <v>577</v>
      </c>
      <c r="V85" s="53">
        <v>-144</v>
      </c>
      <c r="W85" s="53">
        <v>-834</v>
      </c>
      <c r="X85" s="53">
        <v>338</v>
      </c>
      <c r="Y85" s="53" t="s">
        <v>423</v>
      </c>
      <c r="Z85" s="56">
        <v>2032.6484539229114</v>
      </c>
      <c r="AA85" s="54">
        <v>1581.4075160070997</v>
      </c>
      <c r="AB85" s="54">
        <v>2483.7999169604896</v>
      </c>
      <c r="AC85" s="54">
        <v>1772.5488296227056</v>
      </c>
      <c r="AD85" s="54">
        <v>1305.8640753412571</v>
      </c>
      <c r="AE85" s="54">
        <v>2300.6875343406359</v>
      </c>
      <c r="AF85" s="53">
        <v>1642</v>
      </c>
      <c r="AG85" s="53">
        <v>1162</v>
      </c>
      <c r="AH85" s="53">
        <v>2290</v>
      </c>
      <c r="AI85" s="53">
        <v>1659</v>
      </c>
      <c r="AJ85" s="53">
        <v>1081</v>
      </c>
      <c r="AK85" s="53">
        <v>2369</v>
      </c>
      <c r="AL85" s="54">
        <v>1331</v>
      </c>
      <c r="AM85" s="54">
        <v>918</v>
      </c>
      <c r="AN85" s="54">
        <v>1917</v>
      </c>
      <c r="AO85" s="53">
        <v>1131</v>
      </c>
      <c r="AP85" s="53">
        <v>659</v>
      </c>
      <c r="AQ85" s="53">
        <v>1902</v>
      </c>
      <c r="AR85" s="53">
        <v>-200</v>
      </c>
      <c r="AS85" s="53">
        <v>-1114</v>
      </c>
      <c r="AT85" s="53">
        <v>686</v>
      </c>
      <c r="AU85" s="53" t="s">
        <v>423</v>
      </c>
      <c r="AV85" s="56">
        <v>3430.5367329650394</v>
      </c>
      <c r="AW85" s="54">
        <v>2656.390614749384</v>
      </c>
      <c r="AX85" s="54">
        <v>4155.9657177541976</v>
      </c>
      <c r="AY85" s="54">
        <v>3737.3858741644644</v>
      </c>
      <c r="AZ85" s="54">
        <v>2904.9925938792103</v>
      </c>
      <c r="BA85" s="54">
        <v>4699.090530180245</v>
      </c>
      <c r="BB85" s="53">
        <v>3824</v>
      </c>
      <c r="BC85" s="53">
        <v>2852</v>
      </c>
      <c r="BD85" s="53">
        <v>4838</v>
      </c>
      <c r="BE85" s="53">
        <v>4105</v>
      </c>
      <c r="BF85" s="53">
        <v>3194</v>
      </c>
      <c r="BG85" s="53">
        <v>5130</v>
      </c>
      <c r="BH85" s="54">
        <v>4206</v>
      </c>
      <c r="BI85" s="54">
        <v>3064</v>
      </c>
      <c r="BJ85" s="54">
        <v>5200</v>
      </c>
      <c r="BK85" s="53">
        <v>4390</v>
      </c>
      <c r="BL85" s="53">
        <v>3284</v>
      </c>
      <c r="BM85" s="53">
        <v>5778</v>
      </c>
      <c r="BN85" s="53">
        <v>184</v>
      </c>
      <c r="BO85" s="53">
        <v>-1328</v>
      </c>
      <c r="BP85" s="53">
        <v>1997</v>
      </c>
      <c r="BQ85" s="53" t="s">
        <v>423</v>
      </c>
    </row>
    <row r="86" spans="1:69" x14ac:dyDescent="0.45">
      <c r="A86" s="51" t="s">
        <v>309</v>
      </c>
      <c r="B86" s="49" t="s">
        <v>62</v>
      </c>
      <c r="C86" s="51" t="s">
        <v>130</v>
      </c>
      <c r="D86" s="56">
        <v>505.93669803438138</v>
      </c>
      <c r="E86" s="54">
        <v>314.22021818118338</v>
      </c>
      <c r="F86" s="54">
        <v>860.99542085800874</v>
      </c>
      <c r="G86" s="54">
        <v>371.76197920054113</v>
      </c>
      <c r="H86" s="54">
        <v>217.36788303647074</v>
      </c>
      <c r="I86" s="54">
        <v>719.34446824326153</v>
      </c>
      <c r="J86" s="53">
        <v>278</v>
      </c>
      <c r="K86" s="53">
        <v>107</v>
      </c>
      <c r="L86" s="53">
        <v>456</v>
      </c>
      <c r="M86" s="53">
        <v>429</v>
      </c>
      <c r="N86" s="53">
        <v>261</v>
      </c>
      <c r="O86" s="53">
        <v>621</v>
      </c>
      <c r="P86" s="54">
        <v>189</v>
      </c>
      <c r="Q86" s="54">
        <v>86</v>
      </c>
      <c r="R86" s="54">
        <v>450</v>
      </c>
      <c r="S86" s="53">
        <v>401</v>
      </c>
      <c r="T86" s="53">
        <v>174</v>
      </c>
      <c r="U86" s="53">
        <v>629</v>
      </c>
      <c r="V86" s="53">
        <v>212</v>
      </c>
      <c r="W86" s="53">
        <v>-150</v>
      </c>
      <c r="X86" s="53">
        <v>476</v>
      </c>
      <c r="Y86" s="53" t="s">
        <v>423</v>
      </c>
      <c r="Z86" s="56">
        <v>1113.0395730358368</v>
      </c>
      <c r="AA86" s="54">
        <v>876.6050488187808</v>
      </c>
      <c r="AB86" s="54">
        <v>1428.6636850150876</v>
      </c>
      <c r="AC86" s="54">
        <v>1056.4383327404767</v>
      </c>
      <c r="AD86" s="54">
        <v>805.3366352544034</v>
      </c>
      <c r="AE86" s="54">
        <v>1382.1299962387006</v>
      </c>
      <c r="AF86" s="53">
        <v>1300</v>
      </c>
      <c r="AG86" s="53">
        <v>988</v>
      </c>
      <c r="AH86" s="53">
        <v>1750</v>
      </c>
      <c r="AI86" s="53">
        <v>659</v>
      </c>
      <c r="AJ86" s="53">
        <v>448</v>
      </c>
      <c r="AK86" s="53">
        <v>973</v>
      </c>
      <c r="AL86" s="54">
        <v>610</v>
      </c>
      <c r="AM86" s="54">
        <v>362</v>
      </c>
      <c r="AN86" s="54">
        <v>908</v>
      </c>
      <c r="AO86" s="53">
        <v>598</v>
      </c>
      <c r="AP86" s="53">
        <v>336</v>
      </c>
      <c r="AQ86" s="53">
        <v>1039</v>
      </c>
      <c r="AR86" s="53">
        <v>-12</v>
      </c>
      <c r="AS86" s="53">
        <v>-506</v>
      </c>
      <c r="AT86" s="53">
        <v>513</v>
      </c>
      <c r="AU86" s="53" t="s">
        <v>423</v>
      </c>
      <c r="AV86" s="56">
        <v>3283.68073898803</v>
      </c>
      <c r="AW86" s="54">
        <v>2995</v>
      </c>
      <c r="AX86" s="54">
        <v>3713.4810649255505</v>
      </c>
      <c r="AY86" s="54">
        <v>3425.5033799604803</v>
      </c>
      <c r="AZ86" s="54">
        <v>2885.156423882248</v>
      </c>
      <c r="BA86" s="54">
        <v>3896.5007280563386</v>
      </c>
      <c r="BB86" s="53">
        <v>3143</v>
      </c>
      <c r="BC86" s="53">
        <v>2853</v>
      </c>
      <c r="BD86" s="53">
        <v>3672</v>
      </c>
      <c r="BE86" s="53">
        <v>3491</v>
      </c>
      <c r="BF86" s="53">
        <v>2982</v>
      </c>
      <c r="BG86" s="53">
        <v>4044</v>
      </c>
      <c r="BH86" s="54">
        <v>3795</v>
      </c>
      <c r="BI86" s="54">
        <v>3178</v>
      </c>
      <c r="BJ86" s="54">
        <v>4367</v>
      </c>
      <c r="BK86" s="53">
        <v>3849</v>
      </c>
      <c r="BL86" s="53">
        <v>3259</v>
      </c>
      <c r="BM86" s="53">
        <v>4526</v>
      </c>
      <c r="BN86" s="53">
        <v>54</v>
      </c>
      <c r="BO86" s="53">
        <v>-758</v>
      </c>
      <c r="BP86" s="53">
        <v>997</v>
      </c>
      <c r="BQ86" s="53" t="s">
        <v>423</v>
      </c>
    </row>
    <row r="87" spans="1:69" x14ac:dyDescent="0.45">
      <c r="A87" s="51" t="s">
        <v>310</v>
      </c>
      <c r="B87" s="49" t="s">
        <v>62</v>
      </c>
      <c r="C87" s="51" t="s">
        <v>132</v>
      </c>
      <c r="D87" s="56">
        <v>315.53510345663301</v>
      </c>
      <c r="E87" s="54">
        <v>243.44862188882922</v>
      </c>
      <c r="F87" s="54">
        <v>450.52362348764098</v>
      </c>
      <c r="G87" s="54">
        <v>271.76992460580612</v>
      </c>
      <c r="H87" s="54">
        <v>201.42651898532901</v>
      </c>
      <c r="I87" s="54">
        <v>456.07058698617504</v>
      </c>
      <c r="J87" s="53">
        <v>258</v>
      </c>
      <c r="K87" s="53">
        <v>84</v>
      </c>
      <c r="L87" s="53">
        <v>496</v>
      </c>
      <c r="M87" s="53">
        <v>222</v>
      </c>
      <c r="N87" s="53">
        <v>73</v>
      </c>
      <c r="O87" s="53">
        <v>430</v>
      </c>
      <c r="P87" s="54">
        <v>206</v>
      </c>
      <c r="Q87" s="54">
        <v>54</v>
      </c>
      <c r="R87" s="54">
        <v>512</v>
      </c>
      <c r="S87" s="53">
        <v>219</v>
      </c>
      <c r="T87" s="53">
        <v>48</v>
      </c>
      <c r="U87" s="53">
        <v>514</v>
      </c>
      <c r="V87" s="53">
        <v>13</v>
      </c>
      <c r="W87" s="53">
        <v>-423</v>
      </c>
      <c r="X87" s="53">
        <v>376</v>
      </c>
      <c r="Y87" s="53" t="s">
        <v>423</v>
      </c>
      <c r="Z87" s="56">
        <v>983.50271584751817</v>
      </c>
      <c r="AA87" s="54">
        <v>803.97327086327027</v>
      </c>
      <c r="AB87" s="54">
        <v>1180.2594902707135</v>
      </c>
      <c r="AC87" s="54">
        <v>1183.0856689471773</v>
      </c>
      <c r="AD87" s="54">
        <v>854.30431864763364</v>
      </c>
      <c r="AE87" s="54">
        <v>1634.3080215170105</v>
      </c>
      <c r="AF87" s="53">
        <v>747</v>
      </c>
      <c r="AG87" s="53">
        <v>461</v>
      </c>
      <c r="AH87" s="53">
        <v>1143</v>
      </c>
      <c r="AI87" s="53">
        <v>656</v>
      </c>
      <c r="AJ87" s="53">
        <v>520</v>
      </c>
      <c r="AK87" s="53">
        <v>827</v>
      </c>
      <c r="AL87" s="54">
        <v>569</v>
      </c>
      <c r="AM87" s="54">
        <v>425</v>
      </c>
      <c r="AN87" s="54">
        <v>739</v>
      </c>
      <c r="AO87" s="53">
        <v>476</v>
      </c>
      <c r="AP87" s="53">
        <v>265</v>
      </c>
      <c r="AQ87" s="53">
        <v>1000</v>
      </c>
      <c r="AR87" s="53">
        <v>-93</v>
      </c>
      <c r="AS87" s="53">
        <v>-747</v>
      </c>
      <c r="AT87" s="53">
        <v>439</v>
      </c>
      <c r="AU87" s="53" t="s">
        <v>423</v>
      </c>
      <c r="AV87" s="56">
        <v>3023.659425832941</v>
      </c>
      <c r="AW87" s="54">
        <v>2516.2590188054864</v>
      </c>
      <c r="AX87" s="54">
        <v>3478.1040484578893</v>
      </c>
      <c r="AY87" s="54">
        <v>2774.2409295756597</v>
      </c>
      <c r="AZ87" s="54">
        <v>2225.1672770664509</v>
      </c>
      <c r="BA87" s="54">
        <v>3284.0071472036484</v>
      </c>
      <c r="BB87" s="53">
        <v>2834</v>
      </c>
      <c r="BC87" s="53">
        <v>2320</v>
      </c>
      <c r="BD87" s="53">
        <v>3535</v>
      </c>
      <c r="BE87" s="53">
        <v>2929</v>
      </c>
      <c r="BF87" s="53">
        <v>2464</v>
      </c>
      <c r="BG87" s="53">
        <v>3446</v>
      </c>
      <c r="BH87" s="54">
        <v>2979</v>
      </c>
      <c r="BI87" s="54">
        <v>2388</v>
      </c>
      <c r="BJ87" s="54">
        <v>3536</v>
      </c>
      <c r="BK87" s="53">
        <v>2754</v>
      </c>
      <c r="BL87" s="53">
        <v>2020</v>
      </c>
      <c r="BM87" s="53">
        <v>3602</v>
      </c>
      <c r="BN87" s="53">
        <v>-225</v>
      </c>
      <c r="BO87" s="53">
        <v>-1117</v>
      </c>
      <c r="BP87" s="53">
        <v>822</v>
      </c>
      <c r="BQ87" s="53" t="s">
        <v>423</v>
      </c>
    </row>
    <row r="88" spans="1:69" x14ac:dyDescent="0.45">
      <c r="A88" s="51" t="s">
        <v>311</v>
      </c>
      <c r="B88" s="49" t="s">
        <v>62</v>
      </c>
      <c r="C88" s="51" t="s">
        <v>149</v>
      </c>
      <c r="D88" s="56">
        <v>154.9417100509537</v>
      </c>
      <c r="E88" s="54">
        <v>115.24551455815242</v>
      </c>
      <c r="F88" s="54">
        <v>256.44683626798684</v>
      </c>
      <c r="G88" s="54">
        <v>42.526125813136012</v>
      </c>
      <c r="H88" s="54">
        <v>29.708185199458505</v>
      </c>
      <c r="I88" s="54">
        <v>98.353666250633623</v>
      </c>
      <c r="J88" s="53">
        <v>125</v>
      </c>
      <c r="K88" s="53">
        <v>68</v>
      </c>
      <c r="L88" s="53">
        <v>295</v>
      </c>
      <c r="M88" s="53">
        <v>79</v>
      </c>
      <c r="N88" s="53">
        <v>38</v>
      </c>
      <c r="O88" s="53">
        <v>239</v>
      </c>
      <c r="P88" s="54">
        <v>59</v>
      </c>
      <c r="Q88" s="54">
        <v>13</v>
      </c>
      <c r="R88" s="54">
        <v>159</v>
      </c>
      <c r="S88" s="53">
        <v>56</v>
      </c>
      <c r="T88" s="53">
        <v>16</v>
      </c>
      <c r="U88" s="53">
        <v>148</v>
      </c>
      <c r="V88" s="53">
        <v>-3</v>
      </c>
      <c r="W88" s="53">
        <v>-126</v>
      </c>
      <c r="X88" s="53">
        <v>105</v>
      </c>
      <c r="Y88" s="53" t="s">
        <v>423</v>
      </c>
      <c r="Z88" s="56">
        <v>435.61682974449366</v>
      </c>
      <c r="AA88" s="54">
        <v>333.56663890579773</v>
      </c>
      <c r="AB88" s="54">
        <v>574.85162178308826</v>
      </c>
      <c r="AC88" s="54">
        <v>271.10260665832345</v>
      </c>
      <c r="AD88" s="54">
        <v>186.44527046703075</v>
      </c>
      <c r="AE88" s="54">
        <v>340.72889604039028</v>
      </c>
      <c r="AF88" s="53">
        <v>283</v>
      </c>
      <c r="AG88" s="53">
        <v>229</v>
      </c>
      <c r="AH88" s="53">
        <v>391</v>
      </c>
      <c r="AI88" s="53">
        <v>366</v>
      </c>
      <c r="AJ88" s="53">
        <v>286</v>
      </c>
      <c r="AK88" s="53">
        <v>490</v>
      </c>
      <c r="AL88" s="54">
        <v>276</v>
      </c>
      <c r="AM88" s="54">
        <v>187</v>
      </c>
      <c r="AN88" s="54">
        <v>450</v>
      </c>
      <c r="AO88" s="53">
        <v>227</v>
      </c>
      <c r="AP88" s="53">
        <v>133</v>
      </c>
      <c r="AQ88" s="53">
        <v>392</v>
      </c>
      <c r="AR88" s="53">
        <v>-49</v>
      </c>
      <c r="AS88" s="53">
        <v>-289</v>
      </c>
      <c r="AT88" s="53">
        <v>145</v>
      </c>
      <c r="AU88" s="53" t="s">
        <v>423</v>
      </c>
      <c r="AV88" s="56">
        <v>607.94202713925131</v>
      </c>
      <c r="AW88" s="54">
        <v>606</v>
      </c>
      <c r="AX88" s="54">
        <v>729.19567898585558</v>
      </c>
      <c r="AY88" s="54">
        <v>812.27066087110381</v>
      </c>
      <c r="AZ88" s="54">
        <v>618.84155655989036</v>
      </c>
      <c r="BA88" s="54">
        <v>988.79503538636038</v>
      </c>
      <c r="BB88" s="53">
        <v>905</v>
      </c>
      <c r="BC88" s="53">
        <v>736</v>
      </c>
      <c r="BD88" s="53">
        <v>1105</v>
      </c>
      <c r="BE88" s="53">
        <v>964</v>
      </c>
      <c r="BF88" s="53">
        <v>818</v>
      </c>
      <c r="BG88" s="53">
        <v>1167</v>
      </c>
      <c r="BH88" s="54">
        <v>980</v>
      </c>
      <c r="BI88" s="54">
        <v>807</v>
      </c>
      <c r="BJ88" s="54">
        <v>1425</v>
      </c>
      <c r="BK88" s="53">
        <v>883</v>
      </c>
      <c r="BL88" s="53">
        <v>624</v>
      </c>
      <c r="BM88" s="53">
        <v>1150</v>
      </c>
      <c r="BN88" s="53">
        <v>-97</v>
      </c>
      <c r="BO88" s="53">
        <v>-611</v>
      </c>
      <c r="BP88" s="53">
        <v>209</v>
      </c>
      <c r="BQ88" s="53" t="s">
        <v>423</v>
      </c>
    </row>
    <row r="89" spans="1:69" x14ac:dyDescent="0.45">
      <c r="A89" s="51" t="s">
        <v>312</v>
      </c>
      <c r="B89" s="49" t="s">
        <v>62</v>
      </c>
      <c r="C89" s="51" t="s">
        <v>159</v>
      </c>
      <c r="D89" s="56">
        <v>77.085783571080583</v>
      </c>
      <c r="E89" s="54">
        <v>54</v>
      </c>
      <c r="F89" s="54">
        <v>137.76170805841141</v>
      </c>
      <c r="G89" s="54">
        <v>71.652222945835945</v>
      </c>
      <c r="H89" s="54">
        <v>45.69594504960623</v>
      </c>
      <c r="I89" s="54">
        <v>191.8346780481441</v>
      </c>
      <c r="J89" s="53">
        <v>93</v>
      </c>
      <c r="K89" s="53">
        <v>36</v>
      </c>
      <c r="L89" s="53">
        <v>262</v>
      </c>
      <c r="M89" s="53">
        <v>80</v>
      </c>
      <c r="N89" s="53">
        <v>31</v>
      </c>
      <c r="O89" s="53">
        <v>140</v>
      </c>
      <c r="P89" s="54">
        <v>47</v>
      </c>
      <c r="Q89" s="54">
        <v>29</v>
      </c>
      <c r="R89" s="54">
        <v>153</v>
      </c>
      <c r="S89" s="53">
        <v>81</v>
      </c>
      <c r="T89" s="53">
        <v>19</v>
      </c>
      <c r="U89" s="53">
        <v>174</v>
      </c>
      <c r="V89" s="53">
        <v>34</v>
      </c>
      <c r="W89" s="53">
        <v>-101</v>
      </c>
      <c r="X89" s="53">
        <v>123</v>
      </c>
      <c r="Y89" s="53" t="s">
        <v>423</v>
      </c>
      <c r="Z89" s="56">
        <v>633.83616043672043</v>
      </c>
      <c r="AA89" s="54">
        <v>453.75726570723185</v>
      </c>
      <c r="AB89" s="54">
        <v>913.38305851940174</v>
      </c>
      <c r="AC89" s="54">
        <v>605.64932665324568</v>
      </c>
      <c r="AD89" s="54">
        <v>434.38756259313629</v>
      </c>
      <c r="AE89" s="54">
        <v>894.31103157945915</v>
      </c>
      <c r="AF89" s="53">
        <v>373</v>
      </c>
      <c r="AG89" s="53">
        <v>230</v>
      </c>
      <c r="AH89" s="53">
        <v>789</v>
      </c>
      <c r="AI89" s="53">
        <v>247</v>
      </c>
      <c r="AJ89" s="53">
        <v>196</v>
      </c>
      <c r="AK89" s="53">
        <v>329</v>
      </c>
      <c r="AL89" s="54">
        <v>276</v>
      </c>
      <c r="AM89" s="54">
        <v>205</v>
      </c>
      <c r="AN89" s="54">
        <v>402</v>
      </c>
      <c r="AO89" s="53">
        <v>221</v>
      </c>
      <c r="AP89" s="53">
        <v>128</v>
      </c>
      <c r="AQ89" s="53">
        <v>404</v>
      </c>
      <c r="AR89" s="53">
        <v>-55</v>
      </c>
      <c r="AS89" s="53">
        <v>-273</v>
      </c>
      <c r="AT89" s="53">
        <v>135</v>
      </c>
      <c r="AU89" s="53" t="s">
        <v>423</v>
      </c>
      <c r="AV89" s="56">
        <v>794.92841584314237</v>
      </c>
      <c r="AW89" s="54">
        <v>513</v>
      </c>
      <c r="AX89" s="54">
        <v>993.85872033128919</v>
      </c>
      <c r="AY89" s="54">
        <v>628.50146412870765</v>
      </c>
      <c r="AZ89" s="54">
        <v>390.5065594830545</v>
      </c>
      <c r="BA89" s="54">
        <v>778.50952444405289</v>
      </c>
      <c r="BB89" s="53">
        <v>884</v>
      </c>
      <c r="BC89" s="53">
        <v>779</v>
      </c>
      <c r="BD89" s="53">
        <v>1149</v>
      </c>
      <c r="BE89" s="53">
        <v>1061</v>
      </c>
      <c r="BF89" s="53">
        <v>894</v>
      </c>
      <c r="BG89" s="53">
        <v>1238</v>
      </c>
      <c r="BH89" s="54">
        <v>1089</v>
      </c>
      <c r="BI89" s="54">
        <v>922</v>
      </c>
      <c r="BJ89" s="54">
        <v>1315</v>
      </c>
      <c r="BK89" s="53">
        <v>1164</v>
      </c>
      <c r="BL89" s="53">
        <v>952</v>
      </c>
      <c r="BM89" s="53">
        <v>1577</v>
      </c>
      <c r="BN89" s="53">
        <v>75</v>
      </c>
      <c r="BO89" s="53">
        <v>-231</v>
      </c>
      <c r="BP89" s="53">
        <v>543</v>
      </c>
      <c r="BQ89" s="53" t="s">
        <v>423</v>
      </c>
    </row>
    <row r="90" spans="1:69" x14ac:dyDescent="0.45">
      <c r="A90" s="51" t="s">
        <v>313</v>
      </c>
      <c r="B90" s="49" t="s">
        <v>62</v>
      </c>
      <c r="C90" s="51" t="s">
        <v>162</v>
      </c>
      <c r="D90" s="56">
        <v>90.604947910440615</v>
      </c>
      <c r="E90" s="54">
        <v>74.878705656284495</v>
      </c>
      <c r="F90" s="54">
        <v>165.04985607792131</v>
      </c>
      <c r="G90" s="54">
        <v>92.864854977278341</v>
      </c>
      <c r="H90" s="54">
        <v>75.993643446837552</v>
      </c>
      <c r="I90" s="54">
        <v>360.7792595428341</v>
      </c>
      <c r="J90" s="53">
        <v>62</v>
      </c>
      <c r="K90" s="53">
        <v>16</v>
      </c>
      <c r="L90" s="53">
        <v>168</v>
      </c>
      <c r="M90" s="53">
        <v>67</v>
      </c>
      <c r="N90" s="53">
        <v>24</v>
      </c>
      <c r="O90" s="53">
        <v>144</v>
      </c>
      <c r="P90" s="54">
        <v>54</v>
      </c>
      <c r="Q90" s="54">
        <v>9</v>
      </c>
      <c r="R90" s="54">
        <v>150</v>
      </c>
      <c r="S90" s="53">
        <v>69</v>
      </c>
      <c r="T90" s="53">
        <v>25</v>
      </c>
      <c r="U90" s="53">
        <v>174</v>
      </c>
      <c r="V90" s="53">
        <v>15</v>
      </c>
      <c r="W90" s="53">
        <v>-117</v>
      </c>
      <c r="X90" s="53">
        <v>127</v>
      </c>
      <c r="Y90" s="53" t="s">
        <v>423</v>
      </c>
      <c r="Z90" s="56">
        <v>428.82434052097977</v>
      </c>
      <c r="AA90" s="54">
        <v>336.09448171009348</v>
      </c>
      <c r="AB90" s="54">
        <v>528.03953502513787</v>
      </c>
      <c r="AC90" s="54">
        <v>333.38987067742971</v>
      </c>
      <c r="AD90" s="54">
        <v>259.97517845157068</v>
      </c>
      <c r="AE90" s="54">
        <v>388.78517506381081</v>
      </c>
      <c r="AF90" s="53">
        <v>415</v>
      </c>
      <c r="AG90" s="53">
        <v>349</v>
      </c>
      <c r="AH90" s="53">
        <v>635</v>
      </c>
      <c r="AI90" s="53">
        <v>321</v>
      </c>
      <c r="AJ90" s="53">
        <v>189</v>
      </c>
      <c r="AK90" s="53">
        <v>488</v>
      </c>
      <c r="AL90" s="54">
        <v>243</v>
      </c>
      <c r="AM90" s="54">
        <v>164</v>
      </c>
      <c r="AN90" s="54">
        <v>344</v>
      </c>
      <c r="AO90" s="53">
        <v>241</v>
      </c>
      <c r="AP90" s="53">
        <v>132</v>
      </c>
      <c r="AQ90" s="53">
        <v>450</v>
      </c>
      <c r="AR90" s="53">
        <v>-2</v>
      </c>
      <c r="AS90" s="53">
        <v>-230</v>
      </c>
      <c r="AT90" s="53">
        <v>237</v>
      </c>
      <c r="AU90" s="53" t="s">
        <v>423</v>
      </c>
      <c r="AV90" s="56">
        <v>898.46404138333969</v>
      </c>
      <c r="AW90" s="54">
        <v>714.49203409076574</v>
      </c>
      <c r="AX90" s="54">
        <v>1076.3390349268936</v>
      </c>
      <c r="AY90" s="54">
        <v>988.74527434529182</v>
      </c>
      <c r="AZ90" s="54">
        <v>763.30980598164808</v>
      </c>
      <c r="BA90" s="54">
        <v>1102.8153509993099</v>
      </c>
      <c r="BB90" s="53">
        <v>992</v>
      </c>
      <c r="BC90" s="53">
        <v>790</v>
      </c>
      <c r="BD90" s="53">
        <v>1226</v>
      </c>
      <c r="BE90" s="53">
        <v>814</v>
      </c>
      <c r="BF90" s="53">
        <v>616</v>
      </c>
      <c r="BG90" s="53">
        <v>1079</v>
      </c>
      <c r="BH90" s="54">
        <v>910</v>
      </c>
      <c r="BI90" s="54">
        <v>684</v>
      </c>
      <c r="BJ90" s="54">
        <v>1142</v>
      </c>
      <c r="BK90" s="53">
        <v>974</v>
      </c>
      <c r="BL90" s="53">
        <v>705</v>
      </c>
      <c r="BM90" s="53">
        <v>1307</v>
      </c>
      <c r="BN90" s="53">
        <v>64</v>
      </c>
      <c r="BO90" s="53">
        <v>-278</v>
      </c>
      <c r="BP90" s="53">
        <v>449</v>
      </c>
      <c r="BQ90" s="53" t="s">
        <v>423</v>
      </c>
    </row>
    <row r="91" spans="1:69" x14ac:dyDescent="0.45">
      <c r="A91" s="51" t="s">
        <v>314</v>
      </c>
      <c r="B91" s="49" t="s">
        <v>62</v>
      </c>
      <c r="C91" s="51" t="s">
        <v>164</v>
      </c>
      <c r="D91" s="56">
        <v>65.469256372014016</v>
      </c>
      <c r="E91" s="54">
        <v>45.929032895838724</v>
      </c>
      <c r="F91" s="54">
        <v>129.13355555039001</v>
      </c>
      <c r="G91" s="54">
        <v>38.178646814310184</v>
      </c>
      <c r="H91" s="54"/>
      <c r="I91" s="54"/>
      <c r="J91" s="53">
        <v>90</v>
      </c>
      <c r="K91" s="53">
        <v>25</v>
      </c>
      <c r="L91" s="53">
        <v>164</v>
      </c>
      <c r="M91" s="53">
        <v>92</v>
      </c>
      <c r="N91" s="53">
        <v>33</v>
      </c>
      <c r="O91" s="53">
        <v>166</v>
      </c>
      <c r="P91" s="54">
        <v>62</v>
      </c>
      <c r="Q91" s="54">
        <v>37</v>
      </c>
      <c r="R91" s="54">
        <v>156</v>
      </c>
      <c r="S91" s="53">
        <v>79</v>
      </c>
      <c r="T91" s="53">
        <v>24</v>
      </c>
      <c r="U91" s="53">
        <v>164</v>
      </c>
      <c r="V91" s="53">
        <v>17</v>
      </c>
      <c r="W91" s="53">
        <v>-92</v>
      </c>
      <c r="X91" s="53">
        <v>100</v>
      </c>
      <c r="Y91" s="53" t="s">
        <v>423</v>
      </c>
      <c r="Z91" s="56">
        <v>248.07887964570611</v>
      </c>
      <c r="AA91" s="54">
        <v>227</v>
      </c>
      <c r="AB91" s="54">
        <v>325.11251940017172</v>
      </c>
      <c r="AC91" s="54">
        <v>288.46089159649728</v>
      </c>
      <c r="AD91" s="54"/>
      <c r="AE91" s="54"/>
      <c r="AF91" s="53">
        <v>233</v>
      </c>
      <c r="AG91" s="53">
        <v>183</v>
      </c>
      <c r="AH91" s="53">
        <v>327</v>
      </c>
      <c r="AI91" s="53">
        <v>240</v>
      </c>
      <c r="AJ91" s="53">
        <v>179</v>
      </c>
      <c r="AK91" s="53">
        <v>330</v>
      </c>
      <c r="AL91" s="54">
        <v>238</v>
      </c>
      <c r="AM91" s="54">
        <v>166</v>
      </c>
      <c r="AN91" s="54">
        <v>388</v>
      </c>
      <c r="AO91" s="53">
        <v>240</v>
      </c>
      <c r="AP91" s="53">
        <v>146</v>
      </c>
      <c r="AQ91" s="53">
        <v>399</v>
      </c>
      <c r="AR91" s="53">
        <v>2</v>
      </c>
      <c r="AS91" s="53">
        <v>-190</v>
      </c>
      <c r="AT91" s="53">
        <v>186</v>
      </c>
      <c r="AU91" s="53" t="s">
        <v>423</v>
      </c>
      <c r="AV91" s="56">
        <v>1419.5230802844619</v>
      </c>
      <c r="AW91" s="54">
        <v>1159.7516723871252</v>
      </c>
      <c r="AX91" s="54">
        <v>1640.1037114670785</v>
      </c>
      <c r="AY91" s="54">
        <v>1381.5014276810139</v>
      </c>
      <c r="AZ91" s="54"/>
      <c r="BA91" s="54"/>
      <c r="BB91" s="53">
        <v>1261</v>
      </c>
      <c r="BC91" s="53">
        <v>981</v>
      </c>
      <c r="BD91" s="53">
        <v>1516</v>
      </c>
      <c r="BE91" s="53">
        <v>1248</v>
      </c>
      <c r="BF91" s="53">
        <v>1036</v>
      </c>
      <c r="BG91" s="53">
        <v>1460</v>
      </c>
      <c r="BH91" s="54">
        <v>1315</v>
      </c>
      <c r="BI91" s="54">
        <v>1140</v>
      </c>
      <c r="BJ91" s="54">
        <v>1789</v>
      </c>
      <c r="BK91" s="53">
        <v>1386</v>
      </c>
      <c r="BL91" s="53">
        <v>1193</v>
      </c>
      <c r="BM91" s="53">
        <v>1770</v>
      </c>
      <c r="BN91" s="53">
        <v>71</v>
      </c>
      <c r="BO91" s="53">
        <v>-421</v>
      </c>
      <c r="BP91" s="53">
        <v>466</v>
      </c>
      <c r="BQ91" s="53" t="s">
        <v>423</v>
      </c>
    </row>
    <row r="92" spans="1:69" x14ac:dyDescent="0.45">
      <c r="A92" s="51" t="s">
        <v>315</v>
      </c>
      <c r="B92" s="49" t="s">
        <v>62</v>
      </c>
      <c r="C92" s="51" t="s">
        <v>175</v>
      </c>
      <c r="D92" s="56">
        <v>47.794212513400154</v>
      </c>
      <c r="E92" s="54">
        <v>42.53687153695423</v>
      </c>
      <c r="F92" s="54">
        <v>77.64938262717898</v>
      </c>
      <c r="G92" s="54">
        <v>62.211328935143186</v>
      </c>
      <c r="H92" s="54">
        <v>52.408892555091974</v>
      </c>
      <c r="I92" s="54">
        <v>147.48377351313945</v>
      </c>
      <c r="J92" s="53">
        <v>74</v>
      </c>
      <c r="K92" s="53">
        <v>25</v>
      </c>
      <c r="L92" s="53">
        <v>133</v>
      </c>
      <c r="M92" s="53">
        <v>50</v>
      </c>
      <c r="N92" s="53">
        <v>27</v>
      </c>
      <c r="O92" s="53">
        <v>130</v>
      </c>
      <c r="P92" s="54">
        <v>57</v>
      </c>
      <c r="Q92" s="54">
        <v>34</v>
      </c>
      <c r="R92" s="54">
        <v>116</v>
      </c>
      <c r="S92" s="53">
        <v>83</v>
      </c>
      <c r="T92" s="53">
        <v>29</v>
      </c>
      <c r="U92" s="53">
        <v>141</v>
      </c>
      <c r="V92" s="53">
        <v>26</v>
      </c>
      <c r="W92" s="53">
        <v>-56</v>
      </c>
      <c r="X92" s="53">
        <v>88</v>
      </c>
      <c r="Y92" s="53" t="s">
        <v>423</v>
      </c>
      <c r="Z92" s="56">
        <v>299.57057181064124</v>
      </c>
      <c r="AA92" s="54">
        <v>273.70064418427393</v>
      </c>
      <c r="AB92" s="54">
        <v>338.44817501043462</v>
      </c>
      <c r="AC92" s="54">
        <v>323.95265979963756</v>
      </c>
      <c r="AD92" s="54">
        <v>274.60299608193031</v>
      </c>
      <c r="AE92" s="54">
        <v>392.25450428647088</v>
      </c>
      <c r="AF92" s="53">
        <v>372</v>
      </c>
      <c r="AG92" s="53">
        <v>303</v>
      </c>
      <c r="AH92" s="53">
        <v>512</v>
      </c>
      <c r="AI92" s="53">
        <v>357</v>
      </c>
      <c r="AJ92" s="53">
        <v>239</v>
      </c>
      <c r="AK92" s="53">
        <v>584</v>
      </c>
      <c r="AL92" s="54">
        <v>206</v>
      </c>
      <c r="AM92" s="54">
        <v>159</v>
      </c>
      <c r="AN92" s="54">
        <v>286</v>
      </c>
      <c r="AO92" s="53">
        <v>254</v>
      </c>
      <c r="AP92" s="53">
        <v>143</v>
      </c>
      <c r="AQ92" s="53">
        <v>372</v>
      </c>
      <c r="AR92" s="53">
        <v>48</v>
      </c>
      <c r="AS92" s="53">
        <v>-96</v>
      </c>
      <c r="AT92" s="53">
        <v>181</v>
      </c>
      <c r="AU92" s="53" t="s">
        <v>423</v>
      </c>
      <c r="AV92" s="56">
        <v>652.63521567595876</v>
      </c>
      <c r="AW92" s="54">
        <v>606.93285306887412</v>
      </c>
      <c r="AX92" s="54">
        <v>710.46185872215074</v>
      </c>
      <c r="AY92" s="54">
        <v>767.83601126521933</v>
      </c>
      <c r="AZ92" s="54">
        <v>652.67947568621014</v>
      </c>
      <c r="BA92" s="54">
        <v>887.3363185116059</v>
      </c>
      <c r="BB92" s="53">
        <v>849</v>
      </c>
      <c r="BC92" s="53">
        <v>726</v>
      </c>
      <c r="BD92" s="53">
        <v>1035</v>
      </c>
      <c r="BE92" s="53">
        <v>609</v>
      </c>
      <c r="BF92" s="53">
        <v>559</v>
      </c>
      <c r="BG92" s="53">
        <v>762</v>
      </c>
      <c r="BH92" s="54">
        <v>875</v>
      </c>
      <c r="BI92" s="54">
        <v>757</v>
      </c>
      <c r="BJ92" s="54">
        <v>1082</v>
      </c>
      <c r="BK92" s="53">
        <v>831</v>
      </c>
      <c r="BL92" s="53">
        <v>639</v>
      </c>
      <c r="BM92" s="53">
        <v>1014</v>
      </c>
      <c r="BN92" s="53">
        <v>-44</v>
      </c>
      <c r="BO92" s="53">
        <v>-337</v>
      </c>
      <c r="BP92" s="53">
        <v>173</v>
      </c>
      <c r="BQ92" s="53" t="s">
        <v>423</v>
      </c>
    </row>
    <row r="93" spans="1:69" x14ac:dyDescent="0.45">
      <c r="A93" s="51" t="s">
        <v>316</v>
      </c>
      <c r="B93" s="49" t="s">
        <v>62</v>
      </c>
      <c r="C93" s="51" t="s">
        <v>177</v>
      </c>
      <c r="D93" s="56">
        <v>95.016992714311542</v>
      </c>
      <c r="E93" s="54">
        <v>75.379551740799116</v>
      </c>
      <c r="F93" s="54">
        <v>342.88511951415188</v>
      </c>
      <c r="G93" s="54">
        <v>28.543909175528995</v>
      </c>
      <c r="H93" s="54">
        <v>25.08241530517645</v>
      </c>
      <c r="I93" s="54">
        <v>63.113957695478753</v>
      </c>
      <c r="J93" s="53">
        <v>58</v>
      </c>
      <c r="K93" s="53">
        <v>20</v>
      </c>
      <c r="L93" s="53">
        <v>157</v>
      </c>
      <c r="M93" s="53">
        <v>49</v>
      </c>
      <c r="N93" s="53">
        <v>19</v>
      </c>
      <c r="O93" s="53">
        <v>116</v>
      </c>
      <c r="P93" s="54">
        <v>53</v>
      </c>
      <c r="Q93" s="54">
        <v>23</v>
      </c>
      <c r="R93" s="54">
        <v>292</v>
      </c>
      <c r="S93" s="53">
        <v>40</v>
      </c>
      <c r="T93" s="53">
        <v>16</v>
      </c>
      <c r="U93" s="53">
        <v>138</v>
      </c>
      <c r="V93" s="53">
        <v>-13</v>
      </c>
      <c r="W93" s="53">
        <v>-267</v>
      </c>
      <c r="X93" s="53">
        <v>85</v>
      </c>
      <c r="Y93" s="53" t="s">
        <v>423</v>
      </c>
      <c r="Z93" s="56">
        <v>383.18238101914159</v>
      </c>
      <c r="AA93" s="54">
        <v>295.6455890252011</v>
      </c>
      <c r="AB93" s="54">
        <v>448.44740353285624</v>
      </c>
      <c r="AC93" s="54">
        <v>412.07823911049383</v>
      </c>
      <c r="AD93" s="54">
        <v>349.21192692984488</v>
      </c>
      <c r="AE93" s="54">
        <v>544.47663014451791</v>
      </c>
      <c r="AF93" s="53">
        <v>287</v>
      </c>
      <c r="AG93" s="53">
        <v>212</v>
      </c>
      <c r="AH93" s="53">
        <v>459</v>
      </c>
      <c r="AI93" s="53">
        <v>245</v>
      </c>
      <c r="AJ93" s="53">
        <v>182</v>
      </c>
      <c r="AK93" s="53">
        <v>349</v>
      </c>
      <c r="AL93" s="54">
        <v>277</v>
      </c>
      <c r="AM93" s="54">
        <v>181</v>
      </c>
      <c r="AN93" s="54">
        <v>404</v>
      </c>
      <c r="AO93" s="53">
        <v>206</v>
      </c>
      <c r="AP93" s="53">
        <v>120</v>
      </c>
      <c r="AQ93" s="53">
        <v>405</v>
      </c>
      <c r="AR93" s="53">
        <v>-71</v>
      </c>
      <c r="AS93" s="53">
        <v>-297</v>
      </c>
      <c r="AT93" s="53">
        <v>137</v>
      </c>
      <c r="AU93" s="53" t="s">
        <v>423</v>
      </c>
      <c r="AV93" s="56">
        <v>871.80062626654706</v>
      </c>
      <c r="AW93" s="54">
        <v>694.6727657586863</v>
      </c>
      <c r="AX93" s="54">
        <v>1021.3301480914795</v>
      </c>
      <c r="AY93" s="54">
        <v>681.37785171397718</v>
      </c>
      <c r="AZ93" s="54">
        <v>562.06672754758915</v>
      </c>
      <c r="BA93" s="54">
        <v>817.54198119228658</v>
      </c>
      <c r="BB93" s="53">
        <v>847</v>
      </c>
      <c r="BC93" s="53">
        <v>681</v>
      </c>
      <c r="BD93" s="53">
        <v>1146</v>
      </c>
      <c r="BE93" s="53">
        <v>802</v>
      </c>
      <c r="BF93" s="53">
        <v>667</v>
      </c>
      <c r="BG93" s="53">
        <v>981</v>
      </c>
      <c r="BH93" s="54">
        <v>913</v>
      </c>
      <c r="BI93" s="54">
        <v>689</v>
      </c>
      <c r="BJ93" s="54">
        <v>1138</v>
      </c>
      <c r="BK93" s="53">
        <v>902</v>
      </c>
      <c r="BL93" s="53">
        <v>610</v>
      </c>
      <c r="BM93" s="53">
        <v>1262</v>
      </c>
      <c r="BN93" s="53">
        <v>-11</v>
      </c>
      <c r="BO93" s="53">
        <v>-399</v>
      </c>
      <c r="BP93" s="53">
        <v>414</v>
      </c>
      <c r="BQ93" s="53" t="s">
        <v>423</v>
      </c>
    </row>
    <row r="94" spans="1:69" x14ac:dyDescent="0.45">
      <c r="A94" s="51" t="s">
        <v>317</v>
      </c>
      <c r="B94" s="49" t="s">
        <v>62</v>
      </c>
      <c r="C94" s="51" t="s">
        <v>185</v>
      </c>
      <c r="D94" s="56">
        <v>132.56136412865311</v>
      </c>
      <c r="E94" s="54">
        <v>100.90187498212555</v>
      </c>
      <c r="F94" s="54">
        <v>317.98498186448467</v>
      </c>
      <c r="G94" s="54">
        <v>76.88395159885107</v>
      </c>
      <c r="H94" s="54">
        <v>49.01553957789119</v>
      </c>
      <c r="I94" s="54">
        <v>395.88077998762475</v>
      </c>
      <c r="J94" s="53">
        <v>64</v>
      </c>
      <c r="K94" s="53">
        <v>28</v>
      </c>
      <c r="L94" s="53">
        <v>123</v>
      </c>
      <c r="M94" s="53">
        <v>73</v>
      </c>
      <c r="N94" s="53">
        <v>26</v>
      </c>
      <c r="O94" s="53">
        <v>138</v>
      </c>
      <c r="P94" s="54">
        <v>49</v>
      </c>
      <c r="Q94" s="54">
        <v>20</v>
      </c>
      <c r="R94" s="54">
        <v>227</v>
      </c>
      <c r="S94" s="53">
        <v>31</v>
      </c>
      <c r="T94" s="53">
        <v>12</v>
      </c>
      <c r="U94" s="53">
        <v>94</v>
      </c>
      <c r="V94" s="53">
        <v>-18</v>
      </c>
      <c r="W94" s="53">
        <v>-193</v>
      </c>
      <c r="X94" s="53">
        <v>51</v>
      </c>
      <c r="Y94" s="53" t="s">
        <v>423</v>
      </c>
      <c r="Z94" s="56">
        <v>458.46297338879361</v>
      </c>
      <c r="AA94" s="54">
        <v>377.23552332016192</v>
      </c>
      <c r="AB94" s="54">
        <v>549.99368501284903</v>
      </c>
      <c r="AC94" s="54">
        <v>452.97465458992184</v>
      </c>
      <c r="AD94" s="54">
        <v>294.56810204267458</v>
      </c>
      <c r="AE94" s="54">
        <v>654.20250745901001</v>
      </c>
      <c r="AF94" s="53">
        <v>444</v>
      </c>
      <c r="AG94" s="53">
        <v>324</v>
      </c>
      <c r="AH94" s="53">
        <v>623</v>
      </c>
      <c r="AI94" s="53">
        <v>391</v>
      </c>
      <c r="AJ94" s="53">
        <v>312</v>
      </c>
      <c r="AK94" s="53">
        <v>489</v>
      </c>
      <c r="AL94" s="54">
        <v>318</v>
      </c>
      <c r="AM94" s="54">
        <v>238</v>
      </c>
      <c r="AN94" s="54">
        <v>434</v>
      </c>
      <c r="AO94" s="53">
        <v>263</v>
      </c>
      <c r="AP94" s="53">
        <v>164</v>
      </c>
      <c r="AQ94" s="53">
        <v>422</v>
      </c>
      <c r="AR94" s="53">
        <v>-55</v>
      </c>
      <c r="AS94" s="53">
        <v>-238</v>
      </c>
      <c r="AT94" s="53">
        <v>129</v>
      </c>
      <c r="AU94" s="53" t="s">
        <v>423</v>
      </c>
      <c r="AV94" s="56">
        <v>739.97566248255328</v>
      </c>
      <c r="AW94" s="54">
        <v>611.88057350927659</v>
      </c>
      <c r="AX94" s="54">
        <v>876.15600101749817</v>
      </c>
      <c r="AY94" s="54">
        <v>763.94077689495077</v>
      </c>
      <c r="AZ94" s="54">
        <v>511.83186410332826</v>
      </c>
      <c r="BA94" s="54">
        <v>933.35044067604463</v>
      </c>
      <c r="BB94" s="53">
        <v>711</v>
      </c>
      <c r="BC94" s="53">
        <v>631</v>
      </c>
      <c r="BD94" s="53">
        <v>945</v>
      </c>
      <c r="BE94" s="53">
        <v>982</v>
      </c>
      <c r="BF94" s="53">
        <v>819</v>
      </c>
      <c r="BG94" s="53">
        <v>1139</v>
      </c>
      <c r="BH94" s="54">
        <v>831</v>
      </c>
      <c r="BI94" s="54">
        <v>668</v>
      </c>
      <c r="BJ94" s="54">
        <v>942</v>
      </c>
      <c r="BK94" s="53">
        <v>946</v>
      </c>
      <c r="BL94" s="53">
        <v>692</v>
      </c>
      <c r="BM94" s="53">
        <v>1249</v>
      </c>
      <c r="BN94" s="53">
        <v>115</v>
      </c>
      <c r="BO94" s="53">
        <v>-154</v>
      </c>
      <c r="BP94" s="53">
        <v>467</v>
      </c>
      <c r="BQ94" s="53" t="s">
        <v>423</v>
      </c>
    </row>
    <row r="95" spans="1:69" x14ac:dyDescent="0.45">
      <c r="A95" s="51" t="s">
        <v>318</v>
      </c>
      <c r="B95" s="49" t="s">
        <v>62</v>
      </c>
      <c r="C95" s="51" t="s">
        <v>190</v>
      </c>
      <c r="D95" s="56">
        <v>24.835820895522389</v>
      </c>
      <c r="E95" s="54"/>
      <c r="F95" s="54"/>
      <c r="G95" s="54">
        <v>17.794263977086842</v>
      </c>
      <c r="H95" s="54"/>
      <c r="I95" s="54"/>
      <c r="J95" s="53">
        <v>43</v>
      </c>
      <c r="K95" s="53">
        <v>9</v>
      </c>
      <c r="L95" s="53">
        <v>147</v>
      </c>
      <c r="M95" s="53">
        <v>26</v>
      </c>
      <c r="N95" s="53">
        <v>9</v>
      </c>
      <c r="O95" s="53">
        <v>88</v>
      </c>
      <c r="P95" s="54">
        <v>60</v>
      </c>
      <c r="Q95" s="54">
        <v>11</v>
      </c>
      <c r="R95" s="54">
        <v>153</v>
      </c>
      <c r="S95" s="53">
        <v>65</v>
      </c>
      <c r="T95" s="53">
        <v>18</v>
      </c>
      <c r="U95" s="53">
        <v>171</v>
      </c>
      <c r="V95" s="53">
        <v>5</v>
      </c>
      <c r="W95" s="53">
        <v>-102</v>
      </c>
      <c r="X95" s="53">
        <v>128</v>
      </c>
      <c r="Y95" s="53" t="s">
        <v>423</v>
      </c>
      <c r="Z95" s="56">
        <v>141.09690721649486</v>
      </c>
      <c r="AA95" s="54">
        <v>94</v>
      </c>
      <c r="AB95" s="54"/>
      <c r="AC95" s="54">
        <v>111.21415086439298</v>
      </c>
      <c r="AD95" s="54"/>
      <c r="AE95" s="54"/>
      <c r="AF95" s="53">
        <v>161</v>
      </c>
      <c r="AG95" s="53">
        <v>63</v>
      </c>
      <c r="AH95" s="53">
        <v>349</v>
      </c>
      <c r="AI95" s="53">
        <v>147</v>
      </c>
      <c r="AJ95" s="53">
        <v>62</v>
      </c>
      <c r="AK95" s="53">
        <v>273</v>
      </c>
      <c r="AL95" s="54">
        <v>148</v>
      </c>
      <c r="AM95" s="54">
        <v>49</v>
      </c>
      <c r="AN95" s="54">
        <v>277</v>
      </c>
      <c r="AO95" s="53">
        <v>106</v>
      </c>
      <c r="AP95" s="53">
        <v>55</v>
      </c>
      <c r="AQ95" s="53">
        <v>280</v>
      </c>
      <c r="AR95" s="53">
        <v>-42</v>
      </c>
      <c r="AS95" s="53">
        <v>-240</v>
      </c>
      <c r="AT95" s="53">
        <v>163</v>
      </c>
      <c r="AU95" s="53" t="s">
        <v>423</v>
      </c>
      <c r="AV95" s="56">
        <v>562.8865979381444</v>
      </c>
      <c r="AW95" s="54"/>
      <c r="AX95" s="54"/>
      <c r="AY95" s="54">
        <v>542.72505600328293</v>
      </c>
      <c r="AZ95" s="54"/>
      <c r="BA95" s="54"/>
      <c r="BB95" s="53">
        <v>594</v>
      </c>
      <c r="BC95" s="53">
        <v>414</v>
      </c>
      <c r="BD95" s="53">
        <v>1072</v>
      </c>
      <c r="BE95" s="53">
        <v>502</v>
      </c>
      <c r="BF95" s="53">
        <v>358</v>
      </c>
      <c r="BG95" s="53">
        <v>716</v>
      </c>
      <c r="BH95" s="54">
        <v>524</v>
      </c>
      <c r="BI95" s="54">
        <v>313</v>
      </c>
      <c r="BJ95" s="54">
        <v>768</v>
      </c>
      <c r="BK95" s="53">
        <v>525</v>
      </c>
      <c r="BL95" s="53">
        <v>335</v>
      </c>
      <c r="BM95" s="53">
        <v>814</v>
      </c>
      <c r="BN95" s="53">
        <v>1</v>
      </c>
      <c r="BO95" s="53">
        <v>-360</v>
      </c>
      <c r="BP95" s="53">
        <v>325</v>
      </c>
      <c r="BQ95" s="53" t="s">
        <v>423</v>
      </c>
    </row>
    <row r="96" spans="1:69" x14ac:dyDescent="0.45">
      <c r="A96" s="51" t="s">
        <v>319</v>
      </c>
      <c r="B96" s="49" t="s">
        <v>62</v>
      </c>
      <c r="C96" s="51" t="s">
        <v>195</v>
      </c>
      <c r="D96" s="56">
        <v>66.996347415377656</v>
      </c>
      <c r="E96" s="54">
        <v>58.963588784694849</v>
      </c>
      <c r="F96" s="54">
        <v>101.24571123912843</v>
      </c>
      <c r="G96" s="54">
        <v>37.61267197974135</v>
      </c>
      <c r="H96" s="54">
        <v>26.918757935449822</v>
      </c>
      <c r="I96" s="54">
        <v>264.24437876428868</v>
      </c>
      <c r="J96" s="53">
        <v>56</v>
      </c>
      <c r="K96" s="53">
        <v>23</v>
      </c>
      <c r="L96" s="53">
        <v>126</v>
      </c>
      <c r="M96" s="53">
        <v>43</v>
      </c>
      <c r="N96" s="53">
        <v>19</v>
      </c>
      <c r="O96" s="53">
        <v>96</v>
      </c>
      <c r="P96" s="54">
        <v>39</v>
      </c>
      <c r="Q96" s="54">
        <v>19</v>
      </c>
      <c r="R96" s="54">
        <v>179</v>
      </c>
      <c r="S96" s="53">
        <v>56</v>
      </c>
      <c r="T96" s="53">
        <v>25</v>
      </c>
      <c r="U96" s="53">
        <v>136</v>
      </c>
      <c r="V96" s="53">
        <v>17</v>
      </c>
      <c r="W96" s="53">
        <v>-134</v>
      </c>
      <c r="X96" s="53">
        <v>91</v>
      </c>
      <c r="Y96" s="53" t="s">
        <v>423</v>
      </c>
      <c r="Z96" s="56">
        <v>246.80518088541683</v>
      </c>
      <c r="AA96" s="54">
        <v>214.38927732394748</v>
      </c>
      <c r="AB96" s="54">
        <v>286.22051202360609</v>
      </c>
      <c r="AC96" s="54">
        <v>232.4864267889067</v>
      </c>
      <c r="AD96" s="54">
        <v>148.40784512024322</v>
      </c>
      <c r="AE96" s="54">
        <v>307.18522383036344</v>
      </c>
      <c r="AF96" s="53">
        <v>216</v>
      </c>
      <c r="AG96" s="53">
        <v>150</v>
      </c>
      <c r="AH96" s="53">
        <v>344</v>
      </c>
      <c r="AI96" s="53">
        <v>226</v>
      </c>
      <c r="AJ96" s="53">
        <v>133</v>
      </c>
      <c r="AK96" s="53">
        <v>345</v>
      </c>
      <c r="AL96" s="54">
        <v>130</v>
      </c>
      <c r="AM96" s="54">
        <v>85</v>
      </c>
      <c r="AN96" s="54">
        <v>186</v>
      </c>
      <c r="AO96" s="53">
        <v>149</v>
      </c>
      <c r="AP96" s="53">
        <v>110</v>
      </c>
      <c r="AQ96" s="53">
        <v>272</v>
      </c>
      <c r="AR96" s="53">
        <v>19</v>
      </c>
      <c r="AS96" s="53">
        <v>-109</v>
      </c>
      <c r="AT96" s="53">
        <v>158</v>
      </c>
      <c r="AU96" s="53" t="s">
        <v>423</v>
      </c>
      <c r="AV96" s="56">
        <v>463.19847169920547</v>
      </c>
      <c r="AW96" s="54">
        <v>410.88371417263232</v>
      </c>
      <c r="AX96" s="54">
        <v>522.69666551186185</v>
      </c>
      <c r="AY96" s="54">
        <v>461.90090123135195</v>
      </c>
      <c r="AZ96" s="54">
        <v>302.81658408667283</v>
      </c>
      <c r="BA96" s="54">
        <v>566.42145744781783</v>
      </c>
      <c r="BB96" s="53">
        <v>522</v>
      </c>
      <c r="BC96" s="53">
        <v>387</v>
      </c>
      <c r="BD96" s="53">
        <v>716</v>
      </c>
      <c r="BE96" s="53">
        <v>521</v>
      </c>
      <c r="BF96" s="53">
        <v>392</v>
      </c>
      <c r="BG96" s="53">
        <v>709</v>
      </c>
      <c r="BH96" s="54">
        <v>633</v>
      </c>
      <c r="BI96" s="54">
        <v>490</v>
      </c>
      <c r="BJ96" s="54">
        <v>742</v>
      </c>
      <c r="BK96" s="53">
        <v>513</v>
      </c>
      <c r="BL96" s="53">
        <v>431</v>
      </c>
      <c r="BM96" s="53">
        <v>728</v>
      </c>
      <c r="BN96" s="53">
        <v>-120</v>
      </c>
      <c r="BO96" s="53">
        <v>-274</v>
      </c>
      <c r="BP96" s="53">
        <v>145</v>
      </c>
      <c r="BQ96" s="53" t="s">
        <v>423</v>
      </c>
    </row>
    <row r="97" spans="1:69" x14ac:dyDescent="0.45">
      <c r="A97" s="51" t="s">
        <v>320</v>
      </c>
      <c r="B97" s="49" t="s">
        <v>62</v>
      </c>
      <c r="C97" s="51" t="s">
        <v>200</v>
      </c>
      <c r="D97" s="56">
        <v>136.86423257686764</v>
      </c>
      <c r="E97" s="54">
        <v>123.01718208321391</v>
      </c>
      <c r="F97" s="54">
        <v>164.42493691612901</v>
      </c>
      <c r="G97" s="54">
        <v>148.39708575030306</v>
      </c>
      <c r="H97" s="54">
        <v>115.09116265238754</v>
      </c>
      <c r="I97" s="54">
        <v>325.63453564753843</v>
      </c>
      <c r="J97" s="53">
        <v>108</v>
      </c>
      <c r="K97" s="53">
        <v>70</v>
      </c>
      <c r="L97" s="53">
        <v>242</v>
      </c>
      <c r="M97" s="53">
        <v>109</v>
      </c>
      <c r="N97" s="53">
        <v>45</v>
      </c>
      <c r="O97" s="53">
        <v>205</v>
      </c>
      <c r="P97" s="54">
        <v>100</v>
      </c>
      <c r="Q97" s="54">
        <v>29</v>
      </c>
      <c r="R97" s="54">
        <v>241</v>
      </c>
      <c r="S97" s="53">
        <v>69</v>
      </c>
      <c r="T97" s="53">
        <v>30</v>
      </c>
      <c r="U97" s="53">
        <v>168</v>
      </c>
      <c r="V97" s="53">
        <v>-31</v>
      </c>
      <c r="W97" s="53">
        <v>-196</v>
      </c>
      <c r="X97" s="53">
        <v>97</v>
      </c>
      <c r="Y97" s="53" t="s">
        <v>423</v>
      </c>
      <c r="Z97" s="56">
        <v>599.11377438222246</v>
      </c>
      <c r="AA97" s="54">
        <v>555.93082864216694</v>
      </c>
      <c r="AB97" s="54">
        <v>659.45295812502013</v>
      </c>
      <c r="AC97" s="54">
        <v>579.44844593465928</v>
      </c>
      <c r="AD97" s="54">
        <v>460.92899077686127</v>
      </c>
      <c r="AE97" s="54">
        <v>774.22139511762646</v>
      </c>
      <c r="AF97" s="53">
        <v>582</v>
      </c>
      <c r="AG97" s="53">
        <v>452</v>
      </c>
      <c r="AH97" s="53">
        <v>764</v>
      </c>
      <c r="AI97" s="53">
        <v>499</v>
      </c>
      <c r="AJ97" s="53">
        <v>389</v>
      </c>
      <c r="AK97" s="53">
        <v>653</v>
      </c>
      <c r="AL97" s="54">
        <v>490</v>
      </c>
      <c r="AM97" s="54">
        <v>317</v>
      </c>
      <c r="AN97" s="54">
        <v>717</v>
      </c>
      <c r="AO97" s="53">
        <v>406</v>
      </c>
      <c r="AP97" s="53">
        <v>234</v>
      </c>
      <c r="AQ97" s="53">
        <v>649</v>
      </c>
      <c r="AR97" s="53">
        <v>-84</v>
      </c>
      <c r="AS97" s="53">
        <v>-386</v>
      </c>
      <c r="AT97" s="53">
        <v>212</v>
      </c>
      <c r="AU97" s="53" t="s">
        <v>423</v>
      </c>
      <c r="AV97" s="56">
        <v>886.02199304090993</v>
      </c>
      <c r="AW97" s="54">
        <v>827.55141906171048</v>
      </c>
      <c r="AX97" s="54">
        <v>973.09703168249325</v>
      </c>
      <c r="AY97" s="54">
        <v>1043.1544683150375</v>
      </c>
      <c r="AZ97" s="54">
        <v>853.24066308603699</v>
      </c>
      <c r="BA97" s="54">
        <v>1389.7973478620149</v>
      </c>
      <c r="BB97" s="53">
        <v>1124</v>
      </c>
      <c r="BC97" s="53">
        <v>841</v>
      </c>
      <c r="BD97" s="53">
        <v>1364</v>
      </c>
      <c r="BE97" s="53">
        <v>1160</v>
      </c>
      <c r="BF97" s="53">
        <v>919</v>
      </c>
      <c r="BG97" s="53">
        <v>1413</v>
      </c>
      <c r="BH97" s="54">
        <v>1277</v>
      </c>
      <c r="BI97" s="54">
        <v>983</v>
      </c>
      <c r="BJ97" s="54">
        <v>1585</v>
      </c>
      <c r="BK97" s="53">
        <v>1168</v>
      </c>
      <c r="BL97" s="53">
        <v>832</v>
      </c>
      <c r="BM97" s="53">
        <v>1552</v>
      </c>
      <c r="BN97" s="53">
        <v>-109</v>
      </c>
      <c r="BO97" s="53">
        <v>-558</v>
      </c>
      <c r="BP97" s="53">
        <v>361</v>
      </c>
      <c r="BQ97" s="53" t="s">
        <v>423</v>
      </c>
    </row>
    <row r="98" spans="1:69" x14ac:dyDescent="0.45">
      <c r="A98" s="51" t="s">
        <v>321</v>
      </c>
      <c r="B98" s="49" t="s">
        <v>62</v>
      </c>
      <c r="C98" s="51" t="s">
        <v>203</v>
      </c>
      <c r="D98" s="56">
        <v>115.41094924506011</v>
      </c>
      <c r="E98" s="54">
        <v>95.740463771579456</v>
      </c>
      <c r="F98" s="54">
        <v>185.63079778603665</v>
      </c>
      <c r="G98" s="54">
        <v>55.40285324614198</v>
      </c>
      <c r="H98" s="54">
        <v>50.325091066796467</v>
      </c>
      <c r="I98" s="54">
        <v>91.680974315746283</v>
      </c>
      <c r="J98" s="53">
        <v>104</v>
      </c>
      <c r="K98" s="53">
        <v>34</v>
      </c>
      <c r="L98" s="53">
        <v>199</v>
      </c>
      <c r="M98" s="53">
        <v>117</v>
      </c>
      <c r="N98" s="53">
        <v>61</v>
      </c>
      <c r="O98" s="53">
        <v>326</v>
      </c>
      <c r="P98" s="54">
        <v>107</v>
      </c>
      <c r="Q98" s="54">
        <v>47</v>
      </c>
      <c r="R98" s="54">
        <v>324</v>
      </c>
      <c r="S98" s="53">
        <v>36</v>
      </c>
      <c r="T98" s="53">
        <v>14</v>
      </c>
      <c r="U98" s="53">
        <v>121</v>
      </c>
      <c r="V98" s="53">
        <v>-71</v>
      </c>
      <c r="W98" s="53">
        <v>-291</v>
      </c>
      <c r="X98" s="53">
        <v>34</v>
      </c>
      <c r="Y98" s="53" t="s">
        <v>423</v>
      </c>
      <c r="Z98" s="56">
        <v>497.62378466846286</v>
      </c>
      <c r="AA98" s="54">
        <v>442.20161678315048</v>
      </c>
      <c r="AB98" s="54">
        <v>572.30985965882849</v>
      </c>
      <c r="AC98" s="54">
        <v>437.15646217140653</v>
      </c>
      <c r="AD98" s="54">
        <v>382.35048853590263</v>
      </c>
      <c r="AE98" s="54">
        <v>528.35091621312938</v>
      </c>
      <c r="AF98" s="53">
        <v>315</v>
      </c>
      <c r="AG98" s="53">
        <v>262</v>
      </c>
      <c r="AH98" s="53">
        <v>415</v>
      </c>
      <c r="AI98" s="53">
        <v>331</v>
      </c>
      <c r="AJ98" s="53">
        <v>260</v>
      </c>
      <c r="AK98" s="53">
        <v>427</v>
      </c>
      <c r="AL98" s="54">
        <v>297</v>
      </c>
      <c r="AM98" s="54">
        <v>212</v>
      </c>
      <c r="AN98" s="54">
        <v>439</v>
      </c>
      <c r="AO98" s="53">
        <v>316</v>
      </c>
      <c r="AP98" s="53">
        <v>165</v>
      </c>
      <c r="AQ98" s="53">
        <v>499</v>
      </c>
      <c r="AR98" s="53">
        <v>19</v>
      </c>
      <c r="AS98" s="53">
        <v>-215</v>
      </c>
      <c r="AT98" s="53">
        <v>229</v>
      </c>
      <c r="AU98" s="53" t="s">
        <v>423</v>
      </c>
      <c r="AV98" s="56">
        <v>2267.9652660864767</v>
      </c>
      <c r="AW98" s="54">
        <v>2105.2879429835416</v>
      </c>
      <c r="AX98" s="54">
        <v>2464.8389147477055</v>
      </c>
      <c r="AY98" s="54">
        <v>2300.440684582451</v>
      </c>
      <c r="AZ98" s="54">
        <v>2114.7394642985628</v>
      </c>
      <c r="BA98" s="54">
        <v>2522.7627891304214</v>
      </c>
      <c r="BB98" s="53">
        <v>2179</v>
      </c>
      <c r="BC98" s="53">
        <v>1996</v>
      </c>
      <c r="BD98" s="53">
        <v>2526</v>
      </c>
      <c r="BE98" s="53">
        <v>2129</v>
      </c>
      <c r="BF98" s="53">
        <v>1879</v>
      </c>
      <c r="BG98" s="53">
        <v>2407</v>
      </c>
      <c r="BH98" s="54">
        <v>2258</v>
      </c>
      <c r="BI98" s="54">
        <v>1891</v>
      </c>
      <c r="BJ98" s="54">
        <v>2587</v>
      </c>
      <c r="BK98" s="53">
        <v>2291</v>
      </c>
      <c r="BL98" s="53">
        <v>1933</v>
      </c>
      <c r="BM98" s="53">
        <v>2700</v>
      </c>
      <c r="BN98" s="53">
        <v>33</v>
      </c>
      <c r="BO98" s="53">
        <v>-439</v>
      </c>
      <c r="BP98" s="53">
        <v>598</v>
      </c>
      <c r="BQ98" s="53" t="s">
        <v>423</v>
      </c>
    </row>
    <row r="99" spans="1:69" x14ac:dyDescent="0.45">
      <c r="A99" s="51" t="s">
        <v>323</v>
      </c>
      <c r="B99" s="49" t="s">
        <v>67</v>
      </c>
      <c r="C99" s="51" t="s">
        <v>66</v>
      </c>
      <c r="D99" s="56">
        <v>59.396253894269826</v>
      </c>
      <c r="E99" s="54">
        <v>41.601390226128736</v>
      </c>
      <c r="F99" s="54">
        <v>146.09520694918083</v>
      </c>
      <c r="G99" s="54">
        <v>30.594276321391281</v>
      </c>
      <c r="H99" s="54">
        <v>13.554603561234668</v>
      </c>
      <c r="I99" s="54">
        <v>154.66127129358966</v>
      </c>
      <c r="J99" s="53">
        <v>62</v>
      </c>
      <c r="K99" s="53">
        <v>20</v>
      </c>
      <c r="L99" s="53">
        <v>210</v>
      </c>
      <c r="M99" s="53">
        <v>15</v>
      </c>
      <c r="N99" s="53">
        <v>8</v>
      </c>
      <c r="O99" s="53">
        <v>49</v>
      </c>
      <c r="P99" s="54">
        <v>28</v>
      </c>
      <c r="Q99" s="54">
        <v>3</v>
      </c>
      <c r="R99" s="54">
        <v>68</v>
      </c>
      <c r="S99" s="53">
        <v>19</v>
      </c>
      <c r="T99" s="53">
        <v>8</v>
      </c>
      <c r="U99" s="53">
        <v>86</v>
      </c>
      <c r="V99" s="53">
        <v>-9</v>
      </c>
      <c r="W99" s="53">
        <v>-70</v>
      </c>
      <c r="X99" s="53">
        <v>67</v>
      </c>
      <c r="Y99" s="53" t="s">
        <v>423</v>
      </c>
      <c r="Z99" s="56">
        <v>96.730152714730551</v>
      </c>
      <c r="AA99" s="54">
        <v>74</v>
      </c>
      <c r="AB99" s="54">
        <v>124.61498831923561</v>
      </c>
      <c r="AC99" s="54">
        <v>71.172220314813075</v>
      </c>
      <c r="AD99" s="54">
        <v>12.17197460710517</v>
      </c>
      <c r="AE99" s="54">
        <v>119.03417736938863</v>
      </c>
      <c r="AF99" s="53">
        <v>93</v>
      </c>
      <c r="AG99" s="53">
        <v>76</v>
      </c>
      <c r="AH99" s="53">
        <v>153</v>
      </c>
      <c r="AI99" s="53">
        <v>136</v>
      </c>
      <c r="AJ99" s="53">
        <v>87</v>
      </c>
      <c r="AK99" s="53">
        <v>238</v>
      </c>
      <c r="AL99" s="54">
        <v>86</v>
      </c>
      <c r="AM99" s="54">
        <v>44</v>
      </c>
      <c r="AN99" s="54">
        <v>145</v>
      </c>
      <c r="AO99" s="53">
        <v>121</v>
      </c>
      <c r="AP99" s="53">
        <v>63</v>
      </c>
      <c r="AQ99" s="53">
        <v>420</v>
      </c>
      <c r="AR99" s="53">
        <v>35</v>
      </c>
      <c r="AS99" s="53">
        <v>-76</v>
      </c>
      <c r="AT99" s="53">
        <v>319</v>
      </c>
      <c r="AU99" s="53" t="s">
        <v>423</v>
      </c>
      <c r="AV99" s="56">
        <v>103.87359339099963</v>
      </c>
      <c r="AW99" s="54">
        <v>66</v>
      </c>
      <c r="AX99" s="54">
        <v>149.84549644340427</v>
      </c>
      <c r="AY99" s="54">
        <v>71.233503363795663</v>
      </c>
      <c r="AZ99" s="54">
        <v>17.679200237777469</v>
      </c>
      <c r="BA99" s="54">
        <v>166.79529040867945</v>
      </c>
      <c r="BB99" s="53">
        <v>86</v>
      </c>
      <c r="BC99" s="53">
        <v>63</v>
      </c>
      <c r="BD99" s="53">
        <v>158</v>
      </c>
      <c r="BE99" s="53">
        <v>134</v>
      </c>
      <c r="BF99" s="53">
        <v>74</v>
      </c>
      <c r="BG99" s="53">
        <v>223</v>
      </c>
      <c r="BH99" s="54">
        <v>122</v>
      </c>
      <c r="BI99" s="54">
        <v>75</v>
      </c>
      <c r="BJ99" s="54">
        <v>212</v>
      </c>
      <c r="BK99" s="53">
        <v>137</v>
      </c>
      <c r="BL99" s="53">
        <v>67</v>
      </c>
      <c r="BM99" s="53">
        <v>268</v>
      </c>
      <c r="BN99" s="53">
        <v>15</v>
      </c>
      <c r="BO99" s="53">
        <v>-284</v>
      </c>
      <c r="BP99" s="53">
        <v>143</v>
      </c>
      <c r="BQ99" s="53" t="s">
        <v>423</v>
      </c>
    </row>
    <row r="100" spans="1:69" x14ac:dyDescent="0.45">
      <c r="A100" s="51" t="s">
        <v>325</v>
      </c>
      <c r="B100" s="49" t="s">
        <v>67</v>
      </c>
      <c r="C100" s="51" t="s">
        <v>70</v>
      </c>
      <c r="D100" s="56">
        <v>114.96694736997763</v>
      </c>
      <c r="E100" s="54">
        <v>88.498520765997867</v>
      </c>
      <c r="F100" s="54">
        <v>159.13969022756064</v>
      </c>
      <c r="G100" s="54">
        <v>90.78092996017503</v>
      </c>
      <c r="H100" s="54">
        <v>69.692816374443552</v>
      </c>
      <c r="I100" s="54">
        <v>128.48196723173436</v>
      </c>
      <c r="J100" s="53">
        <v>158</v>
      </c>
      <c r="K100" s="53">
        <v>80</v>
      </c>
      <c r="L100" s="53">
        <v>380</v>
      </c>
      <c r="M100" s="53">
        <v>141</v>
      </c>
      <c r="N100" s="53">
        <v>58</v>
      </c>
      <c r="O100" s="53">
        <v>249</v>
      </c>
      <c r="P100" s="54">
        <v>148</v>
      </c>
      <c r="Q100" s="54">
        <v>78</v>
      </c>
      <c r="R100" s="54">
        <v>415</v>
      </c>
      <c r="S100" s="53">
        <v>83</v>
      </c>
      <c r="T100" s="53">
        <v>31</v>
      </c>
      <c r="U100" s="53">
        <v>211</v>
      </c>
      <c r="V100" s="53">
        <v>-65</v>
      </c>
      <c r="W100" s="53">
        <v>-381</v>
      </c>
      <c r="X100" s="53">
        <v>80</v>
      </c>
      <c r="Y100" s="53" t="s">
        <v>423</v>
      </c>
      <c r="Z100" s="56">
        <v>447.09521049055161</v>
      </c>
      <c r="AA100" s="54">
        <v>394</v>
      </c>
      <c r="AB100" s="54">
        <v>546.61430048395016</v>
      </c>
      <c r="AC100" s="54">
        <v>401.96419564527457</v>
      </c>
      <c r="AD100" s="54">
        <v>304.10176327423341</v>
      </c>
      <c r="AE100" s="54">
        <v>521.02277331439393</v>
      </c>
      <c r="AF100" s="53">
        <v>878</v>
      </c>
      <c r="AG100" s="53">
        <v>611</v>
      </c>
      <c r="AH100" s="53">
        <v>1240</v>
      </c>
      <c r="AI100" s="53">
        <v>417</v>
      </c>
      <c r="AJ100" s="53">
        <v>340</v>
      </c>
      <c r="AK100" s="53">
        <v>526</v>
      </c>
      <c r="AL100" s="54">
        <v>556</v>
      </c>
      <c r="AM100" s="54">
        <v>355</v>
      </c>
      <c r="AN100" s="54">
        <v>999</v>
      </c>
      <c r="AO100" s="53">
        <v>390</v>
      </c>
      <c r="AP100" s="53">
        <v>247</v>
      </c>
      <c r="AQ100" s="53">
        <v>617</v>
      </c>
      <c r="AR100" s="53">
        <v>-166</v>
      </c>
      <c r="AS100" s="53">
        <v>-699</v>
      </c>
      <c r="AT100" s="53">
        <v>126</v>
      </c>
      <c r="AU100" s="53" t="s">
        <v>423</v>
      </c>
      <c r="AV100" s="56">
        <v>1322.0009283019665</v>
      </c>
      <c r="AW100" s="54">
        <v>1089.7296577682828</v>
      </c>
      <c r="AX100" s="54">
        <v>1568.8730726096783</v>
      </c>
      <c r="AY100" s="54">
        <v>1302.3385564035575</v>
      </c>
      <c r="AZ100" s="54">
        <v>1053.1332787712395</v>
      </c>
      <c r="BA100" s="54">
        <v>1546.0377588334345</v>
      </c>
      <c r="BB100" s="53">
        <v>1161</v>
      </c>
      <c r="BC100" s="53">
        <v>914</v>
      </c>
      <c r="BD100" s="53">
        <v>1639</v>
      </c>
      <c r="BE100" s="53">
        <v>1349</v>
      </c>
      <c r="BF100" s="53">
        <v>1120</v>
      </c>
      <c r="BG100" s="53">
        <v>1596</v>
      </c>
      <c r="BH100" s="54">
        <v>1394</v>
      </c>
      <c r="BI100" s="54">
        <v>1107</v>
      </c>
      <c r="BJ100" s="54">
        <v>2414</v>
      </c>
      <c r="BK100" s="53">
        <v>1332</v>
      </c>
      <c r="BL100" s="53">
        <v>1008</v>
      </c>
      <c r="BM100" s="53">
        <v>1744</v>
      </c>
      <c r="BN100" s="53">
        <v>-62</v>
      </c>
      <c r="BO100" s="53">
        <v>-1143</v>
      </c>
      <c r="BP100" s="53">
        <v>446</v>
      </c>
      <c r="BQ100" s="53" t="s">
        <v>423</v>
      </c>
    </row>
    <row r="101" spans="1:69" x14ac:dyDescent="0.45">
      <c r="A101" s="51" t="s">
        <v>326</v>
      </c>
      <c r="B101" s="49" t="s">
        <v>67</v>
      </c>
      <c r="C101" s="51" t="s">
        <v>73</v>
      </c>
      <c r="D101" s="56">
        <v>158.66618779843546</v>
      </c>
      <c r="E101" s="54">
        <v>132.69508103467743</v>
      </c>
      <c r="F101" s="54">
        <v>212.24372551566591</v>
      </c>
      <c r="G101" s="54">
        <v>148.94898692961326</v>
      </c>
      <c r="H101" s="54">
        <v>123.54436650650035</v>
      </c>
      <c r="I101" s="54">
        <v>204.57417445698292</v>
      </c>
      <c r="J101" s="53">
        <v>88</v>
      </c>
      <c r="K101" s="53">
        <v>49</v>
      </c>
      <c r="L101" s="53">
        <v>321</v>
      </c>
      <c r="M101" s="53">
        <v>81</v>
      </c>
      <c r="N101" s="53">
        <v>38</v>
      </c>
      <c r="O101" s="53">
        <v>201</v>
      </c>
      <c r="P101" s="54">
        <v>132</v>
      </c>
      <c r="Q101" s="54">
        <v>27</v>
      </c>
      <c r="R101" s="54">
        <v>338</v>
      </c>
      <c r="S101" s="53">
        <v>100</v>
      </c>
      <c r="T101" s="53">
        <v>34</v>
      </c>
      <c r="U101" s="53">
        <v>387</v>
      </c>
      <c r="V101" s="53">
        <v>-32</v>
      </c>
      <c r="W101" s="53">
        <v>-326</v>
      </c>
      <c r="X101" s="53">
        <v>271</v>
      </c>
      <c r="Y101" s="53" t="s">
        <v>423</v>
      </c>
      <c r="Z101" s="56">
        <v>607.56611454058236</v>
      </c>
      <c r="AA101" s="54">
        <v>516.3071900970408</v>
      </c>
      <c r="AB101" s="54">
        <v>732.96918063072462</v>
      </c>
      <c r="AC101" s="54">
        <v>574.271682613194</v>
      </c>
      <c r="AD101" s="54">
        <v>485.65621634131048</v>
      </c>
      <c r="AE101" s="54">
        <v>741.56533208031988</v>
      </c>
      <c r="AF101" s="53">
        <v>583</v>
      </c>
      <c r="AG101" s="53">
        <v>315</v>
      </c>
      <c r="AH101" s="53">
        <v>987</v>
      </c>
      <c r="AI101" s="53">
        <v>464</v>
      </c>
      <c r="AJ101" s="53">
        <v>306</v>
      </c>
      <c r="AK101" s="53">
        <v>684</v>
      </c>
      <c r="AL101" s="54">
        <v>479</v>
      </c>
      <c r="AM101" s="54">
        <v>226</v>
      </c>
      <c r="AN101" s="54">
        <v>743</v>
      </c>
      <c r="AO101" s="53">
        <v>395</v>
      </c>
      <c r="AP101" s="53">
        <v>213</v>
      </c>
      <c r="AQ101" s="53">
        <v>1071</v>
      </c>
      <c r="AR101" s="53">
        <v>-84</v>
      </c>
      <c r="AS101" s="53">
        <v>-526</v>
      </c>
      <c r="AT101" s="53">
        <v>669</v>
      </c>
      <c r="AU101" s="53" t="s">
        <v>423</v>
      </c>
      <c r="AV101" s="56">
        <v>653.76769766098244</v>
      </c>
      <c r="AW101" s="54">
        <v>556.63700501789776</v>
      </c>
      <c r="AX101" s="54">
        <v>807.20161269727487</v>
      </c>
      <c r="AY101" s="54">
        <v>524.77933045719283</v>
      </c>
      <c r="AZ101" s="54">
        <v>444.27929908010537</v>
      </c>
      <c r="BA101" s="54">
        <v>671.75199581084917</v>
      </c>
      <c r="BB101" s="53">
        <v>639</v>
      </c>
      <c r="BC101" s="53">
        <v>404</v>
      </c>
      <c r="BD101" s="53">
        <v>986</v>
      </c>
      <c r="BE101" s="53">
        <v>708</v>
      </c>
      <c r="BF101" s="53">
        <v>534</v>
      </c>
      <c r="BG101" s="53">
        <v>1034</v>
      </c>
      <c r="BH101" s="54">
        <v>783</v>
      </c>
      <c r="BI101" s="54">
        <v>389</v>
      </c>
      <c r="BJ101" s="54">
        <v>1210</v>
      </c>
      <c r="BK101" s="53">
        <v>900</v>
      </c>
      <c r="BL101" s="53">
        <v>449</v>
      </c>
      <c r="BM101" s="53">
        <v>1358</v>
      </c>
      <c r="BN101" s="53">
        <v>117</v>
      </c>
      <c r="BO101" s="53">
        <v>-778</v>
      </c>
      <c r="BP101" s="53">
        <v>720</v>
      </c>
      <c r="BQ101" s="53" t="s">
        <v>423</v>
      </c>
    </row>
    <row r="102" spans="1:69" x14ac:dyDescent="0.45">
      <c r="A102" s="51" t="s">
        <v>327</v>
      </c>
      <c r="B102" s="49" t="s">
        <v>67</v>
      </c>
      <c r="C102" s="51" t="s">
        <v>97</v>
      </c>
      <c r="D102" s="56">
        <v>159.9565268848813</v>
      </c>
      <c r="E102" s="54">
        <v>109.72390200936215</v>
      </c>
      <c r="F102" s="54">
        <v>261.67054074057808</v>
      </c>
      <c r="G102" s="54">
        <v>131.14187847009038</v>
      </c>
      <c r="H102" s="54">
        <v>109.50793841857423</v>
      </c>
      <c r="I102" s="54">
        <v>226.685833125074</v>
      </c>
      <c r="J102" s="53">
        <v>96</v>
      </c>
      <c r="K102" s="53">
        <v>54</v>
      </c>
      <c r="L102" s="53">
        <v>224</v>
      </c>
      <c r="M102" s="53">
        <v>184</v>
      </c>
      <c r="N102" s="53">
        <v>76</v>
      </c>
      <c r="O102" s="53">
        <v>622</v>
      </c>
      <c r="P102" s="54">
        <v>106</v>
      </c>
      <c r="Q102" s="54">
        <v>51</v>
      </c>
      <c r="R102" s="54">
        <v>273</v>
      </c>
      <c r="S102" s="53">
        <v>93</v>
      </c>
      <c r="T102" s="53">
        <v>38</v>
      </c>
      <c r="U102" s="53">
        <v>278</v>
      </c>
      <c r="V102" s="53">
        <v>-13</v>
      </c>
      <c r="W102" s="53">
        <v>-254</v>
      </c>
      <c r="X102" s="53">
        <v>180</v>
      </c>
      <c r="Y102" s="53" t="s">
        <v>423</v>
      </c>
      <c r="Z102" s="56">
        <v>492.48330776860081</v>
      </c>
      <c r="AA102" s="54">
        <v>403</v>
      </c>
      <c r="AB102" s="54">
        <v>675.66095241706535</v>
      </c>
      <c r="AC102" s="54">
        <v>441.03670234563077</v>
      </c>
      <c r="AD102" s="54">
        <v>383.66931810160628</v>
      </c>
      <c r="AE102" s="54">
        <v>502.82056597655424</v>
      </c>
      <c r="AF102" s="53">
        <v>611</v>
      </c>
      <c r="AG102" s="53">
        <v>439</v>
      </c>
      <c r="AH102" s="53">
        <v>812</v>
      </c>
      <c r="AI102" s="53">
        <v>429</v>
      </c>
      <c r="AJ102" s="53">
        <v>342</v>
      </c>
      <c r="AK102" s="53">
        <v>544</v>
      </c>
      <c r="AL102" s="54">
        <v>467</v>
      </c>
      <c r="AM102" s="54">
        <v>282</v>
      </c>
      <c r="AN102" s="54">
        <v>742</v>
      </c>
      <c r="AO102" s="53">
        <v>469</v>
      </c>
      <c r="AP102" s="53">
        <v>264</v>
      </c>
      <c r="AQ102" s="53">
        <v>874</v>
      </c>
      <c r="AR102" s="53">
        <v>2</v>
      </c>
      <c r="AS102" s="53">
        <v>-406</v>
      </c>
      <c r="AT102" s="53">
        <v>433</v>
      </c>
      <c r="AU102" s="53" t="s">
        <v>423</v>
      </c>
      <c r="AV102" s="56">
        <v>1212.1089413717159</v>
      </c>
      <c r="AW102" s="54">
        <v>862.34905779877624</v>
      </c>
      <c r="AX102" s="54">
        <v>1574.2738384434676</v>
      </c>
      <c r="AY102" s="54">
        <v>1099.8214191842787</v>
      </c>
      <c r="AZ102" s="54">
        <v>970.17823983148469</v>
      </c>
      <c r="BA102" s="54">
        <v>1226.1758036047545</v>
      </c>
      <c r="BB102" s="53">
        <v>1034</v>
      </c>
      <c r="BC102" s="53">
        <v>820</v>
      </c>
      <c r="BD102" s="53">
        <v>1330</v>
      </c>
      <c r="BE102" s="53">
        <v>1037</v>
      </c>
      <c r="BF102" s="53">
        <v>801</v>
      </c>
      <c r="BG102" s="53">
        <v>1275</v>
      </c>
      <c r="BH102" s="54">
        <v>1408</v>
      </c>
      <c r="BI102" s="54">
        <v>967</v>
      </c>
      <c r="BJ102" s="54">
        <v>1832</v>
      </c>
      <c r="BK102" s="53">
        <v>1360</v>
      </c>
      <c r="BL102" s="53">
        <v>869</v>
      </c>
      <c r="BM102" s="53">
        <v>1927</v>
      </c>
      <c r="BN102" s="53">
        <v>-48</v>
      </c>
      <c r="BO102" s="53">
        <v>-699</v>
      </c>
      <c r="BP102" s="53">
        <v>668</v>
      </c>
      <c r="BQ102" s="53" t="s">
        <v>423</v>
      </c>
    </row>
    <row r="103" spans="1:69" x14ac:dyDescent="0.45">
      <c r="A103" s="51" t="s">
        <v>329</v>
      </c>
      <c r="B103" s="49" t="s">
        <v>67</v>
      </c>
      <c r="C103" s="51" t="s">
        <v>106</v>
      </c>
      <c r="D103" s="56">
        <v>577.86342440700321</v>
      </c>
      <c r="E103" s="54">
        <v>331.61983461200987</v>
      </c>
      <c r="F103" s="54">
        <v>890.98931610938985</v>
      </c>
      <c r="G103" s="54">
        <v>411.4404134249375</v>
      </c>
      <c r="H103" s="54">
        <v>251.26771233411671</v>
      </c>
      <c r="I103" s="54">
        <v>623.63041982414336</v>
      </c>
      <c r="J103" s="53">
        <v>363</v>
      </c>
      <c r="K103" s="53">
        <v>154</v>
      </c>
      <c r="L103" s="53">
        <v>715</v>
      </c>
      <c r="M103" s="53">
        <v>274</v>
      </c>
      <c r="N103" s="53">
        <v>203</v>
      </c>
      <c r="O103" s="53">
        <v>410</v>
      </c>
      <c r="P103" s="54">
        <v>308</v>
      </c>
      <c r="Q103" s="54">
        <v>67</v>
      </c>
      <c r="R103" s="54">
        <v>776</v>
      </c>
      <c r="S103" s="53">
        <v>194</v>
      </c>
      <c r="T103" s="53">
        <v>90</v>
      </c>
      <c r="U103" s="53">
        <v>703</v>
      </c>
      <c r="V103" s="53">
        <v>-114</v>
      </c>
      <c r="W103" s="53">
        <v>-723</v>
      </c>
      <c r="X103" s="53">
        <v>461</v>
      </c>
      <c r="Y103" s="53" t="s">
        <v>423</v>
      </c>
      <c r="Z103" s="56">
        <v>1300.1800158118463</v>
      </c>
      <c r="AA103" s="54">
        <v>841</v>
      </c>
      <c r="AB103" s="54">
        <v>1831.2103592745943</v>
      </c>
      <c r="AC103" s="54">
        <v>1400.8180352431639</v>
      </c>
      <c r="AD103" s="54">
        <v>838.96732853452284</v>
      </c>
      <c r="AE103" s="54">
        <v>1977.5598134224699</v>
      </c>
      <c r="AF103" s="53">
        <v>946</v>
      </c>
      <c r="AG103" s="53">
        <v>784</v>
      </c>
      <c r="AH103" s="53">
        <v>1527</v>
      </c>
      <c r="AI103" s="53">
        <v>1220</v>
      </c>
      <c r="AJ103" s="53">
        <v>1029</v>
      </c>
      <c r="AK103" s="53">
        <v>1497</v>
      </c>
      <c r="AL103" s="54">
        <v>1021</v>
      </c>
      <c r="AM103" s="54">
        <v>503</v>
      </c>
      <c r="AN103" s="54">
        <v>1603</v>
      </c>
      <c r="AO103" s="53">
        <v>996</v>
      </c>
      <c r="AP103" s="53">
        <v>638</v>
      </c>
      <c r="AQ103" s="53">
        <v>2287</v>
      </c>
      <c r="AR103" s="53">
        <v>-25</v>
      </c>
      <c r="AS103" s="53">
        <v>-918</v>
      </c>
      <c r="AT103" s="53">
        <v>1266</v>
      </c>
      <c r="AU103" s="53" t="s">
        <v>423</v>
      </c>
      <c r="AV103" s="56">
        <v>1662.1240860439668</v>
      </c>
      <c r="AW103" s="54">
        <v>1006.3370998136245</v>
      </c>
      <c r="AX103" s="54">
        <v>2294.0684439219067</v>
      </c>
      <c r="AY103" s="54">
        <v>1696.9414371553903</v>
      </c>
      <c r="AZ103" s="54">
        <v>1045.3200841743171</v>
      </c>
      <c r="BA103" s="54">
        <v>2388.5655479618695</v>
      </c>
      <c r="BB103" s="53">
        <v>1561</v>
      </c>
      <c r="BC103" s="53">
        <v>1025</v>
      </c>
      <c r="BD103" s="53">
        <v>2019</v>
      </c>
      <c r="BE103" s="53">
        <v>1600</v>
      </c>
      <c r="BF103" s="53">
        <v>1366</v>
      </c>
      <c r="BG103" s="53">
        <v>1896</v>
      </c>
      <c r="BH103" s="54">
        <v>1499</v>
      </c>
      <c r="BI103" s="54">
        <v>963</v>
      </c>
      <c r="BJ103" s="54">
        <v>2221</v>
      </c>
      <c r="BK103" s="53">
        <v>1994</v>
      </c>
      <c r="BL103" s="53">
        <v>1286</v>
      </c>
      <c r="BM103" s="53">
        <v>2936</v>
      </c>
      <c r="BN103" s="53">
        <v>495</v>
      </c>
      <c r="BO103" s="53">
        <v>-1100</v>
      </c>
      <c r="BP103" s="53">
        <v>1574</v>
      </c>
      <c r="BQ103" s="53" t="s">
        <v>423</v>
      </c>
    </row>
    <row r="104" spans="1:69" x14ac:dyDescent="0.45">
      <c r="A104" s="51" t="s">
        <v>330</v>
      </c>
      <c r="B104" s="49" t="s">
        <v>67</v>
      </c>
      <c r="C104" s="51" t="s">
        <v>115</v>
      </c>
      <c r="D104" s="56">
        <v>22.49438202247191</v>
      </c>
      <c r="E104" s="54"/>
      <c r="F104" s="54"/>
      <c r="G104" s="54">
        <v>41.85012708070478</v>
      </c>
      <c r="H104" s="54"/>
      <c r="I104" s="54"/>
      <c r="J104" s="53">
        <v>38</v>
      </c>
      <c r="K104" s="53">
        <v>12</v>
      </c>
      <c r="L104" s="53">
        <v>374</v>
      </c>
      <c r="M104" s="53">
        <v>28</v>
      </c>
      <c r="N104" s="53">
        <v>11</v>
      </c>
      <c r="O104" s="53">
        <v>212</v>
      </c>
      <c r="P104" s="54">
        <v>24</v>
      </c>
      <c r="Q104" s="54">
        <v>4</v>
      </c>
      <c r="R104" s="54">
        <v>63</v>
      </c>
      <c r="S104" s="53">
        <v>31</v>
      </c>
      <c r="T104" s="53">
        <v>10</v>
      </c>
      <c r="U104" s="53">
        <v>84</v>
      </c>
      <c r="V104" s="53">
        <v>7</v>
      </c>
      <c r="W104" s="53">
        <v>-48</v>
      </c>
      <c r="X104" s="53">
        <v>65</v>
      </c>
      <c r="Y104" s="53" t="s">
        <v>423</v>
      </c>
      <c r="Z104" s="56">
        <v>272.08648648648648</v>
      </c>
      <c r="AA104" s="54"/>
      <c r="AB104" s="54"/>
      <c r="AC104" s="54">
        <v>234.72863018472214</v>
      </c>
      <c r="AD104" s="54"/>
      <c r="AE104" s="54"/>
      <c r="AF104" s="53">
        <v>198</v>
      </c>
      <c r="AG104" s="53">
        <v>137</v>
      </c>
      <c r="AH104" s="53">
        <v>545</v>
      </c>
      <c r="AI104" s="53">
        <v>146</v>
      </c>
      <c r="AJ104" s="53">
        <v>104</v>
      </c>
      <c r="AK104" s="53">
        <v>284</v>
      </c>
      <c r="AL104" s="54">
        <v>120</v>
      </c>
      <c r="AM104" s="54">
        <v>60</v>
      </c>
      <c r="AN104" s="54">
        <v>229</v>
      </c>
      <c r="AO104" s="53">
        <v>141</v>
      </c>
      <c r="AP104" s="53">
        <v>84</v>
      </c>
      <c r="AQ104" s="53">
        <v>273</v>
      </c>
      <c r="AR104" s="53">
        <v>21</v>
      </c>
      <c r="AS104" s="53">
        <v>-103</v>
      </c>
      <c r="AT104" s="53">
        <v>163</v>
      </c>
      <c r="AU104" s="53" t="s">
        <v>423</v>
      </c>
      <c r="AV104" s="56">
        <v>278.27027027027026</v>
      </c>
      <c r="AW104" s="54"/>
      <c r="AX104" s="54"/>
      <c r="AY104" s="54">
        <v>206.42124273457307</v>
      </c>
      <c r="AZ104" s="54"/>
      <c r="BA104" s="54"/>
      <c r="BB104" s="53">
        <v>284</v>
      </c>
      <c r="BC104" s="53">
        <v>191</v>
      </c>
      <c r="BD104" s="53">
        <v>745</v>
      </c>
      <c r="BE104" s="53">
        <v>309</v>
      </c>
      <c r="BF104" s="53">
        <v>190</v>
      </c>
      <c r="BG104" s="53">
        <v>504</v>
      </c>
      <c r="BH104" s="54">
        <v>337</v>
      </c>
      <c r="BI104" s="54">
        <v>200</v>
      </c>
      <c r="BJ104" s="54">
        <v>454</v>
      </c>
      <c r="BK104" s="53">
        <v>351</v>
      </c>
      <c r="BL104" s="53">
        <v>237</v>
      </c>
      <c r="BM104" s="53">
        <v>561</v>
      </c>
      <c r="BN104" s="53">
        <v>14</v>
      </c>
      <c r="BO104" s="53">
        <v>-151</v>
      </c>
      <c r="BP104" s="53">
        <v>270</v>
      </c>
      <c r="BQ104" s="53" t="s">
        <v>423</v>
      </c>
    </row>
    <row r="105" spans="1:69" x14ac:dyDescent="0.45">
      <c r="A105" s="51" t="s">
        <v>332</v>
      </c>
      <c r="B105" s="49" t="s">
        <v>67</v>
      </c>
      <c r="C105" s="51" t="s">
        <v>118</v>
      </c>
      <c r="D105" s="56">
        <v>830.31639680200112</v>
      </c>
      <c r="E105" s="54">
        <v>643.01527042149655</v>
      </c>
      <c r="F105" s="54">
        <v>1174.1786965946078</v>
      </c>
      <c r="G105" s="54">
        <v>519.25691270709683</v>
      </c>
      <c r="H105" s="54">
        <v>328.73641333628012</v>
      </c>
      <c r="I105" s="54">
        <v>771.23338607327594</v>
      </c>
      <c r="J105" s="53">
        <v>568</v>
      </c>
      <c r="K105" s="53">
        <v>368</v>
      </c>
      <c r="L105" s="53">
        <v>1059</v>
      </c>
      <c r="M105" s="53">
        <v>568</v>
      </c>
      <c r="N105" s="53">
        <v>375</v>
      </c>
      <c r="O105" s="53">
        <v>923</v>
      </c>
      <c r="P105" s="54">
        <v>685</v>
      </c>
      <c r="Q105" s="54">
        <v>306</v>
      </c>
      <c r="R105" s="54">
        <v>1365</v>
      </c>
      <c r="S105" s="53">
        <v>379</v>
      </c>
      <c r="T105" s="53">
        <v>139</v>
      </c>
      <c r="U105" s="53">
        <v>1079</v>
      </c>
      <c r="V105" s="53">
        <v>-306</v>
      </c>
      <c r="W105" s="53">
        <v>-1210</v>
      </c>
      <c r="X105" s="53">
        <v>456</v>
      </c>
      <c r="Y105" s="53" t="s">
        <v>423</v>
      </c>
      <c r="Z105" s="56">
        <v>1571.7459343887913</v>
      </c>
      <c r="AA105" s="54">
        <v>1394.2883309721274</v>
      </c>
      <c r="AB105" s="54">
        <v>1765.8659869138678</v>
      </c>
      <c r="AC105" s="54">
        <v>1305.1925165507482</v>
      </c>
      <c r="AD105" s="54">
        <v>823.82756833722374</v>
      </c>
      <c r="AE105" s="54">
        <v>1871.5653570339409</v>
      </c>
      <c r="AF105" s="53">
        <v>1313</v>
      </c>
      <c r="AG105" s="53">
        <v>960</v>
      </c>
      <c r="AH105" s="53">
        <v>1965</v>
      </c>
      <c r="AI105" s="53">
        <v>1353</v>
      </c>
      <c r="AJ105" s="53">
        <v>1094</v>
      </c>
      <c r="AK105" s="53">
        <v>1710</v>
      </c>
      <c r="AL105" s="54">
        <v>1406</v>
      </c>
      <c r="AM105" s="54">
        <v>585</v>
      </c>
      <c r="AN105" s="54">
        <v>2385</v>
      </c>
      <c r="AO105" s="53">
        <v>1382</v>
      </c>
      <c r="AP105" s="53">
        <v>680</v>
      </c>
      <c r="AQ105" s="53">
        <v>2990</v>
      </c>
      <c r="AR105" s="53">
        <v>-24</v>
      </c>
      <c r="AS105" s="53">
        <v>-1404</v>
      </c>
      <c r="AT105" s="53">
        <v>1748</v>
      </c>
      <c r="AU105" s="53" t="s">
        <v>423</v>
      </c>
      <c r="AV105" s="56">
        <v>1887.9376688092082</v>
      </c>
      <c r="AW105" s="54">
        <v>1671.7267359550015</v>
      </c>
      <c r="AX105" s="54">
        <v>2114.9698671798969</v>
      </c>
      <c r="AY105" s="54">
        <v>2276.978704700618</v>
      </c>
      <c r="AZ105" s="54">
        <v>1407.3770886143236</v>
      </c>
      <c r="BA105" s="54">
        <v>3170.1736215214141</v>
      </c>
      <c r="BB105" s="53">
        <v>1910</v>
      </c>
      <c r="BC105" s="53">
        <v>1337</v>
      </c>
      <c r="BD105" s="53">
        <v>2519</v>
      </c>
      <c r="BE105" s="53">
        <v>1725</v>
      </c>
      <c r="BF105" s="53">
        <v>1430</v>
      </c>
      <c r="BG105" s="53">
        <v>2008</v>
      </c>
      <c r="BH105" s="54">
        <v>2310</v>
      </c>
      <c r="BI105" s="54">
        <v>1202</v>
      </c>
      <c r="BJ105" s="54">
        <v>3706</v>
      </c>
      <c r="BK105" s="53">
        <v>2881</v>
      </c>
      <c r="BL105" s="53">
        <v>1603</v>
      </c>
      <c r="BM105" s="53">
        <v>4535</v>
      </c>
      <c r="BN105" s="53">
        <v>571</v>
      </c>
      <c r="BO105" s="53">
        <v>-1664</v>
      </c>
      <c r="BP105" s="53">
        <v>2508</v>
      </c>
      <c r="BQ105" s="53" t="s">
        <v>423</v>
      </c>
    </row>
    <row r="106" spans="1:69" x14ac:dyDescent="0.45">
      <c r="A106" s="51" t="s">
        <v>333</v>
      </c>
      <c r="B106" s="49" t="s">
        <v>67</v>
      </c>
      <c r="C106" s="51" t="s">
        <v>133</v>
      </c>
      <c r="D106" s="56">
        <v>148.71256542319827</v>
      </c>
      <c r="E106" s="54">
        <v>124.82043464568176</v>
      </c>
      <c r="F106" s="54">
        <v>202.13823093038039</v>
      </c>
      <c r="G106" s="54">
        <v>100.95333898036</v>
      </c>
      <c r="H106" s="54">
        <v>71.437959577190668</v>
      </c>
      <c r="I106" s="54">
        <v>229.58692952496389</v>
      </c>
      <c r="J106" s="53">
        <v>126</v>
      </c>
      <c r="K106" s="53">
        <v>63</v>
      </c>
      <c r="L106" s="53">
        <v>320</v>
      </c>
      <c r="M106" s="53">
        <v>104</v>
      </c>
      <c r="N106" s="53">
        <v>48</v>
      </c>
      <c r="O106" s="53">
        <v>222</v>
      </c>
      <c r="P106" s="54">
        <v>107</v>
      </c>
      <c r="Q106" s="54">
        <v>36</v>
      </c>
      <c r="R106" s="54">
        <v>266</v>
      </c>
      <c r="S106" s="53">
        <v>78</v>
      </c>
      <c r="T106" s="53">
        <v>28</v>
      </c>
      <c r="U106" s="53">
        <v>216</v>
      </c>
      <c r="V106" s="53">
        <v>-29</v>
      </c>
      <c r="W106" s="53">
        <v>-218</v>
      </c>
      <c r="X106" s="53">
        <v>135</v>
      </c>
      <c r="Y106" s="53" t="s">
        <v>423</v>
      </c>
      <c r="Z106" s="56">
        <v>511.1514284798838</v>
      </c>
      <c r="AA106" s="54">
        <v>446.68284183948543</v>
      </c>
      <c r="AB106" s="54">
        <v>576.65836703204889</v>
      </c>
      <c r="AC106" s="54">
        <v>591.00077018511615</v>
      </c>
      <c r="AD106" s="54">
        <v>401.78483728686786</v>
      </c>
      <c r="AE106" s="54">
        <v>770.6181023675565</v>
      </c>
      <c r="AF106" s="53">
        <v>321</v>
      </c>
      <c r="AG106" s="53">
        <v>267</v>
      </c>
      <c r="AH106" s="53">
        <v>539</v>
      </c>
      <c r="AI106" s="53">
        <v>443</v>
      </c>
      <c r="AJ106" s="53">
        <v>286</v>
      </c>
      <c r="AK106" s="53">
        <v>651</v>
      </c>
      <c r="AL106" s="54">
        <v>392</v>
      </c>
      <c r="AM106" s="54">
        <v>223</v>
      </c>
      <c r="AN106" s="54">
        <v>607</v>
      </c>
      <c r="AO106" s="53">
        <v>309</v>
      </c>
      <c r="AP106" s="53">
        <v>155</v>
      </c>
      <c r="AQ106" s="53">
        <v>598</v>
      </c>
      <c r="AR106" s="53">
        <v>-83</v>
      </c>
      <c r="AS106" s="53">
        <v>-371</v>
      </c>
      <c r="AT106" s="53">
        <v>276</v>
      </c>
      <c r="AU106" s="53" t="s">
        <v>423</v>
      </c>
      <c r="AV106" s="56">
        <v>612.13600609691787</v>
      </c>
      <c r="AW106" s="54">
        <v>535.87524478873479</v>
      </c>
      <c r="AX106" s="54">
        <v>701.47811646598018</v>
      </c>
      <c r="AY106" s="54">
        <v>560.00127143379609</v>
      </c>
      <c r="AZ106" s="54">
        <v>365.08341038438465</v>
      </c>
      <c r="BA106" s="54">
        <v>712.32745415765646</v>
      </c>
      <c r="BB106" s="53">
        <v>552</v>
      </c>
      <c r="BC106" s="53">
        <v>413</v>
      </c>
      <c r="BD106" s="53">
        <v>721</v>
      </c>
      <c r="BE106" s="53">
        <v>511</v>
      </c>
      <c r="BF106" s="53">
        <v>437</v>
      </c>
      <c r="BG106" s="53">
        <v>684</v>
      </c>
      <c r="BH106" s="54">
        <v>709</v>
      </c>
      <c r="BI106" s="54">
        <v>490</v>
      </c>
      <c r="BJ106" s="54">
        <v>994</v>
      </c>
      <c r="BK106" s="53">
        <v>834</v>
      </c>
      <c r="BL106" s="53">
        <v>581</v>
      </c>
      <c r="BM106" s="53">
        <v>1164</v>
      </c>
      <c r="BN106" s="53">
        <v>125</v>
      </c>
      <c r="BO106" s="53">
        <v>-245</v>
      </c>
      <c r="BP106" s="53">
        <v>539</v>
      </c>
      <c r="BQ106" s="53" t="s">
        <v>423</v>
      </c>
    </row>
    <row r="107" spans="1:69" x14ac:dyDescent="0.45">
      <c r="A107" s="51" t="s">
        <v>334</v>
      </c>
      <c r="B107" s="49" t="s">
        <v>67</v>
      </c>
      <c r="C107" s="51" t="s">
        <v>136</v>
      </c>
      <c r="D107" s="56">
        <v>68.463255026696785</v>
      </c>
      <c r="E107" s="54">
        <v>53.593855587209781</v>
      </c>
      <c r="F107" s="54">
        <v>118.78134958336609</v>
      </c>
      <c r="G107" s="54">
        <v>81.934860344162573</v>
      </c>
      <c r="H107" s="54">
        <v>55.633642711124885</v>
      </c>
      <c r="I107" s="54">
        <v>128.40627182138971</v>
      </c>
      <c r="J107" s="53">
        <v>51</v>
      </c>
      <c r="K107" s="53">
        <v>34</v>
      </c>
      <c r="L107" s="53">
        <v>91</v>
      </c>
      <c r="M107" s="53">
        <v>66</v>
      </c>
      <c r="N107" s="53">
        <v>32</v>
      </c>
      <c r="O107" s="53">
        <v>142</v>
      </c>
      <c r="P107" s="54">
        <v>70</v>
      </c>
      <c r="Q107" s="54">
        <v>19</v>
      </c>
      <c r="R107" s="54">
        <v>195</v>
      </c>
      <c r="S107" s="53">
        <v>109</v>
      </c>
      <c r="T107" s="53">
        <v>30</v>
      </c>
      <c r="U107" s="53">
        <v>258</v>
      </c>
      <c r="V107" s="53">
        <v>39</v>
      </c>
      <c r="W107" s="53">
        <v>-101</v>
      </c>
      <c r="X107" s="53">
        <v>199</v>
      </c>
      <c r="Y107" s="53" t="s">
        <v>423</v>
      </c>
      <c r="Z107" s="56">
        <v>450.93413199666918</v>
      </c>
      <c r="AA107" s="54">
        <v>341.47911212533216</v>
      </c>
      <c r="AB107" s="54">
        <v>624.7887539353469</v>
      </c>
      <c r="AC107" s="54">
        <v>324.60166264323345</v>
      </c>
      <c r="AD107" s="54">
        <v>207.84145329543327</v>
      </c>
      <c r="AE107" s="54">
        <v>438.27200863615843</v>
      </c>
      <c r="AF107" s="53">
        <v>324</v>
      </c>
      <c r="AG107" s="53">
        <v>224</v>
      </c>
      <c r="AH107" s="53">
        <v>445</v>
      </c>
      <c r="AI107" s="53">
        <v>338</v>
      </c>
      <c r="AJ107" s="53">
        <v>194</v>
      </c>
      <c r="AK107" s="53">
        <v>559</v>
      </c>
      <c r="AL107" s="54">
        <v>332</v>
      </c>
      <c r="AM107" s="54">
        <v>163</v>
      </c>
      <c r="AN107" s="54">
        <v>550</v>
      </c>
      <c r="AO107" s="53">
        <v>253</v>
      </c>
      <c r="AP107" s="53">
        <v>135</v>
      </c>
      <c r="AQ107" s="53">
        <v>540</v>
      </c>
      <c r="AR107" s="53">
        <v>-79</v>
      </c>
      <c r="AS107" s="53">
        <v>-368</v>
      </c>
      <c r="AT107" s="53">
        <v>271</v>
      </c>
      <c r="AU107" s="53" t="s">
        <v>423</v>
      </c>
      <c r="AV107" s="56">
        <v>326.60261297663402</v>
      </c>
      <c r="AW107" s="54">
        <v>235.22835971824503</v>
      </c>
      <c r="AX107" s="54">
        <v>456.67878395661666</v>
      </c>
      <c r="AY107" s="54">
        <v>398.17647633020221</v>
      </c>
      <c r="AZ107" s="54">
        <v>257.26875944755147</v>
      </c>
      <c r="BA107" s="54">
        <v>530.14878677121249</v>
      </c>
      <c r="BB107" s="53">
        <v>285</v>
      </c>
      <c r="BC107" s="53">
        <v>232</v>
      </c>
      <c r="BD107" s="53">
        <v>467</v>
      </c>
      <c r="BE107" s="53">
        <v>462</v>
      </c>
      <c r="BF107" s="53">
        <v>286</v>
      </c>
      <c r="BG107" s="53">
        <v>663</v>
      </c>
      <c r="BH107" s="54">
        <v>444</v>
      </c>
      <c r="BI107" s="54">
        <v>240</v>
      </c>
      <c r="BJ107" s="54">
        <v>709</v>
      </c>
      <c r="BK107" s="53">
        <v>552</v>
      </c>
      <c r="BL107" s="53">
        <v>329</v>
      </c>
      <c r="BM107" s="53">
        <v>853</v>
      </c>
      <c r="BN107" s="53">
        <v>108</v>
      </c>
      <c r="BO107" s="53">
        <v>-272</v>
      </c>
      <c r="BP107" s="53">
        <v>477</v>
      </c>
      <c r="BQ107" s="53" t="s">
        <v>423</v>
      </c>
    </row>
    <row r="108" spans="1:69" x14ac:dyDescent="0.45">
      <c r="A108" s="51" t="s">
        <v>335</v>
      </c>
      <c r="B108" s="49" t="s">
        <v>67</v>
      </c>
      <c r="C108" s="51" t="s">
        <v>150</v>
      </c>
      <c r="D108" s="56">
        <v>368.22102262897744</v>
      </c>
      <c r="E108" s="54">
        <v>213.07241561526493</v>
      </c>
      <c r="F108" s="54">
        <v>659.96081811432725</v>
      </c>
      <c r="G108" s="54">
        <v>451.33908686541548</v>
      </c>
      <c r="H108" s="54">
        <v>274.56692673513362</v>
      </c>
      <c r="I108" s="54">
        <v>813.91565147195729</v>
      </c>
      <c r="J108" s="53">
        <v>265</v>
      </c>
      <c r="K108" s="53">
        <v>119</v>
      </c>
      <c r="L108" s="53">
        <v>474</v>
      </c>
      <c r="M108" s="53">
        <v>186</v>
      </c>
      <c r="N108" s="53">
        <v>100</v>
      </c>
      <c r="O108" s="53">
        <v>420</v>
      </c>
      <c r="P108" s="54">
        <v>259</v>
      </c>
      <c r="Q108" s="54">
        <v>63</v>
      </c>
      <c r="R108" s="54">
        <v>675</v>
      </c>
      <c r="S108" s="53">
        <v>190</v>
      </c>
      <c r="T108" s="53">
        <v>56</v>
      </c>
      <c r="U108" s="53">
        <v>467</v>
      </c>
      <c r="V108" s="53">
        <v>-69</v>
      </c>
      <c r="W108" s="53">
        <v>-534</v>
      </c>
      <c r="X108" s="53">
        <v>308</v>
      </c>
      <c r="Y108" s="53" t="s">
        <v>423</v>
      </c>
      <c r="Z108" s="56">
        <v>1211.0532603888278</v>
      </c>
      <c r="AA108" s="54">
        <v>827.83558866277588</v>
      </c>
      <c r="AB108" s="54">
        <v>1584.5713474800491</v>
      </c>
      <c r="AC108" s="54">
        <v>989.27619326276749</v>
      </c>
      <c r="AD108" s="54">
        <v>678.75428775062858</v>
      </c>
      <c r="AE108" s="54">
        <v>1329.613471751044</v>
      </c>
      <c r="AF108" s="53">
        <v>1162</v>
      </c>
      <c r="AG108" s="53">
        <v>935</v>
      </c>
      <c r="AH108" s="53">
        <v>1589</v>
      </c>
      <c r="AI108" s="53">
        <v>872</v>
      </c>
      <c r="AJ108" s="53">
        <v>615</v>
      </c>
      <c r="AK108" s="53">
        <v>1219</v>
      </c>
      <c r="AL108" s="54">
        <v>987</v>
      </c>
      <c r="AM108" s="54">
        <v>551</v>
      </c>
      <c r="AN108" s="54">
        <v>1681</v>
      </c>
      <c r="AO108" s="53">
        <v>722</v>
      </c>
      <c r="AP108" s="53">
        <v>464</v>
      </c>
      <c r="AQ108" s="53">
        <v>1259</v>
      </c>
      <c r="AR108" s="53">
        <v>-265</v>
      </c>
      <c r="AS108" s="53">
        <v>-1162</v>
      </c>
      <c r="AT108" s="53">
        <v>438</v>
      </c>
      <c r="AU108" s="53" t="s">
        <v>423</v>
      </c>
      <c r="AV108" s="56">
        <v>930.32540124011155</v>
      </c>
      <c r="AW108" s="54">
        <v>768</v>
      </c>
      <c r="AX108" s="54">
        <v>1232.7356073400044</v>
      </c>
      <c r="AY108" s="54">
        <v>1091.4823301779359</v>
      </c>
      <c r="AZ108" s="54">
        <v>731.87538516963343</v>
      </c>
      <c r="BA108" s="54">
        <v>1439.8071578491392</v>
      </c>
      <c r="BB108" s="53">
        <v>1254</v>
      </c>
      <c r="BC108" s="53">
        <v>926</v>
      </c>
      <c r="BD108" s="53">
        <v>1612</v>
      </c>
      <c r="BE108" s="53">
        <v>1520</v>
      </c>
      <c r="BF108" s="53">
        <v>1057</v>
      </c>
      <c r="BG108" s="53">
        <v>2036</v>
      </c>
      <c r="BH108" s="54">
        <v>1565</v>
      </c>
      <c r="BI108" s="54">
        <v>1101</v>
      </c>
      <c r="BJ108" s="54">
        <v>2466</v>
      </c>
      <c r="BK108" s="53">
        <v>1903</v>
      </c>
      <c r="BL108" s="53">
        <v>1265</v>
      </c>
      <c r="BM108" s="53">
        <v>2654</v>
      </c>
      <c r="BN108" s="53">
        <v>338</v>
      </c>
      <c r="BO108" s="53">
        <v>-797</v>
      </c>
      <c r="BP108" s="53">
        <v>1205</v>
      </c>
      <c r="BQ108" s="53" t="s">
        <v>423</v>
      </c>
    </row>
    <row r="109" spans="1:69" x14ac:dyDescent="0.45">
      <c r="A109" s="51" t="s">
        <v>336</v>
      </c>
      <c r="B109" s="49" t="s">
        <v>67</v>
      </c>
      <c r="C109" s="51" t="s">
        <v>154</v>
      </c>
      <c r="D109" s="56">
        <v>74.953764353964473</v>
      </c>
      <c r="E109" s="54">
        <v>65.613976326280621</v>
      </c>
      <c r="F109" s="54">
        <v>103.3793667319802</v>
      </c>
      <c r="G109" s="54">
        <v>154.13714049322533</v>
      </c>
      <c r="H109" s="54">
        <v>122.81362785510818</v>
      </c>
      <c r="I109" s="54">
        <v>229.65214752114471</v>
      </c>
      <c r="J109" s="53">
        <v>108</v>
      </c>
      <c r="K109" s="53">
        <v>47</v>
      </c>
      <c r="L109" s="53">
        <v>210</v>
      </c>
      <c r="M109" s="53">
        <v>107</v>
      </c>
      <c r="N109" s="53">
        <v>44</v>
      </c>
      <c r="O109" s="53">
        <v>193</v>
      </c>
      <c r="P109" s="54">
        <v>70</v>
      </c>
      <c r="Q109" s="54">
        <v>39</v>
      </c>
      <c r="R109" s="54">
        <v>199</v>
      </c>
      <c r="S109" s="53">
        <v>68</v>
      </c>
      <c r="T109" s="53">
        <v>29</v>
      </c>
      <c r="U109" s="53">
        <v>174</v>
      </c>
      <c r="V109" s="53">
        <v>-2</v>
      </c>
      <c r="W109" s="53">
        <v>-176</v>
      </c>
      <c r="X109" s="53">
        <v>111</v>
      </c>
      <c r="Y109" s="53" t="s">
        <v>423</v>
      </c>
      <c r="Z109" s="56">
        <v>431.119053204561</v>
      </c>
      <c r="AA109" s="54">
        <v>370.83258603938566</v>
      </c>
      <c r="AB109" s="54">
        <v>525.86163277269986</v>
      </c>
      <c r="AC109" s="54">
        <v>560.6121257694748</v>
      </c>
      <c r="AD109" s="54">
        <v>453.41120609623249</v>
      </c>
      <c r="AE109" s="54">
        <v>714.48288446057518</v>
      </c>
      <c r="AF109" s="53">
        <v>414</v>
      </c>
      <c r="AG109" s="53">
        <v>280</v>
      </c>
      <c r="AH109" s="53">
        <v>562</v>
      </c>
      <c r="AI109" s="53">
        <v>376</v>
      </c>
      <c r="AJ109" s="53">
        <v>287</v>
      </c>
      <c r="AK109" s="53">
        <v>500</v>
      </c>
      <c r="AL109" s="54">
        <v>447</v>
      </c>
      <c r="AM109" s="54">
        <v>298</v>
      </c>
      <c r="AN109" s="54">
        <v>612</v>
      </c>
      <c r="AO109" s="53">
        <v>295</v>
      </c>
      <c r="AP109" s="53">
        <v>184</v>
      </c>
      <c r="AQ109" s="53">
        <v>463</v>
      </c>
      <c r="AR109" s="53">
        <v>-152</v>
      </c>
      <c r="AS109" s="53">
        <v>-347</v>
      </c>
      <c r="AT109" s="53">
        <v>85</v>
      </c>
      <c r="AU109" s="53" t="s">
        <v>423</v>
      </c>
      <c r="AV109" s="56">
        <v>681.92718244147443</v>
      </c>
      <c r="AW109" s="54">
        <v>596.21375680488325</v>
      </c>
      <c r="AX109" s="54">
        <v>820.94232775494095</v>
      </c>
      <c r="AY109" s="54">
        <v>761.25073373730004</v>
      </c>
      <c r="AZ109" s="54">
        <v>623.91106574867467</v>
      </c>
      <c r="BA109" s="54">
        <v>951.58897408417329</v>
      </c>
      <c r="BB109" s="53">
        <v>739</v>
      </c>
      <c r="BC109" s="53">
        <v>580</v>
      </c>
      <c r="BD109" s="53">
        <v>935</v>
      </c>
      <c r="BE109" s="53">
        <v>875</v>
      </c>
      <c r="BF109" s="53">
        <v>722</v>
      </c>
      <c r="BG109" s="53">
        <v>1052</v>
      </c>
      <c r="BH109" s="54">
        <v>798</v>
      </c>
      <c r="BI109" s="54">
        <v>557</v>
      </c>
      <c r="BJ109" s="54">
        <v>999</v>
      </c>
      <c r="BK109" s="53">
        <v>747</v>
      </c>
      <c r="BL109" s="53">
        <v>573</v>
      </c>
      <c r="BM109" s="53">
        <v>1004</v>
      </c>
      <c r="BN109" s="53">
        <v>-51</v>
      </c>
      <c r="BO109" s="53">
        <v>-302</v>
      </c>
      <c r="BP109" s="53">
        <v>302</v>
      </c>
      <c r="BQ109" s="53" t="s">
        <v>423</v>
      </c>
    </row>
    <row r="110" spans="1:69" x14ac:dyDescent="0.45">
      <c r="A110" s="51" t="s">
        <v>337</v>
      </c>
      <c r="B110" s="49" t="s">
        <v>67</v>
      </c>
      <c r="C110" s="51" t="s">
        <v>155</v>
      </c>
      <c r="D110" s="56">
        <v>238.49834050764542</v>
      </c>
      <c r="E110" s="54">
        <v>150.24212965686868</v>
      </c>
      <c r="F110" s="54">
        <v>412.3488739496363</v>
      </c>
      <c r="G110" s="54">
        <v>205.53451946211098</v>
      </c>
      <c r="H110" s="54">
        <v>152.05347652913153</v>
      </c>
      <c r="I110" s="54">
        <v>320.12705114780908</v>
      </c>
      <c r="J110" s="53">
        <v>144</v>
      </c>
      <c r="K110" s="53">
        <v>83</v>
      </c>
      <c r="L110" s="53">
        <v>205</v>
      </c>
      <c r="M110" s="53">
        <v>169</v>
      </c>
      <c r="N110" s="53">
        <v>113</v>
      </c>
      <c r="O110" s="53">
        <v>234</v>
      </c>
      <c r="P110" s="54">
        <v>100</v>
      </c>
      <c r="Q110" s="54">
        <v>42</v>
      </c>
      <c r="R110" s="54">
        <v>210</v>
      </c>
      <c r="S110" s="53">
        <v>88</v>
      </c>
      <c r="T110" s="53">
        <v>31</v>
      </c>
      <c r="U110" s="53">
        <v>154</v>
      </c>
      <c r="V110" s="53">
        <v>-12</v>
      </c>
      <c r="W110" s="53">
        <v>-141</v>
      </c>
      <c r="X110" s="53">
        <v>87</v>
      </c>
      <c r="Y110" s="53" t="s">
        <v>423</v>
      </c>
      <c r="Z110" s="56">
        <v>477.56625770176692</v>
      </c>
      <c r="AA110" s="54">
        <v>358.19754275935753</v>
      </c>
      <c r="AB110" s="54">
        <v>609.16773239145175</v>
      </c>
      <c r="AC110" s="54">
        <v>398.62273186581768</v>
      </c>
      <c r="AD110" s="54">
        <v>299.73801259020746</v>
      </c>
      <c r="AE110" s="54">
        <v>474.77401016706216</v>
      </c>
      <c r="AF110" s="53">
        <v>526</v>
      </c>
      <c r="AG110" s="53">
        <v>405</v>
      </c>
      <c r="AH110" s="53">
        <v>624</v>
      </c>
      <c r="AI110" s="53">
        <v>361</v>
      </c>
      <c r="AJ110" s="53">
        <v>263</v>
      </c>
      <c r="AK110" s="53">
        <v>469</v>
      </c>
      <c r="AL110" s="54">
        <v>382</v>
      </c>
      <c r="AM110" s="54">
        <v>294</v>
      </c>
      <c r="AN110" s="54">
        <v>572</v>
      </c>
      <c r="AO110" s="53">
        <v>348</v>
      </c>
      <c r="AP110" s="53">
        <v>217</v>
      </c>
      <c r="AQ110" s="53">
        <v>516</v>
      </c>
      <c r="AR110" s="53">
        <v>-34</v>
      </c>
      <c r="AS110" s="53">
        <v>-272</v>
      </c>
      <c r="AT110" s="53">
        <v>137</v>
      </c>
      <c r="AU110" s="53" t="s">
        <v>423</v>
      </c>
      <c r="AV110" s="56">
        <v>438.68103639278075</v>
      </c>
      <c r="AW110" s="54">
        <v>342</v>
      </c>
      <c r="AX110" s="54">
        <v>538.77092723309306</v>
      </c>
      <c r="AY110" s="54">
        <v>506.98065825018278</v>
      </c>
      <c r="AZ110" s="54">
        <v>388.44674345470162</v>
      </c>
      <c r="BA110" s="54">
        <v>624.45031097726178</v>
      </c>
      <c r="BB110" s="53">
        <v>486</v>
      </c>
      <c r="BC110" s="53">
        <v>391</v>
      </c>
      <c r="BD110" s="53">
        <v>625</v>
      </c>
      <c r="BE110" s="53">
        <v>491</v>
      </c>
      <c r="BF110" s="53">
        <v>390</v>
      </c>
      <c r="BG110" s="53">
        <v>629</v>
      </c>
      <c r="BH110" s="54">
        <v>675</v>
      </c>
      <c r="BI110" s="54">
        <v>545</v>
      </c>
      <c r="BJ110" s="54">
        <v>956</v>
      </c>
      <c r="BK110" s="53">
        <v>655</v>
      </c>
      <c r="BL110" s="53">
        <v>483</v>
      </c>
      <c r="BM110" s="53">
        <v>854</v>
      </c>
      <c r="BN110" s="53">
        <v>-20</v>
      </c>
      <c r="BO110" s="53">
        <v>-365</v>
      </c>
      <c r="BP110" s="53">
        <v>213</v>
      </c>
      <c r="BQ110" s="53" t="s">
        <v>423</v>
      </c>
    </row>
    <row r="111" spans="1:69" x14ac:dyDescent="0.45">
      <c r="A111" s="51" t="s">
        <v>338</v>
      </c>
      <c r="B111" s="49" t="s">
        <v>67</v>
      </c>
      <c r="C111" s="51" t="s">
        <v>167</v>
      </c>
      <c r="D111" s="56">
        <v>199.98669371211375</v>
      </c>
      <c r="E111" s="54">
        <v>142.60130094690669</v>
      </c>
      <c r="F111" s="54">
        <v>386.4133301489033</v>
      </c>
      <c r="G111" s="54">
        <v>80.94079509169643</v>
      </c>
      <c r="H111" s="54">
        <v>56.613876565831013</v>
      </c>
      <c r="I111" s="54">
        <v>199.57539950603146</v>
      </c>
      <c r="J111" s="53">
        <v>88</v>
      </c>
      <c r="K111" s="53">
        <v>50</v>
      </c>
      <c r="L111" s="53">
        <v>236</v>
      </c>
      <c r="M111" s="53">
        <v>52</v>
      </c>
      <c r="N111" s="53">
        <v>24</v>
      </c>
      <c r="O111" s="53">
        <v>92</v>
      </c>
      <c r="P111" s="54">
        <v>39</v>
      </c>
      <c r="Q111" s="54">
        <v>17</v>
      </c>
      <c r="R111" s="54">
        <v>97</v>
      </c>
      <c r="S111" s="53">
        <v>93</v>
      </c>
      <c r="T111" s="53">
        <v>35</v>
      </c>
      <c r="U111" s="53">
        <v>257</v>
      </c>
      <c r="V111" s="53">
        <v>54</v>
      </c>
      <c r="W111" s="53">
        <v>-25</v>
      </c>
      <c r="X111" s="53">
        <v>219</v>
      </c>
      <c r="Y111" s="53" t="s">
        <v>423</v>
      </c>
      <c r="Z111" s="56">
        <v>468.29196120215664</v>
      </c>
      <c r="AA111" s="54">
        <v>354.48874754163535</v>
      </c>
      <c r="AB111" s="54">
        <v>582.40383284054326</v>
      </c>
      <c r="AC111" s="54">
        <v>419.88664190779741</v>
      </c>
      <c r="AD111" s="54">
        <v>282.69841757242187</v>
      </c>
      <c r="AE111" s="54">
        <v>542.19026007052082</v>
      </c>
      <c r="AF111" s="53">
        <v>423</v>
      </c>
      <c r="AG111" s="53">
        <v>322</v>
      </c>
      <c r="AH111" s="53">
        <v>614</v>
      </c>
      <c r="AI111" s="53">
        <v>388</v>
      </c>
      <c r="AJ111" s="53">
        <v>301</v>
      </c>
      <c r="AK111" s="53">
        <v>498</v>
      </c>
      <c r="AL111" s="54">
        <v>272</v>
      </c>
      <c r="AM111" s="54">
        <v>188</v>
      </c>
      <c r="AN111" s="54">
        <v>390</v>
      </c>
      <c r="AO111" s="53">
        <v>259</v>
      </c>
      <c r="AP111" s="53">
        <v>128</v>
      </c>
      <c r="AQ111" s="53">
        <v>659</v>
      </c>
      <c r="AR111" s="53">
        <v>-13</v>
      </c>
      <c r="AS111" s="53">
        <v>-188</v>
      </c>
      <c r="AT111" s="53">
        <v>397</v>
      </c>
      <c r="AU111" s="53" t="s">
        <v>423</v>
      </c>
      <c r="AV111" s="56">
        <v>320.72134508572964</v>
      </c>
      <c r="AW111" s="54">
        <v>241.07506653246338</v>
      </c>
      <c r="AX111" s="54">
        <v>399.26647845926692</v>
      </c>
      <c r="AY111" s="54">
        <v>410.40737833694897</v>
      </c>
      <c r="AZ111" s="54">
        <v>262.47665203394087</v>
      </c>
      <c r="BA111" s="54">
        <v>583.11028240043902</v>
      </c>
      <c r="BB111" s="53">
        <v>465</v>
      </c>
      <c r="BC111" s="53">
        <v>341</v>
      </c>
      <c r="BD111" s="53">
        <v>640</v>
      </c>
      <c r="BE111" s="53">
        <v>380</v>
      </c>
      <c r="BF111" s="53">
        <v>281</v>
      </c>
      <c r="BG111" s="53">
        <v>474</v>
      </c>
      <c r="BH111" s="54">
        <v>447</v>
      </c>
      <c r="BI111" s="54">
        <v>305</v>
      </c>
      <c r="BJ111" s="54">
        <v>568</v>
      </c>
      <c r="BK111" s="53">
        <v>580</v>
      </c>
      <c r="BL111" s="53">
        <v>381</v>
      </c>
      <c r="BM111" s="53">
        <v>1402</v>
      </c>
      <c r="BN111" s="53">
        <v>133</v>
      </c>
      <c r="BO111" s="53">
        <v>-90</v>
      </c>
      <c r="BP111" s="53">
        <v>1005</v>
      </c>
      <c r="BQ111" s="53" t="s">
        <v>423</v>
      </c>
    </row>
    <row r="112" spans="1:69" x14ac:dyDescent="0.45">
      <c r="A112" s="51" t="s">
        <v>339</v>
      </c>
      <c r="B112" s="49" t="s">
        <v>67</v>
      </c>
      <c r="C112" s="51" t="s">
        <v>172</v>
      </c>
      <c r="D112" s="56">
        <v>188.41836224171001</v>
      </c>
      <c r="E112" s="54">
        <v>119.71404744683348</v>
      </c>
      <c r="F112" s="54">
        <v>389.6249478732114</v>
      </c>
      <c r="G112" s="54">
        <v>82.428676018355546</v>
      </c>
      <c r="H112" s="54">
        <v>54.319302874862565</v>
      </c>
      <c r="I112" s="54">
        <v>120.40451593003928</v>
      </c>
      <c r="J112" s="53">
        <v>159</v>
      </c>
      <c r="K112" s="53">
        <v>64</v>
      </c>
      <c r="L112" s="53">
        <v>269</v>
      </c>
      <c r="M112" s="53">
        <v>100</v>
      </c>
      <c r="N112" s="53">
        <v>64</v>
      </c>
      <c r="O112" s="53">
        <v>187</v>
      </c>
      <c r="P112" s="54">
        <v>96</v>
      </c>
      <c r="Q112" s="54">
        <v>30</v>
      </c>
      <c r="R112" s="54">
        <v>226</v>
      </c>
      <c r="S112" s="53">
        <v>68</v>
      </c>
      <c r="T112" s="53">
        <v>25</v>
      </c>
      <c r="U112" s="53">
        <v>237</v>
      </c>
      <c r="V112" s="53">
        <v>-28</v>
      </c>
      <c r="W112" s="53">
        <v>-241</v>
      </c>
      <c r="X112" s="53">
        <v>169</v>
      </c>
      <c r="Y112" s="53" t="s">
        <v>423</v>
      </c>
      <c r="Z112" s="56">
        <v>628.04606441601914</v>
      </c>
      <c r="AA112" s="54">
        <v>500.48554232283072</v>
      </c>
      <c r="AB112" s="54">
        <v>882.96941190196821</v>
      </c>
      <c r="AC112" s="54">
        <v>356.74858065273094</v>
      </c>
      <c r="AD112" s="54">
        <v>231.92103985112973</v>
      </c>
      <c r="AE112" s="54">
        <v>491.84949594542263</v>
      </c>
      <c r="AF112" s="53">
        <v>464</v>
      </c>
      <c r="AG112" s="53">
        <v>327</v>
      </c>
      <c r="AH112" s="53">
        <v>620</v>
      </c>
      <c r="AI112" s="53">
        <v>461</v>
      </c>
      <c r="AJ112" s="53">
        <v>307</v>
      </c>
      <c r="AK112" s="53">
        <v>638</v>
      </c>
      <c r="AL112" s="54">
        <v>356</v>
      </c>
      <c r="AM112" s="54">
        <v>217</v>
      </c>
      <c r="AN112" s="54">
        <v>517</v>
      </c>
      <c r="AO112" s="53">
        <v>404</v>
      </c>
      <c r="AP112" s="53">
        <v>224</v>
      </c>
      <c r="AQ112" s="53">
        <v>713</v>
      </c>
      <c r="AR112" s="53">
        <v>48</v>
      </c>
      <c r="AS112" s="53">
        <v>-219</v>
      </c>
      <c r="AT112" s="53">
        <v>419</v>
      </c>
      <c r="AU112" s="53" t="s">
        <v>423</v>
      </c>
      <c r="AV112" s="56">
        <v>688.53557334227105</v>
      </c>
      <c r="AW112" s="54">
        <v>547.65918899721237</v>
      </c>
      <c r="AX112" s="54">
        <v>923.719702459112</v>
      </c>
      <c r="AY112" s="54">
        <v>1002.2427971247354</v>
      </c>
      <c r="AZ112" s="54">
        <v>785.36364941275008</v>
      </c>
      <c r="BA112" s="54">
        <v>1236.8509143072361</v>
      </c>
      <c r="BB112" s="53">
        <v>674</v>
      </c>
      <c r="BC112" s="53">
        <v>523</v>
      </c>
      <c r="BD112" s="53">
        <v>937</v>
      </c>
      <c r="BE112" s="53">
        <v>671</v>
      </c>
      <c r="BF112" s="53">
        <v>510</v>
      </c>
      <c r="BG112" s="53">
        <v>873</v>
      </c>
      <c r="BH112" s="54">
        <v>821</v>
      </c>
      <c r="BI112" s="54">
        <v>598</v>
      </c>
      <c r="BJ112" s="54">
        <v>1084</v>
      </c>
      <c r="BK112" s="53">
        <v>738</v>
      </c>
      <c r="BL112" s="53">
        <v>542</v>
      </c>
      <c r="BM112" s="53">
        <v>1240</v>
      </c>
      <c r="BN112" s="53">
        <v>-83</v>
      </c>
      <c r="BO112" s="53">
        <v>-469</v>
      </c>
      <c r="BP112" s="53">
        <v>438</v>
      </c>
      <c r="BQ112" s="53" t="s">
        <v>423</v>
      </c>
    </row>
    <row r="113" spans="1:69" x14ac:dyDescent="0.45">
      <c r="A113" s="51" t="s">
        <v>341</v>
      </c>
      <c r="B113" s="49" t="s">
        <v>67</v>
      </c>
      <c r="C113" s="51" t="s">
        <v>182</v>
      </c>
      <c r="D113" s="56">
        <v>294.2403797286014</v>
      </c>
      <c r="E113" s="54">
        <v>242.31755444325989</v>
      </c>
      <c r="F113" s="54">
        <v>386.1691002588999</v>
      </c>
      <c r="G113" s="54">
        <v>289.61049084805416</v>
      </c>
      <c r="H113" s="54">
        <v>253.03744433095468</v>
      </c>
      <c r="I113" s="54">
        <v>362.70963512627907</v>
      </c>
      <c r="J113" s="53">
        <v>149</v>
      </c>
      <c r="K113" s="53">
        <v>118</v>
      </c>
      <c r="L113" s="53">
        <v>212</v>
      </c>
      <c r="M113" s="53">
        <v>256</v>
      </c>
      <c r="N113" s="53">
        <v>187</v>
      </c>
      <c r="O113" s="53">
        <v>381</v>
      </c>
      <c r="P113" s="54">
        <v>291</v>
      </c>
      <c r="Q113" s="54">
        <v>51</v>
      </c>
      <c r="R113" s="54">
        <v>727</v>
      </c>
      <c r="S113" s="53">
        <v>140</v>
      </c>
      <c r="T113" s="53">
        <v>53</v>
      </c>
      <c r="U113" s="53">
        <v>675</v>
      </c>
      <c r="V113" s="53">
        <v>-151</v>
      </c>
      <c r="W113" s="53">
        <v>-809</v>
      </c>
      <c r="X113" s="53">
        <v>488</v>
      </c>
      <c r="Y113" s="53" t="s">
        <v>423</v>
      </c>
      <c r="Z113" s="56">
        <v>866.41715991474314</v>
      </c>
      <c r="AA113" s="54">
        <v>718.60739633793798</v>
      </c>
      <c r="AB113" s="54">
        <v>1083.1419745944456</v>
      </c>
      <c r="AC113" s="54">
        <v>927.07836799685492</v>
      </c>
      <c r="AD113" s="54">
        <v>826.0428524600959</v>
      </c>
      <c r="AE113" s="54">
        <v>1066.3706697584748</v>
      </c>
      <c r="AF113" s="53">
        <v>726</v>
      </c>
      <c r="AG113" s="53">
        <v>547</v>
      </c>
      <c r="AH113" s="53">
        <v>943</v>
      </c>
      <c r="AI113" s="53">
        <v>863</v>
      </c>
      <c r="AJ113" s="53">
        <v>728</v>
      </c>
      <c r="AK113" s="53">
        <v>1056</v>
      </c>
      <c r="AL113" s="54">
        <v>814</v>
      </c>
      <c r="AM113" s="54">
        <v>359</v>
      </c>
      <c r="AN113" s="54">
        <v>1392</v>
      </c>
      <c r="AO113" s="53">
        <v>783</v>
      </c>
      <c r="AP113" s="53">
        <v>381</v>
      </c>
      <c r="AQ113" s="53">
        <v>2075</v>
      </c>
      <c r="AR113" s="53">
        <v>-31</v>
      </c>
      <c r="AS113" s="53">
        <v>-911</v>
      </c>
      <c r="AT113" s="53">
        <v>1374</v>
      </c>
      <c r="AU113" s="53" t="s">
        <v>423</v>
      </c>
      <c r="AV113" s="56">
        <v>1440.3424603566552</v>
      </c>
      <c r="AW113" s="54">
        <v>1241.1686033440717</v>
      </c>
      <c r="AX113" s="54">
        <v>1797.4990895705182</v>
      </c>
      <c r="AY113" s="54">
        <v>1196.311141155091</v>
      </c>
      <c r="AZ113" s="54">
        <v>1079.955892757446</v>
      </c>
      <c r="BA113" s="54">
        <v>1366.4979652598524</v>
      </c>
      <c r="BB113" s="53">
        <v>1169</v>
      </c>
      <c r="BC113" s="53">
        <v>943</v>
      </c>
      <c r="BD113" s="53">
        <v>1566</v>
      </c>
      <c r="BE113" s="53">
        <v>1473</v>
      </c>
      <c r="BF113" s="53">
        <v>1274</v>
      </c>
      <c r="BG113" s="53">
        <v>1734</v>
      </c>
      <c r="BH113" s="54">
        <v>1304</v>
      </c>
      <c r="BI113" s="54">
        <v>793</v>
      </c>
      <c r="BJ113" s="54">
        <v>1931</v>
      </c>
      <c r="BK113" s="53">
        <v>1799</v>
      </c>
      <c r="BL113" s="53">
        <v>952</v>
      </c>
      <c r="BM113" s="53">
        <v>3060</v>
      </c>
      <c r="BN113" s="53">
        <v>495</v>
      </c>
      <c r="BO113" s="53">
        <v>-1059</v>
      </c>
      <c r="BP113" s="53">
        <v>1892</v>
      </c>
      <c r="BQ113" s="53" t="s">
        <v>423</v>
      </c>
    </row>
    <row r="114" spans="1:69" x14ac:dyDescent="0.45">
      <c r="A114" s="51" t="s">
        <v>342</v>
      </c>
      <c r="B114" s="49" t="s">
        <v>67</v>
      </c>
      <c r="C114" s="51" t="s">
        <v>197</v>
      </c>
      <c r="D114" s="56">
        <v>70.103721094269162</v>
      </c>
      <c r="E114" s="54">
        <v>57.499079230043563</v>
      </c>
      <c r="F114" s="54">
        <v>98.964740858210476</v>
      </c>
      <c r="G114" s="54">
        <v>70.230005890948405</v>
      </c>
      <c r="H114" s="54">
        <v>51.487388060773512</v>
      </c>
      <c r="I114" s="54">
        <v>162.52838855201091</v>
      </c>
      <c r="J114" s="53">
        <v>33</v>
      </c>
      <c r="K114" s="53">
        <v>24</v>
      </c>
      <c r="L114" s="53">
        <v>77</v>
      </c>
      <c r="M114" s="53">
        <v>34</v>
      </c>
      <c r="N114" s="53">
        <v>15</v>
      </c>
      <c r="O114" s="53">
        <v>77</v>
      </c>
      <c r="P114" s="54">
        <v>9</v>
      </c>
      <c r="Q114" s="54">
        <v>6</v>
      </c>
      <c r="R114" s="54">
        <v>13</v>
      </c>
      <c r="S114" s="53">
        <v>20</v>
      </c>
      <c r="T114" s="53">
        <v>5</v>
      </c>
      <c r="U114" s="53">
        <v>94</v>
      </c>
      <c r="V114" s="53">
        <v>11</v>
      </c>
      <c r="W114" s="53">
        <v>-61</v>
      </c>
      <c r="X114" s="53">
        <v>87</v>
      </c>
      <c r="Y114" s="53" t="s">
        <v>423</v>
      </c>
      <c r="Z114" s="56">
        <v>218.24642652646429</v>
      </c>
      <c r="AA114" s="54">
        <v>179.32639307428317</v>
      </c>
      <c r="AB114" s="54">
        <v>271.64231705750149</v>
      </c>
      <c r="AC114" s="54">
        <v>196.48198218443795</v>
      </c>
      <c r="AD114" s="54">
        <v>139.45339473104346</v>
      </c>
      <c r="AE114" s="54">
        <v>277.74656752486783</v>
      </c>
      <c r="AF114" s="53">
        <v>203</v>
      </c>
      <c r="AG114" s="53">
        <v>144</v>
      </c>
      <c r="AH114" s="53">
        <v>313</v>
      </c>
      <c r="AI114" s="53">
        <v>221</v>
      </c>
      <c r="AJ114" s="53">
        <v>152</v>
      </c>
      <c r="AK114" s="53">
        <v>315</v>
      </c>
      <c r="AL114" s="54">
        <v>197</v>
      </c>
      <c r="AM114" s="54">
        <v>138</v>
      </c>
      <c r="AN114" s="54">
        <v>289</v>
      </c>
      <c r="AO114" s="53">
        <v>136</v>
      </c>
      <c r="AP114" s="53">
        <v>69</v>
      </c>
      <c r="AQ114" s="53">
        <v>337</v>
      </c>
      <c r="AR114" s="53">
        <v>-61</v>
      </c>
      <c r="AS114" s="53">
        <v>-193</v>
      </c>
      <c r="AT114" s="53">
        <v>148</v>
      </c>
      <c r="AU114" s="53" t="s">
        <v>423</v>
      </c>
      <c r="AV114" s="56">
        <v>200.64985237926658</v>
      </c>
      <c r="AW114" s="54">
        <v>161.78876992255294</v>
      </c>
      <c r="AX114" s="54">
        <v>253.48144795649844</v>
      </c>
      <c r="AY114" s="54">
        <v>265.28801192461361</v>
      </c>
      <c r="AZ114" s="54">
        <v>188.26893014621641</v>
      </c>
      <c r="BA114" s="54">
        <v>353.48196323449775</v>
      </c>
      <c r="BB114" s="53">
        <v>305</v>
      </c>
      <c r="BC114" s="53">
        <v>197</v>
      </c>
      <c r="BD114" s="53">
        <v>397</v>
      </c>
      <c r="BE114" s="53">
        <v>276</v>
      </c>
      <c r="BF114" s="53">
        <v>201</v>
      </c>
      <c r="BG114" s="53">
        <v>386</v>
      </c>
      <c r="BH114" s="54">
        <v>282</v>
      </c>
      <c r="BI114" s="54">
        <v>214</v>
      </c>
      <c r="BJ114" s="54">
        <v>386</v>
      </c>
      <c r="BK114" s="53">
        <v>356</v>
      </c>
      <c r="BL114" s="53">
        <v>191</v>
      </c>
      <c r="BM114" s="53">
        <v>598</v>
      </c>
      <c r="BN114" s="53">
        <v>74</v>
      </c>
      <c r="BO114" s="53">
        <v>-118</v>
      </c>
      <c r="BP114" s="53">
        <v>320</v>
      </c>
      <c r="BQ114" s="53" t="s">
        <v>423</v>
      </c>
    </row>
    <row r="115" spans="1:69" x14ac:dyDescent="0.45">
      <c r="A115" s="51" t="s">
        <v>343</v>
      </c>
      <c r="B115" s="49" t="s">
        <v>67</v>
      </c>
      <c r="C115" s="51" t="s">
        <v>198</v>
      </c>
      <c r="D115" s="56">
        <v>139.33812497427405</v>
      </c>
      <c r="E115" s="54">
        <v>111.2540317927153</v>
      </c>
      <c r="F115" s="54">
        <v>188.35064682441896</v>
      </c>
      <c r="G115" s="54">
        <v>181.23888819618898</v>
      </c>
      <c r="H115" s="54">
        <v>86.684502889691032</v>
      </c>
      <c r="I115" s="54">
        <v>359.10115176709405</v>
      </c>
      <c r="J115" s="53">
        <v>258</v>
      </c>
      <c r="K115" s="53">
        <v>97</v>
      </c>
      <c r="L115" s="53">
        <v>528</v>
      </c>
      <c r="M115" s="53">
        <v>147</v>
      </c>
      <c r="N115" s="53">
        <v>84</v>
      </c>
      <c r="O115" s="53">
        <v>301</v>
      </c>
      <c r="P115" s="54">
        <v>239</v>
      </c>
      <c r="Q115" s="54">
        <v>50</v>
      </c>
      <c r="R115" s="54">
        <v>626</v>
      </c>
      <c r="S115" s="53">
        <v>100</v>
      </c>
      <c r="T115" s="53">
        <v>38</v>
      </c>
      <c r="U115" s="53">
        <v>430</v>
      </c>
      <c r="V115" s="53">
        <v>-139</v>
      </c>
      <c r="W115" s="53">
        <v>-651</v>
      </c>
      <c r="X115" s="53">
        <v>249</v>
      </c>
      <c r="Y115" s="53" t="s">
        <v>423</v>
      </c>
      <c r="Z115" s="56">
        <v>832.46541011405293</v>
      </c>
      <c r="AA115" s="54">
        <v>661.96495059330834</v>
      </c>
      <c r="AB115" s="54">
        <v>1105.3663473769468</v>
      </c>
      <c r="AC115" s="54">
        <v>448.36204593868484</v>
      </c>
      <c r="AD115" s="54">
        <v>212.7541737627192</v>
      </c>
      <c r="AE115" s="54">
        <v>695.6495886966743</v>
      </c>
      <c r="AF115" s="53">
        <v>551</v>
      </c>
      <c r="AG115" s="53">
        <v>388</v>
      </c>
      <c r="AH115" s="53">
        <v>929</v>
      </c>
      <c r="AI115" s="53">
        <v>467</v>
      </c>
      <c r="AJ115" s="53">
        <v>364</v>
      </c>
      <c r="AK115" s="53">
        <v>784</v>
      </c>
      <c r="AL115" s="54">
        <v>495</v>
      </c>
      <c r="AM115" s="54">
        <v>243</v>
      </c>
      <c r="AN115" s="54">
        <v>899</v>
      </c>
      <c r="AO115" s="53">
        <v>541</v>
      </c>
      <c r="AP115" s="53">
        <v>300</v>
      </c>
      <c r="AQ115" s="53">
        <v>1340</v>
      </c>
      <c r="AR115" s="53">
        <v>46</v>
      </c>
      <c r="AS115" s="53">
        <v>-640</v>
      </c>
      <c r="AT115" s="53">
        <v>868</v>
      </c>
      <c r="AU115" s="53" t="s">
        <v>423</v>
      </c>
      <c r="AV115" s="56">
        <v>1152.196464911673</v>
      </c>
      <c r="AW115" s="54">
        <v>943.55517021848425</v>
      </c>
      <c r="AX115" s="54">
        <v>1506.8160840072328</v>
      </c>
      <c r="AY115" s="54">
        <v>1210.8803956005941</v>
      </c>
      <c r="AZ115" s="54">
        <v>644.18234652061506</v>
      </c>
      <c r="BA115" s="54">
        <v>1804.1681109519075</v>
      </c>
      <c r="BB115" s="53">
        <v>1267</v>
      </c>
      <c r="BC115" s="53">
        <v>760</v>
      </c>
      <c r="BD115" s="53">
        <v>1879</v>
      </c>
      <c r="BE115" s="53">
        <v>1210</v>
      </c>
      <c r="BF115" s="53">
        <v>840</v>
      </c>
      <c r="BG115" s="53">
        <v>1511</v>
      </c>
      <c r="BH115" s="54">
        <v>1496</v>
      </c>
      <c r="BI115" s="54">
        <v>815</v>
      </c>
      <c r="BJ115" s="54">
        <v>2247</v>
      </c>
      <c r="BK115" s="53">
        <v>1507</v>
      </c>
      <c r="BL115" s="53">
        <v>874</v>
      </c>
      <c r="BM115" s="53">
        <v>2439</v>
      </c>
      <c r="BN115" s="53">
        <v>11</v>
      </c>
      <c r="BO115" s="53">
        <v>-1161</v>
      </c>
      <c r="BP115" s="53">
        <v>1180</v>
      </c>
      <c r="BQ115" s="53" t="s">
        <v>423</v>
      </c>
    </row>
    <row r="116" spans="1:69" x14ac:dyDescent="0.45">
      <c r="A116" s="51" t="s">
        <v>344</v>
      </c>
      <c r="B116" s="49" t="s">
        <v>67</v>
      </c>
      <c r="C116" s="51" t="s">
        <v>202</v>
      </c>
      <c r="D116" s="56">
        <v>89.140304909437475</v>
      </c>
      <c r="E116" s="54">
        <v>56.994691118435419</v>
      </c>
      <c r="F116" s="54">
        <v>147.08865872983398</v>
      </c>
      <c r="G116" s="54">
        <v>49.655294796940971</v>
      </c>
      <c r="H116" s="54">
        <v>24.829879283531376</v>
      </c>
      <c r="I116" s="54">
        <v>96.026134551080162</v>
      </c>
      <c r="J116" s="53">
        <v>35</v>
      </c>
      <c r="K116" s="53">
        <v>22</v>
      </c>
      <c r="L116" s="53">
        <v>87</v>
      </c>
      <c r="M116" s="53">
        <v>43</v>
      </c>
      <c r="N116" s="53">
        <v>22</v>
      </c>
      <c r="O116" s="53">
        <v>133</v>
      </c>
      <c r="P116" s="54">
        <v>18</v>
      </c>
      <c r="Q116" s="54">
        <v>10</v>
      </c>
      <c r="R116" s="54">
        <v>37</v>
      </c>
      <c r="S116" s="53">
        <v>15</v>
      </c>
      <c r="T116" s="53">
        <v>8</v>
      </c>
      <c r="U116" s="53">
        <v>70</v>
      </c>
      <c r="V116" s="53">
        <v>-3</v>
      </c>
      <c r="W116" s="53">
        <v>-59</v>
      </c>
      <c r="X116" s="53">
        <v>51</v>
      </c>
      <c r="Y116" s="53" t="s">
        <v>423</v>
      </c>
      <c r="Z116" s="56">
        <v>214.34165751054803</v>
      </c>
      <c r="AA116" s="54">
        <v>137</v>
      </c>
      <c r="AB116" s="54">
        <v>282.81518232086938</v>
      </c>
      <c r="AC116" s="54">
        <v>161.75201373283068</v>
      </c>
      <c r="AD116" s="54">
        <v>73.338110333141174</v>
      </c>
      <c r="AE116" s="54">
        <v>252.366562233114</v>
      </c>
      <c r="AF116" s="53">
        <v>218</v>
      </c>
      <c r="AG116" s="53">
        <v>145</v>
      </c>
      <c r="AH116" s="53">
        <v>303</v>
      </c>
      <c r="AI116" s="53">
        <v>210</v>
      </c>
      <c r="AJ116" s="53">
        <v>125</v>
      </c>
      <c r="AK116" s="53">
        <v>317</v>
      </c>
      <c r="AL116" s="54">
        <v>136</v>
      </c>
      <c r="AM116" s="54">
        <v>82</v>
      </c>
      <c r="AN116" s="54">
        <v>245</v>
      </c>
      <c r="AO116" s="53">
        <v>175</v>
      </c>
      <c r="AP116" s="53">
        <v>102</v>
      </c>
      <c r="AQ116" s="53">
        <v>404</v>
      </c>
      <c r="AR116" s="53">
        <v>39</v>
      </c>
      <c r="AS116" s="53">
        <v>-109</v>
      </c>
      <c r="AT116" s="53">
        <v>258</v>
      </c>
      <c r="AU116" s="53" t="s">
        <v>423</v>
      </c>
      <c r="AV116" s="56">
        <v>148.50197992093848</v>
      </c>
      <c r="AW116" s="54">
        <v>92.978656112124682</v>
      </c>
      <c r="AX116" s="54">
        <v>213.70284339688513</v>
      </c>
      <c r="AY116" s="54">
        <v>220.59269147022835</v>
      </c>
      <c r="AZ116" s="54">
        <v>146.75497135914409</v>
      </c>
      <c r="BA116" s="54">
        <v>389.90163752855477</v>
      </c>
      <c r="BB116" s="53">
        <v>168</v>
      </c>
      <c r="BC116" s="53">
        <v>94</v>
      </c>
      <c r="BD116" s="53">
        <v>256</v>
      </c>
      <c r="BE116" s="53">
        <v>267</v>
      </c>
      <c r="BF116" s="53">
        <v>166</v>
      </c>
      <c r="BG116" s="53">
        <v>392</v>
      </c>
      <c r="BH116" s="54">
        <v>294</v>
      </c>
      <c r="BI116" s="54">
        <v>214</v>
      </c>
      <c r="BJ116" s="54">
        <v>477</v>
      </c>
      <c r="BK116" s="53">
        <v>256</v>
      </c>
      <c r="BL116" s="53">
        <v>131</v>
      </c>
      <c r="BM116" s="53">
        <v>423</v>
      </c>
      <c r="BN116" s="53">
        <v>-38</v>
      </c>
      <c r="BO116" s="53">
        <v>-303</v>
      </c>
      <c r="BP116" s="53">
        <v>139</v>
      </c>
      <c r="BQ116" s="53" t="s">
        <v>423</v>
      </c>
    </row>
    <row r="117" spans="1:69" x14ac:dyDescent="0.45">
      <c r="A117" s="51" t="s">
        <v>345</v>
      </c>
      <c r="B117" s="49" t="s">
        <v>67</v>
      </c>
      <c r="C117" s="51" t="s">
        <v>204</v>
      </c>
      <c r="D117" s="56">
        <v>53.763814456608941</v>
      </c>
      <c r="E117" s="54">
        <v>36.440643150850832</v>
      </c>
      <c r="F117" s="54">
        <v>174.22532311294231</v>
      </c>
      <c r="G117" s="54">
        <v>14.623089007467012</v>
      </c>
      <c r="H117" s="54"/>
      <c r="I117" s="54"/>
      <c r="J117" s="53">
        <v>44</v>
      </c>
      <c r="K117" s="53">
        <v>13</v>
      </c>
      <c r="L117" s="53">
        <v>99</v>
      </c>
      <c r="M117" s="53">
        <v>22</v>
      </c>
      <c r="N117" s="53">
        <v>9</v>
      </c>
      <c r="O117" s="53">
        <v>69</v>
      </c>
      <c r="P117" s="54">
        <v>12</v>
      </c>
      <c r="Q117" s="54">
        <v>4</v>
      </c>
      <c r="R117" s="54">
        <v>49</v>
      </c>
      <c r="S117" s="53">
        <v>29</v>
      </c>
      <c r="T117" s="53">
        <v>6</v>
      </c>
      <c r="U117" s="53">
        <v>241</v>
      </c>
      <c r="V117" s="53">
        <v>17</v>
      </c>
      <c r="W117" s="53">
        <v>-103</v>
      </c>
      <c r="X117" s="53">
        <v>223</v>
      </c>
      <c r="Y117" s="53" t="s">
        <v>423</v>
      </c>
      <c r="Z117" s="56">
        <v>104.61062295467008</v>
      </c>
      <c r="AA117" s="54">
        <v>74</v>
      </c>
      <c r="AB117" s="54">
        <v>150.20367525769163</v>
      </c>
      <c r="AC117" s="54">
        <v>143.49127638330975</v>
      </c>
      <c r="AD117" s="54"/>
      <c r="AE117" s="54"/>
      <c r="AF117" s="53">
        <v>189</v>
      </c>
      <c r="AG117" s="53">
        <v>96</v>
      </c>
      <c r="AH117" s="53">
        <v>333</v>
      </c>
      <c r="AI117" s="53">
        <v>141</v>
      </c>
      <c r="AJ117" s="53">
        <v>77</v>
      </c>
      <c r="AK117" s="53">
        <v>294</v>
      </c>
      <c r="AL117" s="54">
        <v>86</v>
      </c>
      <c r="AM117" s="54">
        <v>39</v>
      </c>
      <c r="AN117" s="54">
        <v>196</v>
      </c>
      <c r="AO117" s="53">
        <v>96</v>
      </c>
      <c r="AP117" s="53">
        <v>46</v>
      </c>
      <c r="AQ117" s="53">
        <v>774</v>
      </c>
      <c r="AR117" s="53">
        <v>10</v>
      </c>
      <c r="AS117" s="53">
        <v>-220</v>
      </c>
      <c r="AT117" s="53">
        <v>699</v>
      </c>
      <c r="AU117" s="53" t="s">
        <v>423</v>
      </c>
      <c r="AV117" s="56">
        <v>140.62556258872095</v>
      </c>
      <c r="AW117" s="54">
        <v>68</v>
      </c>
      <c r="AX117" s="54">
        <v>205.30123247028249</v>
      </c>
      <c r="AY117" s="54">
        <v>181.88563460922327</v>
      </c>
      <c r="AZ117" s="54"/>
      <c r="BA117" s="54"/>
      <c r="BB117" s="53">
        <v>128</v>
      </c>
      <c r="BC117" s="53">
        <v>74</v>
      </c>
      <c r="BD117" s="53">
        <v>265</v>
      </c>
      <c r="BE117" s="53">
        <v>141</v>
      </c>
      <c r="BF117" s="53">
        <v>78</v>
      </c>
      <c r="BG117" s="53">
        <v>247</v>
      </c>
      <c r="BH117" s="54">
        <v>179</v>
      </c>
      <c r="BI117" s="54">
        <v>88</v>
      </c>
      <c r="BJ117" s="54">
        <v>310</v>
      </c>
      <c r="BK117" s="53">
        <v>182</v>
      </c>
      <c r="BL117" s="53">
        <v>84</v>
      </c>
      <c r="BM117" s="53">
        <v>422</v>
      </c>
      <c r="BN117" s="53">
        <v>3</v>
      </c>
      <c r="BO117" s="53">
        <v>-620</v>
      </c>
      <c r="BP117" s="53">
        <v>278</v>
      </c>
      <c r="BQ117" s="53" t="s">
        <v>423</v>
      </c>
    </row>
    <row r="118" spans="1:69" x14ac:dyDescent="0.45">
      <c r="A118" s="51" t="s">
        <v>347</v>
      </c>
      <c r="B118" s="49" t="s">
        <v>54</v>
      </c>
      <c r="C118" s="51" t="s">
        <v>53</v>
      </c>
      <c r="D118" s="56">
        <v>97.599640646697893</v>
      </c>
      <c r="E118" s="54">
        <v>71.069098310734091</v>
      </c>
      <c r="F118" s="54">
        <v>233.41986840013109</v>
      </c>
      <c r="G118" s="54">
        <v>70.66982678427145</v>
      </c>
      <c r="H118" s="54">
        <v>54.502074492197586</v>
      </c>
      <c r="I118" s="54">
        <v>246.66368610184196</v>
      </c>
      <c r="J118" s="53">
        <v>72</v>
      </c>
      <c r="K118" s="53">
        <v>30</v>
      </c>
      <c r="L118" s="53">
        <v>608</v>
      </c>
      <c r="M118" s="53">
        <v>52</v>
      </c>
      <c r="N118" s="53">
        <v>22</v>
      </c>
      <c r="O118" s="53">
        <v>119</v>
      </c>
      <c r="P118" s="54">
        <v>23</v>
      </c>
      <c r="Q118" s="54">
        <v>13</v>
      </c>
      <c r="R118" s="54">
        <v>52</v>
      </c>
      <c r="S118" s="53">
        <v>37</v>
      </c>
      <c r="T118" s="53">
        <v>21</v>
      </c>
      <c r="U118" s="53">
        <v>113</v>
      </c>
      <c r="V118" s="53">
        <v>14</v>
      </c>
      <c r="W118" s="53">
        <v>-87</v>
      </c>
      <c r="X118" s="53">
        <v>85</v>
      </c>
      <c r="Y118" s="53" t="s">
        <v>423</v>
      </c>
      <c r="Z118" s="56">
        <v>321.78024512577213</v>
      </c>
      <c r="AA118" s="54">
        <v>235.8250768612078</v>
      </c>
      <c r="AB118" s="54">
        <v>416.19188210227793</v>
      </c>
      <c r="AC118" s="54">
        <v>284.81654206515606</v>
      </c>
      <c r="AD118" s="54">
        <v>216.57275406197118</v>
      </c>
      <c r="AE118" s="54">
        <v>522.23423031244624</v>
      </c>
      <c r="AF118" s="53">
        <v>203</v>
      </c>
      <c r="AG118" s="53">
        <v>203</v>
      </c>
      <c r="AH118" s="53">
        <v>275</v>
      </c>
      <c r="AI118" s="53">
        <v>326</v>
      </c>
      <c r="AJ118" s="53">
        <v>221</v>
      </c>
      <c r="AK118" s="53">
        <v>490</v>
      </c>
      <c r="AL118" s="54">
        <v>442</v>
      </c>
      <c r="AM118" s="54">
        <v>283</v>
      </c>
      <c r="AN118" s="54">
        <v>810</v>
      </c>
      <c r="AO118" s="53">
        <v>203</v>
      </c>
      <c r="AP118" s="53">
        <v>123</v>
      </c>
      <c r="AQ118" s="53">
        <v>325</v>
      </c>
      <c r="AR118" s="53">
        <v>-239</v>
      </c>
      <c r="AS118" s="53">
        <v>-618</v>
      </c>
      <c r="AT118" s="53">
        <v>-48</v>
      </c>
      <c r="AU118" s="53" t="s">
        <v>428</v>
      </c>
      <c r="AV118" s="56">
        <v>485.45500249154128</v>
      </c>
      <c r="AW118" s="54">
        <v>368</v>
      </c>
      <c r="AX118" s="54">
        <v>581.37300825477962</v>
      </c>
      <c r="AY118" s="54">
        <v>483.51363115057256</v>
      </c>
      <c r="AZ118" s="54">
        <v>379.47799878575438</v>
      </c>
      <c r="BA118" s="54">
        <v>868.37232268452021</v>
      </c>
      <c r="BB118" s="53">
        <v>560</v>
      </c>
      <c r="BC118" s="53">
        <v>397</v>
      </c>
      <c r="BD118" s="53">
        <v>659</v>
      </c>
      <c r="BE118" s="53">
        <v>529</v>
      </c>
      <c r="BF118" s="53">
        <v>417</v>
      </c>
      <c r="BG118" s="53">
        <v>674</v>
      </c>
      <c r="BH118" s="54">
        <v>519</v>
      </c>
      <c r="BI118" s="54">
        <v>294</v>
      </c>
      <c r="BJ118" s="54">
        <v>921</v>
      </c>
      <c r="BK118" s="53">
        <v>724</v>
      </c>
      <c r="BL118" s="53">
        <v>538</v>
      </c>
      <c r="BM118" s="53">
        <v>942</v>
      </c>
      <c r="BN118" s="53">
        <v>205</v>
      </c>
      <c r="BO118" s="53">
        <v>-225</v>
      </c>
      <c r="BP118" s="53">
        <v>491</v>
      </c>
      <c r="BQ118" s="53" t="s">
        <v>423</v>
      </c>
    </row>
    <row r="119" spans="1:69" x14ac:dyDescent="0.45">
      <c r="A119" s="51" t="s">
        <v>349</v>
      </c>
      <c r="B119" s="49" t="s">
        <v>54</v>
      </c>
      <c r="C119" s="51" t="s">
        <v>65</v>
      </c>
      <c r="D119" s="56">
        <v>105.9646263265369</v>
      </c>
      <c r="E119" s="54">
        <v>95.877908687306572</v>
      </c>
      <c r="F119" s="54">
        <v>174.40221365867319</v>
      </c>
      <c r="G119" s="54">
        <v>118.53117397260451</v>
      </c>
      <c r="H119" s="54">
        <v>85.834305109491169</v>
      </c>
      <c r="I119" s="54">
        <v>459.42203366028576</v>
      </c>
      <c r="J119" s="53">
        <v>123</v>
      </c>
      <c r="K119" s="53">
        <v>48</v>
      </c>
      <c r="L119" s="53">
        <v>214</v>
      </c>
      <c r="M119" s="53">
        <v>98</v>
      </c>
      <c r="N119" s="53">
        <v>52</v>
      </c>
      <c r="O119" s="53">
        <v>153</v>
      </c>
      <c r="P119" s="54">
        <v>83</v>
      </c>
      <c r="Q119" s="54">
        <v>37</v>
      </c>
      <c r="R119" s="54">
        <v>185</v>
      </c>
      <c r="S119" s="53">
        <v>88</v>
      </c>
      <c r="T119" s="53">
        <v>23</v>
      </c>
      <c r="U119" s="53">
        <v>193</v>
      </c>
      <c r="V119" s="53">
        <v>5</v>
      </c>
      <c r="W119" s="53">
        <v>-144</v>
      </c>
      <c r="X119" s="53">
        <v>126</v>
      </c>
      <c r="Y119" s="53" t="s">
        <v>423</v>
      </c>
      <c r="Z119" s="56">
        <v>632.25501447804106</v>
      </c>
      <c r="AA119" s="54">
        <v>565.723232866324</v>
      </c>
      <c r="AB119" s="54">
        <v>914.89706314621947</v>
      </c>
      <c r="AC119" s="54">
        <v>543.5144694520036</v>
      </c>
      <c r="AD119" s="54">
        <v>422.94473835889244</v>
      </c>
      <c r="AE119" s="54">
        <v>614.98074455546544</v>
      </c>
      <c r="AF119" s="53">
        <v>563</v>
      </c>
      <c r="AG119" s="53">
        <v>473</v>
      </c>
      <c r="AH119" s="53">
        <v>743</v>
      </c>
      <c r="AI119" s="53">
        <v>428</v>
      </c>
      <c r="AJ119" s="53">
        <v>341</v>
      </c>
      <c r="AK119" s="53">
        <v>551</v>
      </c>
      <c r="AL119" s="54">
        <v>405</v>
      </c>
      <c r="AM119" s="54">
        <v>337</v>
      </c>
      <c r="AN119" s="54">
        <v>539</v>
      </c>
      <c r="AO119" s="53">
        <v>386</v>
      </c>
      <c r="AP119" s="53">
        <v>216</v>
      </c>
      <c r="AQ119" s="53">
        <v>601</v>
      </c>
      <c r="AR119" s="53">
        <v>-19</v>
      </c>
      <c r="AS119" s="53">
        <v>-247</v>
      </c>
      <c r="AT119" s="53">
        <v>182</v>
      </c>
      <c r="AU119" s="53" t="s">
        <v>423</v>
      </c>
      <c r="AV119" s="56">
        <v>1092.7803591954219</v>
      </c>
      <c r="AW119" s="54">
        <v>979.39987284885808</v>
      </c>
      <c r="AX119" s="54">
        <v>1567.1499457334535</v>
      </c>
      <c r="AY119" s="54">
        <v>1026.9367174583094</v>
      </c>
      <c r="AZ119" s="54">
        <v>798.52304110980128</v>
      </c>
      <c r="BA119" s="54">
        <v>1147.2426210007986</v>
      </c>
      <c r="BB119" s="53">
        <v>1228</v>
      </c>
      <c r="BC119" s="53">
        <v>1062</v>
      </c>
      <c r="BD119" s="53">
        <v>1561</v>
      </c>
      <c r="BE119" s="53">
        <v>992</v>
      </c>
      <c r="BF119" s="53">
        <v>841</v>
      </c>
      <c r="BG119" s="53">
        <v>1161</v>
      </c>
      <c r="BH119" s="54">
        <v>1022</v>
      </c>
      <c r="BI119" s="54">
        <v>898</v>
      </c>
      <c r="BJ119" s="54">
        <v>1268</v>
      </c>
      <c r="BK119" s="53">
        <v>1185</v>
      </c>
      <c r="BL119" s="53">
        <v>917</v>
      </c>
      <c r="BM119" s="53">
        <v>1570</v>
      </c>
      <c r="BN119" s="53">
        <v>163</v>
      </c>
      <c r="BO119" s="53">
        <v>-187</v>
      </c>
      <c r="BP119" s="53">
        <v>538</v>
      </c>
      <c r="BQ119" s="53" t="s">
        <v>423</v>
      </c>
    </row>
    <row r="120" spans="1:69" x14ac:dyDescent="0.45">
      <c r="A120" s="51" t="s">
        <v>350</v>
      </c>
      <c r="B120" s="49" t="s">
        <v>54</v>
      </c>
      <c r="C120" s="51" t="s">
        <v>71</v>
      </c>
      <c r="D120" s="56">
        <v>360.94554559602034</v>
      </c>
      <c r="E120" s="54">
        <v>310.06080297566928</v>
      </c>
      <c r="F120" s="54">
        <v>429.77624619440206</v>
      </c>
      <c r="G120" s="54">
        <v>708.12131598406643</v>
      </c>
      <c r="H120" s="54">
        <v>440.20394580513067</v>
      </c>
      <c r="I120" s="54">
        <v>1256.151529100958</v>
      </c>
      <c r="J120" s="53">
        <v>491</v>
      </c>
      <c r="K120" s="53">
        <v>339</v>
      </c>
      <c r="L120" s="53">
        <v>778</v>
      </c>
      <c r="M120" s="53">
        <v>339</v>
      </c>
      <c r="N120" s="53">
        <v>191</v>
      </c>
      <c r="O120" s="53">
        <v>503</v>
      </c>
      <c r="P120" s="54">
        <v>213</v>
      </c>
      <c r="Q120" s="54">
        <v>92</v>
      </c>
      <c r="R120" s="54">
        <v>466</v>
      </c>
      <c r="S120" s="53">
        <v>218</v>
      </c>
      <c r="T120" s="53">
        <v>80</v>
      </c>
      <c r="U120" s="53">
        <v>403</v>
      </c>
      <c r="V120" s="53">
        <v>5</v>
      </c>
      <c r="W120" s="53">
        <v>-305</v>
      </c>
      <c r="X120" s="53">
        <v>248</v>
      </c>
      <c r="Y120" s="53" t="s">
        <v>423</v>
      </c>
      <c r="Z120" s="56">
        <v>1776.1980269672431</v>
      </c>
      <c r="AA120" s="54">
        <v>1527.1736508000758</v>
      </c>
      <c r="AB120" s="54">
        <v>2045.4728350045004</v>
      </c>
      <c r="AC120" s="54">
        <v>1618.1963991151274</v>
      </c>
      <c r="AD120" s="54">
        <v>1306.0366999340183</v>
      </c>
      <c r="AE120" s="54">
        <v>1923.4680297692796</v>
      </c>
      <c r="AF120" s="53">
        <v>1311</v>
      </c>
      <c r="AG120" s="53">
        <v>1108</v>
      </c>
      <c r="AH120" s="53">
        <v>1651</v>
      </c>
      <c r="AI120" s="53">
        <v>1445</v>
      </c>
      <c r="AJ120" s="53">
        <v>1108</v>
      </c>
      <c r="AK120" s="53">
        <v>1784</v>
      </c>
      <c r="AL120" s="54">
        <v>1196</v>
      </c>
      <c r="AM120" s="54">
        <v>869</v>
      </c>
      <c r="AN120" s="54">
        <v>1559</v>
      </c>
      <c r="AO120" s="53">
        <v>1005</v>
      </c>
      <c r="AP120" s="53">
        <v>658</v>
      </c>
      <c r="AQ120" s="53">
        <v>1372</v>
      </c>
      <c r="AR120" s="53">
        <v>-191</v>
      </c>
      <c r="AS120" s="53">
        <v>-687</v>
      </c>
      <c r="AT120" s="53">
        <v>298</v>
      </c>
      <c r="AU120" s="53" t="s">
        <v>423</v>
      </c>
      <c r="AV120" s="56">
        <v>2312.2579433498263</v>
      </c>
      <c r="AW120" s="54">
        <v>1999.6274085082823</v>
      </c>
      <c r="AX120" s="54">
        <v>2642.8325270457212</v>
      </c>
      <c r="AY120" s="54">
        <v>1912.4718925836278</v>
      </c>
      <c r="AZ120" s="54">
        <v>1539.8406719918155</v>
      </c>
      <c r="BA120" s="54">
        <v>2235.7301327764885</v>
      </c>
      <c r="BB120" s="53">
        <v>2218</v>
      </c>
      <c r="BC120" s="53">
        <v>1798</v>
      </c>
      <c r="BD120" s="53">
        <v>2568</v>
      </c>
      <c r="BE120" s="53">
        <v>2538</v>
      </c>
      <c r="BF120" s="53">
        <v>2170</v>
      </c>
      <c r="BG120" s="53">
        <v>2923</v>
      </c>
      <c r="BH120" s="54">
        <v>2707</v>
      </c>
      <c r="BI120" s="54">
        <v>2222</v>
      </c>
      <c r="BJ120" s="54">
        <v>3204</v>
      </c>
      <c r="BK120" s="53">
        <v>2907</v>
      </c>
      <c r="BL120" s="53">
        <v>2316</v>
      </c>
      <c r="BM120" s="53">
        <v>3478</v>
      </c>
      <c r="BN120" s="53">
        <v>200</v>
      </c>
      <c r="BO120" s="53">
        <v>-544</v>
      </c>
      <c r="BP120" s="53">
        <v>913</v>
      </c>
      <c r="BQ120" s="53" t="s">
        <v>423</v>
      </c>
    </row>
    <row r="121" spans="1:69" x14ac:dyDescent="0.45">
      <c r="A121" s="89" t="s">
        <v>352</v>
      </c>
      <c r="B121" s="49" t="s">
        <v>54</v>
      </c>
      <c r="C121" s="89" t="s">
        <v>81</v>
      </c>
      <c r="D121" s="56">
        <v>172.34376551388348</v>
      </c>
      <c r="E121" s="54">
        <v>148.38477385385505</v>
      </c>
      <c r="F121" s="54">
        <v>230.4371097587842</v>
      </c>
      <c r="G121" s="54">
        <v>111.84261953941594</v>
      </c>
      <c r="H121" s="54">
        <v>100.36779047111544</v>
      </c>
      <c r="I121" s="54">
        <v>152.9072689674411</v>
      </c>
      <c r="J121" s="53">
        <v>148</v>
      </c>
      <c r="K121" s="53">
        <v>109</v>
      </c>
      <c r="L121" s="53">
        <v>273</v>
      </c>
      <c r="M121" s="53">
        <v>178</v>
      </c>
      <c r="N121" s="53">
        <v>73</v>
      </c>
      <c r="O121" s="53">
        <v>324</v>
      </c>
      <c r="P121" s="54">
        <v>176</v>
      </c>
      <c r="Q121" s="54">
        <v>106</v>
      </c>
      <c r="R121" s="54">
        <v>354</v>
      </c>
      <c r="S121" s="53">
        <v>123</v>
      </c>
      <c r="T121" s="53">
        <v>66</v>
      </c>
      <c r="U121" s="53">
        <v>291</v>
      </c>
      <c r="V121" s="53">
        <v>-53</v>
      </c>
      <c r="W121" s="53">
        <v>-285</v>
      </c>
      <c r="X121" s="53">
        <v>123</v>
      </c>
      <c r="Y121" s="53" t="s">
        <v>423</v>
      </c>
      <c r="Z121" s="56">
        <v>741.40400791209515</v>
      </c>
      <c r="AA121" s="54">
        <v>645.88679557603245</v>
      </c>
      <c r="AB121" s="54">
        <v>847.14371202479697</v>
      </c>
      <c r="AC121" s="54">
        <v>608.92599285577489</v>
      </c>
      <c r="AD121" s="54">
        <v>536.13485855111162</v>
      </c>
      <c r="AE121" s="54">
        <v>727.28439096155341</v>
      </c>
      <c r="AF121" s="53">
        <v>589</v>
      </c>
      <c r="AG121" s="53">
        <v>486</v>
      </c>
      <c r="AH121" s="53">
        <v>910</v>
      </c>
      <c r="AI121" s="53">
        <v>560</v>
      </c>
      <c r="AJ121" s="53">
        <v>439</v>
      </c>
      <c r="AK121" s="53">
        <v>781</v>
      </c>
      <c r="AL121" s="54">
        <v>614</v>
      </c>
      <c r="AM121" s="54">
        <v>452</v>
      </c>
      <c r="AN121" s="54">
        <v>846</v>
      </c>
      <c r="AO121" s="53">
        <v>541</v>
      </c>
      <c r="AP121" s="53">
        <v>371</v>
      </c>
      <c r="AQ121" s="53">
        <v>952</v>
      </c>
      <c r="AR121" s="53">
        <v>-73</v>
      </c>
      <c r="AS121" s="53">
        <v>-404</v>
      </c>
      <c r="AT121" s="53">
        <v>336</v>
      </c>
      <c r="AU121" s="53" t="s">
        <v>423</v>
      </c>
      <c r="AV121" s="56">
        <v>1197.2522265740211</v>
      </c>
      <c r="AW121" s="54">
        <v>1071.979188668909</v>
      </c>
      <c r="AX121" s="54">
        <v>1364.8910730102625</v>
      </c>
      <c r="AY121" s="54">
        <v>1030.2313876048092</v>
      </c>
      <c r="AZ121" s="54">
        <v>927.04527275741782</v>
      </c>
      <c r="BA121" s="54">
        <v>1203.5602396683801</v>
      </c>
      <c r="BB121" s="53">
        <v>1390</v>
      </c>
      <c r="BC121" s="53">
        <v>1029</v>
      </c>
      <c r="BD121" s="53">
        <v>1706</v>
      </c>
      <c r="BE121" s="53">
        <v>1054</v>
      </c>
      <c r="BF121" s="53">
        <v>844</v>
      </c>
      <c r="BG121" s="53">
        <v>1328</v>
      </c>
      <c r="BH121" s="54">
        <v>1303</v>
      </c>
      <c r="BI121" s="54">
        <v>1064</v>
      </c>
      <c r="BJ121" s="54">
        <v>1619</v>
      </c>
      <c r="BK121" s="53">
        <v>1357</v>
      </c>
      <c r="BL121" s="53">
        <v>992</v>
      </c>
      <c r="BM121" s="53">
        <v>1872</v>
      </c>
      <c r="BN121" s="53">
        <v>54</v>
      </c>
      <c r="BO121" s="53">
        <v>-420</v>
      </c>
      <c r="BP121" s="53">
        <v>599</v>
      </c>
      <c r="BQ121" s="53" t="s">
        <v>423</v>
      </c>
    </row>
    <row r="122" spans="1:69" x14ac:dyDescent="0.45">
      <c r="A122" s="51" t="s">
        <v>353</v>
      </c>
      <c r="B122" s="49" t="s">
        <v>54</v>
      </c>
      <c r="C122" s="51" t="s">
        <v>91</v>
      </c>
      <c r="D122" s="56">
        <v>218.22973613180554</v>
      </c>
      <c r="E122" s="54">
        <v>190.16927904232054</v>
      </c>
      <c r="F122" s="54">
        <v>271.76793744271703</v>
      </c>
      <c r="G122" s="54">
        <v>137.35986553922913</v>
      </c>
      <c r="H122" s="54">
        <v>121.81371375534201</v>
      </c>
      <c r="I122" s="54">
        <v>185.70638129060239</v>
      </c>
      <c r="J122" s="53">
        <v>232</v>
      </c>
      <c r="K122" s="53">
        <v>107</v>
      </c>
      <c r="L122" s="53">
        <v>516</v>
      </c>
      <c r="M122" s="53">
        <v>178</v>
      </c>
      <c r="N122" s="53">
        <v>119</v>
      </c>
      <c r="O122" s="53">
        <v>302</v>
      </c>
      <c r="P122" s="54">
        <v>209</v>
      </c>
      <c r="Q122" s="54">
        <v>41</v>
      </c>
      <c r="R122" s="54">
        <v>511</v>
      </c>
      <c r="S122" s="53">
        <v>155</v>
      </c>
      <c r="T122" s="53">
        <v>65</v>
      </c>
      <c r="U122" s="53">
        <v>435</v>
      </c>
      <c r="V122" s="53">
        <v>-54</v>
      </c>
      <c r="W122" s="53">
        <v>-451</v>
      </c>
      <c r="X122" s="53">
        <v>294</v>
      </c>
      <c r="Y122" s="53" t="s">
        <v>423</v>
      </c>
      <c r="Z122" s="56">
        <v>762.6737096551974</v>
      </c>
      <c r="AA122" s="54">
        <v>684.72338415616036</v>
      </c>
      <c r="AB122" s="54">
        <v>855.29916860193248</v>
      </c>
      <c r="AC122" s="54">
        <v>773.08748550778353</v>
      </c>
      <c r="AD122" s="54">
        <v>685.75353569222386</v>
      </c>
      <c r="AE122" s="54">
        <v>909.9188070506915</v>
      </c>
      <c r="AF122" s="53">
        <v>776</v>
      </c>
      <c r="AG122" s="53">
        <v>494</v>
      </c>
      <c r="AH122" s="53">
        <v>1219</v>
      </c>
      <c r="AI122" s="53">
        <v>719</v>
      </c>
      <c r="AJ122" s="53">
        <v>577</v>
      </c>
      <c r="AK122" s="53">
        <v>909</v>
      </c>
      <c r="AL122" s="54">
        <v>629</v>
      </c>
      <c r="AM122" s="54">
        <v>344</v>
      </c>
      <c r="AN122" s="54">
        <v>1033</v>
      </c>
      <c r="AO122" s="53">
        <v>550</v>
      </c>
      <c r="AP122" s="53">
        <v>335</v>
      </c>
      <c r="AQ122" s="53">
        <v>1084</v>
      </c>
      <c r="AR122" s="53">
        <v>-79</v>
      </c>
      <c r="AS122" s="53">
        <v>-620</v>
      </c>
      <c r="AT122" s="53">
        <v>555</v>
      </c>
      <c r="AU122" s="53" t="s">
        <v>423</v>
      </c>
      <c r="AV122" s="56">
        <v>1050.0965542129968</v>
      </c>
      <c r="AW122" s="54">
        <v>946.27082717737005</v>
      </c>
      <c r="AX122" s="54">
        <v>1195.5337423251806</v>
      </c>
      <c r="AY122" s="54">
        <v>1184.5526489529873</v>
      </c>
      <c r="AZ122" s="54">
        <v>1068.9474324433754</v>
      </c>
      <c r="BA122" s="54">
        <v>1379.508489063845</v>
      </c>
      <c r="BB122" s="53">
        <v>1268</v>
      </c>
      <c r="BC122" s="53">
        <v>816</v>
      </c>
      <c r="BD122" s="53">
        <v>1823</v>
      </c>
      <c r="BE122" s="53">
        <v>1256</v>
      </c>
      <c r="BF122" s="53">
        <v>1075</v>
      </c>
      <c r="BG122" s="53">
        <v>1544</v>
      </c>
      <c r="BH122" s="54">
        <v>1275</v>
      </c>
      <c r="BI122" s="54">
        <v>892</v>
      </c>
      <c r="BJ122" s="54">
        <v>1719</v>
      </c>
      <c r="BK122" s="53">
        <v>1566</v>
      </c>
      <c r="BL122" s="53">
        <v>948</v>
      </c>
      <c r="BM122" s="53">
        <v>2152</v>
      </c>
      <c r="BN122" s="53">
        <v>291</v>
      </c>
      <c r="BO122" s="53">
        <v>-465</v>
      </c>
      <c r="BP122" s="53">
        <v>1007</v>
      </c>
      <c r="BQ122" s="53" t="s">
        <v>423</v>
      </c>
    </row>
    <row r="123" spans="1:69" x14ac:dyDescent="0.45">
      <c r="A123" s="51" t="s">
        <v>354</v>
      </c>
      <c r="B123" s="49" t="s">
        <v>54</v>
      </c>
      <c r="C123" s="51" t="s">
        <v>93</v>
      </c>
      <c r="D123" s="56">
        <v>83.788651635545889</v>
      </c>
      <c r="E123" s="54">
        <v>70.930765271714307</v>
      </c>
      <c r="F123" s="54">
        <v>119.44159580749998</v>
      </c>
      <c r="G123" s="54">
        <v>70.280320527074792</v>
      </c>
      <c r="H123" s="54">
        <v>60.355512468555503</v>
      </c>
      <c r="I123" s="54">
        <v>104.60016201615092</v>
      </c>
      <c r="J123" s="53">
        <v>113</v>
      </c>
      <c r="K123" s="53">
        <v>41</v>
      </c>
      <c r="L123" s="53">
        <v>309</v>
      </c>
      <c r="M123" s="53">
        <v>75</v>
      </c>
      <c r="N123" s="53">
        <v>34</v>
      </c>
      <c r="O123" s="53">
        <v>176</v>
      </c>
      <c r="P123" s="54">
        <v>108</v>
      </c>
      <c r="Q123" s="54">
        <v>25</v>
      </c>
      <c r="R123" s="54">
        <v>294</v>
      </c>
      <c r="S123" s="53">
        <v>45</v>
      </c>
      <c r="T123" s="53">
        <v>16</v>
      </c>
      <c r="U123" s="53">
        <v>164</v>
      </c>
      <c r="V123" s="53">
        <v>-63</v>
      </c>
      <c r="W123" s="53">
        <v>-287</v>
      </c>
      <c r="X123" s="53">
        <v>100</v>
      </c>
      <c r="Y123" s="53" t="s">
        <v>423</v>
      </c>
      <c r="Z123" s="56">
        <v>543.6454014136815</v>
      </c>
      <c r="AA123" s="54">
        <v>471.80473901319158</v>
      </c>
      <c r="AB123" s="54">
        <v>630.29667902328686</v>
      </c>
      <c r="AC123" s="54">
        <v>427.68126009669783</v>
      </c>
      <c r="AD123" s="54">
        <v>352.28578161286788</v>
      </c>
      <c r="AE123" s="54">
        <v>516.47954402939752</v>
      </c>
      <c r="AF123" s="53">
        <v>386</v>
      </c>
      <c r="AG123" s="53">
        <v>262</v>
      </c>
      <c r="AH123" s="53">
        <v>798</v>
      </c>
      <c r="AI123" s="53">
        <v>378</v>
      </c>
      <c r="AJ123" s="53">
        <v>247</v>
      </c>
      <c r="AK123" s="53">
        <v>595</v>
      </c>
      <c r="AL123" s="54">
        <v>384</v>
      </c>
      <c r="AM123" s="54">
        <v>211</v>
      </c>
      <c r="AN123" s="54">
        <v>681</v>
      </c>
      <c r="AO123" s="53">
        <v>348</v>
      </c>
      <c r="AP123" s="53">
        <v>216</v>
      </c>
      <c r="AQ123" s="53">
        <v>628</v>
      </c>
      <c r="AR123" s="53">
        <v>-36</v>
      </c>
      <c r="AS123" s="53">
        <v>-395</v>
      </c>
      <c r="AT123" s="53">
        <v>289</v>
      </c>
      <c r="AU123" s="53" t="s">
        <v>423</v>
      </c>
      <c r="AV123" s="56">
        <v>706.56594695077285</v>
      </c>
      <c r="AW123" s="54">
        <v>617.00615795798228</v>
      </c>
      <c r="AX123" s="54">
        <v>810.12205492341889</v>
      </c>
      <c r="AY123" s="54">
        <v>783.03841937622747</v>
      </c>
      <c r="AZ123" s="54">
        <v>679.3989784095462</v>
      </c>
      <c r="BA123" s="54">
        <v>915.63173867748208</v>
      </c>
      <c r="BB123" s="53">
        <v>911</v>
      </c>
      <c r="BC123" s="53">
        <v>678</v>
      </c>
      <c r="BD123" s="53">
        <v>1810</v>
      </c>
      <c r="BE123" s="53">
        <v>843</v>
      </c>
      <c r="BF123" s="53">
        <v>599</v>
      </c>
      <c r="BG123" s="53">
        <v>1120</v>
      </c>
      <c r="BH123" s="54">
        <v>897</v>
      </c>
      <c r="BI123" s="54">
        <v>653</v>
      </c>
      <c r="BJ123" s="54">
        <v>1320</v>
      </c>
      <c r="BK123" s="53">
        <v>1101</v>
      </c>
      <c r="BL123" s="53">
        <v>808</v>
      </c>
      <c r="BM123" s="53">
        <v>1444</v>
      </c>
      <c r="BN123" s="53">
        <v>204</v>
      </c>
      <c r="BO123" s="53">
        <v>-325</v>
      </c>
      <c r="BP123" s="53">
        <v>632</v>
      </c>
      <c r="BQ123" s="53" t="s">
        <v>423</v>
      </c>
    </row>
    <row r="124" spans="1:69" x14ac:dyDescent="0.45">
      <c r="A124" s="51" t="s">
        <v>356</v>
      </c>
      <c r="B124" s="49" t="s">
        <v>54</v>
      </c>
      <c r="C124" s="51" t="s">
        <v>101</v>
      </c>
      <c r="D124" s="56">
        <v>311.14015653069777</v>
      </c>
      <c r="E124" s="54">
        <v>231.5011822789285</v>
      </c>
      <c r="F124" s="54">
        <v>445.93588932072402</v>
      </c>
      <c r="G124" s="54">
        <v>173.57534971211044</v>
      </c>
      <c r="H124" s="54">
        <v>121.2564692524995</v>
      </c>
      <c r="I124" s="54">
        <v>299.98755380827964</v>
      </c>
      <c r="J124" s="53">
        <v>184</v>
      </c>
      <c r="K124" s="53">
        <v>78</v>
      </c>
      <c r="L124" s="53">
        <v>347</v>
      </c>
      <c r="M124" s="53">
        <v>196</v>
      </c>
      <c r="N124" s="53">
        <v>99</v>
      </c>
      <c r="O124" s="53">
        <v>439</v>
      </c>
      <c r="P124" s="54">
        <v>186</v>
      </c>
      <c r="Q124" s="54">
        <v>82</v>
      </c>
      <c r="R124" s="54">
        <v>453</v>
      </c>
      <c r="S124" s="53">
        <v>139</v>
      </c>
      <c r="T124" s="53">
        <v>56</v>
      </c>
      <c r="U124" s="53">
        <v>347</v>
      </c>
      <c r="V124" s="53">
        <v>-47</v>
      </c>
      <c r="W124" s="53">
        <v>-371</v>
      </c>
      <c r="X124" s="53">
        <v>163</v>
      </c>
      <c r="Y124" s="53" t="s">
        <v>423</v>
      </c>
      <c r="Z124" s="56">
        <v>1211.2578755806107</v>
      </c>
      <c r="AA124" s="54">
        <v>910.93663379766826</v>
      </c>
      <c r="AB124" s="54">
        <v>1513.3225048216198</v>
      </c>
      <c r="AC124" s="54">
        <v>1019.7402301444355</v>
      </c>
      <c r="AD124" s="54">
        <v>711.25930450337376</v>
      </c>
      <c r="AE124" s="54">
        <v>1345.8737441427384</v>
      </c>
      <c r="AF124" s="53">
        <v>709</v>
      </c>
      <c r="AG124" s="53">
        <v>547</v>
      </c>
      <c r="AH124" s="53">
        <v>952</v>
      </c>
      <c r="AI124" s="53">
        <v>811</v>
      </c>
      <c r="AJ124" s="53">
        <v>543</v>
      </c>
      <c r="AK124" s="53">
        <v>1158</v>
      </c>
      <c r="AL124" s="54">
        <v>645</v>
      </c>
      <c r="AM124" s="54">
        <v>420</v>
      </c>
      <c r="AN124" s="54">
        <v>928</v>
      </c>
      <c r="AO124" s="53">
        <v>638</v>
      </c>
      <c r="AP124" s="53">
        <v>376</v>
      </c>
      <c r="AQ124" s="53">
        <v>1085</v>
      </c>
      <c r="AR124" s="53">
        <v>-7</v>
      </c>
      <c r="AS124" s="53">
        <v>-479</v>
      </c>
      <c r="AT124" s="53">
        <v>529</v>
      </c>
      <c r="AU124" s="53" t="s">
        <v>423</v>
      </c>
      <c r="AV124" s="56">
        <v>1096.658713595358</v>
      </c>
      <c r="AW124" s="54">
        <v>866</v>
      </c>
      <c r="AX124" s="54">
        <v>1376.4126739516962</v>
      </c>
      <c r="AY124" s="54">
        <v>1096.7026759522528</v>
      </c>
      <c r="AZ124" s="54">
        <v>750.10318311968808</v>
      </c>
      <c r="BA124" s="54">
        <v>1421.3358856203536</v>
      </c>
      <c r="BB124" s="53">
        <v>1074</v>
      </c>
      <c r="BC124" s="53">
        <v>823</v>
      </c>
      <c r="BD124" s="53">
        <v>1382</v>
      </c>
      <c r="BE124" s="53">
        <v>1228</v>
      </c>
      <c r="BF124" s="53">
        <v>875</v>
      </c>
      <c r="BG124" s="53">
        <v>1595</v>
      </c>
      <c r="BH124" s="54">
        <v>1587</v>
      </c>
      <c r="BI124" s="54">
        <v>1073</v>
      </c>
      <c r="BJ124" s="54">
        <v>2072</v>
      </c>
      <c r="BK124" s="53">
        <v>1637</v>
      </c>
      <c r="BL124" s="53">
        <v>1055</v>
      </c>
      <c r="BM124" s="53">
        <v>2303</v>
      </c>
      <c r="BN124" s="53">
        <v>50</v>
      </c>
      <c r="BO124" s="53">
        <v>-715</v>
      </c>
      <c r="BP124" s="53">
        <v>895</v>
      </c>
      <c r="BQ124" s="53" t="s">
        <v>423</v>
      </c>
    </row>
    <row r="125" spans="1:69" x14ac:dyDescent="0.45">
      <c r="A125" s="51" t="s">
        <v>357</v>
      </c>
      <c r="B125" s="49" t="s">
        <v>54</v>
      </c>
      <c r="C125" s="51" t="s">
        <v>142</v>
      </c>
      <c r="D125" s="56">
        <v>160.47795168664626</v>
      </c>
      <c r="E125" s="54">
        <v>131.4416183783768</v>
      </c>
      <c r="F125" s="54">
        <v>279.6335629050003</v>
      </c>
      <c r="G125" s="54">
        <v>35.951415645915702</v>
      </c>
      <c r="H125" s="54">
        <v>30.969469662351269</v>
      </c>
      <c r="I125" s="54">
        <v>64.880405320826597</v>
      </c>
      <c r="J125" s="53">
        <v>58</v>
      </c>
      <c r="K125" s="53">
        <v>29</v>
      </c>
      <c r="L125" s="53">
        <v>142</v>
      </c>
      <c r="M125" s="53">
        <v>39</v>
      </c>
      <c r="N125" s="53">
        <v>19</v>
      </c>
      <c r="O125" s="53">
        <v>90</v>
      </c>
      <c r="P125" s="54">
        <v>64</v>
      </c>
      <c r="Q125" s="54">
        <v>16</v>
      </c>
      <c r="R125" s="54">
        <v>547</v>
      </c>
      <c r="S125" s="53">
        <v>61</v>
      </c>
      <c r="T125" s="53">
        <v>20</v>
      </c>
      <c r="U125" s="53">
        <v>133</v>
      </c>
      <c r="V125" s="53">
        <v>-3</v>
      </c>
      <c r="W125" s="53">
        <v>-498</v>
      </c>
      <c r="X125" s="53">
        <v>89</v>
      </c>
      <c r="Y125" s="53" t="s">
        <v>423</v>
      </c>
      <c r="Z125" s="56">
        <v>322.02693193126186</v>
      </c>
      <c r="AA125" s="54">
        <v>265.46138250766194</v>
      </c>
      <c r="AB125" s="54">
        <v>409.71640841513533</v>
      </c>
      <c r="AC125" s="54">
        <v>330.9143943976693</v>
      </c>
      <c r="AD125" s="54">
        <v>282.40119939967627</v>
      </c>
      <c r="AE125" s="54">
        <v>413.36646507889867</v>
      </c>
      <c r="AF125" s="53">
        <v>289</v>
      </c>
      <c r="AG125" s="53">
        <v>269</v>
      </c>
      <c r="AH125" s="53">
        <v>509</v>
      </c>
      <c r="AI125" s="53">
        <v>322</v>
      </c>
      <c r="AJ125" s="53">
        <v>224</v>
      </c>
      <c r="AK125" s="53">
        <v>478</v>
      </c>
      <c r="AL125" s="54">
        <v>226</v>
      </c>
      <c r="AM125" s="54">
        <v>125</v>
      </c>
      <c r="AN125" s="54">
        <v>437</v>
      </c>
      <c r="AO125" s="53">
        <v>237</v>
      </c>
      <c r="AP125" s="53">
        <v>133</v>
      </c>
      <c r="AQ125" s="53">
        <v>393</v>
      </c>
      <c r="AR125" s="53">
        <v>11</v>
      </c>
      <c r="AS125" s="53">
        <v>-227</v>
      </c>
      <c r="AT125" s="53">
        <v>188</v>
      </c>
      <c r="AU125" s="53" t="s">
        <v>423</v>
      </c>
      <c r="AV125" s="56">
        <v>628.49511638209185</v>
      </c>
      <c r="AW125" s="54">
        <v>534.29526952000572</v>
      </c>
      <c r="AX125" s="54">
        <v>786.79853932173069</v>
      </c>
      <c r="AY125" s="54">
        <v>540.13418995641507</v>
      </c>
      <c r="AZ125" s="54">
        <v>473.07689290586012</v>
      </c>
      <c r="BA125" s="54">
        <v>661.29334033704936</v>
      </c>
      <c r="BB125" s="53">
        <v>814</v>
      </c>
      <c r="BC125" s="53">
        <v>580</v>
      </c>
      <c r="BD125" s="53">
        <v>961</v>
      </c>
      <c r="BE125" s="53">
        <v>809</v>
      </c>
      <c r="BF125" s="53">
        <v>632</v>
      </c>
      <c r="BG125" s="53">
        <v>1038</v>
      </c>
      <c r="BH125" s="54">
        <v>853</v>
      </c>
      <c r="BI125" s="54">
        <v>506</v>
      </c>
      <c r="BJ125" s="54">
        <v>1412</v>
      </c>
      <c r="BK125" s="53">
        <v>891</v>
      </c>
      <c r="BL125" s="53">
        <v>684</v>
      </c>
      <c r="BM125" s="53">
        <v>1186</v>
      </c>
      <c r="BN125" s="53">
        <v>38</v>
      </c>
      <c r="BO125" s="53">
        <v>-543</v>
      </c>
      <c r="BP125" s="53">
        <v>495</v>
      </c>
      <c r="BQ125" s="53" t="s">
        <v>423</v>
      </c>
    </row>
    <row r="126" spans="1:69" x14ac:dyDescent="0.45">
      <c r="A126" s="51" t="s">
        <v>358</v>
      </c>
      <c r="B126" s="49" t="s">
        <v>54</v>
      </c>
      <c r="C126" s="51" t="s">
        <v>152</v>
      </c>
      <c r="D126" s="56">
        <v>218.99089537171577</v>
      </c>
      <c r="E126" s="54">
        <v>185.10106100390416</v>
      </c>
      <c r="F126" s="54">
        <v>269.10525099093661</v>
      </c>
      <c r="G126" s="54">
        <v>184.7176823189946</v>
      </c>
      <c r="H126" s="54">
        <v>162.20734405059301</v>
      </c>
      <c r="I126" s="54">
        <v>221.99957113961543</v>
      </c>
      <c r="J126" s="53">
        <v>207</v>
      </c>
      <c r="K126" s="53">
        <v>106</v>
      </c>
      <c r="L126" s="53">
        <v>303</v>
      </c>
      <c r="M126" s="53">
        <v>127</v>
      </c>
      <c r="N126" s="53">
        <v>86</v>
      </c>
      <c r="O126" s="53">
        <v>210</v>
      </c>
      <c r="P126" s="54">
        <v>145</v>
      </c>
      <c r="Q126" s="54">
        <v>59</v>
      </c>
      <c r="R126" s="54">
        <v>307</v>
      </c>
      <c r="S126" s="53">
        <v>158</v>
      </c>
      <c r="T126" s="53">
        <v>54</v>
      </c>
      <c r="U126" s="53">
        <v>270</v>
      </c>
      <c r="V126" s="53">
        <v>13</v>
      </c>
      <c r="W126" s="53">
        <v>-184</v>
      </c>
      <c r="X126" s="53">
        <v>168</v>
      </c>
      <c r="Y126" s="53" t="s">
        <v>423</v>
      </c>
      <c r="Z126" s="56">
        <v>745.10594875603454</v>
      </c>
      <c r="AA126" s="54">
        <v>625.68650191424877</v>
      </c>
      <c r="AB126" s="54">
        <v>860.36919550378298</v>
      </c>
      <c r="AC126" s="54">
        <v>663.19576824751664</v>
      </c>
      <c r="AD126" s="54">
        <v>581.37059737972868</v>
      </c>
      <c r="AE126" s="54">
        <v>748.96519968512098</v>
      </c>
      <c r="AF126" s="53">
        <v>723</v>
      </c>
      <c r="AG126" s="53">
        <v>612</v>
      </c>
      <c r="AH126" s="53">
        <v>859</v>
      </c>
      <c r="AI126" s="53">
        <v>592</v>
      </c>
      <c r="AJ126" s="53">
        <v>492</v>
      </c>
      <c r="AK126" s="53">
        <v>749</v>
      </c>
      <c r="AL126" s="54">
        <v>629</v>
      </c>
      <c r="AM126" s="54">
        <v>526</v>
      </c>
      <c r="AN126" s="54">
        <v>778</v>
      </c>
      <c r="AO126" s="53">
        <v>514</v>
      </c>
      <c r="AP126" s="53">
        <v>340</v>
      </c>
      <c r="AQ126" s="53">
        <v>719</v>
      </c>
      <c r="AR126" s="53">
        <v>-115</v>
      </c>
      <c r="AS126" s="53">
        <v>-356</v>
      </c>
      <c r="AT126" s="53">
        <v>111</v>
      </c>
      <c r="AU126" s="53" t="s">
        <v>423</v>
      </c>
      <c r="AV126" s="56">
        <v>1196.9240739613099</v>
      </c>
      <c r="AW126" s="54">
        <v>1017.021464858852</v>
      </c>
      <c r="AX126" s="54">
        <v>1374.6654772578265</v>
      </c>
      <c r="AY126" s="54">
        <v>1215.0865494334889</v>
      </c>
      <c r="AZ126" s="54">
        <v>1099.7903020658389</v>
      </c>
      <c r="BA126" s="54">
        <v>1355.4986374490809</v>
      </c>
      <c r="BB126" s="53">
        <v>1113</v>
      </c>
      <c r="BC126" s="53">
        <v>976</v>
      </c>
      <c r="BD126" s="53">
        <v>1271</v>
      </c>
      <c r="BE126" s="53">
        <v>1155</v>
      </c>
      <c r="BF126" s="53">
        <v>992</v>
      </c>
      <c r="BG126" s="53">
        <v>1323</v>
      </c>
      <c r="BH126" s="54">
        <v>1245</v>
      </c>
      <c r="BI126" s="54">
        <v>1071</v>
      </c>
      <c r="BJ126" s="54">
        <v>1526</v>
      </c>
      <c r="BK126" s="53">
        <v>1387</v>
      </c>
      <c r="BL126" s="53">
        <v>1158</v>
      </c>
      <c r="BM126" s="53">
        <v>1719</v>
      </c>
      <c r="BN126" s="53">
        <v>142</v>
      </c>
      <c r="BO126" s="53">
        <v>-242</v>
      </c>
      <c r="BP126" s="53">
        <v>499</v>
      </c>
      <c r="BQ126" s="53" t="s">
        <v>423</v>
      </c>
    </row>
    <row r="127" spans="1:69" x14ac:dyDescent="0.45">
      <c r="A127" s="51" t="s">
        <v>359</v>
      </c>
      <c r="B127" s="49" t="s">
        <v>54</v>
      </c>
      <c r="C127" s="51" t="s">
        <v>153</v>
      </c>
      <c r="D127" s="56">
        <v>16.107418892995209</v>
      </c>
      <c r="E127" s="54">
        <v>7</v>
      </c>
      <c r="F127" s="54">
        <v>25.4864192618858</v>
      </c>
      <c r="G127" s="54">
        <v>16.084634709843332</v>
      </c>
      <c r="H127" s="54"/>
      <c r="I127" s="54"/>
      <c r="J127" s="53">
        <v>34</v>
      </c>
      <c r="K127" s="53">
        <v>13</v>
      </c>
      <c r="L127" s="53">
        <v>86</v>
      </c>
      <c r="M127" s="53">
        <v>20</v>
      </c>
      <c r="N127" s="53">
        <v>8</v>
      </c>
      <c r="O127" s="53">
        <v>60</v>
      </c>
      <c r="P127" s="54">
        <v>13</v>
      </c>
      <c r="Q127" s="54">
        <v>7</v>
      </c>
      <c r="R127" s="54">
        <v>29</v>
      </c>
      <c r="S127" s="53">
        <v>24</v>
      </c>
      <c r="T127" s="53">
        <v>10</v>
      </c>
      <c r="U127" s="53">
        <v>80</v>
      </c>
      <c r="V127" s="53">
        <v>11</v>
      </c>
      <c r="W127" s="53">
        <v>-41</v>
      </c>
      <c r="X127" s="53">
        <v>63</v>
      </c>
      <c r="Y127" s="53" t="s">
        <v>423</v>
      </c>
      <c r="Z127" s="56">
        <v>103.77435804746744</v>
      </c>
      <c r="AA127" s="54">
        <v>43</v>
      </c>
      <c r="AB127" s="54">
        <v>170.21878379582117</v>
      </c>
      <c r="AC127" s="54">
        <v>220.35194951846833</v>
      </c>
      <c r="AD127" s="54"/>
      <c r="AE127" s="54"/>
      <c r="AF127" s="53">
        <v>119</v>
      </c>
      <c r="AG127" s="53">
        <v>96</v>
      </c>
      <c r="AH127" s="53">
        <v>253</v>
      </c>
      <c r="AI127" s="53">
        <v>154</v>
      </c>
      <c r="AJ127" s="53">
        <v>99</v>
      </c>
      <c r="AK127" s="53">
        <v>281</v>
      </c>
      <c r="AL127" s="54">
        <v>117</v>
      </c>
      <c r="AM127" s="54">
        <v>62</v>
      </c>
      <c r="AN127" s="54">
        <v>282</v>
      </c>
      <c r="AO127" s="53">
        <v>150</v>
      </c>
      <c r="AP127" s="53">
        <v>75</v>
      </c>
      <c r="AQ127" s="53">
        <v>320</v>
      </c>
      <c r="AR127" s="53">
        <v>33</v>
      </c>
      <c r="AS127" s="53">
        <v>-153</v>
      </c>
      <c r="AT127" s="53">
        <v>195</v>
      </c>
      <c r="AU127" s="53" t="s">
        <v>423</v>
      </c>
      <c r="AV127" s="56">
        <v>320.11822305953734</v>
      </c>
      <c r="AW127" s="54">
        <v>271.30493406680785</v>
      </c>
      <c r="AX127" s="54">
        <v>536.03379059165707</v>
      </c>
      <c r="AY127" s="54">
        <v>265.56341577168831</v>
      </c>
      <c r="AZ127" s="54"/>
      <c r="BA127" s="54"/>
      <c r="BB127" s="53">
        <v>224</v>
      </c>
      <c r="BC127" s="53">
        <v>171</v>
      </c>
      <c r="BD127" s="53">
        <v>382</v>
      </c>
      <c r="BE127" s="53">
        <v>273</v>
      </c>
      <c r="BF127" s="53">
        <v>187</v>
      </c>
      <c r="BG127" s="53">
        <v>409</v>
      </c>
      <c r="BH127" s="54">
        <v>302</v>
      </c>
      <c r="BI127" s="54">
        <v>219</v>
      </c>
      <c r="BJ127" s="54">
        <v>599</v>
      </c>
      <c r="BK127" s="53">
        <v>325</v>
      </c>
      <c r="BL127" s="53">
        <v>190</v>
      </c>
      <c r="BM127" s="53">
        <v>515</v>
      </c>
      <c r="BN127" s="53">
        <v>23</v>
      </c>
      <c r="BO127" s="53">
        <v>-315</v>
      </c>
      <c r="BP127" s="53">
        <v>222</v>
      </c>
      <c r="BQ127" s="53" t="s">
        <v>423</v>
      </c>
    </row>
    <row r="128" spans="1:69" x14ac:dyDescent="0.45">
      <c r="A128" s="51" t="s">
        <v>360</v>
      </c>
      <c r="B128" s="49" t="s">
        <v>54</v>
      </c>
      <c r="C128" s="51" t="s">
        <v>169</v>
      </c>
      <c r="D128" s="56">
        <v>200.34781212575351</v>
      </c>
      <c r="E128" s="54">
        <v>177.3937342697746</v>
      </c>
      <c r="F128" s="54">
        <v>239.83887996585855</v>
      </c>
      <c r="G128" s="54">
        <v>168.41072029240075</v>
      </c>
      <c r="H128" s="54">
        <v>146.77856913895357</v>
      </c>
      <c r="I128" s="54">
        <v>209.30247375816879</v>
      </c>
      <c r="J128" s="53">
        <v>185</v>
      </c>
      <c r="K128" s="53">
        <v>83</v>
      </c>
      <c r="L128" s="53">
        <v>359</v>
      </c>
      <c r="M128" s="53">
        <v>135</v>
      </c>
      <c r="N128" s="53">
        <v>94</v>
      </c>
      <c r="O128" s="53">
        <v>229</v>
      </c>
      <c r="P128" s="54">
        <v>118</v>
      </c>
      <c r="Q128" s="54">
        <v>76</v>
      </c>
      <c r="R128" s="54">
        <v>255</v>
      </c>
      <c r="S128" s="53">
        <v>112</v>
      </c>
      <c r="T128" s="53">
        <v>54</v>
      </c>
      <c r="U128" s="53">
        <v>280</v>
      </c>
      <c r="V128" s="53">
        <v>-6</v>
      </c>
      <c r="W128" s="53">
        <v>-216</v>
      </c>
      <c r="X128" s="53">
        <v>166</v>
      </c>
      <c r="Y128" s="53" t="s">
        <v>423</v>
      </c>
      <c r="Z128" s="56">
        <v>697.42010998749242</v>
      </c>
      <c r="AA128" s="54">
        <v>624.5110513588894</v>
      </c>
      <c r="AB128" s="54">
        <v>803.28615417204094</v>
      </c>
      <c r="AC128" s="54">
        <v>605.87060887370319</v>
      </c>
      <c r="AD128" s="54">
        <v>534.48355481391559</v>
      </c>
      <c r="AE128" s="54">
        <v>685.09733970598757</v>
      </c>
      <c r="AF128" s="53">
        <v>568</v>
      </c>
      <c r="AG128" s="53">
        <v>415</v>
      </c>
      <c r="AH128" s="53">
        <v>875</v>
      </c>
      <c r="AI128" s="53">
        <v>594</v>
      </c>
      <c r="AJ128" s="53">
        <v>485</v>
      </c>
      <c r="AK128" s="53">
        <v>742</v>
      </c>
      <c r="AL128" s="54">
        <v>492</v>
      </c>
      <c r="AM128" s="54">
        <v>396</v>
      </c>
      <c r="AN128" s="54">
        <v>639</v>
      </c>
      <c r="AO128" s="53">
        <v>511</v>
      </c>
      <c r="AP128" s="53">
        <v>302</v>
      </c>
      <c r="AQ128" s="53">
        <v>888</v>
      </c>
      <c r="AR128" s="53">
        <v>19</v>
      </c>
      <c r="AS128" s="53">
        <v>-307</v>
      </c>
      <c r="AT128" s="53">
        <v>399</v>
      </c>
      <c r="AU128" s="53" t="s">
        <v>423</v>
      </c>
      <c r="AV128" s="56">
        <v>849.23207788675404</v>
      </c>
      <c r="AW128" s="54">
        <v>771.501626419133</v>
      </c>
      <c r="AX128" s="54">
        <v>985.07197340732296</v>
      </c>
      <c r="AY128" s="54">
        <v>978.718670833896</v>
      </c>
      <c r="AZ128" s="54">
        <v>876.90730889402801</v>
      </c>
      <c r="BA128" s="54">
        <v>1111.4567712582939</v>
      </c>
      <c r="BB128" s="53">
        <v>1091</v>
      </c>
      <c r="BC128" s="53">
        <v>699</v>
      </c>
      <c r="BD128" s="53">
        <v>1439</v>
      </c>
      <c r="BE128" s="53">
        <v>963</v>
      </c>
      <c r="BF128" s="53">
        <v>832</v>
      </c>
      <c r="BG128" s="53">
        <v>1135</v>
      </c>
      <c r="BH128" s="54">
        <v>1037</v>
      </c>
      <c r="BI128" s="54">
        <v>875</v>
      </c>
      <c r="BJ128" s="54">
        <v>1255</v>
      </c>
      <c r="BK128" s="53">
        <v>1378</v>
      </c>
      <c r="BL128" s="53">
        <v>956</v>
      </c>
      <c r="BM128" s="53">
        <v>1786</v>
      </c>
      <c r="BN128" s="53">
        <v>341</v>
      </c>
      <c r="BO128" s="53">
        <v>-132</v>
      </c>
      <c r="BP128" s="53">
        <v>765</v>
      </c>
      <c r="BQ128" s="53" t="s">
        <v>423</v>
      </c>
    </row>
    <row r="129" spans="1:69" x14ac:dyDescent="0.45">
      <c r="A129" s="51" t="s">
        <v>361</v>
      </c>
      <c r="B129" s="49" t="s">
        <v>54</v>
      </c>
      <c r="C129" s="51" t="s">
        <v>170</v>
      </c>
      <c r="D129" s="56">
        <v>28.629353320579298</v>
      </c>
      <c r="E129" s="54">
        <v>14</v>
      </c>
      <c r="F129" s="54">
        <v>42.541436728575889</v>
      </c>
      <c r="G129" s="54">
        <v>120.99306379108853</v>
      </c>
      <c r="H129" s="54">
        <v>64.659023331183704</v>
      </c>
      <c r="I129" s="54">
        <v>408.64434162803997</v>
      </c>
      <c r="J129" s="53">
        <v>95</v>
      </c>
      <c r="K129" s="53">
        <v>39</v>
      </c>
      <c r="L129" s="53">
        <v>192</v>
      </c>
      <c r="M129" s="53">
        <v>83</v>
      </c>
      <c r="N129" s="53">
        <v>37</v>
      </c>
      <c r="O129" s="53">
        <v>173</v>
      </c>
      <c r="P129" s="54">
        <v>84</v>
      </c>
      <c r="Q129" s="54">
        <v>19</v>
      </c>
      <c r="R129" s="54">
        <v>230</v>
      </c>
      <c r="S129" s="53">
        <v>30</v>
      </c>
      <c r="T129" s="53">
        <v>11</v>
      </c>
      <c r="U129" s="53">
        <v>132</v>
      </c>
      <c r="V129" s="53">
        <v>-54</v>
      </c>
      <c r="W129" s="53">
        <v>-226</v>
      </c>
      <c r="X129" s="53">
        <v>81</v>
      </c>
      <c r="Y129" s="53" t="s">
        <v>423</v>
      </c>
      <c r="Z129" s="56">
        <v>487.04000631953011</v>
      </c>
      <c r="AA129" s="54">
        <v>261.80182155775628</v>
      </c>
      <c r="AB129" s="54">
        <v>705.20434087474678</v>
      </c>
      <c r="AC129" s="54">
        <v>307.13869157241993</v>
      </c>
      <c r="AD129" s="54">
        <v>126.68891436613126</v>
      </c>
      <c r="AE129" s="54">
        <v>428.19209380503059</v>
      </c>
      <c r="AF129" s="53">
        <v>271</v>
      </c>
      <c r="AG129" s="53">
        <v>193</v>
      </c>
      <c r="AH129" s="53">
        <v>463</v>
      </c>
      <c r="AI129" s="53">
        <v>326</v>
      </c>
      <c r="AJ129" s="53">
        <v>196</v>
      </c>
      <c r="AK129" s="53">
        <v>500</v>
      </c>
      <c r="AL129" s="54">
        <v>312</v>
      </c>
      <c r="AM129" s="54">
        <v>154</v>
      </c>
      <c r="AN129" s="54">
        <v>508</v>
      </c>
      <c r="AO129" s="53">
        <v>223</v>
      </c>
      <c r="AP129" s="53">
        <v>142</v>
      </c>
      <c r="AQ129" s="53">
        <v>480</v>
      </c>
      <c r="AR129" s="53">
        <v>-89</v>
      </c>
      <c r="AS129" s="53">
        <v>-361</v>
      </c>
      <c r="AT129" s="53">
        <v>218</v>
      </c>
      <c r="AU129" s="53" t="s">
        <v>423</v>
      </c>
      <c r="AV129" s="56">
        <v>304.10079637175767</v>
      </c>
      <c r="AW129" s="54">
        <v>205</v>
      </c>
      <c r="AX129" s="54">
        <v>520.42291306503103</v>
      </c>
      <c r="AY129" s="54">
        <v>339.96165837313794</v>
      </c>
      <c r="AZ129" s="54">
        <v>159.83778475768648</v>
      </c>
      <c r="BA129" s="54">
        <v>540.09059587837316</v>
      </c>
      <c r="BB129" s="53">
        <v>371</v>
      </c>
      <c r="BC129" s="53">
        <v>249</v>
      </c>
      <c r="BD129" s="53">
        <v>575</v>
      </c>
      <c r="BE129" s="53">
        <v>463</v>
      </c>
      <c r="BF129" s="53">
        <v>287</v>
      </c>
      <c r="BG129" s="53">
        <v>679</v>
      </c>
      <c r="BH129" s="54">
        <v>492</v>
      </c>
      <c r="BI129" s="54">
        <v>273</v>
      </c>
      <c r="BJ129" s="54">
        <v>752</v>
      </c>
      <c r="BK129" s="53">
        <v>558</v>
      </c>
      <c r="BL129" s="53">
        <v>339</v>
      </c>
      <c r="BM129" s="53">
        <v>872</v>
      </c>
      <c r="BN129" s="53">
        <v>66</v>
      </c>
      <c r="BO129" s="53">
        <v>-343</v>
      </c>
      <c r="BP129" s="53">
        <v>465</v>
      </c>
      <c r="BQ129" s="53" t="s">
        <v>423</v>
      </c>
    </row>
    <row r="130" spans="1:69" x14ac:dyDescent="0.45">
      <c r="A130" s="51" t="s">
        <v>363</v>
      </c>
      <c r="B130" s="49" t="s">
        <v>54</v>
      </c>
      <c r="C130" s="51" t="s">
        <v>184</v>
      </c>
      <c r="D130" s="56">
        <v>140.18877037907839</v>
      </c>
      <c r="E130" s="54">
        <v>113.95590903099603</v>
      </c>
      <c r="F130" s="54">
        <v>218.23217618298688</v>
      </c>
      <c r="G130" s="54">
        <v>174.48851028243931</v>
      </c>
      <c r="H130" s="54">
        <v>134.0801131430008</v>
      </c>
      <c r="I130" s="54">
        <v>250.61251043550953</v>
      </c>
      <c r="J130" s="53">
        <v>132</v>
      </c>
      <c r="K130" s="53">
        <v>66</v>
      </c>
      <c r="L130" s="53">
        <v>271</v>
      </c>
      <c r="M130" s="53">
        <v>154</v>
      </c>
      <c r="N130" s="53">
        <v>76</v>
      </c>
      <c r="O130" s="53">
        <v>421</v>
      </c>
      <c r="P130" s="54">
        <v>68</v>
      </c>
      <c r="Q130" s="54">
        <v>42</v>
      </c>
      <c r="R130" s="54">
        <v>159</v>
      </c>
      <c r="S130" s="53">
        <v>53</v>
      </c>
      <c r="T130" s="53">
        <v>21</v>
      </c>
      <c r="U130" s="53">
        <v>114</v>
      </c>
      <c r="V130" s="53">
        <v>-15</v>
      </c>
      <c r="W130" s="53">
        <v>-119</v>
      </c>
      <c r="X130" s="53">
        <v>53</v>
      </c>
      <c r="Y130" s="53" t="s">
        <v>423</v>
      </c>
      <c r="Z130" s="56">
        <v>444.2217747195894</v>
      </c>
      <c r="AA130" s="54">
        <v>368.26440947536668</v>
      </c>
      <c r="AB130" s="54">
        <v>608.51769658465594</v>
      </c>
      <c r="AC130" s="54">
        <v>470.66130039684839</v>
      </c>
      <c r="AD130" s="54">
        <v>367.66174942829724</v>
      </c>
      <c r="AE130" s="54">
        <v>583.31547419022343</v>
      </c>
      <c r="AF130" s="53">
        <v>438</v>
      </c>
      <c r="AG130" s="53">
        <v>281</v>
      </c>
      <c r="AH130" s="53">
        <v>570</v>
      </c>
      <c r="AI130" s="53">
        <v>390</v>
      </c>
      <c r="AJ130" s="53">
        <v>283</v>
      </c>
      <c r="AK130" s="53">
        <v>602</v>
      </c>
      <c r="AL130" s="54">
        <v>376</v>
      </c>
      <c r="AM130" s="54">
        <v>298</v>
      </c>
      <c r="AN130" s="54">
        <v>476</v>
      </c>
      <c r="AO130" s="53">
        <v>285</v>
      </c>
      <c r="AP130" s="53">
        <v>213</v>
      </c>
      <c r="AQ130" s="53">
        <v>454</v>
      </c>
      <c r="AR130" s="53">
        <v>-91</v>
      </c>
      <c r="AS130" s="53">
        <v>-243</v>
      </c>
      <c r="AT130" s="53">
        <v>82</v>
      </c>
      <c r="AU130" s="53" t="s">
        <v>423</v>
      </c>
      <c r="AV130" s="56">
        <v>403.58945490133209</v>
      </c>
      <c r="AW130" s="54">
        <v>333.66109230807081</v>
      </c>
      <c r="AX130" s="54">
        <v>593.33166086865549</v>
      </c>
      <c r="AY130" s="54">
        <v>422.85018932071222</v>
      </c>
      <c r="AZ130" s="54">
        <v>346.21720162421127</v>
      </c>
      <c r="BA130" s="54">
        <v>567.94548259114595</v>
      </c>
      <c r="BB130" s="53">
        <v>337</v>
      </c>
      <c r="BC130" s="53">
        <v>255</v>
      </c>
      <c r="BD130" s="53">
        <v>512</v>
      </c>
      <c r="BE130" s="53">
        <v>321</v>
      </c>
      <c r="BF130" s="53">
        <v>297</v>
      </c>
      <c r="BG130" s="53">
        <v>507</v>
      </c>
      <c r="BH130" s="54">
        <v>468</v>
      </c>
      <c r="BI130" s="54">
        <v>383</v>
      </c>
      <c r="BJ130" s="54">
        <v>589</v>
      </c>
      <c r="BK130" s="53">
        <v>530</v>
      </c>
      <c r="BL130" s="53">
        <v>380</v>
      </c>
      <c r="BM130" s="53">
        <v>696</v>
      </c>
      <c r="BN130" s="53">
        <v>62</v>
      </c>
      <c r="BO130" s="53">
        <v>-156</v>
      </c>
      <c r="BP130" s="53">
        <v>250</v>
      </c>
      <c r="BQ130" s="53" t="s">
        <v>423</v>
      </c>
    </row>
    <row r="131" spans="1:69" x14ac:dyDescent="0.45">
      <c r="A131" s="51" t="s">
        <v>364</v>
      </c>
      <c r="B131" s="49" t="s">
        <v>54</v>
      </c>
      <c r="C131" s="51" t="s">
        <v>188</v>
      </c>
      <c r="D131" s="56">
        <v>39.302061666405507</v>
      </c>
      <c r="E131" s="54">
        <v>37</v>
      </c>
      <c r="F131" s="54">
        <v>45.246893589229408</v>
      </c>
      <c r="G131" s="54">
        <v>31.105579908234695</v>
      </c>
      <c r="H131" s="54">
        <v>26.844105119731452</v>
      </c>
      <c r="I131" s="54">
        <v>39.645547574735581</v>
      </c>
      <c r="J131" s="53">
        <v>37</v>
      </c>
      <c r="K131" s="53">
        <v>29</v>
      </c>
      <c r="L131" s="53">
        <v>72</v>
      </c>
      <c r="M131" s="53">
        <v>57</v>
      </c>
      <c r="N131" s="53">
        <v>35</v>
      </c>
      <c r="O131" s="53">
        <v>140</v>
      </c>
      <c r="P131" s="54">
        <v>66</v>
      </c>
      <c r="Q131" s="54">
        <v>22</v>
      </c>
      <c r="R131" s="54">
        <v>458</v>
      </c>
      <c r="S131" s="53">
        <v>52</v>
      </c>
      <c r="T131" s="53">
        <v>24</v>
      </c>
      <c r="U131" s="53">
        <v>95</v>
      </c>
      <c r="V131" s="53">
        <v>-14</v>
      </c>
      <c r="W131" s="53">
        <v>-402</v>
      </c>
      <c r="X131" s="53">
        <v>53</v>
      </c>
      <c r="Y131" s="53" t="s">
        <v>423</v>
      </c>
      <c r="Z131" s="56">
        <v>300.43666770128704</v>
      </c>
      <c r="AA131" s="54">
        <v>266.157356062286</v>
      </c>
      <c r="AB131" s="54">
        <v>353.17332823234005</v>
      </c>
      <c r="AC131" s="54">
        <v>248.95708546473838</v>
      </c>
      <c r="AD131" s="54">
        <v>212.72433962874345</v>
      </c>
      <c r="AE131" s="54">
        <v>299.27908840491176</v>
      </c>
      <c r="AF131" s="53">
        <v>226</v>
      </c>
      <c r="AG131" s="53">
        <v>188</v>
      </c>
      <c r="AH131" s="53">
        <v>290</v>
      </c>
      <c r="AI131" s="53">
        <v>228</v>
      </c>
      <c r="AJ131" s="53">
        <v>174</v>
      </c>
      <c r="AK131" s="53">
        <v>331</v>
      </c>
      <c r="AL131" s="54">
        <v>202</v>
      </c>
      <c r="AM131" s="54">
        <v>89</v>
      </c>
      <c r="AN131" s="54">
        <v>312</v>
      </c>
      <c r="AO131" s="53">
        <v>151</v>
      </c>
      <c r="AP131" s="53">
        <v>92</v>
      </c>
      <c r="AQ131" s="53">
        <v>235</v>
      </c>
      <c r="AR131" s="53">
        <v>-51</v>
      </c>
      <c r="AS131" s="53">
        <v>-176</v>
      </c>
      <c r="AT131" s="53">
        <v>78</v>
      </c>
      <c r="AU131" s="53" t="s">
        <v>423</v>
      </c>
      <c r="AV131" s="56">
        <v>548.26127063230751</v>
      </c>
      <c r="AW131" s="54">
        <v>489.77287648211274</v>
      </c>
      <c r="AX131" s="54">
        <v>631.08929148594041</v>
      </c>
      <c r="AY131" s="54">
        <v>490.93733462702681</v>
      </c>
      <c r="AZ131" s="54">
        <v>437.02010183331271</v>
      </c>
      <c r="BA131" s="54">
        <v>585.68974546303468</v>
      </c>
      <c r="BB131" s="53">
        <v>485</v>
      </c>
      <c r="BC131" s="53">
        <v>428</v>
      </c>
      <c r="BD131" s="53">
        <v>588</v>
      </c>
      <c r="BE131" s="53">
        <v>619</v>
      </c>
      <c r="BF131" s="53">
        <v>515</v>
      </c>
      <c r="BG131" s="53">
        <v>844</v>
      </c>
      <c r="BH131" s="54">
        <v>472</v>
      </c>
      <c r="BI131" s="54">
        <v>211</v>
      </c>
      <c r="BJ131" s="54">
        <v>674</v>
      </c>
      <c r="BK131" s="53">
        <v>680</v>
      </c>
      <c r="BL131" s="53">
        <v>555</v>
      </c>
      <c r="BM131" s="53">
        <v>889</v>
      </c>
      <c r="BN131" s="53">
        <v>208</v>
      </c>
      <c r="BO131" s="53">
        <v>-10</v>
      </c>
      <c r="BP131" s="53">
        <v>529</v>
      </c>
      <c r="BQ131" s="53" t="s">
        <v>423</v>
      </c>
    </row>
    <row r="132" spans="1:69" x14ac:dyDescent="0.45">
      <c r="A132" s="51" t="s">
        <v>365</v>
      </c>
      <c r="B132" s="49" t="s">
        <v>54</v>
      </c>
      <c r="C132" s="51" t="s">
        <v>201</v>
      </c>
      <c r="D132" s="56">
        <v>118.97274862812955</v>
      </c>
      <c r="E132" s="54">
        <v>93.99117450942741</v>
      </c>
      <c r="F132" s="54">
        <v>192.97680129307483</v>
      </c>
      <c r="G132" s="54">
        <v>76.205735401096689</v>
      </c>
      <c r="H132" s="54">
        <v>62.11005802923092</v>
      </c>
      <c r="I132" s="54">
        <v>110.56448905294275</v>
      </c>
      <c r="J132" s="53">
        <v>77</v>
      </c>
      <c r="K132" s="53">
        <v>47</v>
      </c>
      <c r="L132" s="53">
        <v>199</v>
      </c>
      <c r="M132" s="53">
        <v>67</v>
      </c>
      <c r="N132" s="53">
        <v>39</v>
      </c>
      <c r="O132" s="53">
        <v>150</v>
      </c>
      <c r="P132" s="54">
        <v>131</v>
      </c>
      <c r="Q132" s="54">
        <v>20</v>
      </c>
      <c r="R132" s="54">
        <v>325</v>
      </c>
      <c r="S132" s="53">
        <v>62</v>
      </c>
      <c r="T132" s="53">
        <v>22</v>
      </c>
      <c r="U132" s="53">
        <v>293</v>
      </c>
      <c r="V132" s="53">
        <v>-69</v>
      </c>
      <c r="W132" s="53">
        <v>-387</v>
      </c>
      <c r="X132" s="53">
        <v>209</v>
      </c>
      <c r="Y132" s="53" t="s">
        <v>423</v>
      </c>
      <c r="Z132" s="56">
        <v>510.71430099405268</v>
      </c>
      <c r="AA132" s="54">
        <v>414.91498455981338</v>
      </c>
      <c r="AB132" s="54">
        <v>724.01319774111005</v>
      </c>
      <c r="AC132" s="54">
        <v>383.20020618426389</v>
      </c>
      <c r="AD132" s="54">
        <v>313.58404190631836</v>
      </c>
      <c r="AE132" s="54">
        <v>468.09939549101233</v>
      </c>
      <c r="AF132" s="53">
        <v>289</v>
      </c>
      <c r="AG132" s="53">
        <v>248</v>
      </c>
      <c r="AH132" s="53">
        <v>533</v>
      </c>
      <c r="AI132" s="53">
        <v>406</v>
      </c>
      <c r="AJ132" s="53">
        <v>289</v>
      </c>
      <c r="AK132" s="53">
        <v>592</v>
      </c>
      <c r="AL132" s="54">
        <v>443</v>
      </c>
      <c r="AM132" s="54">
        <v>203</v>
      </c>
      <c r="AN132" s="54">
        <v>692</v>
      </c>
      <c r="AO132" s="53">
        <v>342</v>
      </c>
      <c r="AP132" s="53">
        <v>178</v>
      </c>
      <c r="AQ132" s="53">
        <v>845</v>
      </c>
      <c r="AR132" s="53">
        <v>-101</v>
      </c>
      <c r="AS132" s="53">
        <v>-551</v>
      </c>
      <c r="AT132" s="53">
        <v>479</v>
      </c>
      <c r="AU132" s="53" t="s">
        <v>423</v>
      </c>
      <c r="AV132" s="56">
        <v>567.31295037781774</v>
      </c>
      <c r="AW132" s="54">
        <v>461.29356595059761</v>
      </c>
      <c r="AX132" s="54">
        <v>789.23792751415829</v>
      </c>
      <c r="AY132" s="54">
        <v>606.59405841463945</v>
      </c>
      <c r="AZ132" s="54">
        <v>516.98611685827927</v>
      </c>
      <c r="BA132" s="54">
        <v>734.28374515725545</v>
      </c>
      <c r="BB132" s="53">
        <v>590</v>
      </c>
      <c r="BC132" s="53">
        <v>376</v>
      </c>
      <c r="BD132" s="53">
        <v>790</v>
      </c>
      <c r="BE132" s="53">
        <v>601</v>
      </c>
      <c r="BF132" s="53">
        <v>460</v>
      </c>
      <c r="BG132" s="53">
        <v>810</v>
      </c>
      <c r="BH132" s="54">
        <v>567</v>
      </c>
      <c r="BI132" s="54">
        <v>367</v>
      </c>
      <c r="BJ132" s="54">
        <v>941</v>
      </c>
      <c r="BK132" s="53">
        <v>764</v>
      </c>
      <c r="BL132" s="53">
        <v>390</v>
      </c>
      <c r="BM132" s="53">
        <v>1271</v>
      </c>
      <c r="BN132" s="53">
        <v>197</v>
      </c>
      <c r="BO132" s="53">
        <v>-491</v>
      </c>
      <c r="BP132" s="53">
        <v>723</v>
      </c>
      <c r="BQ132" s="53" t="s">
        <v>423</v>
      </c>
    </row>
    <row r="133" spans="1:69" x14ac:dyDescent="0.45">
      <c r="A133" s="51" t="s">
        <v>367</v>
      </c>
      <c r="B133" s="49" t="s">
        <v>60</v>
      </c>
      <c r="C133" s="51" t="s">
        <v>59</v>
      </c>
      <c r="D133" s="56">
        <v>965.42174458249008</v>
      </c>
      <c r="E133" s="54">
        <v>741.94334735911013</v>
      </c>
      <c r="F133" s="54">
        <v>1290.7898201573739</v>
      </c>
      <c r="G133" s="54">
        <v>922.57166325038293</v>
      </c>
      <c r="H133" s="54">
        <v>724.49766273098476</v>
      </c>
      <c r="I133" s="54">
        <v>1224.9281302561137</v>
      </c>
      <c r="J133" s="53">
        <v>492</v>
      </c>
      <c r="K133" s="53">
        <v>377</v>
      </c>
      <c r="L133" s="53">
        <v>664</v>
      </c>
      <c r="M133" s="53">
        <v>659</v>
      </c>
      <c r="N133" s="53">
        <v>249</v>
      </c>
      <c r="O133" s="53">
        <v>1073</v>
      </c>
      <c r="P133" s="54">
        <v>523</v>
      </c>
      <c r="Q133" s="54">
        <v>177</v>
      </c>
      <c r="R133" s="54">
        <v>1084</v>
      </c>
      <c r="S133" s="53">
        <v>654</v>
      </c>
      <c r="T133" s="53">
        <v>223</v>
      </c>
      <c r="U133" s="53">
        <v>1119</v>
      </c>
      <c r="V133" s="53">
        <v>131</v>
      </c>
      <c r="W133" s="53">
        <v>-569</v>
      </c>
      <c r="X133" s="53">
        <v>755</v>
      </c>
      <c r="Y133" s="53" t="s">
        <v>423</v>
      </c>
      <c r="Z133" s="56">
        <v>4088.8021136827274</v>
      </c>
      <c r="AA133" s="54">
        <v>3478.9663326313857</v>
      </c>
      <c r="AB133" s="54">
        <v>4751.4782365346646</v>
      </c>
      <c r="AC133" s="54">
        <v>4521.2790665374469</v>
      </c>
      <c r="AD133" s="54">
        <v>3858.8998489210303</v>
      </c>
      <c r="AE133" s="54">
        <v>5159.9857003367852</v>
      </c>
      <c r="AF133" s="53">
        <v>3446</v>
      </c>
      <c r="AG133" s="53">
        <v>2674</v>
      </c>
      <c r="AH133" s="53">
        <v>4267</v>
      </c>
      <c r="AI133" s="53">
        <v>3344</v>
      </c>
      <c r="AJ133" s="53">
        <v>2586</v>
      </c>
      <c r="AK133" s="53">
        <v>4100</v>
      </c>
      <c r="AL133" s="54">
        <v>2600</v>
      </c>
      <c r="AM133" s="54">
        <v>1874</v>
      </c>
      <c r="AN133" s="54">
        <v>3488</v>
      </c>
      <c r="AO133" s="53">
        <v>2578</v>
      </c>
      <c r="AP133" s="53">
        <v>1778</v>
      </c>
      <c r="AQ133" s="53">
        <v>3486</v>
      </c>
      <c r="AR133" s="53">
        <v>-22</v>
      </c>
      <c r="AS133" s="53">
        <v>-1187</v>
      </c>
      <c r="AT133" s="53">
        <v>1098</v>
      </c>
      <c r="AU133" s="53" t="s">
        <v>423</v>
      </c>
      <c r="AV133" s="56">
        <v>4073.6919119566819</v>
      </c>
      <c r="AW133" s="54">
        <v>3456.9256941345407</v>
      </c>
      <c r="AX133" s="54">
        <v>4748.6473550109131</v>
      </c>
      <c r="AY133" s="54">
        <v>3964.2701037025163</v>
      </c>
      <c r="AZ133" s="54">
        <v>3398.2983767110231</v>
      </c>
      <c r="BA133" s="54">
        <v>4540.7330725328566</v>
      </c>
      <c r="BB133" s="53">
        <v>4191</v>
      </c>
      <c r="BC133" s="53">
        <v>3346</v>
      </c>
      <c r="BD133" s="53">
        <v>5047</v>
      </c>
      <c r="BE133" s="53">
        <v>4698</v>
      </c>
      <c r="BF133" s="53">
        <v>3861</v>
      </c>
      <c r="BG133" s="53">
        <v>5619</v>
      </c>
      <c r="BH133" s="54">
        <v>5111</v>
      </c>
      <c r="BI133" s="54">
        <v>4018</v>
      </c>
      <c r="BJ133" s="54">
        <v>6140</v>
      </c>
      <c r="BK133" s="53">
        <v>5547</v>
      </c>
      <c r="BL133" s="53">
        <v>4353</v>
      </c>
      <c r="BM133" s="53">
        <v>6870</v>
      </c>
      <c r="BN133" s="53">
        <v>436</v>
      </c>
      <c r="BO133" s="53">
        <v>-1056</v>
      </c>
      <c r="BP133" s="53">
        <v>2172</v>
      </c>
      <c r="BQ133" s="53" t="s">
        <v>423</v>
      </c>
    </row>
    <row r="134" spans="1:69" x14ac:dyDescent="0.45">
      <c r="A134" s="51" t="s">
        <v>368</v>
      </c>
      <c r="B134" s="49" t="s">
        <v>60</v>
      </c>
      <c r="C134" s="51" t="s">
        <v>84</v>
      </c>
      <c r="D134" s="56">
        <v>154.08557967629429</v>
      </c>
      <c r="E134" s="54">
        <v>113</v>
      </c>
      <c r="F134" s="54">
        <v>223.89510461369809</v>
      </c>
      <c r="G134" s="54">
        <v>50.441800063687239</v>
      </c>
      <c r="H134" s="54">
        <v>30.244852929754266</v>
      </c>
      <c r="I134" s="54">
        <v>80.989934709506429</v>
      </c>
      <c r="J134" s="53">
        <v>136</v>
      </c>
      <c r="K134" s="53">
        <v>56</v>
      </c>
      <c r="L134" s="53">
        <v>281</v>
      </c>
      <c r="M134" s="53">
        <v>131</v>
      </c>
      <c r="N134" s="53">
        <v>50</v>
      </c>
      <c r="O134" s="53">
        <v>280</v>
      </c>
      <c r="P134" s="54">
        <v>128</v>
      </c>
      <c r="Q134" s="54">
        <v>59</v>
      </c>
      <c r="R134" s="54">
        <v>399</v>
      </c>
      <c r="S134" s="53">
        <v>95</v>
      </c>
      <c r="T134" s="53">
        <v>29</v>
      </c>
      <c r="U134" s="53">
        <v>303</v>
      </c>
      <c r="V134" s="53">
        <v>-33</v>
      </c>
      <c r="W134" s="53">
        <v>-345</v>
      </c>
      <c r="X134" s="53">
        <v>170</v>
      </c>
      <c r="Y134" s="53" t="s">
        <v>423</v>
      </c>
      <c r="Z134" s="56">
        <v>907.3472502228384</v>
      </c>
      <c r="AA134" s="54">
        <v>659.37031145531796</v>
      </c>
      <c r="AB134" s="54">
        <v>1218.1411797346543</v>
      </c>
      <c r="AC134" s="54">
        <v>609.72121843743435</v>
      </c>
      <c r="AD134" s="54">
        <v>313.87555285811521</v>
      </c>
      <c r="AE134" s="54">
        <v>1026.979762583577</v>
      </c>
      <c r="AF134" s="53">
        <v>756</v>
      </c>
      <c r="AG134" s="53">
        <v>569</v>
      </c>
      <c r="AH134" s="53">
        <v>1001</v>
      </c>
      <c r="AI134" s="53">
        <v>596</v>
      </c>
      <c r="AJ134" s="53">
        <v>365</v>
      </c>
      <c r="AK134" s="53">
        <v>818</v>
      </c>
      <c r="AL134" s="54">
        <v>585</v>
      </c>
      <c r="AM134" s="54">
        <v>446</v>
      </c>
      <c r="AN134" s="54">
        <v>789</v>
      </c>
      <c r="AO134" s="53">
        <v>564</v>
      </c>
      <c r="AP134" s="53">
        <v>307</v>
      </c>
      <c r="AQ134" s="53">
        <v>1120</v>
      </c>
      <c r="AR134" s="53">
        <v>-21</v>
      </c>
      <c r="AS134" s="53">
        <v>-370</v>
      </c>
      <c r="AT134" s="53">
        <v>536</v>
      </c>
      <c r="AU134" s="53" t="s">
        <v>423</v>
      </c>
      <c r="AV134" s="56">
        <v>798.168396343891</v>
      </c>
      <c r="AW134" s="54">
        <v>649</v>
      </c>
      <c r="AX134" s="54">
        <v>1037.7473029780328</v>
      </c>
      <c r="AY134" s="54">
        <v>1037.4962274676457</v>
      </c>
      <c r="AZ134" s="54">
        <v>663.92126077402031</v>
      </c>
      <c r="BA134" s="54">
        <v>1410.8094905476516</v>
      </c>
      <c r="BB134" s="53">
        <v>948</v>
      </c>
      <c r="BC134" s="53">
        <v>758</v>
      </c>
      <c r="BD134" s="53">
        <v>1259</v>
      </c>
      <c r="BE134" s="53">
        <v>1014</v>
      </c>
      <c r="BF134" s="53">
        <v>769</v>
      </c>
      <c r="BG134" s="53">
        <v>1318</v>
      </c>
      <c r="BH134" s="54">
        <v>1092</v>
      </c>
      <c r="BI134" s="54">
        <v>876</v>
      </c>
      <c r="BJ134" s="54">
        <v>1368</v>
      </c>
      <c r="BK134" s="53">
        <v>1089</v>
      </c>
      <c r="BL134" s="53">
        <v>807</v>
      </c>
      <c r="BM134" s="53">
        <v>1940</v>
      </c>
      <c r="BN134" s="53">
        <v>-3</v>
      </c>
      <c r="BO134" s="53">
        <v>-397</v>
      </c>
      <c r="BP134" s="53">
        <v>843</v>
      </c>
      <c r="BQ134" s="53" t="s">
        <v>423</v>
      </c>
    </row>
    <row r="135" spans="1:69" x14ac:dyDescent="0.45">
      <c r="A135" s="51" t="s">
        <v>369</v>
      </c>
      <c r="B135" s="49" t="s">
        <v>60</v>
      </c>
      <c r="C135" s="51" t="s">
        <v>94</v>
      </c>
      <c r="D135" s="56">
        <v>333.29748366995966</v>
      </c>
      <c r="E135" s="54">
        <v>240.97353620499069</v>
      </c>
      <c r="F135" s="54">
        <v>528.11840242334517</v>
      </c>
      <c r="G135" s="54">
        <v>473.9865870028874</v>
      </c>
      <c r="H135" s="54">
        <v>197.82986564647268</v>
      </c>
      <c r="I135" s="54">
        <v>1083.1938476587945</v>
      </c>
      <c r="J135" s="53">
        <v>164</v>
      </c>
      <c r="K135" s="53">
        <v>112</v>
      </c>
      <c r="L135" s="53">
        <v>266</v>
      </c>
      <c r="M135" s="53">
        <v>147</v>
      </c>
      <c r="N135" s="53">
        <v>98</v>
      </c>
      <c r="O135" s="53">
        <v>259</v>
      </c>
      <c r="P135" s="54">
        <v>76</v>
      </c>
      <c r="Q135" s="54">
        <v>51</v>
      </c>
      <c r="R135" s="54">
        <v>151</v>
      </c>
      <c r="S135" s="53">
        <v>60</v>
      </c>
      <c r="T135" s="53">
        <v>29</v>
      </c>
      <c r="U135" s="53">
        <v>141</v>
      </c>
      <c r="V135" s="53">
        <v>-16</v>
      </c>
      <c r="W135" s="53">
        <v>-127</v>
      </c>
      <c r="X135" s="53">
        <v>72</v>
      </c>
      <c r="Y135" s="53" t="s">
        <v>423</v>
      </c>
      <c r="Z135" s="56">
        <v>920.1193928209932</v>
      </c>
      <c r="AA135" s="54">
        <v>763.99190332332557</v>
      </c>
      <c r="AB135" s="54">
        <v>1158.2053682998535</v>
      </c>
      <c r="AC135" s="54">
        <v>729.36699466023674</v>
      </c>
      <c r="AD135" s="54">
        <v>397.12208692686556</v>
      </c>
      <c r="AE135" s="54">
        <v>950.28943163261306</v>
      </c>
      <c r="AF135" s="53">
        <v>799</v>
      </c>
      <c r="AG135" s="53">
        <v>582</v>
      </c>
      <c r="AH135" s="53">
        <v>1015</v>
      </c>
      <c r="AI135" s="53">
        <v>684</v>
      </c>
      <c r="AJ135" s="53">
        <v>583</v>
      </c>
      <c r="AK135" s="53">
        <v>820</v>
      </c>
      <c r="AL135" s="54">
        <v>811</v>
      </c>
      <c r="AM135" s="54">
        <v>689</v>
      </c>
      <c r="AN135" s="54">
        <v>988</v>
      </c>
      <c r="AO135" s="53">
        <v>675</v>
      </c>
      <c r="AP135" s="53">
        <v>513</v>
      </c>
      <c r="AQ135" s="53">
        <v>944</v>
      </c>
      <c r="AR135" s="53">
        <v>-136</v>
      </c>
      <c r="AS135" s="53">
        <v>-379</v>
      </c>
      <c r="AT135" s="53">
        <v>150</v>
      </c>
      <c r="AU135" s="53" t="s">
        <v>423</v>
      </c>
      <c r="AV135" s="56">
        <v>507.58312350904708</v>
      </c>
      <c r="AW135" s="54">
        <v>412.04188457765804</v>
      </c>
      <c r="AX135" s="54">
        <v>632.40371661928339</v>
      </c>
      <c r="AY135" s="54">
        <v>604.64641833687585</v>
      </c>
      <c r="AZ135" s="54">
        <v>334.28007563916913</v>
      </c>
      <c r="BA135" s="54">
        <v>786.67834592309657</v>
      </c>
      <c r="BB135" s="53">
        <v>751</v>
      </c>
      <c r="BC135" s="53">
        <v>534</v>
      </c>
      <c r="BD135" s="53">
        <v>968</v>
      </c>
      <c r="BE135" s="53">
        <v>671</v>
      </c>
      <c r="BF135" s="53">
        <v>570</v>
      </c>
      <c r="BG135" s="53">
        <v>808</v>
      </c>
      <c r="BH135" s="54">
        <v>708</v>
      </c>
      <c r="BI135" s="54">
        <v>588</v>
      </c>
      <c r="BJ135" s="54">
        <v>857</v>
      </c>
      <c r="BK135" s="53">
        <v>872</v>
      </c>
      <c r="BL135" s="53">
        <v>650</v>
      </c>
      <c r="BM135" s="53">
        <v>1167</v>
      </c>
      <c r="BN135" s="53">
        <v>164</v>
      </c>
      <c r="BO135" s="53">
        <v>-96</v>
      </c>
      <c r="BP135" s="53">
        <v>475</v>
      </c>
      <c r="BQ135" s="53" t="s">
        <v>423</v>
      </c>
    </row>
    <row r="136" spans="1:69" x14ac:dyDescent="0.45">
      <c r="A136" s="51" t="s">
        <v>371</v>
      </c>
      <c r="B136" s="49" t="s">
        <v>60</v>
      </c>
      <c r="C136" s="51" t="s">
        <v>111</v>
      </c>
      <c r="D136" s="56">
        <v>70.950323039317794</v>
      </c>
      <c r="E136" s="54">
        <v>60.91636910486789</v>
      </c>
      <c r="F136" s="54">
        <v>106.23497372705897</v>
      </c>
      <c r="G136" s="54">
        <v>68.00304452931708</v>
      </c>
      <c r="H136" s="54">
        <v>54.775934543642776</v>
      </c>
      <c r="I136" s="54">
        <v>245.85462800999014</v>
      </c>
      <c r="J136" s="53">
        <v>46</v>
      </c>
      <c r="K136" s="53">
        <v>33</v>
      </c>
      <c r="L136" s="53">
        <v>123</v>
      </c>
      <c r="M136" s="53">
        <v>60</v>
      </c>
      <c r="N136" s="53">
        <v>22</v>
      </c>
      <c r="O136" s="53">
        <v>110</v>
      </c>
      <c r="P136" s="54">
        <v>43</v>
      </c>
      <c r="Q136" s="54">
        <v>15</v>
      </c>
      <c r="R136" s="54">
        <v>395</v>
      </c>
      <c r="S136" s="53">
        <v>54</v>
      </c>
      <c r="T136" s="53">
        <v>18</v>
      </c>
      <c r="U136" s="53">
        <v>115</v>
      </c>
      <c r="V136" s="53">
        <v>11</v>
      </c>
      <c r="W136" s="53">
        <v>-348</v>
      </c>
      <c r="X136" s="53">
        <v>78</v>
      </c>
      <c r="Y136" s="53" t="s">
        <v>423</v>
      </c>
      <c r="Z136" s="56">
        <v>333.07231774207037</v>
      </c>
      <c r="AA136" s="54">
        <v>283.81786995514915</v>
      </c>
      <c r="AB136" s="54">
        <v>402.27957348792665</v>
      </c>
      <c r="AC136" s="54">
        <v>262.89002766672701</v>
      </c>
      <c r="AD136" s="54">
        <v>189.83978035485973</v>
      </c>
      <c r="AE136" s="54">
        <v>318.62068810353401</v>
      </c>
      <c r="AF136" s="53">
        <v>324</v>
      </c>
      <c r="AG136" s="53">
        <v>236</v>
      </c>
      <c r="AH136" s="53">
        <v>418</v>
      </c>
      <c r="AI136" s="53">
        <v>247</v>
      </c>
      <c r="AJ136" s="53">
        <v>217</v>
      </c>
      <c r="AK136" s="53">
        <v>340</v>
      </c>
      <c r="AL136" s="54">
        <v>309</v>
      </c>
      <c r="AM136" s="54">
        <v>169</v>
      </c>
      <c r="AN136" s="54">
        <v>537</v>
      </c>
      <c r="AO136" s="53">
        <v>167</v>
      </c>
      <c r="AP136" s="53">
        <v>112</v>
      </c>
      <c r="AQ136" s="53">
        <v>301</v>
      </c>
      <c r="AR136" s="53">
        <v>-142</v>
      </c>
      <c r="AS136" s="53">
        <v>-385</v>
      </c>
      <c r="AT136" s="53">
        <v>45</v>
      </c>
      <c r="AU136" s="53" t="s">
        <v>423</v>
      </c>
      <c r="AV136" s="56">
        <v>362.97735921861175</v>
      </c>
      <c r="AW136" s="54">
        <v>318.14567269130077</v>
      </c>
      <c r="AX136" s="54">
        <v>440.79985338707894</v>
      </c>
      <c r="AY136" s="54">
        <v>353.1069278039559</v>
      </c>
      <c r="AZ136" s="54">
        <v>258.3713387468552</v>
      </c>
      <c r="BA136" s="54">
        <v>416.33709410025369</v>
      </c>
      <c r="BB136" s="53">
        <v>395</v>
      </c>
      <c r="BC136" s="53">
        <v>296</v>
      </c>
      <c r="BD136" s="53">
        <v>508</v>
      </c>
      <c r="BE136" s="53">
        <v>490</v>
      </c>
      <c r="BF136" s="53">
        <v>400</v>
      </c>
      <c r="BG136" s="53">
        <v>636</v>
      </c>
      <c r="BH136" s="54">
        <v>478</v>
      </c>
      <c r="BI136" s="54">
        <v>277</v>
      </c>
      <c r="BJ136" s="54">
        <v>762</v>
      </c>
      <c r="BK136" s="53">
        <v>450</v>
      </c>
      <c r="BL136" s="53">
        <v>346</v>
      </c>
      <c r="BM136" s="53">
        <v>641</v>
      </c>
      <c r="BN136" s="53">
        <v>-28</v>
      </c>
      <c r="BO136" s="53">
        <v>-337</v>
      </c>
      <c r="BP136" s="53">
        <v>238</v>
      </c>
      <c r="BQ136" s="53" t="s">
        <v>423</v>
      </c>
    </row>
    <row r="137" spans="1:69" x14ac:dyDescent="0.45">
      <c r="A137" s="51" t="s">
        <v>372</v>
      </c>
      <c r="B137" s="49" t="s">
        <v>60</v>
      </c>
      <c r="C137" s="51" t="s">
        <v>163</v>
      </c>
      <c r="D137" s="56">
        <v>382.43957905405728</v>
      </c>
      <c r="E137" s="54">
        <v>257.61697607380154</v>
      </c>
      <c r="F137" s="54">
        <v>698.14123511263358</v>
      </c>
      <c r="G137" s="54">
        <v>226.09485869344823</v>
      </c>
      <c r="H137" s="54">
        <v>161.67856824857779</v>
      </c>
      <c r="I137" s="54">
        <v>342.97583456564234</v>
      </c>
      <c r="J137" s="53">
        <v>174</v>
      </c>
      <c r="K137" s="53">
        <v>116</v>
      </c>
      <c r="L137" s="53">
        <v>316</v>
      </c>
      <c r="M137" s="53">
        <v>157</v>
      </c>
      <c r="N137" s="53">
        <v>71</v>
      </c>
      <c r="O137" s="53">
        <v>257</v>
      </c>
      <c r="P137" s="54">
        <v>128</v>
      </c>
      <c r="Q137" s="54">
        <v>42</v>
      </c>
      <c r="R137" s="54">
        <v>275</v>
      </c>
      <c r="S137" s="53">
        <v>106</v>
      </c>
      <c r="T137" s="53">
        <v>36</v>
      </c>
      <c r="U137" s="53">
        <v>224</v>
      </c>
      <c r="V137" s="53">
        <v>-22</v>
      </c>
      <c r="W137" s="53">
        <v>-196</v>
      </c>
      <c r="X137" s="53">
        <v>124</v>
      </c>
      <c r="Y137" s="53" t="s">
        <v>423</v>
      </c>
      <c r="Z137" s="56">
        <v>915.04074105440134</v>
      </c>
      <c r="AA137" s="54">
        <v>688.09858838759055</v>
      </c>
      <c r="AB137" s="54">
        <v>1103.4397203006083</v>
      </c>
      <c r="AC137" s="54">
        <v>1025.972743829826</v>
      </c>
      <c r="AD137" s="54">
        <v>785.80859267808273</v>
      </c>
      <c r="AE137" s="54">
        <v>1263.2452994233788</v>
      </c>
      <c r="AF137" s="53">
        <v>852</v>
      </c>
      <c r="AG137" s="53">
        <v>645</v>
      </c>
      <c r="AH137" s="53">
        <v>1155</v>
      </c>
      <c r="AI137" s="53">
        <v>1117</v>
      </c>
      <c r="AJ137" s="53">
        <v>940</v>
      </c>
      <c r="AK137" s="53">
        <v>1363</v>
      </c>
      <c r="AL137" s="54">
        <v>754</v>
      </c>
      <c r="AM137" s="54">
        <v>536</v>
      </c>
      <c r="AN137" s="54">
        <v>1048</v>
      </c>
      <c r="AO137" s="53">
        <v>734</v>
      </c>
      <c r="AP137" s="53">
        <v>509</v>
      </c>
      <c r="AQ137" s="53">
        <v>1006</v>
      </c>
      <c r="AR137" s="53">
        <v>-20</v>
      </c>
      <c r="AS137" s="53">
        <v>-393</v>
      </c>
      <c r="AT137" s="53">
        <v>330</v>
      </c>
      <c r="AU137" s="53" t="s">
        <v>423</v>
      </c>
      <c r="AV137" s="56">
        <v>555.29491624736761</v>
      </c>
      <c r="AW137" s="54">
        <v>417.93001958577668</v>
      </c>
      <c r="AX137" s="54">
        <v>686.08508467879665</v>
      </c>
      <c r="AY137" s="54">
        <v>643.0785100761359</v>
      </c>
      <c r="AZ137" s="54">
        <v>470.32128987148013</v>
      </c>
      <c r="BA137" s="54">
        <v>853.93240774673154</v>
      </c>
      <c r="BB137" s="53">
        <v>736</v>
      </c>
      <c r="BC137" s="53">
        <v>466</v>
      </c>
      <c r="BD137" s="53">
        <v>888</v>
      </c>
      <c r="BE137" s="53">
        <v>912</v>
      </c>
      <c r="BF137" s="53">
        <v>754</v>
      </c>
      <c r="BG137" s="53">
        <v>1151</v>
      </c>
      <c r="BH137" s="54">
        <v>925</v>
      </c>
      <c r="BI137" s="54">
        <v>618</v>
      </c>
      <c r="BJ137" s="54">
        <v>1208</v>
      </c>
      <c r="BK137" s="53">
        <v>967</v>
      </c>
      <c r="BL137" s="53">
        <v>657</v>
      </c>
      <c r="BM137" s="53">
        <v>1300</v>
      </c>
      <c r="BN137" s="53">
        <v>42</v>
      </c>
      <c r="BO137" s="53">
        <v>-365</v>
      </c>
      <c r="BP137" s="53">
        <v>474</v>
      </c>
      <c r="BQ137" s="53" t="s">
        <v>423</v>
      </c>
    </row>
    <row r="138" spans="1:69" x14ac:dyDescent="0.45">
      <c r="A138" s="51" t="s">
        <v>373</v>
      </c>
      <c r="B138" s="49" t="s">
        <v>60</v>
      </c>
      <c r="C138" s="51" t="s">
        <v>166</v>
      </c>
      <c r="D138" s="56">
        <v>117.7530502060965</v>
      </c>
      <c r="E138" s="54">
        <v>105.03646699033867</v>
      </c>
      <c r="F138" s="54">
        <v>145.30153367938127</v>
      </c>
      <c r="G138" s="54">
        <v>77.176956250430848</v>
      </c>
      <c r="H138" s="54">
        <v>67.912955726539224</v>
      </c>
      <c r="I138" s="54">
        <v>137.6058502632809</v>
      </c>
      <c r="J138" s="53">
        <v>79</v>
      </c>
      <c r="K138" s="53">
        <v>39</v>
      </c>
      <c r="L138" s="53">
        <v>161</v>
      </c>
      <c r="M138" s="53">
        <v>60</v>
      </c>
      <c r="N138" s="53">
        <v>46</v>
      </c>
      <c r="O138" s="53">
        <v>118</v>
      </c>
      <c r="P138" s="54">
        <v>110</v>
      </c>
      <c r="Q138" s="54">
        <v>40</v>
      </c>
      <c r="R138" s="54">
        <v>249</v>
      </c>
      <c r="S138" s="53">
        <v>64</v>
      </c>
      <c r="T138" s="53">
        <v>33</v>
      </c>
      <c r="U138" s="53">
        <v>158</v>
      </c>
      <c r="V138" s="53">
        <v>-46</v>
      </c>
      <c r="W138" s="53">
        <v>-223</v>
      </c>
      <c r="X138" s="53">
        <v>80</v>
      </c>
      <c r="Y138" s="53" t="s">
        <v>423</v>
      </c>
      <c r="Z138" s="56">
        <v>373.58907801807106</v>
      </c>
      <c r="AA138" s="54">
        <v>330.07942212609447</v>
      </c>
      <c r="AB138" s="54">
        <v>418.75853850854583</v>
      </c>
      <c r="AC138" s="54">
        <v>308.9272257431893</v>
      </c>
      <c r="AD138" s="54">
        <v>258.48566179542917</v>
      </c>
      <c r="AE138" s="54">
        <v>352.51621144505071</v>
      </c>
      <c r="AF138" s="53">
        <v>298</v>
      </c>
      <c r="AG138" s="53">
        <v>269</v>
      </c>
      <c r="AH138" s="53">
        <v>446</v>
      </c>
      <c r="AI138" s="53">
        <v>399</v>
      </c>
      <c r="AJ138" s="53">
        <v>315</v>
      </c>
      <c r="AK138" s="53">
        <v>526</v>
      </c>
      <c r="AL138" s="54">
        <v>441</v>
      </c>
      <c r="AM138" s="54">
        <v>352</v>
      </c>
      <c r="AN138" s="54">
        <v>633</v>
      </c>
      <c r="AO138" s="53">
        <v>350</v>
      </c>
      <c r="AP138" s="53">
        <v>203</v>
      </c>
      <c r="AQ138" s="53">
        <v>615</v>
      </c>
      <c r="AR138" s="53">
        <v>-91</v>
      </c>
      <c r="AS138" s="53">
        <v>-355</v>
      </c>
      <c r="AT138" s="53">
        <v>162</v>
      </c>
      <c r="AU138" s="53" t="s">
        <v>423</v>
      </c>
      <c r="AV138" s="56">
        <v>474.65787177583235</v>
      </c>
      <c r="AW138" s="54">
        <v>427.92849516774248</v>
      </c>
      <c r="AX138" s="54">
        <v>536.00705696862349</v>
      </c>
      <c r="AY138" s="54">
        <v>415.89581800637995</v>
      </c>
      <c r="AZ138" s="54">
        <v>366.57402601084209</v>
      </c>
      <c r="BA138" s="54">
        <v>480.9501584083788</v>
      </c>
      <c r="BB138" s="53">
        <v>439</v>
      </c>
      <c r="BC138" s="53">
        <v>338</v>
      </c>
      <c r="BD138" s="53">
        <v>581</v>
      </c>
      <c r="BE138" s="53">
        <v>517</v>
      </c>
      <c r="BF138" s="53">
        <v>428</v>
      </c>
      <c r="BG138" s="53">
        <v>679</v>
      </c>
      <c r="BH138" s="54">
        <v>560</v>
      </c>
      <c r="BI138" s="54">
        <v>460</v>
      </c>
      <c r="BJ138" s="54">
        <v>796</v>
      </c>
      <c r="BK138" s="53">
        <v>725</v>
      </c>
      <c r="BL138" s="53">
        <v>444</v>
      </c>
      <c r="BM138" s="53">
        <v>1035</v>
      </c>
      <c r="BN138" s="53">
        <v>165</v>
      </c>
      <c r="BO138" s="53">
        <v>-223</v>
      </c>
      <c r="BP138" s="53">
        <v>474</v>
      </c>
      <c r="BQ138" s="53" t="s">
        <v>423</v>
      </c>
    </row>
    <row r="139" spans="1:69" x14ac:dyDescent="0.45">
      <c r="A139" s="51" t="s">
        <v>374</v>
      </c>
      <c r="B139" s="49" t="s">
        <v>60</v>
      </c>
      <c r="C139" s="51" t="s">
        <v>168</v>
      </c>
      <c r="D139" s="56">
        <v>83.944773346738586</v>
      </c>
      <c r="E139" s="54">
        <v>70.456852924810519</v>
      </c>
      <c r="F139" s="54">
        <v>188.87102961451347</v>
      </c>
      <c r="G139" s="54">
        <v>35.181874053337872</v>
      </c>
      <c r="H139" s="54">
        <v>21.049024893101997</v>
      </c>
      <c r="I139" s="54">
        <v>232.89285814375478</v>
      </c>
      <c r="J139" s="53">
        <v>58</v>
      </c>
      <c r="K139" s="53">
        <v>16</v>
      </c>
      <c r="L139" s="53">
        <v>118</v>
      </c>
      <c r="M139" s="53">
        <v>47</v>
      </c>
      <c r="N139" s="53">
        <v>17</v>
      </c>
      <c r="O139" s="53">
        <v>116</v>
      </c>
      <c r="P139" s="54">
        <v>71</v>
      </c>
      <c r="Q139" s="54">
        <v>14</v>
      </c>
      <c r="R139" s="54">
        <v>172</v>
      </c>
      <c r="S139" s="53">
        <v>18</v>
      </c>
      <c r="T139" s="53">
        <v>7</v>
      </c>
      <c r="U139" s="53">
        <v>84</v>
      </c>
      <c r="V139" s="53">
        <v>-53</v>
      </c>
      <c r="W139" s="53">
        <v>-177</v>
      </c>
      <c r="X139" s="53">
        <v>48</v>
      </c>
      <c r="Y139" s="53" t="s">
        <v>423</v>
      </c>
      <c r="Z139" s="56">
        <v>407.67318730426246</v>
      </c>
      <c r="AA139" s="54">
        <v>337.77653921820945</v>
      </c>
      <c r="AB139" s="54">
        <v>484.80960235340751</v>
      </c>
      <c r="AC139" s="54">
        <v>341.44418284489228</v>
      </c>
      <c r="AD139" s="54">
        <v>234.2599349429353</v>
      </c>
      <c r="AE139" s="54">
        <v>417.25533827414091</v>
      </c>
      <c r="AF139" s="53">
        <v>305</v>
      </c>
      <c r="AG139" s="53">
        <v>238</v>
      </c>
      <c r="AH139" s="53">
        <v>379</v>
      </c>
      <c r="AI139" s="53">
        <v>329</v>
      </c>
      <c r="AJ139" s="53">
        <v>238</v>
      </c>
      <c r="AK139" s="53">
        <v>504</v>
      </c>
      <c r="AL139" s="54">
        <v>335</v>
      </c>
      <c r="AM139" s="54">
        <v>216</v>
      </c>
      <c r="AN139" s="54">
        <v>526</v>
      </c>
      <c r="AO139" s="53">
        <v>229</v>
      </c>
      <c r="AP139" s="53">
        <v>139</v>
      </c>
      <c r="AQ139" s="53">
        <v>411</v>
      </c>
      <c r="AR139" s="53">
        <v>-106</v>
      </c>
      <c r="AS139" s="53">
        <v>-321</v>
      </c>
      <c r="AT139" s="53">
        <v>131</v>
      </c>
      <c r="AU139" s="53" t="s">
        <v>423</v>
      </c>
      <c r="AV139" s="56">
        <v>240.38203934899903</v>
      </c>
      <c r="AW139" s="54">
        <v>195.41887256508377</v>
      </c>
      <c r="AX139" s="54">
        <v>293.01569382635716</v>
      </c>
      <c r="AY139" s="54">
        <v>265.37394310176984</v>
      </c>
      <c r="AZ139" s="54">
        <v>180.23735671881676</v>
      </c>
      <c r="BA139" s="54">
        <v>329.12206683727152</v>
      </c>
      <c r="BB139" s="53">
        <v>386</v>
      </c>
      <c r="BC139" s="53">
        <v>331</v>
      </c>
      <c r="BD139" s="53">
        <v>534</v>
      </c>
      <c r="BE139" s="53">
        <v>507</v>
      </c>
      <c r="BF139" s="53">
        <v>357</v>
      </c>
      <c r="BG139" s="53">
        <v>736</v>
      </c>
      <c r="BH139" s="54">
        <v>530</v>
      </c>
      <c r="BI139" s="54">
        <v>377</v>
      </c>
      <c r="BJ139" s="54">
        <v>763</v>
      </c>
      <c r="BK139" s="53">
        <v>578</v>
      </c>
      <c r="BL139" s="53">
        <v>413</v>
      </c>
      <c r="BM139" s="53">
        <v>789</v>
      </c>
      <c r="BN139" s="53">
        <v>48</v>
      </c>
      <c r="BO139" s="53">
        <v>-208</v>
      </c>
      <c r="BP139" s="53">
        <v>303</v>
      </c>
      <c r="BQ139" s="53" t="s">
        <v>423</v>
      </c>
    </row>
    <row r="140" spans="1:69" x14ac:dyDescent="0.45">
      <c r="A140" s="51" t="s">
        <v>376</v>
      </c>
      <c r="B140" s="49" t="s">
        <v>60</v>
      </c>
      <c r="C140" s="51" t="s">
        <v>176</v>
      </c>
      <c r="D140" s="56">
        <v>375.8728106687924</v>
      </c>
      <c r="E140" s="54">
        <v>326.48081389044211</v>
      </c>
      <c r="F140" s="54">
        <v>474.34119943235544</v>
      </c>
      <c r="G140" s="54">
        <v>251.49431504816451</v>
      </c>
      <c r="H140" s="54">
        <v>168.16844306598955</v>
      </c>
      <c r="I140" s="54">
        <v>361.4486318045</v>
      </c>
      <c r="J140" s="53">
        <v>279</v>
      </c>
      <c r="K140" s="53">
        <v>117</v>
      </c>
      <c r="L140" s="53">
        <v>595</v>
      </c>
      <c r="M140" s="53">
        <v>267</v>
      </c>
      <c r="N140" s="53">
        <v>150</v>
      </c>
      <c r="O140" s="53">
        <v>518</v>
      </c>
      <c r="P140" s="54">
        <v>195</v>
      </c>
      <c r="Q140" s="54">
        <v>130</v>
      </c>
      <c r="R140" s="54">
        <v>343</v>
      </c>
      <c r="S140" s="53">
        <v>133</v>
      </c>
      <c r="T140" s="53">
        <v>59</v>
      </c>
      <c r="U140" s="53">
        <v>417</v>
      </c>
      <c r="V140" s="53">
        <v>-62</v>
      </c>
      <c r="W140" s="53">
        <v>-401</v>
      </c>
      <c r="X140" s="53">
        <v>233</v>
      </c>
      <c r="Y140" s="53" t="s">
        <v>423</v>
      </c>
      <c r="Z140" s="56">
        <v>1272.8713121653691</v>
      </c>
      <c r="AA140" s="54">
        <v>1162.0947140111039</v>
      </c>
      <c r="AB140" s="54">
        <v>1451.1277218926048</v>
      </c>
      <c r="AC140" s="54">
        <v>1232.2244743959234</v>
      </c>
      <c r="AD140" s="54">
        <v>830.24897140344035</v>
      </c>
      <c r="AE140" s="54">
        <v>1673.5467852780082</v>
      </c>
      <c r="AF140" s="53">
        <v>1348</v>
      </c>
      <c r="AG140" s="53">
        <v>875</v>
      </c>
      <c r="AH140" s="53">
        <v>1970</v>
      </c>
      <c r="AI140" s="53">
        <v>1322</v>
      </c>
      <c r="AJ140" s="53">
        <v>838</v>
      </c>
      <c r="AK140" s="53">
        <v>1985</v>
      </c>
      <c r="AL140" s="54">
        <v>1022</v>
      </c>
      <c r="AM140" s="54">
        <v>891</v>
      </c>
      <c r="AN140" s="54">
        <v>1184</v>
      </c>
      <c r="AO140" s="53">
        <v>964</v>
      </c>
      <c r="AP140" s="53">
        <v>538</v>
      </c>
      <c r="AQ140" s="53">
        <v>1621</v>
      </c>
      <c r="AR140" s="53">
        <v>-58</v>
      </c>
      <c r="AS140" s="53">
        <v>-584</v>
      </c>
      <c r="AT140" s="53">
        <v>608</v>
      </c>
      <c r="AU140" s="53" t="s">
        <v>423</v>
      </c>
      <c r="AV140" s="56">
        <v>1130.2558771658387</v>
      </c>
      <c r="AW140" s="54">
        <v>1025.5326192004668</v>
      </c>
      <c r="AX140" s="54">
        <v>1295.159940417944</v>
      </c>
      <c r="AY140" s="54">
        <v>1380.5802411742106</v>
      </c>
      <c r="AZ140" s="54">
        <v>909.84432242525963</v>
      </c>
      <c r="BA140" s="54">
        <v>1906.1064008907058</v>
      </c>
      <c r="BB140" s="53">
        <v>1537</v>
      </c>
      <c r="BC140" s="53">
        <v>938</v>
      </c>
      <c r="BD140" s="53">
        <v>2236</v>
      </c>
      <c r="BE140" s="53">
        <v>1812</v>
      </c>
      <c r="BF140" s="53">
        <v>1105</v>
      </c>
      <c r="BG140" s="53">
        <v>2447</v>
      </c>
      <c r="BH140" s="54">
        <v>1462</v>
      </c>
      <c r="BI140" s="54">
        <v>1304</v>
      </c>
      <c r="BJ140" s="54">
        <v>1653</v>
      </c>
      <c r="BK140" s="53">
        <v>2078</v>
      </c>
      <c r="BL140" s="53">
        <v>1286</v>
      </c>
      <c r="BM140" s="53">
        <v>3003</v>
      </c>
      <c r="BN140" s="53">
        <v>616</v>
      </c>
      <c r="BO140" s="53">
        <v>-348</v>
      </c>
      <c r="BP140" s="53">
        <v>1514</v>
      </c>
      <c r="BQ140" s="53" t="s">
        <v>423</v>
      </c>
    </row>
    <row r="141" spans="1:69" x14ac:dyDescent="0.45">
      <c r="A141" s="51" t="s">
        <v>377</v>
      </c>
      <c r="B141" s="49" t="s">
        <v>60</v>
      </c>
      <c r="C141" s="51" t="s">
        <v>179</v>
      </c>
      <c r="D141" s="56">
        <v>175.15834486016328</v>
      </c>
      <c r="E141" s="54">
        <v>162.81356281092502</v>
      </c>
      <c r="F141" s="54">
        <v>195.42300628566511</v>
      </c>
      <c r="G141" s="54">
        <v>225.82006554668479</v>
      </c>
      <c r="H141" s="54">
        <v>176.10215784125023</v>
      </c>
      <c r="I141" s="54">
        <v>647.96005841246676</v>
      </c>
      <c r="J141" s="53">
        <v>152</v>
      </c>
      <c r="K141" s="53">
        <v>102</v>
      </c>
      <c r="L141" s="53">
        <v>284</v>
      </c>
      <c r="M141" s="53">
        <v>144</v>
      </c>
      <c r="N141" s="53">
        <v>68</v>
      </c>
      <c r="O141" s="53">
        <v>223</v>
      </c>
      <c r="P141" s="54">
        <v>119</v>
      </c>
      <c r="Q141" s="54">
        <v>53</v>
      </c>
      <c r="R141" s="54">
        <v>267</v>
      </c>
      <c r="S141" s="53">
        <v>119</v>
      </c>
      <c r="T141" s="53">
        <v>45</v>
      </c>
      <c r="U141" s="53">
        <v>210</v>
      </c>
      <c r="V141" s="53">
        <v>0</v>
      </c>
      <c r="W141" s="53">
        <v>-163</v>
      </c>
      <c r="X141" s="53">
        <v>128</v>
      </c>
      <c r="Y141" s="53" t="s">
        <v>423</v>
      </c>
      <c r="Z141" s="56">
        <v>930.45072171757101</v>
      </c>
      <c r="AA141" s="54">
        <v>873.5419287063437</v>
      </c>
      <c r="AB141" s="54">
        <v>1000.6242340431161</v>
      </c>
      <c r="AC141" s="54">
        <v>812.84841886681534</v>
      </c>
      <c r="AD141" s="54">
        <v>624.79407875756351</v>
      </c>
      <c r="AE141" s="54">
        <v>899.97725265915506</v>
      </c>
      <c r="AF141" s="53">
        <v>906</v>
      </c>
      <c r="AG141" s="53">
        <v>728</v>
      </c>
      <c r="AH141" s="53">
        <v>1184</v>
      </c>
      <c r="AI141" s="53">
        <v>868</v>
      </c>
      <c r="AJ141" s="53">
        <v>686</v>
      </c>
      <c r="AK141" s="53">
        <v>1050</v>
      </c>
      <c r="AL141" s="54">
        <v>800</v>
      </c>
      <c r="AM141" s="54">
        <v>640</v>
      </c>
      <c r="AN141" s="54">
        <v>1007</v>
      </c>
      <c r="AO141" s="53">
        <v>592</v>
      </c>
      <c r="AP141" s="53">
        <v>423</v>
      </c>
      <c r="AQ141" s="53">
        <v>773</v>
      </c>
      <c r="AR141" s="53">
        <v>-208</v>
      </c>
      <c r="AS141" s="53">
        <v>-480</v>
      </c>
      <c r="AT141" s="53">
        <v>36</v>
      </c>
      <c r="AU141" s="53" t="s">
        <v>423</v>
      </c>
      <c r="AV141" s="56">
        <v>951.39093342226545</v>
      </c>
      <c r="AW141" s="54">
        <v>898.41804061395612</v>
      </c>
      <c r="AX141" s="54">
        <v>1028.1409584017113</v>
      </c>
      <c r="AY141" s="54">
        <v>1029.3315155864998</v>
      </c>
      <c r="AZ141" s="54">
        <v>791.78430420112329</v>
      </c>
      <c r="BA141" s="54">
        <v>1137.4606068798935</v>
      </c>
      <c r="BB141" s="53">
        <v>1292</v>
      </c>
      <c r="BC141" s="53">
        <v>1097</v>
      </c>
      <c r="BD141" s="53">
        <v>1671</v>
      </c>
      <c r="BE141" s="53">
        <v>1438</v>
      </c>
      <c r="BF141" s="53">
        <v>1232</v>
      </c>
      <c r="BG141" s="53">
        <v>1663</v>
      </c>
      <c r="BH141" s="54">
        <v>1591</v>
      </c>
      <c r="BI141" s="54">
        <v>1382</v>
      </c>
      <c r="BJ141" s="54">
        <v>1944</v>
      </c>
      <c r="BK141" s="53">
        <v>1610</v>
      </c>
      <c r="BL141" s="53">
        <v>1340</v>
      </c>
      <c r="BM141" s="53">
        <v>1889</v>
      </c>
      <c r="BN141" s="53">
        <v>19</v>
      </c>
      <c r="BO141" s="53">
        <v>-421</v>
      </c>
      <c r="BP141" s="53">
        <v>392</v>
      </c>
      <c r="BQ141" s="53" t="s">
        <v>423</v>
      </c>
    </row>
    <row r="142" spans="1:69" x14ac:dyDescent="0.45">
      <c r="A142" s="51" t="s">
        <v>378</v>
      </c>
      <c r="B142" s="49" t="s">
        <v>60</v>
      </c>
      <c r="C142" s="51" t="s">
        <v>186</v>
      </c>
      <c r="D142" s="56">
        <v>84.972744212437334</v>
      </c>
      <c r="E142" s="54">
        <v>61.186631060790134</v>
      </c>
      <c r="F142" s="54">
        <v>156.45403654738325</v>
      </c>
      <c r="G142" s="54">
        <v>35.805583819183205</v>
      </c>
      <c r="H142" s="54">
        <v>26.97614268488687</v>
      </c>
      <c r="I142" s="54">
        <v>133.12344270856909</v>
      </c>
      <c r="J142" s="53">
        <v>67</v>
      </c>
      <c r="K142" s="53">
        <v>25</v>
      </c>
      <c r="L142" s="53">
        <v>136</v>
      </c>
      <c r="M142" s="53">
        <v>55</v>
      </c>
      <c r="N142" s="53">
        <v>29</v>
      </c>
      <c r="O142" s="53">
        <v>107</v>
      </c>
      <c r="P142" s="54">
        <v>44</v>
      </c>
      <c r="Q142" s="54">
        <v>27</v>
      </c>
      <c r="R142" s="54">
        <v>131</v>
      </c>
      <c r="S142" s="53">
        <v>56</v>
      </c>
      <c r="T142" s="53">
        <v>21</v>
      </c>
      <c r="U142" s="53">
        <v>129</v>
      </c>
      <c r="V142" s="53">
        <v>12</v>
      </c>
      <c r="W142" s="53">
        <v>-90</v>
      </c>
      <c r="X142" s="53">
        <v>84</v>
      </c>
      <c r="Y142" s="53" t="s">
        <v>423</v>
      </c>
      <c r="Z142" s="56">
        <v>322.97244201772554</v>
      </c>
      <c r="AA142" s="54">
        <v>232.0573742212743</v>
      </c>
      <c r="AB142" s="54">
        <v>412.76717360652401</v>
      </c>
      <c r="AC142" s="54">
        <v>304.75567957826991</v>
      </c>
      <c r="AD142" s="54">
        <v>204.42071348244147</v>
      </c>
      <c r="AE142" s="54">
        <v>409.99439328142165</v>
      </c>
      <c r="AF142" s="53">
        <v>264</v>
      </c>
      <c r="AG142" s="53">
        <v>223</v>
      </c>
      <c r="AH142" s="53">
        <v>408</v>
      </c>
      <c r="AI142" s="53">
        <v>268</v>
      </c>
      <c r="AJ142" s="53">
        <v>171</v>
      </c>
      <c r="AK142" s="53">
        <v>383</v>
      </c>
      <c r="AL142" s="54">
        <v>250</v>
      </c>
      <c r="AM142" s="54">
        <v>190</v>
      </c>
      <c r="AN142" s="54">
        <v>342</v>
      </c>
      <c r="AO142" s="53">
        <v>304</v>
      </c>
      <c r="AP142" s="53">
        <v>176</v>
      </c>
      <c r="AQ142" s="53">
        <v>451</v>
      </c>
      <c r="AR142" s="53">
        <v>54</v>
      </c>
      <c r="AS142" s="53">
        <v>-107</v>
      </c>
      <c r="AT142" s="53">
        <v>207</v>
      </c>
      <c r="AU142" s="53" t="s">
        <v>423</v>
      </c>
      <c r="AV142" s="56">
        <v>502.55884479652218</v>
      </c>
      <c r="AW142" s="54">
        <v>386.70171452153966</v>
      </c>
      <c r="AX142" s="54">
        <v>610.17315010107552</v>
      </c>
      <c r="AY142" s="54">
        <v>344.21359511429824</v>
      </c>
      <c r="AZ142" s="54">
        <v>228.37008814611698</v>
      </c>
      <c r="BA142" s="54">
        <v>437.68421471414143</v>
      </c>
      <c r="BB142" s="53">
        <v>488</v>
      </c>
      <c r="BC142" s="53">
        <v>371</v>
      </c>
      <c r="BD142" s="53">
        <v>609</v>
      </c>
      <c r="BE142" s="53">
        <v>517</v>
      </c>
      <c r="BF142" s="53">
        <v>391</v>
      </c>
      <c r="BG142" s="53">
        <v>664</v>
      </c>
      <c r="BH142" s="54">
        <v>471</v>
      </c>
      <c r="BI142" s="54">
        <v>383</v>
      </c>
      <c r="BJ142" s="54">
        <v>634</v>
      </c>
      <c r="BK142" s="53">
        <v>539</v>
      </c>
      <c r="BL142" s="53">
        <v>383</v>
      </c>
      <c r="BM142" s="53">
        <v>717</v>
      </c>
      <c r="BN142" s="53">
        <v>68</v>
      </c>
      <c r="BO142" s="53">
        <v>-184</v>
      </c>
      <c r="BP142" s="53">
        <v>261</v>
      </c>
      <c r="BQ142" s="53" t="s">
        <v>423</v>
      </c>
    </row>
    <row r="143" spans="1:69" x14ac:dyDescent="0.45">
      <c r="A143" s="51" t="s">
        <v>379</v>
      </c>
      <c r="B143" s="49" t="s">
        <v>60</v>
      </c>
      <c r="C143" s="51" t="s">
        <v>192</v>
      </c>
      <c r="D143" s="56">
        <v>398.80668395704089</v>
      </c>
      <c r="E143" s="54">
        <v>255.55761747520953</v>
      </c>
      <c r="F143" s="54">
        <v>670.97322766850027</v>
      </c>
      <c r="G143" s="54">
        <v>173.93763295062567</v>
      </c>
      <c r="H143" s="54">
        <v>140.04815752095806</v>
      </c>
      <c r="I143" s="54">
        <v>231.02121494506531</v>
      </c>
      <c r="J143" s="53">
        <v>190</v>
      </c>
      <c r="K143" s="53">
        <v>82</v>
      </c>
      <c r="L143" s="53">
        <v>272</v>
      </c>
      <c r="M143" s="53">
        <v>107</v>
      </c>
      <c r="N143" s="53">
        <v>76</v>
      </c>
      <c r="O143" s="53">
        <v>178</v>
      </c>
      <c r="P143" s="54">
        <v>82</v>
      </c>
      <c r="Q143" s="54">
        <v>63</v>
      </c>
      <c r="R143" s="54">
        <v>131</v>
      </c>
      <c r="S143" s="53">
        <v>74</v>
      </c>
      <c r="T143" s="53">
        <v>35</v>
      </c>
      <c r="U143" s="53">
        <v>166</v>
      </c>
      <c r="V143" s="53">
        <v>-8</v>
      </c>
      <c r="W143" s="53">
        <v>-114</v>
      </c>
      <c r="X143" s="53">
        <v>83</v>
      </c>
      <c r="Y143" s="53" t="s">
        <v>423</v>
      </c>
      <c r="Z143" s="56">
        <v>934.62052759896881</v>
      </c>
      <c r="AA143" s="54">
        <v>731.48473495269195</v>
      </c>
      <c r="AB143" s="54">
        <v>1100.1030054030732</v>
      </c>
      <c r="AC143" s="54">
        <v>1052.1762816781879</v>
      </c>
      <c r="AD143" s="54">
        <v>850.45671578219583</v>
      </c>
      <c r="AE143" s="54">
        <v>1240.8316973675965</v>
      </c>
      <c r="AF143" s="53">
        <v>824</v>
      </c>
      <c r="AG143" s="53">
        <v>622</v>
      </c>
      <c r="AH143" s="53">
        <v>973</v>
      </c>
      <c r="AI143" s="53">
        <v>880</v>
      </c>
      <c r="AJ143" s="53">
        <v>753</v>
      </c>
      <c r="AK143" s="53">
        <v>1040</v>
      </c>
      <c r="AL143" s="54">
        <v>798</v>
      </c>
      <c r="AM143" s="54">
        <v>688</v>
      </c>
      <c r="AN143" s="54">
        <v>980</v>
      </c>
      <c r="AO143" s="53">
        <v>694</v>
      </c>
      <c r="AP143" s="53">
        <v>533</v>
      </c>
      <c r="AQ143" s="53">
        <v>946</v>
      </c>
      <c r="AR143" s="53">
        <v>-104</v>
      </c>
      <c r="AS143" s="53">
        <v>-343</v>
      </c>
      <c r="AT143" s="53">
        <v>178</v>
      </c>
      <c r="AU143" s="53" t="s">
        <v>423</v>
      </c>
      <c r="AV143" s="56">
        <v>555.07749313200679</v>
      </c>
      <c r="AW143" s="54">
        <v>431.93314945049485</v>
      </c>
      <c r="AX143" s="54">
        <v>661.60570831229813</v>
      </c>
      <c r="AY143" s="54">
        <v>801.25332176552149</v>
      </c>
      <c r="AZ143" s="54">
        <v>655.53690637423256</v>
      </c>
      <c r="BA143" s="54">
        <v>971.0082923174657</v>
      </c>
      <c r="BB143" s="53">
        <v>674</v>
      </c>
      <c r="BC143" s="53">
        <v>538</v>
      </c>
      <c r="BD143" s="53">
        <v>905</v>
      </c>
      <c r="BE143" s="53">
        <v>754</v>
      </c>
      <c r="BF143" s="53">
        <v>642</v>
      </c>
      <c r="BG143" s="53">
        <v>917</v>
      </c>
      <c r="BH143" s="54">
        <v>747</v>
      </c>
      <c r="BI143" s="54">
        <v>638</v>
      </c>
      <c r="BJ143" s="54">
        <v>891</v>
      </c>
      <c r="BK143" s="53">
        <v>973</v>
      </c>
      <c r="BL143" s="53">
        <v>765</v>
      </c>
      <c r="BM143" s="53">
        <v>1229</v>
      </c>
      <c r="BN143" s="53">
        <v>226</v>
      </c>
      <c r="BO143" s="53">
        <v>-32</v>
      </c>
      <c r="BP143" s="53">
        <v>509</v>
      </c>
      <c r="BQ143" s="53" t="s">
        <v>423</v>
      </c>
    </row>
    <row r="144" spans="1:69" x14ac:dyDescent="0.45">
      <c r="A144" s="51" t="s">
        <v>381</v>
      </c>
      <c r="B144" s="49" t="s">
        <v>60</v>
      </c>
      <c r="C144" s="51" t="s">
        <v>196</v>
      </c>
      <c r="D144" s="56">
        <v>219.21143463083499</v>
      </c>
      <c r="E144" s="54">
        <v>175.61055335022508</v>
      </c>
      <c r="F144" s="54">
        <v>447.55008821342801</v>
      </c>
      <c r="G144" s="54">
        <v>108.18770734701948</v>
      </c>
      <c r="H144" s="54">
        <v>83.707285324565746</v>
      </c>
      <c r="I144" s="54">
        <v>226.01603933880665</v>
      </c>
      <c r="J144" s="53">
        <v>111</v>
      </c>
      <c r="K144" s="53">
        <v>70</v>
      </c>
      <c r="L144" s="53">
        <v>223</v>
      </c>
      <c r="M144" s="53">
        <v>208</v>
      </c>
      <c r="N144" s="53">
        <v>103</v>
      </c>
      <c r="O144" s="53">
        <v>470</v>
      </c>
      <c r="P144" s="54">
        <v>185</v>
      </c>
      <c r="Q144" s="54">
        <v>44</v>
      </c>
      <c r="R144" s="54">
        <v>444</v>
      </c>
      <c r="S144" s="53">
        <v>94</v>
      </c>
      <c r="T144" s="53">
        <v>34</v>
      </c>
      <c r="U144" s="53">
        <v>289</v>
      </c>
      <c r="V144" s="53">
        <v>-91</v>
      </c>
      <c r="W144" s="53">
        <v>-408</v>
      </c>
      <c r="X144" s="53">
        <v>171</v>
      </c>
      <c r="Y144" s="53" t="s">
        <v>423</v>
      </c>
      <c r="Z144" s="56">
        <v>967.80131675130042</v>
      </c>
      <c r="AA144" s="54">
        <v>795.82476334803857</v>
      </c>
      <c r="AB144" s="54">
        <v>1219.7159259066239</v>
      </c>
      <c r="AC144" s="54">
        <v>951.07002113088959</v>
      </c>
      <c r="AD144" s="54">
        <v>777.37827187038295</v>
      </c>
      <c r="AE144" s="54">
        <v>1178.1749648465354</v>
      </c>
      <c r="AF144" s="53">
        <v>805</v>
      </c>
      <c r="AG144" s="53">
        <v>524</v>
      </c>
      <c r="AH144" s="53">
        <v>1082</v>
      </c>
      <c r="AI144" s="53">
        <v>719</v>
      </c>
      <c r="AJ144" s="53">
        <v>438</v>
      </c>
      <c r="AK144" s="53">
        <v>988</v>
      </c>
      <c r="AL144" s="54">
        <v>663</v>
      </c>
      <c r="AM144" s="54">
        <v>364</v>
      </c>
      <c r="AN144" s="54">
        <v>1051</v>
      </c>
      <c r="AO144" s="53">
        <v>504</v>
      </c>
      <c r="AP144" s="53">
        <v>290</v>
      </c>
      <c r="AQ144" s="53">
        <v>959</v>
      </c>
      <c r="AR144" s="53">
        <v>-159</v>
      </c>
      <c r="AS144" s="53">
        <v>-592</v>
      </c>
      <c r="AT144" s="53">
        <v>428</v>
      </c>
      <c r="AU144" s="53" t="s">
        <v>423</v>
      </c>
      <c r="AV144" s="56">
        <v>856.98724861786445</v>
      </c>
      <c r="AW144" s="54">
        <v>683.11542619440934</v>
      </c>
      <c r="AX144" s="54">
        <v>1044.5600527845436</v>
      </c>
      <c r="AY144" s="54">
        <v>650.74227152209096</v>
      </c>
      <c r="AZ144" s="54">
        <v>492.49257695228528</v>
      </c>
      <c r="BA144" s="54">
        <v>824.93740695825932</v>
      </c>
      <c r="BB144" s="53">
        <v>950</v>
      </c>
      <c r="BC144" s="53">
        <v>666</v>
      </c>
      <c r="BD144" s="53">
        <v>1291</v>
      </c>
      <c r="BE144" s="53">
        <v>1073</v>
      </c>
      <c r="BF144" s="53">
        <v>756</v>
      </c>
      <c r="BG144" s="53">
        <v>1436</v>
      </c>
      <c r="BH144" s="54">
        <v>1237</v>
      </c>
      <c r="BI144" s="54">
        <v>823</v>
      </c>
      <c r="BJ144" s="54">
        <v>1711</v>
      </c>
      <c r="BK144" s="53">
        <v>1193</v>
      </c>
      <c r="BL144" s="53">
        <v>773</v>
      </c>
      <c r="BM144" s="53">
        <v>1680</v>
      </c>
      <c r="BN144" s="53">
        <v>-44</v>
      </c>
      <c r="BO144" s="53">
        <v>-664</v>
      </c>
      <c r="BP144" s="53">
        <v>543</v>
      </c>
      <c r="BQ144" s="53" t="s">
        <v>423</v>
      </c>
    </row>
    <row r="145" spans="1:69" x14ac:dyDescent="0.45">
      <c r="A145" s="51" t="s">
        <v>382</v>
      </c>
      <c r="B145" s="49" t="s">
        <v>60</v>
      </c>
      <c r="C145" s="51" t="s">
        <v>205</v>
      </c>
      <c r="D145" s="56">
        <v>239.5767755080843</v>
      </c>
      <c r="E145" s="54">
        <v>207.41205561670881</v>
      </c>
      <c r="F145" s="54">
        <v>295.37333528885546</v>
      </c>
      <c r="G145" s="54">
        <v>300.63301629800822</v>
      </c>
      <c r="H145" s="54">
        <v>203.50804560925638</v>
      </c>
      <c r="I145" s="54">
        <v>498.23074114378943</v>
      </c>
      <c r="J145" s="53">
        <v>114</v>
      </c>
      <c r="K145" s="53">
        <v>97</v>
      </c>
      <c r="L145" s="53">
        <v>200</v>
      </c>
      <c r="M145" s="53">
        <v>258</v>
      </c>
      <c r="N145" s="53">
        <v>144</v>
      </c>
      <c r="O145" s="53">
        <v>490</v>
      </c>
      <c r="P145" s="54">
        <v>141</v>
      </c>
      <c r="Q145" s="54">
        <v>90</v>
      </c>
      <c r="R145" s="54">
        <v>251</v>
      </c>
      <c r="S145" s="53">
        <v>123</v>
      </c>
      <c r="T145" s="53">
        <v>41</v>
      </c>
      <c r="U145" s="53">
        <v>220</v>
      </c>
      <c r="V145" s="53">
        <v>-18</v>
      </c>
      <c r="W145" s="53">
        <v>-155</v>
      </c>
      <c r="X145" s="53">
        <v>97</v>
      </c>
      <c r="Y145" s="53" t="s">
        <v>423</v>
      </c>
      <c r="Z145" s="56">
        <v>972.77048705810773</v>
      </c>
      <c r="AA145" s="54">
        <v>868.5079249896462</v>
      </c>
      <c r="AB145" s="54">
        <v>1132.5187932672736</v>
      </c>
      <c r="AC145" s="54">
        <v>1040.0474691228123</v>
      </c>
      <c r="AD145" s="54">
        <v>845.67546026908383</v>
      </c>
      <c r="AE145" s="54">
        <v>1215.4512527392828</v>
      </c>
      <c r="AF145" s="53">
        <v>768</v>
      </c>
      <c r="AG145" s="53">
        <v>640</v>
      </c>
      <c r="AH145" s="53">
        <v>982</v>
      </c>
      <c r="AI145" s="53">
        <v>679</v>
      </c>
      <c r="AJ145" s="53">
        <v>536</v>
      </c>
      <c r="AK145" s="53">
        <v>827</v>
      </c>
      <c r="AL145" s="54">
        <v>698</v>
      </c>
      <c r="AM145" s="54">
        <v>545</v>
      </c>
      <c r="AN145" s="54">
        <v>922</v>
      </c>
      <c r="AO145" s="53">
        <v>596</v>
      </c>
      <c r="AP145" s="53">
        <v>414</v>
      </c>
      <c r="AQ145" s="53">
        <v>801</v>
      </c>
      <c r="AR145" s="53">
        <v>-102</v>
      </c>
      <c r="AS145" s="53">
        <v>-399</v>
      </c>
      <c r="AT145" s="53">
        <v>167</v>
      </c>
      <c r="AU145" s="53" t="s">
        <v>423</v>
      </c>
      <c r="AV145" s="56">
        <v>799.65273743380783</v>
      </c>
      <c r="AW145" s="54">
        <v>713.5931210897653</v>
      </c>
      <c r="AX145" s="54">
        <v>945.17732161407264</v>
      </c>
      <c r="AY145" s="54">
        <v>646.31498500577493</v>
      </c>
      <c r="AZ145" s="54">
        <v>524.13163603944213</v>
      </c>
      <c r="BA145" s="54">
        <v>773.246428838513</v>
      </c>
      <c r="BB145" s="53">
        <v>941</v>
      </c>
      <c r="BC145" s="53">
        <v>709</v>
      </c>
      <c r="BD145" s="53">
        <v>1100</v>
      </c>
      <c r="BE145" s="53">
        <v>916</v>
      </c>
      <c r="BF145" s="53">
        <v>718</v>
      </c>
      <c r="BG145" s="53">
        <v>1094</v>
      </c>
      <c r="BH145" s="54">
        <v>1065</v>
      </c>
      <c r="BI145" s="54">
        <v>869</v>
      </c>
      <c r="BJ145" s="54">
        <v>1314</v>
      </c>
      <c r="BK145" s="53">
        <v>1113</v>
      </c>
      <c r="BL145" s="53">
        <v>852</v>
      </c>
      <c r="BM145" s="53">
        <v>1390</v>
      </c>
      <c r="BN145" s="53">
        <v>48</v>
      </c>
      <c r="BO145" s="53">
        <v>-315</v>
      </c>
      <c r="BP145" s="53">
        <v>391</v>
      </c>
      <c r="BQ145" s="53" t="s">
        <v>423</v>
      </c>
    </row>
    <row r="146" spans="1:69" x14ac:dyDescent="0.45">
      <c r="A146" s="51" t="s">
        <v>383</v>
      </c>
      <c r="B146" s="49" t="s">
        <v>60</v>
      </c>
      <c r="C146" s="51" t="s">
        <v>206</v>
      </c>
      <c r="D146" s="56">
        <v>194.59211253937153</v>
      </c>
      <c r="E146" s="54">
        <v>147</v>
      </c>
      <c r="F146" s="54">
        <v>259.3731797074629</v>
      </c>
      <c r="G146" s="54">
        <v>161.44354309460726</v>
      </c>
      <c r="H146" s="54">
        <v>136.01282656730052</v>
      </c>
      <c r="I146" s="54">
        <v>222.34785749651692</v>
      </c>
      <c r="J146" s="53">
        <v>208</v>
      </c>
      <c r="K146" s="53">
        <v>81</v>
      </c>
      <c r="L146" s="53">
        <v>393</v>
      </c>
      <c r="M146" s="53">
        <v>185</v>
      </c>
      <c r="N146" s="53">
        <v>72</v>
      </c>
      <c r="O146" s="53">
        <v>347</v>
      </c>
      <c r="P146" s="54">
        <v>100</v>
      </c>
      <c r="Q146" s="54">
        <v>58</v>
      </c>
      <c r="R146" s="54">
        <v>202</v>
      </c>
      <c r="S146" s="53">
        <v>82</v>
      </c>
      <c r="T146" s="53">
        <v>34</v>
      </c>
      <c r="U146" s="53">
        <v>252</v>
      </c>
      <c r="V146" s="53">
        <v>-18</v>
      </c>
      <c r="W146" s="53">
        <v>-200</v>
      </c>
      <c r="X146" s="53">
        <v>162</v>
      </c>
      <c r="Y146" s="53" t="s">
        <v>423</v>
      </c>
      <c r="Z146" s="56">
        <v>1109.5887495778284</v>
      </c>
      <c r="AA146" s="54">
        <v>787.83777932343321</v>
      </c>
      <c r="AB146" s="54">
        <v>1457.5448292439944</v>
      </c>
      <c r="AC146" s="54">
        <v>990.8261505155582</v>
      </c>
      <c r="AD146" s="54">
        <v>817.46925149369758</v>
      </c>
      <c r="AE146" s="54">
        <v>1280.7312246083488</v>
      </c>
      <c r="AF146" s="53">
        <v>955</v>
      </c>
      <c r="AG146" s="53">
        <v>670</v>
      </c>
      <c r="AH146" s="53">
        <v>1327</v>
      </c>
      <c r="AI146" s="53">
        <v>1012</v>
      </c>
      <c r="AJ146" s="53">
        <v>702</v>
      </c>
      <c r="AK146" s="53">
        <v>1339</v>
      </c>
      <c r="AL146" s="54">
        <v>849</v>
      </c>
      <c r="AM146" s="54">
        <v>594</v>
      </c>
      <c r="AN146" s="54">
        <v>1117</v>
      </c>
      <c r="AO146" s="53">
        <v>697</v>
      </c>
      <c r="AP146" s="53">
        <v>432</v>
      </c>
      <c r="AQ146" s="53">
        <v>1218</v>
      </c>
      <c r="AR146" s="53">
        <v>-152</v>
      </c>
      <c r="AS146" s="53">
        <v>-520</v>
      </c>
      <c r="AT146" s="53">
        <v>463</v>
      </c>
      <c r="AU146" s="53" t="s">
        <v>423</v>
      </c>
      <c r="AV146" s="56">
        <v>984.30118516276332</v>
      </c>
      <c r="AW146" s="54">
        <v>702.30592605550953</v>
      </c>
      <c r="AX146" s="54">
        <v>1289.522781206636</v>
      </c>
      <c r="AY146" s="54">
        <v>1275.7303063898346</v>
      </c>
      <c r="AZ146" s="54">
        <v>1090.7127774489491</v>
      </c>
      <c r="BA146" s="54">
        <v>1659.5357410866407</v>
      </c>
      <c r="BB146" s="53">
        <v>1272</v>
      </c>
      <c r="BC146" s="53">
        <v>880</v>
      </c>
      <c r="BD146" s="53">
        <v>1669</v>
      </c>
      <c r="BE146" s="53">
        <v>1276</v>
      </c>
      <c r="BF146" s="53">
        <v>950</v>
      </c>
      <c r="BG146" s="53">
        <v>1661</v>
      </c>
      <c r="BH146" s="54">
        <v>1433</v>
      </c>
      <c r="BI146" s="54">
        <v>1040</v>
      </c>
      <c r="BJ146" s="54">
        <v>1813</v>
      </c>
      <c r="BK146" s="53">
        <v>1339</v>
      </c>
      <c r="BL146" s="53">
        <v>949</v>
      </c>
      <c r="BM146" s="53">
        <v>2139</v>
      </c>
      <c r="BN146" s="53">
        <v>-94</v>
      </c>
      <c r="BO146" s="53">
        <v>-645</v>
      </c>
      <c r="BP146" s="53">
        <v>743</v>
      </c>
      <c r="BQ146" s="53" t="s">
        <v>423</v>
      </c>
    </row>
    <row r="147" spans="1:69" x14ac:dyDescent="0.45">
      <c r="A147" s="51" t="s">
        <v>385</v>
      </c>
      <c r="B147" s="49" t="s">
        <v>52</v>
      </c>
      <c r="C147" s="51" t="s">
        <v>51</v>
      </c>
      <c r="D147" s="56">
        <v>91.489298099462957</v>
      </c>
      <c r="E147" s="54">
        <v>80.325281692440143</v>
      </c>
      <c r="F147" s="54">
        <v>135.5763868059569</v>
      </c>
      <c r="G147" s="54">
        <v>78.115589086294023</v>
      </c>
      <c r="H147" s="54">
        <v>63.516474159071691</v>
      </c>
      <c r="I147" s="54">
        <v>151.99033731225217</v>
      </c>
      <c r="J147" s="53">
        <v>104</v>
      </c>
      <c r="K147" s="53">
        <v>54</v>
      </c>
      <c r="L147" s="53">
        <v>188</v>
      </c>
      <c r="M147" s="53">
        <v>99</v>
      </c>
      <c r="N147" s="53">
        <v>53</v>
      </c>
      <c r="O147" s="53">
        <v>317</v>
      </c>
      <c r="P147" s="54">
        <v>90</v>
      </c>
      <c r="Q147" s="54">
        <v>44</v>
      </c>
      <c r="R147" s="54">
        <v>490</v>
      </c>
      <c r="S147" s="53">
        <v>57</v>
      </c>
      <c r="T147" s="53">
        <v>26</v>
      </c>
      <c r="U147" s="53">
        <v>141</v>
      </c>
      <c r="V147" s="53">
        <v>-33</v>
      </c>
      <c r="W147" s="53">
        <v>-428</v>
      </c>
      <c r="X147" s="53">
        <v>60</v>
      </c>
      <c r="Y147" s="53" t="s">
        <v>423</v>
      </c>
      <c r="Z147" s="56">
        <v>726.02285457062339</v>
      </c>
      <c r="AA147" s="54">
        <v>632.36772670079438</v>
      </c>
      <c r="AB147" s="54">
        <v>848.59720853321812</v>
      </c>
      <c r="AC147" s="54">
        <v>714.67812062768178</v>
      </c>
      <c r="AD147" s="54">
        <v>603.88551593857323</v>
      </c>
      <c r="AE147" s="54">
        <v>849.1970722806733</v>
      </c>
      <c r="AF147" s="53">
        <v>639</v>
      </c>
      <c r="AG147" s="53">
        <v>562</v>
      </c>
      <c r="AH147" s="53">
        <v>882</v>
      </c>
      <c r="AI147" s="53">
        <v>568</v>
      </c>
      <c r="AJ147" s="53">
        <v>470</v>
      </c>
      <c r="AK147" s="53">
        <v>724</v>
      </c>
      <c r="AL147" s="54">
        <v>586</v>
      </c>
      <c r="AM147" s="54">
        <v>421</v>
      </c>
      <c r="AN147" s="54">
        <v>781</v>
      </c>
      <c r="AO147" s="53">
        <v>451</v>
      </c>
      <c r="AP147" s="53">
        <v>297</v>
      </c>
      <c r="AQ147" s="53">
        <v>676</v>
      </c>
      <c r="AR147" s="53">
        <v>-135</v>
      </c>
      <c r="AS147" s="53">
        <v>-374</v>
      </c>
      <c r="AT147" s="53">
        <v>141</v>
      </c>
      <c r="AU147" s="53" t="s">
        <v>423</v>
      </c>
      <c r="AV147" s="56">
        <v>573.48784732991362</v>
      </c>
      <c r="AW147" s="54">
        <v>501.782747747793</v>
      </c>
      <c r="AX147" s="54">
        <v>675.59606743436132</v>
      </c>
      <c r="AY147" s="54">
        <v>810.20629028602423</v>
      </c>
      <c r="AZ147" s="54">
        <v>699.27100295204389</v>
      </c>
      <c r="BA147" s="54">
        <v>966.33934731929548</v>
      </c>
      <c r="BB147" s="53">
        <v>793</v>
      </c>
      <c r="BC147" s="53">
        <v>628</v>
      </c>
      <c r="BD147" s="53">
        <v>958</v>
      </c>
      <c r="BE147" s="53">
        <v>822</v>
      </c>
      <c r="BF147" s="53">
        <v>604</v>
      </c>
      <c r="BG147" s="53">
        <v>976</v>
      </c>
      <c r="BH147" s="54">
        <v>858</v>
      </c>
      <c r="BI147" s="54">
        <v>626</v>
      </c>
      <c r="BJ147" s="54">
        <v>1090</v>
      </c>
      <c r="BK147" s="53">
        <v>1148</v>
      </c>
      <c r="BL147" s="53">
        <v>922</v>
      </c>
      <c r="BM147" s="53">
        <v>1454</v>
      </c>
      <c r="BN147" s="53">
        <v>290</v>
      </c>
      <c r="BO147" s="53">
        <v>-37</v>
      </c>
      <c r="BP147" s="53">
        <v>696</v>
      </c>
      <c r="BQ147" s="53" t="s">
        <v>423</v>
      </c>
    </row>
    <row r="148" spans="1:69" x14ac:dyDescent="0.45">
      <c r="A148" s="51" t="s">
        <v>387</v>
      </c>
      <c r="B148" s="49" t="s">
        <v>52</v>
      </c>
      <c r="C148" s="51" t="s">
        <v>68</v>
      </c>
      <c r="D148" s="56">
        <v>655.6532737172987</v>
      </c>
      <c r="E148" s="54">
        <v>421.04235951310898</v>
      </c>
      <c r="F148" s="54">
        <v>1066.6622913617737</v>
      </c>
      <c r="G148" s="54">
        <v>327.02467199082452</v>
      </c>
      <c r="H148" s="54">
        <v>227.58129611889674</v>
      </c>
      <c r="I148" s="54">
        <v>580.47303850167066</v>
      </c>
      <c r="J148" s="53">
        <v>395</v>
      </c>
      <c r="K148" s="53">
        <v>208</v>
      </c>
      <c r="L148" s="53">
        <v>582</v>
      </c>
      <c r="M148" s="53">
        <v>399</v>
      </c>
      <c r="N148" s="53">
        <v>236</v>
      </c>
      <c r="O148" s="53">
        <v>571</v>
      </c>
      <c r="P148" s="54">
        <v>216</v>
      </c>
      <c r="Q148" s="54">
        <v>108</v>
      </c>
      <c r="R148" s="54">
        <v>441</v>
      </c>
      <c r="S148" s="53">
        <v>253</v>
      </c>
      <c r="T148" s="53">
        <v>90</v>
      </c>
      <c r="U148" s="53">
        <v>441</v>
      </c>
      <c r="V148" s="53">
        <v>37</v>
      </c>
      <c r="W148" s="53">
        <v>-238</v>
      </c>
      <c r="X148" s="53">
        <v>259</v>
      </c>
      <c r="Y148" s="53" t="s">
        <v>423</v>
      </c>
      <c r="Z148" s="56">
        <v>1963.6972468374033</v>
      </c>
      <c r="AA148" s="54">
        <v>1602.0556075438662</v>
      </c>
      <c r="AB148" s="54">
        <v>2310.8630753070347</v>
      </c>
      <c r="AC148" s="54">
        <v>1837.7484512489323</v>
      </c>
      <c r="AD148" s="54">
        <v>1540.7258479762429</v>
      </c>
      <c r="AE148" s="54">
        <v>2168.461171217059</v>
      </c>
      <c r="AF148" s="53">
        <v>1145</v>
      </c>
      <c r="AG148" s="53">
        <v>951</v>
      </c>
      <c r="AH148" s="53">
        <v>1479</v>
      </c>
      <c r="AI148" s="53">
        <v>1158</v>
      </c>
      <c r="AJ148" s="53">
        <v>862</v>
      </c>
      <c r="AK148" s="53">
        <v>1492</v>
      </c>
      <c r="AL148" s="54">
        <v>1074</v>
      </c>
      <c r="AM148" s="54">
        <v>817</v>
      </c>
      <c r="AN148" s="54">
        <v>1398</v>
      </c>
      <c r="AO148" s="53">
        <v>818</v>
      </c>
      <c r="AP148" s="53">
        <v>453</v>
      </c>
      <c r="AQ148" s="53">
        <v>1227</v>
      </c>
      <c r="AR148" s="53">
        <v>-256</v>
      </c>
      <c r="AS148" s="53">
        <v>-732</v>
      </c>
      <c r="AT148" s="53">
        <v>225</v>
      </c>
      <c r="AU148" s="53" t="s">
        <v>423</v>
      </c>
      <c r="AV148" s="56">
        <v>1631.6181434746018</v>
      </c>
      <c r="AW148" s="54">
        <v>1588</v>
      </c>
      <c r="AX148" s="54">
        <v>1910.1394121337589</v>
      </c>
      <c r="AY148" s="54">
        <v>2050.6600691044223</v>
      </c>
      <c r="AZ148" s="54">
        <v>1725.0107642722992</v>
      </c>
      <c r="BA148" s="54">
        <v>2373.9535111846208</v>
      </c>
      <c r="BB148" s="53">
        <v>2158</v>
      </c>
      <c r="BC148" s="53">
        <v>1726</v>
      </c>
      <c r="BD148" s="53">
        <v>2595</v>
      </c>
      <c r="BE148" s="53">
        <v>2492</v>
      </c>
      <c r="BF148" s="53">
        <v>2073</v>
      </c>
      <c r="BG148" s="53">
        <v>2935</v>
      </c>
      <c r="BH148" s="54">
        <v>2814</v>
      </c>
      <c r="BI148" s="54">
        <v>2309</v>
      </c>
      <c r="BJ148" s="54">
        <v>3296</v>
      </c>
      <c r="BK148" s="53">
        <v>2883</v>
      </c>
      <c r="BL148" s="53">
        <v>2369</v>
      </c>
      <c r="BM148" s="53">
        <v>3514</v>
      </c>
      <c r="BN148" s="53">
        <v>69</v>
      </c>
      <c r="BO148" s="53">
        <v>-677</v>
      </c>
      <c r="BP148" s="53">
        <v>828</v>
      </c>
      <c r="BQ148" s="53" t="s">
        <v>423</v>
      </c>
    </row>
    <row r="149" spans="1:69" x14ac:dyDescent="0.45">
      <c r="A149" s="51" t="s">
        <v>388</v>
      </c>
      <c r="B149" s="49" t="s">
        <v>52</v>
      </c>
      <c r="C149" s="51" t="s">
        <v>75</v>
      </c>
      <c r="D149" s="56">
        <v>87.39142058609562</v>
      </c>
      <c r="E149" s="54">
        <v>75.17537975501412</v>
      </c>
      <c r="F149" s="54">
        <v>156.14959448839323</v>
      </c>
      <c r="G149" s="54">
        <v>40.503630372323769</v>
      </c>
      <c r="H149" s="54">
        <v>35.844161525558292</v>
      </c>
      <c r="I149" s="54">
        <v>50.90186101998291</v>
      </c>
      <c r="J149" s="53">
        <v>66</v>
      </c>
      <c r="K149" s="53">
        <v>30</v>
      </c>
      <c r="L149" s="53">
        <v>121</v>
      </c>
      <c r="M149" s="53">
        <v>96</v>
      </c>
      <c r="N149" s="53">
        <v>42</v>
      </c>
      <c r="O149" s="53">
        <v>161</v>
      </c>
      <c r="P149" s="54">
        <v>49</v>
      </c>
      <c r="Q149" s="54">
        <v>33</v>
      </c>
      <c r="R149" s="54">
        <v>137</v>
      </c>
      <c r="S149" s="53">
        <v>58</v>
      </c>
      <c r="T149" s="53">
        <v>25</v>
      </c>
      <c r="U149" s="53">
        <v>126</v>
      </c>
      <c r="V149" s="53">
        <v>9</v>
      </c>
      <c r="W149" s="53">
        <v>-96</v>
      </c>
      <c r="X149" s="53">
        <v>78</v>
      </c>
      <c r="Y149" s="53" t="s">
        <v>423</v>
      </c>
      <c r="Z149" s="56">
        <v>386.52521893616591</v>
      </c>
      <c r="AA149" s="54">
        <v>344.26952854632049</v>
      </c>
      <c r="AB149" s="54">
        <v>443.48962350804618</v>
      </c>
      <c r="AC149" s="54">
        <v>353.4547780182578</v>
      </c>
      <c r="AD149" s="54">
        <v>311.23503924264327</v>
      </c>
      <c r="AE149" s="54">
        <v>405.53640378923819</v>
      </c>
      <c r="AF149" s="53">
        <v>296</v>
      </c>
      <c r="AG149" s="53">
        <v>264</v>
      </c>
      <c r="AH149" s="53">
        <v>386</v>
      </c>
      <c r="AI149" s="53">
        <v>386</v>
      </c>
      <c r="AJ149" s="53">
        <v>300</v>
      </c>
      <c r="AK149" s="53">
        <v>547</v>
      </c>
      <c r="AL149" s="54">
        <v>380</v>
      </c>
      <c r="AM149" s="54">
        <v>281</v>
      </c>
      <c r="AN149" s="54">
        <v>554</v>
      </c>
      <c r="AO149" s="53">
        <v>296</v>
      </c>
      <c r="AP149" s="53">
        <v>169</v>
      </c>
      <c r="AQ149" s="53">
        <v>456</v>
      </c>
      <c r="AR149" s="53">
        <v>-84</v>
      </c>
      <c r="AS149" s="53">
        <v>-309</v>
      </c>
      <c r="AT149" s="53">
        <v>105</v>
      </c>
      <c r="AU149" s="53" t="s">
        <v>423</v>
      </c>
      <c r="AV149" s="56">
        <v>569.08336047773844</v>
      </c>
      <c r="AW149" s="54">
        <v>514.29671076580144</v>
      </c>
      <c r="AX149" s="54">
        <v>650.84908926857042</v>
      </c>
      <c r="AY149" s="54">
        <v>644.04159160941845</v>
      </c>
      <c r="AZ149" s="54">
        <v>584.5031669184649</v>
      </c>
      <c r="BA149" s="54">
        <v>723.93701843543897</v>
      </c>
      <c r="BB149" s="53">
        <v>623</v>
      </c>
      <c r="BC149" s="53">
        <v>541</v>
      </c>
      <c r="BD149" s="53">
        <v>751</v>
      </c>
      <c r="BE149" s="53">
        <v>788</v>
      </c>
      <c r="BF149" s="53">
        <v>622</v>
      </c>
      <c r="BG149" s="53">
        <v>987</v>
      </c>
      <c r="BH149" s="54">
        <v>923</v>
      </c>
      <c r="BI149" s="54">
        <v>749</v>
      </c>
      <c r="BJ149" s="54">
        <v>1170</v>
      </c>
      <c r="BK149" s="53">
        <v>849</v>
      </c>
      <c r="BL149" s="53">
        <v>635</v>
      </c>
      <c r="BM149" s="53">
        <v>1092</v>
      </c>
      <c r="BN149" s="53">
        <v>-74</v>
      </c>
      <c r="BO149" s="53">
        <v>-409</v>
      </c>
      <c r="BP149" s="53">
        <v>218</v>
      </c>
      <c r="BQ149" s="53" t="s">
        <v>423</v>
      </c>
    </row>
    <row r="150" spans="1:69" x14ac:dyDescent="0.45">
      <c r="A150" s="51" t="s">
        <v>389</v>
      </c>
      <c r="B150" s="49" t="s">
        <v>52</v>
      </c>
      <c r="C150" s="51" t="s">
        <v>92</v>
      </c>
      <c r="D150" s="56">
        <v>233.29333231945972</v>
      </c>
      <c r="E150" s="54">
        <v>210.06438776062291</v>
      </c>
      <c r="F150" s="54">
        <v>327.89211350822512</v>
      </c>
      <c r="G150" s="54">
        <v>406.27910336707714</v>
      </c>
      <c r="H150" s="54">
        <v>215.14491226360914</v>
      </c>
      <c r="I150" s="54">
        <v>1395.7837213293014</v>
      </c>
      <c r="J150" s="53">
        <v>147</v>
      </c>
      <c r="K150" s="53">
        <v>72</v>
      </c>
      <c r="L150" s="53">
        <v>253</v>
      </c>
      <c r="M150" s="53">
        <v>177</v>
      </c>
      <c r="N150" s="53">
        <v>92</v>
      </c>
      <c r="O150" s="53">
        <v>264</v>
      </c>
      <c r="P150" s="54">
        <v>102</v>
      </c>
      <c r="Q150" s="54">
        <v>40</v>
      </c>
      <c r="R150" s="54">
        <v>242</v>
      </c>
      <c r="S150" s="53">
        <v>122</v>
      </c>
      <c r="T150" s="53">
        <v>34</v>
      </c>
      <c r="U150" s="53">
        <v>221</v>
      </c>
      <c r="V150" s="53">
        <v>20</v>
      </c>
      <c r="W150" s="53">
        <v>-144</v>
      </c>
      <c r="X150" s="53">
        <v>141</v>
      </c>
      <c r="Y150" s="53" t="s">
        <v>423</v>
      </c>
      <c r="Z150" s="56">
        <v>1101.1313007346164</v>
      </c>
      <c r="AA150" s="54">
        <v>1021.9834322406836</v>
      </c>
      <c r="AB150" s="54">
        <v>1204.3700919384078</v>
      </c>
      <c r="AC150" s="54">
        <v>846.49216962100184</v>
      </c>
      <c r="AD150" s="54">
        <v>368.99993010597171</v>
      </c>
      <c r="AE150" s="54">
        <v>967.61332603367146</v>
      </c>
      <c r="AF150" s="53">
        <v>1012</v>
      </c>
      <c r="AG150" s="53">
        <v>831</v>
      </c>
      <c r="AH150" s="53">
        <v>1238</v>
      </c>
      <c r="AI150" s="53">
        <v>932</v>
      </c>
      <c r="AJ150" s="53">
        <v>758</v>
      </c>
      <c r="AK150" s="53">
        <v>1114</v>
      </c>
      <c r="AL150" s="54">
        <v>800</v>
      </c>
      <c r="AM150" s="54">
        <v>571</v>
      </c>
      <c r="AN150" s="54">
        <v>1042</v>
      </c>
      <c r="AO150" s="53">
        <v>603</v>
      </c>
      <c r="AP150" s="53">
        <v>406</v>
      </c>
      <c r="AQ150" s="53">
        <v>834</v>
      </c>
      <c r="AR150" s="53">
        <v>-197</v>
      </c>
      <c r="AS150" s="53">
        <v>-492</v>
      </c>
      <c r="AT150" s="53">
        <v>145</v>
      </c>
      <c r="AU150" s="53" t="s">
        <v>423</v>
      </c>
      <c r="AV150" s="56">
        <v>936.5753669459242</v>
      </c>
      <c r="AW150" s="54">
        <v>861.55526125241136</v>
      </c>
      <c r="AX150" s="54">
        <v>1042.4854608526025</v>
      </c>
      <c r="AY150" s="54">
        <v>897.22872701192102</v>
      </c>
      <c r="AZ150" s="54">
        <v>416.19721247598005</v>
      </c>
      <c r="BA150" s="54">
        <v>1050.8453936711999</v>
      </c>
      <c r="BB150" s="53">
        <v>1139</v>
      </c>
      <c r="BC150" s="53">
        <v>911</v>
      </c>
      <c r="BD150" s="53">
        <v>1373</v>
      </c>
      <c r="BE150" s="53">
        <v>1059</v>
      </c>
      <c r="BF150" s="53">
        <v>879</v>
      </c>
      <c r="BG150" s="53">
        <v>1263</v>
      </c>
      <c r="BH150" s="54">
        <v>1214</v>
      </c>
      <c r="BI150" s="54">
        <v>935</v>
      </c>
      <c r="BJ150" s="54">
        <v>1500</v>
      </c>
      <c r="BK150" s="53">
        <v>1312</v>
      </c>
      <c r="BL150" s="53">
        <v>1085</v>
      </c>
      <c r="BM150" s="53">
        <v>1572</v>
      </c>
      <c r="BN150" s="53">
        <v>98</v>
      </c>
      <c r="BO150" s="53">
        <v>-273</v>
      </c>
      <c r="BP150" s="53">
        <v>484</v>
      </c>
      <c r="BQ150" s="53" t="s">
        <v>423</v>
      </c>
    </row>
    <row r="151" spans="1:69" x14ac:dyDescent="0.45">
      <c r="A151" s="51" t="s">
        <v>391</v>
      </c>
      <c r="B151" s="49" t="s">
        <v>52</v>
      </c>
      <c r="C151" s="51" t="s">
        <v>96</v>
      </c>
      <c r="D151" s="56">
        <v>118.00802703907198</v>
      </c>
      <c r="E151" s="54">
        <v>100.61873763147982</v>
      </c>
      <c r="F151" s="54">
        <v>177.14727623699252</v>
      </c>
      <c r="G151" s="54">
        <v>69.761626155252131</v>
      </c>
      <c r="H151" s="54">
        <v>57.207051605840043</v>
      </c>
      <c r="I151" s="54">
        <v>138.22270175891518</v>
      </c>
      <c r="J151" s="53">
        <v>62</v>
      </c>
      <c r="K151" s="53">
        <v>39</v>
      </c>
      <c r="L151" s="53">
        <v>136</v>
      </c>
      <c r="M151" s="53">
        <v>77</v>
      </c>
      <c r="N151" s="53">
        <v>34</v>
      </c>
      <c r="O151" s="53">
        <v>157</v>
      </c>
      <c r="P151" s="54">
        <v>30</v>
      </c>
      <c r="Q151" s="54">
        <v>18</v>
      </c>
      <c r="R151" s="54">
        <v>72</v>
      </c>
      <c r="S151" s="53">
        <v>62</v>
      </c>
      <c r="T151" s="53">
        <v>29</v>
      </c>
      <c r="U151" s="53">
        <v>182</v>
      </c>
      <c r="V151" s="53">
        <v>32</v>
      </c>
      <c r="W151" s="53">
        <v>-65</v>
      </c>
      <c r="X151" s="53">
        <v>154</v>
      </c>
      <c r="Y151" s="53" t="s">
        <v>423</v>
      </c>
      <c r="Z151" s="56">
        <v>406.73996941853534</v>
      </c>
      <c r="AA151" s="54">
        <v>345.22242412024195</v>
      </c>
      <c r="AB151" s="54">
        <v>504.6871920497494</v>
      </c>
      <c r="AC151" s="54">
        <v>426.46980105670497</v>
      </c>
      <c r="AD151" s="54">
        <v>336.38582861732533</v>
      </c>
      <c r="AE151" s="54">
        <v>598.52697551403003</v>
      </c>
      <c r="AF151" s="53">
        <v>327</v>
      </c>
      <c r="AG151" s="53">
        <v>233</v>
      </c>
      <c r="AH151" s="53">
        <v>542</v>
      </c>
      <c r="AI151" s="53">
        <v>348</v>
      </c>
      <c r="AJ151" s="53">
        <v>281</v>
      </c>
      <c r="AK151" s="53">
        <v>439</v>
      </c>
      <c r="AL151" s="54">
        <v>225</v>
      </c>
      <c r="AM151" s="54">
        <v>141</v>
      </c>
      <c r="AN151" s="54">
        <v>309</v>
      </c>
      <c r="AO151" s="53">
        <v>259</v>
      </c>
      <c r="AP151" s="53">
        <v>143</v>
      </c>
      <c r="AQ151" s="53">
        <v>534</v>
      </c>
      <c r="AR151" s="53">
        <v>34</v>
      </c>
      <c r="AS151" s="53">
        <v>-146</v>
      </c>
      <c r="AT151" s="53">
        <v>327</v>
      </c>
      <c r="AU151" s="53" t="s">
        <v>423</v>
      </c>
      <c r="AV151" s="56">
        <v>501.25200354239274</v>
      </c>
      <c r="AW151" s="54">
        <v>426.59151038278776</v>
      </c>
      <c r="AX151" s="54">
        <v>629.48721231719901</v>
      </c>
      <c r="AY151" s="54">
        <v>515.76857278804289</v>
      </c>
      <c r="AZ151" s="54">
        <v>419.23282486332187</v>
      </c>
      <c r="BA151" s="54">
        <v>748.917931507341</v>
      </c>
      <c r="BB151" s="53">
        <v>665</v>
      </c>
      <c r="BC151" s="53">
        <v>407</v>
      </c>
      <c r="BD151" s="53">
        <v>914</v>
      </c>
      <c r="BE151" s="53">
        <v>411</v>
      </c>
      <c r="BF151" s="53">
        <v>338</v>
      </c>
      <c r="BG151" s="53">
        <v>517</v>
      </c>
      <c r="BH151" s="54">
        <v>604</v>
      </c>
      <c r="BI151" s="54">
        <v>487</v>
      </c>
      <c r="BJ151" s="54">
        <v>742</v>
      </c>
      <c r="BK151" s="53">
        <v>675</v>
      </c>
      <c r="BL151" s="53">
        <v>411</v>
      </c>
      <c r="BM151" s="53">
        <v>995</v>
      </c>
      <c r="BN151" s="53">
        <v>71</v>
      </c>
      <c r="BO151" s="53">
        <v>-282</v>
      </c>
      <c r="BP151" s="53">
        <v>413</v>
      </c>
      <c r="BQ151" s="53" t="s">
        <v>423</v>
      </c>
    </row>
    <row r="152" spans="1:69" x14ac:dyDescent="0.45">
      <c r="A152" s="51" t="s">
        <v>392</v>
      </c>
      <c r="B152" s="49" t="s">
        <v>52</v>
      </c>
      <c r="C152" s="51" t="s">
        <v>119</v>
      </c>
      <c r="D152" s="56">
        <v>230.76689454757275</v>
      </c>
      <c r="E152" s="54">
        <v>212.59935339737171</v>
      </c>
      <c r="F152" s="54">
        <v>259.88105113713726</v>
      </c>
      <c r="G152" s="54">
        <v>251.69814498448861</v>
      </c>
      <c r="H152" s="54">
        <v>216.8678769153214</v>
      </c>
      <c r="I152" s="54">
        <v>313.02481722119671</v>
      </c>
      <c r="J152" s="53">
        <v>185</v>
      </c>
      <c r="K152" s="53">
        <v>146</v>
      </c>
      <c r="L152" s="53">
        <v>252</v>
      </c>
      <c r="M152" s="53">
        <v>211</v>
      </c>
      <c r="N152" s="53">
        <v>101</v>
      </c>
      <c r="O152" s="53">
        <v>310</v>
      </c>
      <c r="P152" s="54">
        <v>97</v>
      </c>
      <c r="Q152" s="54">
        <v>73</v>
      </c>
      <c r="R152" s="54">
        <v>142</v>
      </c>
      <c r="S152" s="53">
        <v>136</v>
      </c>
      <c r="T152" s="53">
        <v>59</v>
      </c>
      <c r="U152" s="53">
        <v>235</v>
      </c>
      <c r="V152" s="53">
        <v>39</v>
      </c>
      <c r="W152" s="53">
        <v>-80</v>
      </c>
      <c r="X152" s="53">
        <v>138</v>
      </c>
      <c r="Y152" s="53" t="s">
        <v>423</v>
      </c>
      <c r="Z152" s="56">
        <v>1285.1861142701512</v>
      </c>
      <c r="AA152" s="54">
        <v>1185.7517524058678</v>
      </c>
      <c r="AB152" s="54">
        <v>1428.9374455205195</v>
      </c>
      <c r="AC152" s="54">
        <v>1214.1062046168372</v>
      </c>
      <c r="AD152" s="54">
        <v>1078.6953336970219</v>
      </c>
      <c r="AE152" s="54">
        <v>1352.2063640153276</v>
      </c>
      <c r="AF152" s="53">
        <v>1405</v>
      </c>
      <c r="AG152" s="53">
        <v>1165</v>
      </c>
      <c r="AH152" s="53">
        <v>1639</v>
      </c>
      <c r="AI152" s="53">
        <v>1046</v>
      </c>
      <c r="AJ152" s="53">
        <v>895</v>
      </c>
      <c r="AK152" s="53">
        <v>1232</v>
      </c>
      <c r="AL152" s="54">
        <v>749</v>
      </c>
      <c r="AM152" s="54">
        <v>619</v>
      </c>
      <c r="AN152" s="54">
        <v>912</v>
      </c>
      <c r="AO152" s="53">
        <v>823</v>
      </c>
      <c r="AP152" s="53">
        <v>621</v>
      </c>
      <c r="AQ152" s="53">
        <v>1042</v>
      </c>
      <c r="AR152" s="53">
        <v>74</v>
      </c>
      <c r="AS152" s="53">
        <v>-183</v>
      </c>
      <c r="AT152" s="53">
        <v>322</v>
      </c>
      <c r="AU152" s="53" t="s">
        <v>423</v>
      </c>
      <c r="AV152" s="56">
        <v>1393.0469911822761</v>
      </c>
      <c r="AW152" s="54">
        <v>1298.8270859001993</v>
      </c>
      <c r="AX152" s="54">
        <v>1534.4353136360337</v>
      </c>
      <c r="AY152" s="54">
        <v>1456.4735597219044</v>
      </c>
      <c r="AZ152" s="54">
        <v>1287.8326022707536</v>
      </c>
      <c r="BA152" s="54">
        <v>1605.7730454233674</v>
      </c>
      <c r="BB152" s="53">
        <v>2070</v>
      </c>
      <c r="BC152" s="53">
        <v>1779</v>
      </c>
      <c r="BD152" s="53">
        <v>2361</v>
      </c>
      <c r="BE152" s="53">
        <v>2047</v>
      </c>
      <c r="BF152" s="53">
        <v>1792</v>
      </c>
      <c r="BG152" s="53">
        <v>2299</v>
      </c>
      <c r="BH152" s="54">
        <v>2009</v>
      </c>
      <c r="BI152" s="54">
        <v>1731</v>
      </c>
      <c r="BJ152" s="54">
        <v>2282</v>
      </c>
      <c r="BK152" s="53">
        <v>1869</v>
      </c>
      <c r="BL152" s="53">
        <v>1589</v>
      </c>
      <c r="BM152" s="53">
        <v>2157</v>
      </c>
      <c r="BN152" s="53">
        <v>-140</v>
      </c>
      <c r="BO152" s="53">
        <v>-499</v>
      </c>
      <c r="BP152" s="53">
        <v>245</v>
      </c>
      <c r="BQ152" s="53" t="s">
        <v>423</v>
      </c>
    </row>
    <row r="153" spans="1:69" x14ac:dyDescent="0.45">
      <c r="A153" s="51" t="s">
        <v>393</v>
      </c>
      <c r="B153" s="49" t="s">
        <v>52</v>
      </c>
      <c r="C153" s="51" t="s">
        <v>121</v>
      </c>
      <c r="D153" s="56">
        <v>120.48387216764102</v>
      </c>
      <c r="E153" s="54">
        <v>90.736781835673852</v>
      </c>
      <c r="F153" s="54">
        <v>160.6409384482786</v>
      </c>
      <c r="G153" s="54">
        <v>121.29525887321097</v>
      </c>
      <c r="H153" s="54">
        <v>87.346383460953817</v>
      </c>
      <c r="I153" s="54">
        <v>194.81531921273933</v>
      </c>
      <c r="J153" s="53">
        <v>179</v>
      </c>
      <c r="K153" s="53">
        <v>80</v>
      </c>
      <c r="L153" s="53">
        <v>671</v>
      </c>
      <c r="M153" s="53">
        <v>147</v>
      </c>
      <c r="N153" s="53">
        <v>53</v>
      </c>
      <c r="O153" s="53">
        <v>277</v>
      </c>
      <c r="P153" s="54">
        <v>126</v>
      </c>
      <c r="Q153" s="54">
        <v>30</v>
      </c>
      <c r="R153" s="54">
        <v>307</v>
      </c>
      <c r="S153" s="53">
        <v>84</v>
      </c>
      <c r="T153" s="53">
        <v>28</v>
      </c>
      <c r="U153" s="53">
        <v>230</v>
      </c>
      <c r="V153" s="53">
        <v>-42</v>
      </c>
      <c r="W153" s="53">
        <v>-273</v>
      </c>
      <c r="X153" s="53">
        <v>153</v>
      </c>
      <c r="Y153" s="53" t="s">
        <v>423</v>
      </c>
      <c r="Z153" s="56">
        <v>982.74020961188978</v>
      </c>
      <c r="AA153" s="54">
        <v>741.13545315936176</v>
      </c>
      <c r="AB153" s="54">
        <v>1209.4050215070797</v>
      </c>
      <c r="AC153" s="54">
        <v>938.64225371016062</v>
      </c>
      <c r="AD153" s="54">
        <v>659.19100932082188</v>
      </c>
      <c r="AE153" s="54">
        <v>1221.3437259798584</v>
      </c>
      <c r="AF153" s="53">
        <v>763</v>
      </c>
      <c r="AG153" s="53">
        <v>566</v>
      </c>
      <c r="AH153" s="53">
        <v>1046</v>
      </c>
      <c r="AI153" s="53">
        <v>635</v>
      </c>
      <c r="AJ153" s="53">
        <v>499</v>
      </c>
      <c r="AK153" s="53">
        <v>849</v>
      </c>
      <c r="AL153" s="54">
        <v>729</v>
      </c>
      <c r="AM153" s="54">
        <v>508</v>
      </c>
      <c r="AN153" s="54">
        <v>1106</v>
      </c>
      <c r="AO153" s="53">
        <v>546</v>
      </c>
      <c r="AP153" s="53">
        <v>281</v>
      </c>
      <c r="AQ153" s="53">
        <v>864</v>
      </c>
      <c r="AR153" s="53">
        <v>-183</v>
      </c>
      <c r="AS153" s="53">
        <v>-637</v>
      </c>
      <c r="AT153" s="53">
        <v>207</v>
      </c>
      <c r="AU153" s="53" t="s">
        <v>423</v>
      </c>
      <c r="AV153" s="56">
        <v>1184.8547617833792</v>
      </c>
      <c r="AW153" s="54">
        <v>919.99758841466769</v>
      </c>
      <c r="AX153" s="54">
        <v>1475.027506158742</v>
      </c>
      <c r="AY153" s="54">
        <v>1200.6997324903678</v>
      </c>
      <c r="AZ153" s="54">
        <v>888.71242227818516</v>
      </c>
      <c r="BA153" s="54">
        <v>1548.6729197877596</v>
      </c>
      <c r="BB153" s="53">
        <v>1185</v>
      </c>
      <c r="BC153" s="53">
        <v>871</v>
      </c>
      <c r="BD153" s="53">
        <v>1537</v>
      </c>
      <c r="BE153" s="53">
        <v>1436</v>
      </c>
      <c r="BF153" s="53">
        <v>1137</v>
      </c>
      <c r="BG153" s="53">
        <v>1756</v>
      </c>
      <c r="BH153" s="54">
        <v>1483</v>
      </c>
      <c r="BI153" s="54">
        <v>1071</v>
      </c>
      <c r="BJ153" s="54">
        <v>1877</v>
      </c>
      <c r="BK153" s="53">
        <v>1629</v>
      </c>
      <c r="BL153" s="53">
        <v>1186</v>
      </c>
      <c r="BM153" s="53">
        <v>2127</v>
      </c>
      <c r="BN153" s="53">
        <v>146</v>
      </c>
      <c r="BO153" s="53">
        <v>-415</v>
      </c>
      <c r="BP153" s="53">
        <v>800</v>
      </c>
      <c r="BQ153" s="53" t="s">
        <v>423</v>
      </c>
    </row>
    <row r="154" spans="1:69" x14ac:dyDescent="0.45">
      <c r="A154" s="51" t="s">
        <v>394</v>
      </c>
      <c r="B154" s="49" t="s">
        <v>52</v>
      </c>
      <c r="C154" s="51" t="s">
        <v>125</v>
      </c>
      <c r="D154" s="56">
        <v>546.36598630532546</v>
      </c>
      <c r="E154" s="54">
        <v>395.09302471041462</v>
      </c>
      <c r="F154" s="54">
        <v>815.22234055326669</v>
      </c>
      <c r="G154" s="54">
        <v>330.48778449870673</v>
      </c>
      <c r="H154" s="54">
        <v>252.88908905293312</v>
      </c>
      <c r="I154" s="54">
        <v>475.32102667641021</v>
      </c>
      <c r="J154" s="53">
        <v>376</v>
      </c>
      <c r="K154" s="53">
        <v>135</v>
      </c>
      <c r="L154" s="53">
        <v>725</v>
      </c>
      <c r="M154" s="53">
        <v>373</v>
      </c>
      <c r="N154" s="53">
        <v>127</v>
      </c>
      <c r="O154" s="53">
        <v>696</v>
      </c>
      <c r="P154" s="54">
        <v>300</v>
      </c>
      <c r="Q154" s="54">
        <v>91</v>
      </c>
      <c r="R154" s="54">
        <v>736</v>
      </c>
      <c r="S154" s="53">
        <v>167</v>
      </c>
      <c r="T154" s="53">
        <v>60</v>
      </c>
      <c r="U154" s="53">
        <v>522</v>
      </c>
      <c r="V154" s="53">
        <v>-133</v>
      </c>
      <c r="W154" s="53">
        <v>-693</v>
      </c>
      <c r="X154" s="53">
        <v>285</v>
      </c>
      <c r="Y154" s="53" t="s">
        <v>423</v>
      </c>
      <c r="Z154" s="56">
        <v>1944.1335405010534</v>
      </c>
      <c r="AA154" s="54">
        <v>1513.6980771403635</v>
      </c>
      <c r="AB154" s="54">
        <v>2361.5720235261806</v>
      </c>
      <c r="AC154" s="54">
        <v>2115.2701646953988</v>
      </c>
      <c r="AD154" s="54">
        <v>1725.7256195344444</v>
      </c>
      <c r="AE154" s="54">
        <v>2541.0961853759027</v>
      </c>
      <c r="AF154" s="53">
        <v>1491</v>
      </c>
      <c r="AG154" s="53">
        <v>1156</v>
      </c>
      <c r="AH154" s="53">
        <v>2005</v>
      </c>
      <c r="AI154" s="53">
        <v>1763</v>
      </c>
      <c r="AJ154" s="53">
        <v>1249</v>
      </c>
      <c r="AK154" s="53">
        <v>2222</v>
      </c>
      <c r="AL154" s="54">
        <v>1372</v>
      </c>
      <c r="AM154" s="54">
        <v>889</v>
      </c>
      <c r="AN154" s="54">
        <v>1930</v>
      </c>
      <c r="AO154" s="53">
        <v>1199</v>
      </c>
      <c r="AP154" s="53">
        <v>680</v>
      </c>
      <c r="AQ154" s="53">
        <v>1765</v>
      </c>
      <c r="AR154" s="53">
        <v>-173</v>
      </c>
      <c r="AS154" s="53">
        <v>-966</v>
      </c>
      <c r="AT154" s="53">
        <v>531</v>
      </c>
      <c r="AU154" s="53" t="s">
        <v>423</v>
      </c>
      <c r="AV154" s="56">
        <v>2153.9652317632631</v>
      </c>
      <c r="AW154" s="54">
        <v>1692.3524196502685</v>
      </c>
      <c r="AX154" s="54">
        <v>2607.983802009292</v>
      </c>
      <c r="AY154" s="54">
        <v>2452.4111116037625</v>
      </c>
      <c r="AZ154" s="54">
        <v>2006.4674418857201</v>
      </c>
      <c r="BA154" s="54">
        <v>2911.1793173802316</v>
      </c>
      <c r="BB154" s="53">
        <v>2267</v>
      </c>
      <c r="BC154" s="53">
        <v>1771</v>
      </c>
      <c r="BD154" s="53">
        <v>3026</v>
      </c>
      <c r="BE154" s="53">
        <v>2683</v>
      </c>
      <c r="BF154" s="53">
        <v>2184</v>
      </c>
      <c r="BG154" s="53">
        <v>3322</v>
      </c>
      <c r="BH154" s="54">
        <v>3067</v>
      </c>
      <c r="BI154" s="54">
        <v>2342</v>
      </c>
      <c r="BJ154" s="54">
        <v>3839</v>
      </c>
      <c r="BK154" s="53">
        <v>3203</v>
      </c>
      <c r="BL154" s="53">
        <v>2361</v>
      </c>
      <c r="BM154" s="53">
        <v>4176</v>
      </c>
      <c r="BN154" s="53">
        <v>136</v>
      </c>
      <c r="BO154" s="53">
        <v>-1044</v>
      </c>
      <c r="BP154" s="53">
        <v>1369</v>
      </c>
      <c r="BQ154" s="53" t="s">
        <v>423</v>
      </c>
    </row>
    <row r="155" spans="1:69" x14ac:dyDescent="0.45">
      <c r="A155" s="51" t="s">
        <v>395</v>
      </c>
      <c r="B155" s="49" t="s">
        <v>52</v>
      </c>
      <c r="C155" s="51" t="s">
        <v>140</v>
      </c>
      <c r="D155" s="56">
        <v>104.0560569205828</v>
      </c>
      <c r="E155" s="54">
        <v>84.990814078609191</v>
      </c>
      <c r="F155" s="54">
        <v>131.88599258458871</v>
      </c>
      <c r="G155" s="54">
        <v>99.852235226086648</v>
      </c>
      <c r="H155" s="54">
        <v>77.626150362055938</v>
      </c>
      <c r="I155" s="54">
        <v>134.7478645756303</v>
      </c>
      <c r="J155" s="53">
        <v>148</v>
      </c>
      <c r="K155" s="53">
        <v>81</v>
      </c>
      <c r="L155" s="53">
        <v>310</v>
      </c>
      <c r="M155" s="53">
        <v>84</v>
      </c>
      <c r="N155" s="53">
        <v>54</v>
      </c>
      <c r="O155" s="53">
        <v>170</v>
      </c>
      <c r="P155" s="54">
        <v>76</v>
      </c>
      <c r="Q155" s="54">
        <v>31</v>
      </c>
      <c r="R155" s="54">
        <v>326</v>
      </c>
      <c r="S155" s="53">
        <v>49</v>
      </c>
      <c r="T155" s="53">
        <v>21</v>
      </c>
      <c r="U155" s="53">
        <v>98</v>
      </c>
      <c r="V155" s="53">
        <v>-27</v>
      </c>
      <c r="W155" s="53">
        <v>-274</v>
      </c>
      <c r="X155" s="53">
        <v>45</v>
      </c>
      <c r="Y155" s="53" t="s">
        <v>423</v>
      </c>
      <c r="Z155" s="56">
        <v>524.66543706057053</v>
      </c>
      <c r="AA155" s="54">
        <v>490</v>
      </c>
      <c r="AB155" s="54">
        <v>602.54129555318616</v>
      </c>
      <c r="AC155" s="54">
        <v>752.52411501153313</v>
      </c>
      <c r="AD155" s="54">
        <v>616.81106914148324</v>
      </c>
      <c r="AE155" s="54">
        <v>915.02738952824416</v>
      </c>
      <c r="AF155" s="53">
        <v>531</v>
      </c>
      <c r="AG155" s="53">
        <v>413</v>
      </c>
      <c r="AH155" s="53">
        <v>633</v>
      </c>
      <c r="AI155" s="53">
        <v>530</v>
      </c>
      <c r="AJ155" s="53">
        <v>418</v>
      </c>
      <c r="AK155" s="53">
        <v>666</v>
      </c>
      <c r="AL155" s="54">
        <v>359</v>
      </c>
      <c r="AM155" s="54">
        <v>249</v>
      </c>
      <c r="AN155" s="54">
        <v>461</v>
      </c>
      <c r="AO155" s="53">
        <v>399</v>
      </c>
      <c r="AP155" s="53">
        <v>303</v>
      </c>
      <c r="AQ155" s="53">
        <v>546</v>
      </c>
      <c r="AR155" s="53">
        <v>40</v>
      </c>
      <c r="AS155" s="53">
        <v>-106</v>
      </c>
      <c r="AT155" s="53">
        <v>228</v>
      </c>
      <c r="AU155" s="53" t="s">
        <v>423</v>
      </c>
      <c r="AV155" s="56">
        <v>598.27850601884677</v>
      </c>
      <c r="AW155" s="54">
        <v>536.77582273008113</v>
      </c>
      <c r="AX155" s="54">
        <v>750.45800472997496</v>
      </c>
      <c r="AY155" s="54">
        <v>590.03318253728105</v>
      </c>
      <c r="AZ155" s="54">
        <v>454.30351732680975</v>
      </c>
      <c r="BA155" s="54">
        <v>712.76705125182889</v>
      </c>
      <c r="BB155" s="53">
        <v>647</v>
      </c>
      <c r="BC155" s="53">
        <v>559</v>
      </c>
      <c r="BD155" s="53">
        <v>807</v>
      </c>
      <c r="BE155" s="53">
        <v>877</v>
      </c>
      <c r="BF155" s="53">
        <v>734</v>
      </c>
      <c r="BG155" s="53">
        <v>1099</v>
      </c>
      <c r="BH155" s="54">
        <v>865</v>
      </c>
      <c r="BI155" s="54">
        <v>633</v>
      </c>
      <c r="BJ155" s="54">
        <v>1019</v>
      </c>
      <c r="BK155" s="53">
        <v>817</v>
      </c>
      <c r="BL155" s="53">
        <v>703</v>
      </c>
      <c r="BM155" s="53">
        <v>1046</v>
      </c>
      <c r="BN155" s="53">
        <v>-48</v>
      </c>
      <c r="BO155" s="53">
        <v>-238</v>
      </c>
      <c r="BP155" s="53">
        <v>265</v>
      </c>
      <c r="BQ155" s="53" t="s">
        <v>423</v>
      </c>
    </row>
    <row r="156" spans="1:69" x14ac:dyDescent="0.45">
      <c r="A156" s="51" t="s">
        <v>396</v>
      </c>
      <c r="B156" s="49" t="s">
        <v>52</v>
      </c>
      <c r="C156" s="51" t="s">
        <v>141</v>
      </c>
      <c r="D156" s="56">
        <v>125.43947781238975</v>
      </c>
      <c r="E156" s="54">
        <v>101.0615813446683</v>
      </c>
      <c r="F156" s="54">
        <v>330.64440756586242</v>
      </c>
      <c r="G156" s="54">
        <v>89.923757109849703</v>
      </c>
      <c r="H156" s="54">
        <v>61.982332815940595</v>
      </c>
      <c r="I156" s="54">
        <v>185.92290815068588</v>
      </c>
      <c r="J156" s="53">
        <v>118</v>
      </c>
      <c r="K156" s="53">
        <v>59</v>
      </c>
      <c r="L156" s="53">
        <v>282</v>
      </c>
      <c r="M156" s="53">
        <v>97</v>
      </c>
      <c r="N156" s="53">
        <v>48</v>
      </c>
      <c r="O156" s="53">
        <v>305</v>
      </c>
      <c r="P156" s="54">
        <v>93</v>
      </c>
      <c r="Q156" s="54">
        <v>46</v>
      </c>
      <c r="R156" s="54">
        <v>172</v>
      </c>
      <c r="S156" s="53">
        <v>57</v>
      </c>
      <c r="T156" s="53">
        <v>27</v>
      </c>
      <c r="U156" s="53">
        <v>114</v>
      </c>
      <c r="V156" s="53">
        <v>-36</v>
      </c>
      <c r="W156" s="53">
        <v>-127</v>
      </c>
      <c r="X156" s="53">
        <v>46</v>
      </c>
      <c r="Y156" s="53" t="s">
        <v>423</v>
      </c>
      <c r="Z156" s="56">
        <v>390.19525992290471</v>
      </c>
      <c r="AA156" s="54">
        <v>351</v>
      </c>
      <c r="AB156" s="54">
        <v>437.83204930895596</v>
      </c>
      <c r="AC156" s="54">
        <v>372.16851465003532</v>
      </c>
      <c r="AD156" s="54">
        <v>235.95465577613976</v>
      </c>
      <c r="AE156" s="54">
        <v>468.32353812056709</v>
      </c>
      <c r="AF156" s="53">
        <v>458</v>
      </c>
      <c r="AG156" s="53">
        <v>328</v>
      </c>
      <c r="AH156" s="53">
        <v>586</v>
      </c>
      <c r="AI156" s="53">
        <v>519</v>
      </c>
      <c r="AJ156" s="53">
        <v>372</v>
      </c>
      <c r="AK156" s="53">
        <v>997</v>
      </c>
      <c r="AL156" s="54">
        <v>447</v>
      </c>
      <c r="AM156" s="54">
        <v>354</v>
      </c>
      <c r="AN156" s="54">
        <v>557</v>
      </c>
      <c r="AO156" s="53">
        <v>327</v>
      </c>
      <c r="AP156" s="53">
        <v>226</v>
      </c>
      <c r="AQ156" s="53">
        <v>484</v>
      </c>
      <c r="AR156" s="53">
        <v>-120</v>
      </c>
      <c r="AS156" s="53">
        <v>-263</v>
      </c>
      <c r="AT156" s="53">
        <v>75</v>
      </c>
      <c r="AU156" s="53" t="s">
        <v>423</v>
      </c>
      <c r="AV156" s="56">
        <v>431.36526226470551</v>
      </c>
      <c r="AW156" s="54">
        <v>390</v>
      </c>
      <c r="AX156" s="54">
        <v>489.61132618638169</v>
      </c>
      <c r="AY156" s="54">
        <v>622.77901854113725</v>
      </c>
      <c r="AZ156" s="54">
        <v>485.08782190748883</v>
      </c>
      <c r="BA156" s="54">
        <v>798.81248920406324</v>
      </c>
      <c r="BB156" s="53">
        <v>469</v>
      </c>
      <c r="BC156" s="53">
        <v>411</v>
      </c>
      <c r="BD156" s="53">
        <v>707</v>
      </c>
      <c r="BE156" s="53">
        <v>545</v>
      </c>
      <c r="BF156" s="53">
        <v>425</v>
      </c>
      <c r="BG156" s="53">
        <v>1065</v>
      </c>
      <c r="BH156" s="54">
        <v>626</v>
      </c>
      <c r="BI156" s="54">
        <v>510</v>
      </c>
      <c r="BJ156" s="54">
        <v>744</v>
      </c>
      <c r="BK156" s="53">
        <v>790</v>
      </c>
      <c r="BL156" s="53">
        <v>633</v>
      </c>
      <c r="BM156" s="53">
        <v>1032</v>
      </c>
      <c r="BN156" s="53">
        <v>164</v>
      </c>
      <c r="BO156" s="53">
        <v>-34</v>
      </c>
      <c r="BP156" s="53">
        <v>429</v>
      </c>
      <c r="BQ156" s="53" t="s">
        <v>423</v>
      </c>
    </row>
    <row r="157" spans="1:69" x14ac:dyDescent="0.45">
      <c r="A157" s="51" t="s">
        <v>398</v>
      </c>
      <c r="B157" s="49" t="s">
        <v>52</v>
      </c>
      <c r="C157" s="51" t="s">
        <v>144</v>
      </c>
      <c r="D157" s="56">
        <v>116.92571705078444</v>
      </c>
      <c r="E157" s="54">
        <v>106.01745903495488</v>
      </c>
      <c r="F157" s="54">
        <v>140.27082871511524</v>
      </c>
      <c r="G157" s="54">
        <v>96.543916081806316</v>
      </c>
      <c r="H157" s="54">
        <v>66.251033497897495</v>
      </c>
      <c r="I157" s="54">
        <v>152.81260553648553</v>
      </c>
      <c r="J157" s="53">
        <v>136</v>
      </c>
      <c r="K157" s="53">
        <v>61</v>
      </c>
      <c r="L157" s="53">
        <v>312</v>
      </c>
      <c r="M157" s="53">
        <v>114</v>
      </c>
      <c r="N157" s="53">
        <v>66</v>
      </c>
      <c r="O157" s="53">
        <v>235</v>
      </c>
      <c r="P157" s="54">
        <v>92</v>
      </c>
      <c r="Q157" s="54">
        <v>56</v>
      </c>
      <c r="R157" s="54">
        <v>192</v>
      </c>
      <c r="S157" s="53">
        <v>78</v>
      </c>
      <c r="T157" s="53">
        <v>38</v>
      </c>
      <c r="U157" s="53">
        <v>346</v>
      </c>
      <c r="V157" s="53">
        <v>-14</v>
      </c>
      <c r="W157" s="53">
        <v>-210</v>
      </c>
      <c r="X157" s="53">
        <v>241</v>
      </c>
      <c r="Y157" s="53" t="s">
        <v>423</v>
      </c>
      <c r="Z157" s="56">
        <v>747.35903780996944</v>
      </c>
      <c r="AA157" s="54">
        <v>678.26646641330683</v>
      </c>
      <c r="AB157" s="54">
        <v>832.48434764796104</v>
      </c>
      <c r="AC157" s="54">
        <v>689.69294647693516</v>
      </c>
      <c r="AD157" s="54">
        <v>443.53870185746581</v>
      </c>
      <c r="AE157" s="54">
        <v>948.04427403022862</v>
      </c>
      <c r="AF157" s="53">
        <v>624</v>
      </c>
      <c r="AG157" s="53">
        <v>438</v>
      </c>
      <c r="AH157" s="53">
        <v>959</v>
      </c>
      <c r="AI157" s="53">
        <v>725</v>
      </c>
      <c r="AJ157" s="53">
        <v>411</v>
      </c>
      <c r="AK157" s="53">
        <v>1013</v>
      </c>
      <c r="AL157" s="54">
        <v>483</v>
      </c>
      <c r="AM157" s="54">
        <v>324</v>
      </c>
      <c r="AN157" s="54">
        <v>758</v>
      </c>
      <c r="AO157" s="53">
        <v>431</v>
      </c>
      <c r="AP157" s="53">
        <v>235</v>
      </c>
      <c r="AQ157" s="53">
        <v>1203</v>
      </c>
      <c r="AR157" s="53">
        <v>-52</v>
      </c>
      <c r="AS157" s="53">
        <v>-444</v>
      </c>
      <c r="AT157" s="53">
        <v>671</v>
      </c>
      <c r="AU157" s="53" t="s">
        <v>423</v>
      </c>
      <c r="AV157" s="56">
        <v>853.71524513924624</v>
      </c>
      <c r="AW157" s="54">
        <v>782.50682065179285</v>
      </c>
      <c r="AX157" s="54">
        <v>948.53932072807902</v>
      </c>
      <c r="AY157" s="54">
        <v>1053.7194324770107</v>
      </c>
      <c r="AZ157" s="54">
        <v>703.39188570296119</v>
      </c>
      <c r="BA157" s="54">
        <v>1439.3551253656628</v>
      </c>
      <c r="BB157" s="53">
        <v>982</v>
      </c>
      <c r="BC157" s="53">
        <v>689</v>
      </c>
      <c r="BD157" s="53">
        <v>1309</v>
      </c>
      <c r="BE157" s="53">
        <v>1095</v>
      </c>
      <c r="BF157" s="53">
        <v>739</v>
      </c>
      <c r="BG157" s="53">
        <v>1483</v>
      </c>
      <c r="BH157" s="54">
        <v>1223</v>
      </c>
      <c r="BI157" s="54">
        <v>914</v>
      </c>
      <c r="BJ157" s="54">
        <v>1572</v>
      </c>
      <c r="BK157" s="53">
        <v>1078</v>
      </c>
      <c r="BL157" s="53">
        <v>747</v>
      </c>
      <c r="BM157" s="53">
        <v>2189</v>
      </c>
      <c r="BN157" s="53">
        <v>-145</v>
      </c>
      <c r="BO157" s="53">
        <v>-757</v>
      </c>
      <c r="BP157" s="53">
        <v>1017</v>
      </c>
      <c r="BQ157" s="53" t="s">
        <v>423</v>
      </c>
    </row>
    <row r="158" spans="1:69" x14ac:dyDescent="0.45">
      <c r="A158" s="51" t="s">
        <v>399</v>
      </c>
      <c r="B158" s="49" t="s">
        <v>52</v>
      </c>
      <c r="C158" s="51" t="s">
        <v>160</v>
      </c>
      <c r="D158" s="56">
        <v>177.2817076785212</v>
      </c>
      <c r="E158" s="54">
        <v>140.81014350630267</v>
      </c>
      <c r="F158" s="54">
        <v>349.71379629237862</v>
      </c>
      <c r="G158" s="54">
        <v>135.6667785606015</v>
      </c>
      <c r="H158" s="54">
        <v>106.52193250355641</v>
      </c>
      <c r="I158" s="54">
        <v>289.21702959914649</v>
      </c>
      <c r="J158" s="53">
        <v>97</v>
      </c>
      <c r="K158" s="53">
        <v>75</v>
      </c>
      <c r="L158" s="53">
        <v>144</v>
      </c>
      <c r="M158" s="53">
        <v>98</v>
      </c>
      <c r="N158" s="53">
        <v>64</v>
      </c>
      <c r="O158" s="53">
        <v>212</v>
      </c>
      <c r="P158" s="54">
        <v>65</v>
      </c>
      <c r="Q158" s="54">
        <v>47</v>
      </c>
      <c r="R158" s="54">
        <v>144</v>
      </c>
      <c r="S158" s="53">
        <v>88</v>
      </c>
      <c r="T158" s="53">
        <v>39</v>
      </c>
      <c r="U158" s="53">
        <v>172</v>
      </c>
      <c r="V158" s="53">
        <v>23</v>
      </c>
      <c r="W158" s="53">
        <v>-92</v>
      </c>
      <c r="X158" s="53">
        <v>106</v>
      </c>
      <c r="Y158" s="53" t="s">
        <v>423</v>
      </c>
      <c r="Z158" s="56">
        <v>719.4837752845923</v>
      </c>
      <c r="AA158" s="54">
        <v>626</v>
      </c>
      <c r="AB158" s="54">
        <v>896.77961980095176</v>
      </c>
      <c r="AC158" s="54">
        <v>701.61481515963692</v>
      </c>
      <c r="AD158" s="54">
        <v>615.73149178470032</v>
      </c>
      <c r="AE158" s="54">
        <v>864.410439691688</v>
      </c>
      <c r="AF158" s="53">
        <v>689</v>
      </c>
      <c r="AG158" s="53">
        <v>591</v>
      </c>
      <c r="AH158" s="53">
        <v>833</v>
      </c>
      <c r="AI158" s="53">
        <v>803</v>
      </c>
      <c r="AJ158" s="53">
        <v>645</v>
      </c>
      <c r="AK158" s="53">
        <v>1114</v>
      </c>
      <c r="AL158" s="54">
        <v>625</v>
      </c>
      <c r="AM158" s="54">
        <v>500</v>
      </c>
      <c r="AN158" s="54">
        <v>857</v>
      </c>
      <c r="AO158" s="53">
        <v>425</v>
      </c>
      <c r="AP158" s="53">
        <v>274</v>
      </c>
      <c r="AQ158" s="53">
        <v>621</v>
      </c>
      <c r="AR158" s="53">
        <v>-200</v>
      </c>
      <c r="AS158" s="53">
        <v>-495</v>
      </c>
      <c r="AT158" s="53">
        <v>18</v>
      </c>
      <c r="AU158" s="53" t="s">
        <v>423</v>
      </c>
      <c r="AV158" s="56">
        <v>780.23451703688636</v>
      </c>
      <c r="AW158" s="54">
        <v>657.72717250229061</v>
      </c>
      <c r="AX158" s="54">
        <v>980.0765042138288</v>
      </c>
      <c r="AY158" s="54">
        <v>694.71840627976155</v>
      </c>
      <c r="AZ158" s="54">
        <v>601.87468729236775</v>
      </c>
      <c r="BA158" s="54">
        <v>842.43677813179841</v>
      </c>
      <c r="BB158" s="53">
        <v>833</v>
      </c>
      <c r="BC158" s="53">
        <v>685</v>
      </c>
      <c r="BD158" s="53">
        <v>980</v>
      </c>
      <c r="BE158" s="53">
        <v>904</v>
      </c>
      <c r="BF158" s="53">
        <v>717</v>
      </c>
      <c r="BG158" s="53">
        <v>1213</v>
      </c>
      <c r="BH158" s="54">
        <v>924</v>
      </c>
      <c r="BI158" s="54">
        <v>738</v>
      </c>
      <c r="BJ158" s="54">
        <v>1145</v>
      </c>
      <c r="BK158" s="53">
        <v>1143</v>
      </c>
      <c r="BL158" s="53">
        <v>878</v>
      </c>
      <c r="BM158" s="53">
        <v>1448</v>
      </c>
      <c r="BN158" s="53">
        <v>219</v>
      </c>
      <c r="BO158" s="53">
        <v>-128</v>
      </c>
      <c r="BP158" s="53">
        <v>567</v>
      </c>
      <c r="BQ158" s="53" t="s">
        <v>423</v>
      </c>
    </row>
    <row r="159" spans="1:69" x14ac:dyDescent="0.45">
      <c r="A159" s="51" t="s">
        <v>400</v>
      </c>
      <c r="B159" s="49" t="s">
        <v>52</v>
      </c>
      <c r="C159" s="51" t="s">
        <v>165</v>
      </c>
      <c r="D159" s="56">
        <v>292.68573927472193</v>
      </c>
      <c r="E159" s="54">
        <v>239.90373676728268</v>
      </c>
      <c r="F159" s="54">
        <v>405.35597583365222</v>
      </c>
      <c r="G159" s="54">
        <v>114</v>
      </c>
      <c r="H159" s="54">
        <v>89</v>
      </c>
      <c r="I159" s="54">
        <v>139</v>
      </c>
      <c r="J159" s="53">
        <v>276</v>
      </c>
      <c r="K159" s="53">
        <v>90</v>
      </c>
      <c r="L159" s="53">
        <v>537</v>
      </c>
      <c r="M159" s="53">
        <v>158</v>
      </c>
      <c r="N159" s="53">
        <v>55</v>
      </c>
      <c r="O159" s="53">
        <v>367</v>
      </c>
      <c r="P159" s="54">
        <v>233</v>
      </c>
      <c r="Q159" s="54">
        <v>47</v>
      </c>
      <c r="R159" s="54">
        <v>594</v>
      </c>
      <c r="S159" s="53">
        <v>198</v>
      </c>
      <c r="T159" s="53">
        <v>63</v>
      </c>
      <c r="U159" s="53">
        <v>483</v>
      </c>
      <c r="V159" s="53">
        <v>-35</v>
      </c>
      <c r="W159" s="53">
        <v>-525</v>
      </c>
      <c r="X159" s="53">
        <v>331</v>
      </c>
      <c r="Y159" s="53" t="s">
        <v>423</v>
      </c>
      <c r="Z159" s="56">
        <v>1436.4562790531561</v>
      </c>
      <c r="AA159" s="54">
        <v>1284.1384960930329</v>
      </c>
      <c r="AB159" s="54">
        <v>1667.8722386812024</v>
      </c>
      <c r="AC159" s="54">
        <v>1078</v>
      </c>
      <c r="AD159" s="54">
        <v>844</v>
      </c>
      <c r="AE159" s="54">
        <v>1316</v>
      </c>
      <c r="AF159" s="53">
        <v>1000</v>
      </c>
      <c r="AG159" s="53">
        <v>767</v>
      </c>
      <c r="AH159" s="53">
        <v>1375</v>
      </c>
      <c r="AI159" s="53">
        <v>992</v>
      </c>
      <c r="AJ159" s="53">
        <v>702</v>
      </c>
      <c r="AK159" s="53">
        <v>1361</v>
      </c>
      <c r="AL159" s="54">
        <v>931</v>
      </c>
      <c r="AM159" s="54">
        <v>552</v>
      </c>
      <c r="AN159" s="54">
        <v>1385</v>
      </c>
      <c r="AO159" s="53">
        <v>715</v>
      </c>
      <c r="AP159" s="53">
        <v>488</v>
      </c>
      <c r="AQ159" s="53">
        <v>1142</v>
      </c>
      <c r="AR159" s="53">
        <v>-216</v>
      </c>
      <c r="AS159" s="53">
        <v>-829</v>
      </c>
      <c r="AT159" s="53">
        <v>383</v>
      </c>
      <c r="AU159" s="53" t="s">
        <v>423</v>
      </c>
      <c r="AV159" s="56">
        <v>2242.8579816721222</v>
      </c>
      <c r="AW159" s="54">
        <v>2014.6636117695025</v>
      </c>
      <c r="AX159" s="54">
        <v>2570.0501841457581</v>
      </c>
      <c r="AY159" s="54">
        <v>1812</v>
      </c>
      <c r="AZ159" s="54">
        <v>1419</v>
      </c>
      <c r="BA159" s="54">
        <v>2213</v>
      </c>
      <c r="BB159" s="53">
        <v>1827</v>
      </c>
      <c r="BC159" s="53">
        <v>1460</v>
      </c>
      <c r="BD159" s="53">
        <v>2392</v>
      </c>
      <c r="BE159" s="53">
        <v>1860</v>
      </c>
      <c r="BF159" s="53">
        <v>1488</v>
      </c>
      <c r="BG159" s="53">
        <v>2317</v>
      </c>
      <c r="BH159" s="54">
        <v>2081</v>
      </c>
      <c r="BI159" s="54">
        <v>1541</v>
      </c>
      <c r="BJ159" s="54">
        <v>2632</v>
      </c>
      <c r="BK159" s="53">
        <v>2469</v>
      </c>
      <c r="BL159" s="53">
        <v>1854</v>
      </c>
      <c r="BM159" s="53">
        <v>3160</v>
      </c>
      <c r="BN159" s="53">
        <v>388</v>
      </c>
      <c r="BO159" s="53">
        <v>-439</v>
      </c>
      <c r="BP159" s="53">
        <v>1347</v>
      </c>
      <c r="BQ159" s="53" t="s">
        <v>423</v>
      </c>
    </row>
    <row r="160" spans="1:69" x14ac:dyDescent="0.45">
      <c r="A160" s="51" t="s">
        <v>401</v>
      </c>
      <c r="B160" s="49" t="s">
        <v>52</v>
      </c>
      <c r="C160" s="51" t="s">
        <v>191</v>
      </c>
      <c r="D160" s="56">
        <v>238.59126682218781</v>
      </c>
      <c r="E160" s="54">
        <v>169.20992389414178</v>
      </c>
      <c r="F160" s="54">
        <v>407.38932079395676</v>
      </c>
      <c r="G160" s="54">
        <v>310.27277623060553</v>
      </c>
      <c r="H160" s="54">
        <v>248.32475339284863</v>
      </c>
      <c r="I160" s="54">
        <v>522.91281959816729</v>
      </c>
      <c r="J160" s="53">
        <v>288</v>
      </c>
      <c r="K160" s="53">
        <v>174</v>
      </c>
      <c r="L160" s="53">
        <v>568</v>
      </c>
      <c r="M160" s="53">
        <v>225</v>
      </c>
      <c r="N160" s="53">
        <v>153</v>
      </c>
      <c r="O160" s="53">
        <v>365</v>
      </c>
      <c r="P160" s="54">
        <v>95</v>
      </c>
      <c r="Q160" s="54">
        <v>64</v>
      </c>
      <c r="R160" s="54">
        <v>184</v>
      </c>
      <c r="S160" s="53">
        <v>77</v>
      </c>
      <c r="T160" s="53">
        <v>33</v>
      </c>
      <c r="U160" s="53">
        <v>165</v>
      </c>
      <c r="V160" s="53">
        <v>-18</v>
      </c>
      <c r="W160" s="53">
        <v>-149</v>
      </c>
      <c r="X160" s="53">
        <v>72</v>
      </c>
      <c r="Y160" s="53" t="s">
        <v>423</v>
      </c>
      <c r="Z160" s="56">
        <v>1077.8193125422106</v>
      </c>
      <c r="AA160" s="54">
        <v>940</v>
      </c>
      <c r="AB160" s="54">
        <v>1315.0768643918564</v>
      </c>
      <c r="AC160" s="54">
        <v>1220.0878039443376</v>
      </c>
      <c r="AD160" s="54">
        <v>1052.4861601683015</v>
      </c>
      <c r="AE160" s="54">
        <v>1448.5591752214707</v>
      </c>
      <c r="AF160" s="53">
        <v>888</v>
      </c>
      <c r="AG160" s="53">
        <v>771</v>
      </c>
      <c r="AH160" s="53">
        <v>1125</v>
      </c>
      <c r="AI160" s="53">
        <v>944</v>
      </c>
      <c r="AJ160" s="53">
        <v>824</v>
      </c>
      <c r="AK160" s="53">
        <v>1121</v>
      </c>
      <c r="AL160" s="54">
        <v>831</v>
      </c>
      <c r="AM160" s="54">
        <v>710</v>
      </c>
      <c r="AN160" s="54">
        <v>979</v>
      </c>
      <c r="AO160" s="53">
        <v>710</v>
      </c>
      <c r="AP160" s="53">
        <v>480</v>
      </c>
      <c r="AQ160" s="53">
        <v>933</v>
      </c>
      <c r="AR160" s="53">
        <v>-121</v>
      </c>
      <c r="AS160" s="53">
        <v>-397</v>
      </c>
      <c r="AT160" s="53">
        <v>138</v>
      </c>
      <c r="AU160" s="53" t="s">
        <v>423</v>
      </c>
      <c r="AV160" s="56">
        <v>1199.7705299351599</v>
      </c>
      <c r="AW160" s="54">
        <v>951.23316106364609</v>
      </c>
      <c r="AX160" s="54">
        <v>1521.9114379893419</v>
      </c>
      <c r="AY160" s="54">
        <v>938.63941982505719</v>
      </c>
      <c r="AZ160" s="54">
        <v>800.64708850981754</v>
      </c>
      <c r="BA160" s="54">
        <v>1118.1310032975055</v>
      </c>
      <c r="BB160" s="53">
        <v>1121</v>
      </c>
      <c r="BC160" s="53">
        <v>882</v>
      </c>
      <c r="BD160" s="53">
        <v>1334</v>
      </c>
      <c r="BE160" s="53">
        <v>1302</v>
      </c>
      <c r="BF160" s="53">
        <v>1154</v>
      </c>
      <c r="BG160" s="53">
        <v>1516</v>
      </c>
      <c r="BH160" s="54">
        <v>1417</v>
      </c>
      <c r="BI160" s="54">
        <v>1264</v>
      </c>
      <c r="BJ160" s="54">
        <v>1616</v>
      </c>
      <c r="BK160" s="53">
        <v>1689</v>
      </c>
      <c r="BL160" s="53">
        <v>1325</v>
      </c>
      <c r="BM160" s="53">
        <v>2008</v>
      </c>
      <c r="BN160" s="53">
        <v>272</v>
      </c>
      <c r="BO160" s="53">
        <v>-127</v>
      </c>
      <c r="BP160" s="53">
        <v>625</v>
      </c>
      <c r="BQ160" s="53" t="s">
        <v>423</v>
      </c>
    </row>
    <row r="161" spans="1:69" x14ac:dyDescent="0.45">
      <c r="A161" s="51" t="s">
        <v>402</v>
      </c>
      <c r="B161" s="49" t="s">
        <v>52</v>
      </c>
      <c r="C161" s="51" t="s">
        <v>207</v>
      </c>
      <c r="D161" s="56">
        <v>84.451104381326559</v>
      </c>
      <c r="E161" s="54">
        <v>67.913572708032589</v>
      </c>
      <c r="F161" s="54">
        <v>322.50100737725234</v>
      </c>
      <c r="G161" s="54">
        <v>52.225608233142353</v>
      </c>
      <c r="H161" s="54">
        <v>45.082633842199385</v>
      </c>
      <c r="I161" s="54">
        <v>145.16466238294544</v>
      </c>
      <c r="J161" s="53">
        <v>118</v>
      </c>
      <c r="K161" s="53">
        <v>42</v>
      </c>
      <c r="L161" s="53">
        <v>316</v>
      </c>
      <c r="M161" s="53">
        <v>90</v>
      </c>
      <c r="N161" s="53">
        <v>40</v>
      </c>
      <c r="O161" s="53">
        <v>158</v>
      </c>
      <c r="P161" s="54">
        <v>61</v>
      </c>
      <c r="Q161" s="54">
        <v>40</v>
      </c>
      <c r="R161" s="54">
        <v>163</v>
      </c>
      <c r="S161" s="53">
        <v>41</v>
      </c>
      <c r="T161" s="53">
        <v>25</v>
      </c>
      <c r="U161" s="53">
        <v>108</v>
      </c>
      <c r="V161" s="53">
        <v>-20</v>
      </c>
      <c r="W161" s="53">
        <v>-140</v>
      </c>
      <c r="X161" s="53">
        <v>57</v>
      </c>
      <c r="Y161" s="53" t="s">
        <v>423</v>
      </c>
      <c r="Z161" s="56">
        <v>406.67093699173313</v>
      </c>
      <c r="AA161" s="54">
        <v>329</v>
      </c>
      <c r="AB161" s="54">
        <v>461.59957236517755</v>
      </c>
      <c r="AC161" s="54">
        <v>435.03294082269258</v>
      </c>
      <c r="AD161" s="54">
        <v>376.83899352210284</v>
      </c>
      <c r="AE161" s="54">
        <v>520.40924815872427</v>
      </c>
      <c r="AF161" s="53">
        <v>306</v>
      </c>
      <c r="AG161" s="53">
        <v>271</v>
      </c>
      <c r="AH161" s="53">
        <v>336</v>
      </c>
      <c r="AI161" s="53">
        <v>247</v>
      </c>
      <c r="AJ161" s="53">
        <v>228</v>
      </c>
      <c r="AK161" s="53">
        <v>337</v>
      </c>
      <c r="AL161" s="54">
        <v>355</v>
      </c>
      <c r="AM161" s="54">
        <v>292</v>
      </c>
      <c r="AN161" s="54">
        <v>471</v>
      </c>
      <c r="AO161" s="53">
        <v>188</v>
      </c>
      <c r="AP161" s="53">
        <v>140</v>
      </c>
      <c r="AQ161" s="53">
        <v>310</v>
      </c>
      <c r="AR161" s="53">
        <v>-167</v>
      </c>
      <c r="AS161" s="53">
        <v>-320</v>
      </c>
      <c r="AT161" s="53">
        <v>-33</v>
      </c>
      <c r="AU161" s="53" t="s">
        <v>428</v>
      </c>
      <c r="AV161" s="56">
        <v>392.87795862694026</v>
      </c>
      <c r="AW161" s="54">
        <v>342</v>
      </c>
      <c r="AX161" s="54">
        <v>455.67066686245448</v>
      </c>
      <c r="AY161" s="54">
        <v>352.74145094416514</v>
      </c>
      <c r="AZ161" s="54">
        <v>287.42780007346045</v>
      </c>
      <c r="BA161" s="54">
        <v>415.48863948652314</v>
      </c>
      <c r="BB161" s="53">
        <v>410</v>
      </c>
      <c r="BC161" s="53">
        <v>369</v>
      </c>
      <c r="BD161" s="53">
        <v>558</v>
      </c>
      <c r="BE161" s="53">
        <v>459</v>
      </c>
      <c r="BF161" s="53">
        <v>376</v>
      </c>
      <c r="BG161" s="53">
        <v>541</v>
      </c>
      <c r="BH161" s="54">
        <v>442</v>
      </c>
      <c r="BI161" s="54">
        <v>361</v>
      </c>
      <c r="BJ161" s="54">
        <v>568</v>
      </c>
      <c r="BK161" s="53">
        <v>458</v>
      </c>
      <c r="BL161" s="53">
        <v>407</v>
      </c>
      <c r="BM161" s="53">
        <v>666</v>
      </c>
      <c r="BN161" s="53">
        <v>16</v>
      </c>
      <c r="BO161" s="53">
        <v>-157</v>
      </c>
      <c r="BP161" s="53">
        <v>228</v>
      </c>
      <c r="BQ161" s="53" t="s">
        <v>423</v>
      </c>
    </row>
    <row r="162" spans="1:69" s="57" customFormat="1" x14ac:dyDescent="0.45">
      <c r="A162" s="107" t="s">
        <v>56</v>
      </c>
      <c r="B162" s="58" t="s">
        <v>56</v>
      </c>
      <c r="C162" s="59" t="s">
        <v>56</v>
      </c>
      <c r="D162" s="60">
        <v>2710.3207902883528</v>
      </c>
      <c r="E162" s="61">
        <v>2456.5262481463187</v>
      </c>
      <c r="F162" s="61">
        <v>3268.8076218350457</v>
      </c>
      <c r="G162" s="61">
        <v>1887.7006386366779</v>
      </c>
      <c r="H162" s="61">
        <v>1600.7535184852075</v>
      </c>
      <c r="I162" s="61">
        <v>2305.6181781301152</v>
      </c>
      <c r="J162" s="61">
        <v>1936</v>
      </c>
      <c r="K162" s="61">
        <v>1397</v>
      </c>
      <c r="L162" s="61">
        <v>2730</v>
      </c>
      <c r="M162" s="61">
        <v>1905</v>
      </c>
      <c r="N162" s="61">
        <v>1382</v>
      </c>
      <c r="O162" s="61">
        <v>2656</v>
      </c>
      <c r="P162" s="61">
        <v>1843</v>
      </c>
      <c r="Q162" s="61">
        <v>1252</v>
      </c>
      <c r="R162" s="61">
        <v>2887</v>
      </c>
      <c r="S162" s="61">
        <v>1503</v>
      </c>
      <c r="T162" s="61">
        <v>778</v>
      </c>
      <c r="U162" s="61">
        <v>2377</v>
      </c>
      <c r="V162" s="61">
        <v>-340</v>
      </c>
      <c r="W162" s="61">
        <v>-1661</v>
      </c>
      <c r="X162" s="61">
        <v>779</v>
      </c>
      <c r="Y162" s="61" t="s">
        <v>423</v>
      </c>
      <c r="Z162" s="61">
        <v>7442.9824473363051</v>
      </c>
      <c r="AA162" s="61">
        <v>6637.8201727601718</v>
      </c>
      <c r="AB162" s="61">
        <v>8265.8828482667359</v>
      </c>
      <c r="AC162" s="61">
        <v>6978.2645100337413</v>
      </c>
      <c r="AD162" s="61">
        <v>6319.8716108162989</v>
      </c>
      <c r="AE162" s="61">
        <v>7778.1523590492898</v>
      </c>
      <c r="AF162" s="61">
        <v>6965</v>
      </c>
      <c r="AG162" s="61">
        <v>6341</v>
      </c>
      <c r="AH162" s="61">
        <v>8030</v>
      </c>
      <c r="AI162" s="61">
        <v>6972</v>
      </c>
      <c r="AJ162" s="61">
        <v>6036</v>
      </c>
      <c r="AK162" s="61">
        <v>8248</v>
      </c>
      <c r="AL162" s="61">
        <v>6075</v>
      </c>
      <c r="AM162" s="61">
        <v>5349</v>
      </c>
      <c r="AN162" s="61">
        <v>7204</v>
      </c>
      <c r="AO162" s="61">
        <v>6507</v>
      </c>
      <c r="AP162" s="61">
        <v>5106</v>
      </c>
      <c r="AQ162" s="61">
        <v>8866</v>
      </c>
      <c r="AR162" s="61">
        <v>432</v>
      </c>
      <c r="AS162" s="61">
        <v>-1526</v>
      </c>
      <c r="AT162" s="61">
        <v>2819</v>
      </c>
      <c r="AU162" s="61" t="s">
        <v>423</v>
      </c>
      <c r="AV162" s="61">
        <v>10432.307209090115</v>
      </c>
      <c r="AW162" s="61">
        <v>9268.1994261832551</v>
      </c>
      <c r="AX162" s="61">
        <v>11720.410491618</v>
      </c>
      <c r="AY162" s="61">
        <v>10397.227285196888</v>
      </c>
      <c r="AZ162" s="61">
        <v>9340.1162495261578</v>
      </c>
      <c r="BA162" s="61">
        <v>11534.067590564424</v>
      </c>
      <c r="BB162" s="61">
        <v>11169</v>
      </c>
      <c r="BC162" s="61">
        <v>10122</v>
      </c>
      <c r="BD162" s="61">
        <v>12284</v>
      </c>
      <c r="BE162" s="61">
        <v>12831</v>
      </c>
      <c r="BF162" s="61">
        <v>11529</v>
      </c>
      <c r="BG162" s="61">
        <v>14309</v>
      </c>
      <c r="BH162" s="61">
        <v>13909</v>
      </c>
      <c r="BI162" s="61">
        <v>12256</v>
      </c>
      <c r="BJ162" s="61">
        <v>15574</v>
      </c>
      <c r="BK162" s="61">
        <v>14298</v>
      </c>
      <c r="BL162" s="61">
        <v>11957</v>
      </c>
      <c r="BM162" s="61">
        <v>16688</v>
      </c>
      <c r="BN162" s="61">
        <v>389</v>
      </c>
      <c r="BO162" s="61">
        <v>-2539</v>
      </c>
      <c r="BP162" s="61">
        <v>3378</v>
      </c>
      <c r="BQ162" s="61" t="s">
        <v>423</v>
      </c>
    </row>
    <row r="163" spans="1:69" s="57" customFormat="1" x14ac:dyDescent="0.45">
      <c r="A163" s="107" t="s">
        <v>89</v>
      </c>
      <c r="B163" s="58" t="s">
        <v>89</v>
      </c>
      <c r="C163" s="59" t="s">
        <v>89</v>
      </c>
      <c r="D163" s="60">
        <v>2749.8687807956358</v>
      </c>
      <c r="E163" s="61">
        <v>2379.3489932030757</v>
      </c>
      <c r="F163" s="61">
        <v>3689.9934056710254</v>
      </c>
      <c r="G163" s="61">
        <v>2525.6961433820975</v>
      </c>
      <c r="H163" s="61">
        <v>2081.2080376661752</v>
      </c>
      <c r="I163" s="61">
        <v>3214.5289317005854</v>
      </c>
      <c r="J163" s="61">
        <v>2001</v>
      </c>
      <c r="K163" s="61">
        <v>1514</v>
      </c>
      <c r="L163" s="61">
        <v>2628</v>
      </c>
      <c r="M163" s="61">
        <v>1944</v>
      </c>
      <c r="N163" s="61">
        <v>1555</v>
      </c>
      <c r="O163" s="61">
        <v>2424</v>
      </c>
      <c r="P163" s="61">
        <v>1549</v>
      </c>
      <c r="Q163" s="61">
        <v>1115</v>
      </c>
      <c r="R163" s="61">
        <v>2190</v>
      </c>
      <c r="S163" s="61">
        <v>1119</v>
      </c>
      <c r="T163" s="61">
        <v>441</v>
      </c>
      <c r="U163" s="61">
        <v>1721</v>
      </c>
      <c r="V163" s="61">
        <v>-430</v>
      </c>
      <c r="W163" s="61">
        <v>-1338</v>
      </c>
      <c r="X163" s="61">
        <v>276</v>
      </c>
      <c r="Y163" s="61" t="s">
        <v>423</v>
      </c>
      <c r="Z163" s="61">
        <v>9263.4737835374926</v>
      </c>
      <c r="AA163" s="61">
        <v>8500.3323948444649</v>
      </c>
      <c r="AB163" s="61">
        <v>9960.1872566747916</v>
      </c>
      <c r="AC163" s="61">
        <v>9583.7946865927097</v>
      </c>
      <c r="AD163" s="61">
        <v>8647.6651921944722</v>
      </c>
      <c r="AE163" s="61">
        <v>10384.627153913258</v>
      </c>
      <c r="AF163" s="61">
        <v>9037</v>
      </c>
      <c r="AG163" s="61">
        <v>7949</v>
      </c>
      <c r="AH163" s="61">
        <v>9768</v>
      </c>
      <c r="AI163" s="61">
        <v>8728</v>
      </c>
      <c r="AJ163" s="61">
        <v>7837</v>
      </c>
      <c r="AK163" s="61">
        <v>9843</v>
      </c>
      <c r="AL163" s="61">
        <v>7454</v>
      </c>
      <c r="AM163" s="61">
        <v>6680</v>
      </c>
      <c r="AN163" s="61">
        <v>8747</v>
      </c>
      <c r="AO163" s="61">
        <v>6560</v>
      </c>
      <c r="AP163" s="61">
        <v>5524</v>
      </c>
      <c r="AQ163" s="61">
        <v>8015</v>
      </c>
      <c r="AR163" s="61">
        <v>-894</v>
      </c>
      <c r="AS163" s="61">
        <v>-2426</v>
      </c>
      <c r="AT163" s="61">
        <v>646</v>
      </c>
      <c r="AU163" s="61" t="s">
        <v>423</v>
      </c>
      <c r="AV163" s="61">
        <v>8743.1419658738469</v>
      </c>
      <c r="AW163" s="61">
        <v>8045.8977795244809</v>
      </c>
      <c r="AX163" s="61">
        <v>9487.4992139592996</v>
      </c>
      <c r="AY163" s="61">
        <v>9355.6829067332292</v>
      </c>
      <c r="AZ163" s="61">
        <v>8467.5939958992785</v>
      </c>
      <c r="BA163" s="61">
        <v>10163.642244676128</v>
      </c>
      <c r="BB163" s="61">
        <v>10142</v>
      </c>
      <c r="BC163" s="61">
        <v>9462</v>
      </c>
      <c r="BD163" s="61">
        <v>11646</v>
      </c>
      <c r="BE163" s="61">
        <v>11486</v>
      </c>
      <c r="BF163" s="61">
        <v>10345</v>
      </c>
      <c r="BG163" s="61">
        <v>12612</v>
      </c>
      <c r="BH163" s="61">
        <v>13160</v>
      </c>
      <c r="BI163" s="61">
        <v>11777</v>
      </c>
      <c r="BJ163" s="61">
        <v>14644</v>
      </c>
      <c r="BK163" s="61">
        <v>13894</v>
      </c>
      <c r="BL163" s="61">
        <v>12267</v>
      </c>
      <c r="BM163" s="61">
        <v>15711</v>
      </c>
      <c r="BN163" s="61">
        <v>734</v>
      </c>
      <c r="BO163" s="61">
        <v>-1420</v>
      </c>
      <c r="BP163" s="61">
        <v>2904</v>
      </c>
      <c r="BQ163" s="61" t="s">
        <v>423</v>
      </c>
    </row>
    <row r="164" spans="1:69" s="57" customFormat="1" x14ac:dyDescent="0.45">
      <c r="A164" s="107" t="s">
        <v>49</v>
      </c>
      <c r="B164" s="58" t="s">
        <v>49</v>
      </c>
      <c r="C164" s="59" t="s">
        <v>49</v>
      </c>
      <c r="D164" s="60">
        <v>5999.7039626785008</v>
      </c>
      <c r="E164" s="61">
        <v>5837.747206201786</v>
      </c>
      <c r="F164" s="61">
        <v>7234.753649270785</v>
      </c>
      <c r="G164" s="61">
        <v>5472.9476682825671</v>
      </c>
      <c r="H164" s="61">
        <v>4902.0059805738529</v>
      </c>
      <c r="I164" s="61">
        <v>6137.7284077191362</v>
      </c>
      <c r="J164" s="61">
        <v>4773</v>
      </c>
      <c r="K164" s="61">
        <v>4621</v>
      </c>
      <c r="L164" s="61">
        <v>5953</v>
      </c>
      <c r="M164" s="61">
        <v>4405</v>
      </c>
      <c r="N164" s="61">
        <v>4041</v>
      </c>
      <c r="O164" s="61">
        <v>5270</v>
      </c>
      <c r="P164" s="61">
        <v>3653</v>
      </c>
      <c r="Q164" s="61">
        <v>3316</v>
      </c>
      <c r="R164" s="61">
        <v>4932</v>
      </c>
      <c r="S164" s="61">
        <v>5511</v>
      </c>
      <c r="T164" s="61">
        <v>4995</v>
      </c>
      <c r="U164" s="61">
        <v>6697</v>
      </c>
      <c r="V164" s="61">
        <v>1858</v>
      </c>
      <c r="W164" s="61">
        <v>517</v>
      </c>
      <c r="X164" s="61">
        <v>2919</v>
      </c>
      <c r="Y164" s="61" t="s">
        <v>427</v>
      </c>
      <c r="Z164" s="61">
        <v>13400.565005344368</v>
      </c>
      <c r="AA164" s="61">
        <v>12797.626781676101</v>
      </c>
      <c r="AB164" s="61">
        <v>14109.580405195409</v>
      </c>
      <c r="AC164" s="61">
        <v>13859.321350231809</v>
      </c>
      <c r="AD164" s="61">
        <v>13192.241057291878</v>
      </c>
      <c r="AE164" s="61">
        <v>14768.134039594204</v>
      </c>
      <c r="AF164" s="61">
        <v>12117</v>
      </c>
      <c r="AG164" s="61">
        <v>11744</v>
      </c>
      <c r="AH164" s="61">
        <v>13769</v>
      </c>
      <c r="AI164" s="61">
        <v>11846</v>
      </c>
      <c r="AJ164" s="61">
        <v>10927</v>
      </c>
      <c r="AK164" s="61">
        <v>13029</v>
      </c>
      <c r="AL164" s="61">
        <v>10986</v>
      </c>
      <c r="AM164" s="61">
        <v>10220</v>
      </c>
      <c r="AN164" s="61">
        <v>12114</v>
      </c>
      <c r="AO164" s="61">
        <v>10036</v>
      </c>
      <c r="AP164" s="61">
        <v>8321</v>
      </c>
      <c r="AQ164" s="61">
        <v>11939</v>
      </c>
      <c r="AR164" s="61">
        <v>-950</v>
      </c>
      <c r="AS164" s="61">
        <v>-3054</v>
      </c>
      <c r="AT164" s="61">
        <v>957</v>
      </c>
      <c r="AU164" s="61" t="s">
        <v>423</v>
      </c>
      <c r="AV164" s="61">
        <v>23187.723805316222</v>
      </c>
      <c r="AW164" s="61">
        <v>22151.425921978531</v>
      </c>
      <c r="AX164" s="61">
        <v>24154.310640555814</v>
      </c>
      <c r="AY164" s="61">
        <v>24585.550894255426</v>
      </c>
      <c r="AZ164" s="61">
        <v>23411.097810841868</v>
      </c>
      <c r="BA164" s="61">
        <v>25642.995775423591</v>
      </c>
      <c r="BB164" s="61">
        <v>23404</v>
      </c>
      <c r="BC164" s="61">
        <v>21715</v>
      </c>
      <c r="BD164" s="61">
        <v>24490</v>
      </c>
      <c r="BE164" s="61">
        <v>25183</v>
      </c>
      <c r="BF164" s="61">
        <v>24111</v>
      </c>
      <c r="BG164" s="61">
        <v>26754</v>
      </c>
      <c r="BH164" s="61">
        <v>26111</v>
      </c>
      <c r="BI164" s="61">
        <v>24528</v>
      </c>
      <c r="BJ164" s="61">
        <v>27467</v>
      </c>
      <c r="BK164" s="61">
        <v>28276</v>
      </c>
      <c r="BL164" s="61">
        <v>26668</v>
      </c>
      <c r="BM164" s="61">
        <v>31648</v>
      </c>
      <c r="BN164" s="61">
        <v>2165</v>
      </c>
      <c r="BO164" s="61">
        <v>230</v>
      </c>
      <c r="BP164" s="61">
        <v>5813</v>
      </c>
      <c r="BQ164" s="61" t="s">
        <v>427</v>
      </c>
    </row>
    <row r="165" spans="1:69" s="57" customFormat="1" x14ac:dyDescent="0.45">
      <c r="A165" s="107" t="s">
        <v>83</v>
      </c>
      <c r="B165" s="58" t="s">
        <v>83</v>
      </c>
      <c r="C165" s="59" t="s">
        <v>83</v>
      </c>
      <c r="D165" s="60">
        <v>2237.3208145472049</v>
      </c>
      <c r="E165" s="61">
        <v>2114.2491497291867</v>
      </c>
      <c r="F165" s="61">
        <v>2904.5348993483476</v>
      </c>
      <c r="G165" s="61">
        <v>1648.9249076312678</v>
      </c>
      <c r="H165" s="61">
        <v>1417.5216831694058</v>
      </c>
      <c r="I165" s="61">
        <v>2063.7420685090283</v>
      </c>
      <c r="J165" s="61">
        <v>1500</v>
      </c>
      <c r="K165" s="61">
        <v>1254</v>
      </c>
      <c r="L165" s="61">
        <v>2282</v>
      </c>
      <c r="M165" s="61">
        <v>1556</v>
      </c>
      <c r="N165" s="61">
        <v>1255</v>
      </c>
      <c r="O165" s="61">
        <v>2180</v>
      </c>
      <c r="P165" s="61">
        <v>1152</v>
      </c>
      <c r="Q165" s="61">
        <v>929</v>
      </c>
      <c r="R165" s="61">
        <v>1627</v>
      </c>
      <c r="S165" s="61">
        <v>850</v>
      </c>
      <c r="T165" s="61">
        <v>556</v>
      </c>
      <c r="U165" s="61">
        <v>1162</v>
      </c>
      <c r="V165" s="61">
        <v>-302</v>
      </c>
      <c r="W165" s="61">
        <v>-884</v>
      </c>
      <c r="X165" s="61">
        <v>70</v>
      </c>
      <c r="Y165" s="61" t="s">
        <v>423</v>
      </c>
      <c r="Z165" s="61">
        <v>8333.6079162517763</v>
      </c>
      <c r="AA165" s="61">
        <v>7842.9319379852823</v>
      </c>
      <c r="AB165" s="61">
        <v>8860.687954372077</v>
      </c>
      <c r="AC165" s="61">
        <v>7292.0766943768267</v>
      </c>
      <c r="AD165" s="61">
        <v>6820.8167931123808</v>
      </c>
      <c r="AE165" s="61">
        <v>7572.1286589225911</v>
      </c>
      <c r="AF165" s="61">
        <v>6817</v>
      </c>
      <c r="AG165" s="61">
        <v>6187</v>
      </c>
      <c r="AH165" s="61">
        <v>7234</v>
      </c>
      <c r="AI165" s="61">
        <v>7009</v>
      </c>
      <c r="AJ165" s="61">
        <v>6425</v>
      </c>
      <c r="AK165" s="61">
        <v>7662</v>
      </c>
      <c r="AL165" s="61">
        <v>5945</v>
      </c>
      <c r="AM165" s="61">
        <v>5470</v>
      </c>
      <c r="AN165" s="61">
        <v>6667</v>
      </c>
      <c r="AO165" s="61">
        <v>5569</v>
      </c>
      <c r="AP165" s="61">
        <v>5156</v>
      </c>
      <c r="AQ165" s="61">
        <v>6414</v>
      </c>
      <c r="AR165" s="61">
        <v>-376</v>
      </c>
      <c r="AS165" s="61">
        <v>-1154</v>
      </c>
      <c r="AT165" s="61">
        <v>564</v>
      </c>
      <c r="AU165" s="61" t="s">
        <v>423</v>
      </c>
      <c r="AV165" s="61">
        <v>5883.8716080854738</v>
      </c>
      <c r="AW165" s="61">
        <v>5568.5846437571181</v>
      </c>
      <c r="AX165" s="61">
        <v>6272.5779538829383</v>
      </c>
      <c r="AY165" s="61">
        <v>6335.124903672533</v>
      </c>
      <c r="AZ165" s="61">
        <v>5997.2512682572205</v>
      </c>
      <c r="BA165" s="61">
        <v>6643.7407369514094</v>
      </c>
      <c r="BB165" s="61">
        <v>7311</v>
      </c>
      <c r="BC165" s="61">
        <v>6933</v>
      </c>
      <c r="BD165" s="61">
        <v>8042</v>
      </c>
      <c r="BE165" s="61">
        <v>8150</v>
      </c>
      <c r="BF165" s="61">
        <v>7588</v>
      </c>
      <c r="BG165" s="61">
        <v>8933</v>
      </c>
      <c r="BH165" s="61">
        <v>8317</v>
      </c>
      <c r="BI165" s="61">
        <v>7795</v>
      </c>
      <c r="BJ165" s="61">
        <v>9146</v>
      </c>
      <c r="BK165" s="61">
        <v>10049</v>
      </c>
      <c r="BL165" s="61">
        <v>9455</v>
      </c>
      <c r="BM165" s="61">
        <v>11142</v>
      </c>
      <c r="BN165" s="61">
        <v>1732</v>
      </c>
      <c r="BO165" s="61">
        <v>741</v>
      </c>
      <c r="BP165" s="61">
        <v>2948</v>
      </c>
      <c r="BQ165" s="61" t="s">
        <v>427</v>
      </c>
    </row>
    <row r="166" spans="1:69" s="57" customFormat="1" x14ac:dyDescent="0.45">
      <c r="A166" s="107" t="s">
        <v>62</v>
      </c>
      <c r="B166" s="58" t="s">
        <v>62</v>
      </c>
      <c r="C166" s="59" t="s">
        <v>62</v>
      </c>
      <c r="D166" s="60">
        <v>3431.6931121749872</v>
      </c>
      <c r="E166" s="61">
        <v>3427.3132527144585</v>
      </c>
      <c r="F166" s="61">
        <v>4600.3295896931304</v>
      </c>
      <c r="G166" s="61">
        <v>2437.4346607376119</v>
      </c>
      <c r="H166" s="61">
        <v>2044.736266609922</v>
      </c>
      <c r="I166" s="61">
        <v>3017.7072596972571</v>
      </c>
      <c r="J166" s="61">
        <v>2751</v>
      </c>
      <c r="K166" s="61">
        <v>2308</v>
      </c>
      <c r="L166" s="61">
        <v>3519</v>
      </c>
      <c r="M166" s="61">
        <v>2558</v>
      </c>
      <c r="N166" s="61">
        <v>2044</v>
      </c>
      <c r="O166" s="61">
        <v>3246</v>
      </c>
      <c r="P166" s="61">
        <v>2042</v>
      </c>
      <c r="Q166" s="61">
        <v>1705</v>
      </c>
      <c r="R166" s="61">
        <v>3246</v>
      </c>
      <c r="S166" s="61">
        <v>2020</v>
      </c>
      <c r="T166" s="61">
        <v>1367</v>
      </c>
      <c r="U166" s="61">
        <v>2656</v>
      </c>
      <c r="V166" s="61">
        <v>-22</v>
      </c>
      <c r="W166" s="61">
        <v>-1417</v>
      </c>
      <c r="X166" s="61">
        <v>590</v>
      </c>
      <c r="Y166" s="61" t="s">
        <v>423</v>
      </c>
      <c r="Z166" s="61">
        <v>13089.122190983451</v>
      </c>
      <c r="AA166" s="61">
        <v>12374.129232210476</v>
      </c>
      <c r="AB166" s="61">
        <v>13851.783513800512</v>
      </c>
      <c r="AC166" s="61">
        <v>11903.444682209853</v>
      </c>
      <c r="AD166" s="61">
        <v>11126.797509330321</v>
      </c>
      <c r="AE166" s="61">
        <v>12743.988121543885</v>
      </c>
      <c r="AF166" s="61">
        <v>11031</v>
      </c>
      <c r="AG166" s="61">
        <v>10266</v>
      </c>
      <c r="AH166" s="61">
        <v>12475</v>
      </c>
      <c r="AI166" s="61">
        <v>10024</v>
      </c>
      <c r="AJ166" s="61">
        <v>9167</v>
      </c>
      <c r="AK166" s="61">
        <v>11091</v>
      </c>
      <c r="AL166" s="61">
        <v>8495</v>
      </c>
      <c r="AM166" s="61">
        <v>7783</v>
      </c>
      <c r="AN166" s="61">
        <v>9559</v>
      </c>
      <c r="AO166" s="61">
        <v>7517</v>
      </c>
      <c r="AP166" s="61">
        <v>6353</v>
      </c>
      <c r="AQ166" s="61">
        <v>8787</v>
      </c>
      <c r="AR166" s="61">
        <v>-978</v>
      </c>
      <c r="AS166" s="61">
        <v>-2666</v>
      </c>
      <c r="AT166" s="61">
        <v>420</v>
      </c>
      <c r="AU166" s="61" t="s">
        <v>423</v>
      </c>
      <c r="AV166" s="61">
        <v>27184.200145196195</v>
      </c>
      <c r="AW166" s="61">
        <v>25677.000273358146</v>
      </c>
      <c r="AX166" s="61">
        <v>28449.489056462473</v>
      </c>
      <c r="AY166" s="61">
        <v>27731.761657754541</v>
      </c>
      <c r="AZ166" s="61">
        <v>26025.142910414583</v>
      </c>
      <c r="BA166" s="61">
        <v>28984.361068469389</v>
      </c>
      <c r="BB166" s="61">
        <v>28454</v>
      </c>
      <c r="BC166" s="61">
        <v>26981</v>
      </c>
      <c r="BD166" s="61">
        <v>30149</v>
      </c>
      <c r="BE166" s="61">
        <v>29632</v>
      </c>
      <c r="BF166" s="61">
        <v>28091</v>
      </c>
      <c r="BG166" s="61">
        <v>31176</v>
      </c>
      <c r="BH166" s="61">
        <v>32110</v>
      </c>
      <c r="BI166" s="61">
        <v>30295</v>
      </c>
      <c r="BJ166" s="61">
        <v>34027</v>
      </c>
      <c r="BK166" s="61">
        <v>31796</v>
      </c>
      <c r="BL166" s="61">
        <v>29891</v>
      </c>
      <c r="BM166" s="61">
        <v>34217</v>
      </c>
      <c r="BN166" s="61">
        <v>-314</v>
      </c>
      <c r="BO166" s="61">
        <v>-2619</v>
      </c>
      <c r="BP166" s="61">
        <v>2756</v>
      </c>
      <c r="BQ166" s="61" t="s">
        <v>423</v>
      </c>
    </row>
    <row r="167" spans="1:69" s="57" customFormat="1" x14ac:dyDescent="0.45">
      <c r="A167" s="107" t="s">
        <v>67</v>
      </c>
      <c r="B167" s="58" t="s">
        <v>67</v>
      </c>
      <c r="C167" s="59" t="s">
        <v>67</v>
      </c>
      <c r="D167" s="60">
        <v>3857.5004682365379</v>
      </c>
      <c r="E167" s="61">
        <v>3606.1614333346542</v>
      </c>
      <c r="F167" s="61">
        <v>4644.4822804857167</v>
      </c>
      <c r="G167" s="61">
        <v>3136.639710888935</v>
      </c>
      <c r="H167" s="61">
        <v>2704.5793332753315</v>
      </c>
      <c r="I167" s="61">
        <v>3645.1903558021295</v>
      </c>
      <c r="J167" s="61">
        <v>2833</v>
      </c>
      <c r="K167" s="61">
        <v>2314</v>
      </c>
      <c r="L167" s="61">
        <v>3799</v>
      </c>
      <c r="M167" s="61">
        <v>2577</v>
      </c>
      <c r="N167" s="61">
        <v>2261</v>
      </c>
      <c r="O167" s="61">
        <v>3350</v>
      </c>
      <c r="P167" s="61">
        <v>2741</v>
      </c>
      <c r="Q167" s="61">
        <v>2033</v>
      </c>
      <c r="R167" s="61">
        <v>3935</v>
      </c>
      <c r="S167" s="61">
        <v>1897</v>
      </c>
      <c r="T167" s="61">
        <v>870</v>
      </c>
      <c r="U167" s="61">
        <v>3261</v>
      </c>
      <c r="V167" s="61">
        <v>-844</v>
      </c>
      <c r="W167" s="61">
        <v>-2568</v>
      </c>
      <c r="X167" s="61">
        <v>547</v>
      </c>
      <c r="Y167" s="61" t="s">
        <v>423</v>
      </c>
      <c r="Z167" s="61">
        <v>11202.130656611951</v>
      </c>
      <c r="AA167" s="61">
        <v>10498.960849157625</v>
      </c>
      <c r="AB167" s="61">
        <v>11969.104149733696</v>
      </c>
      <c r="AC167" s="61">
        <v>9947.0983754206027</v>
      </c>
      <c r="AD167" s="61">
        <v>8980.8399677818907</v>
      </c>
      <c r="AE167" s="61">
        <v>10815.169302490171</v>
      </c>
      <c r="AF167" s="61">
        <v>10143</v>
      </c>
      <c r="AG167" s="61">
        <v>9199</v>
      </c>
      <c r="AH167" s="61">
        <v>11373</v>
      </c>
      <c r="AI167" s="61">
        <v>9306</v>
      </c>
      <c r="AJ167" s="61">
        <v>8660</v>
      </c>
      <c r="AK167" s="61">
        <v>10204</v>
      </c>
      <c r="AL167" s="61">
        <v>9031</v>
      </c>
      <c r="AM167" s="61">
        <v>7593</v>
      </c>
      <c r="AN167" s="61">
        <v>10762</v>
      </c>
      <c r="AO167" s="61">
        <v>8215</v>
      </c>
      <c r="AP167" s="61">
        <v>6635</v>
      </c>
      <c r="AQ167" s="61">
        <v>11271</v>
      </c>
      <c r="AR167" s="61">
        <v>-816</v>
      </c>
      <c r="AS167" s="61">
        <v>-3119</v>
      </c>
      <c r="AT167" s="61">
        <v>2557</v>
      </c>
      <c r="AU167" s="61" t="s">
        <v>423</v>
      </c>
      <c r="AV167" s="61">
        <v>14201.328663582282</v>
      </c>
      <c r="AW167" s="61">
        <v>13315.266513353643</v>
      </c>
      <c r="AX167" s="61">
        <v>15229.8126477361</v>
      </c>
      <c r="AY167" s="61">
        <v>14984.01371415026</v>
      </c>
      <c r="AZ167" s="61">
        <v>13589.575565096166</v>
      </c>
      <c r="BA167" s="61">
        <v>16189.512766373071</v>
      </c>
      <c r="BB167" s="61">
        <v>14167</v>
      </c>
      <c r="BC167" s="61">
        <v>12922</v>
      </c>
      <c r="BD167" s="61">
        <v>15861</v>
      </c>
      <c r="BE167" s="61">
        <v>15139</v>
      </c>
      <c r="BF167" s="61">
        <v>14158</v>
      </c>
      <c r="BG167" s="61">
        <v>16182</v>
      </c>
      <c r="BH167" s="61">
        <v>16867</v>
      </c>
      <c r="BI167" s="61">
        <v>15012</v>
      </c>
      <c r="BJ167" s="61">
        <v>19522</v>
      </c>
      <c r="BK167" s="61">
        <v>19064</v>
      </c>
      <c r="BL167" s="61">
        <v>15661</v>
      </c>
      <c r="BM167" s="61">
        <v>22128</v>
      </c>
      <c r="BN167" s="61">
        <v>2197</v>
      </c>
      <c r="BO167" s="61">
        <v>-2314</v>
      </c>
      <c r="BP167" s="61">
        <v>5524</v>
      </c>
      <c r="BQ167" s="61" t="s">
        <v>423</v>
      </c>
    </row>
    <row r="168" spans="1:69" s="57" customFormat="1" x14ac:dyDescent="0.45">
      <c r="A168" s="107" t="s">
        <v>54</v>
      </c>
      <c r="B168" s="58" t="s">
        <v>54</v>
      </c>
      <c r="C168" s="59" t="s">
        <v>54</v>
      </c>
      <c r="D168" s="60">
        <v>2273.0291344524917</v>
      </c>
      <c r="E168" s="61">
        <v>2223.581224683513</v>
      </c>
      <c r="F168" s="61">
        <v>2635.5138205009716</v>
      </c>
      <c r="G168" s="61">
        <v>2198.3378144087865</v>
      </c>
      <c r="H168" s="61">
        <v>1809.4740172755362</v>
      </c>
      <c r="I168" s="61">
        <v>2829.1211732488605</v>
      </c>
      <c r="J168" s="61">
        <v>2188</v>
      </c>
      <c r="K168" s="61">
        <v>1883</v>
      </c>
      <c r="L168" s="61">
        <v>3033</v>
      </c>
      <c r="M168" s="61">
        <v>1798</v>
      </c>
      <c r="N168" s="61">
        <v>1532</v>
      </c>
      <c r="O168" s="61">
        <v>2300</v>
      </c>
      <c r="P168" s="61">
        <v>1687</v>
      </c>
      <c r="Q168" s="61">
        <v>1375</v>
      </c>
      <c r="R168" s="61">
        <v>2648</v>
      </c>
      <c r="S168" s="61">
        <v>1357</v>
      </c>
      <c r="T168" s="61">
        <v>764</v>
      </c>
      <c r="U168" s="61">
        <v>1944</v>
      </c>
      <c r="V168" s="61">
        <v>-330</v>
      </c>
      <c r="W168" s="61">
        <v>-1486</v>
      </c>
      <c r="X168" s="61">
        <v>254</v>
      </c>
      <c r="Y168" s="61" t="s">
        <v>423</v>
      </c>
      <c r="Z168" s="61">
        <v>9599.9543795893569</v>
      </c>
      <c r="AA168" s="61">
        <v>9133.3722255591583</v>
      </c>
      <c r="AB168" s="61">
        <v>10308.415173592441</v>
      </c>
      <c r="AC168" s="61">
        <v>8506.2523838926063</v>
      </c>
      <c r="AD168" s="61">
        <v>7904.1057037424998</v>
      </c>
      <c r="AE168" s="61">
        <v>9043.8249594098252</v>
      </c>
      <c r="AF168" s="61">
        <v>7460</v>
      </c>
      <c r="AG168" s="61">
        <v>7077</v>
      </c>
      <c r="AH168" s="61">
        <v>8670</v>
      </c>
      <c r="AI168" s="61">
        <v>7679</v>
      </c>
      <c r="AJ168" s="61">
        <v>7146</v>
      </c>
      <c r="AK168" s="61">
        <v>8581</v>
      </c>
      <c r="AL168" s="61">
        <v>7112</v>
      </c>
      <c r="AM168" s="61">
        <v>6491</v>
      </c>
      <c r="AN168" s="61">
        <v>8166</v>
      </c>
      <c r="AO168" s="61">
        <v>6084</v>
      </c>
      <c r="AP168" s="61">
        <v>5159</v>
      </c>
      <c r="AQ168" s="61">
        <v>7435</v>
      </c>
      <c r="AR168" s="61">
        <v>-1028</v>
      </c>
      <c r="AS168" s="61">
        <v>-2529</v>
      </c>
      <c r="AT168" s="61">
        <v>337</v>
      </c>
      <c r="AU168" s="61" t="s">
        <v>423</v>
      </c>
      <c r="AV168" s="61">
        <v>12759.100709942848</v>
      </c>
      <c r="AW168" s="61">
        <v>12341.128571585066</v>
      </c>
      <c r="AX168" s="61">
        <v>13672.702041478638</v>
      </c>
      <c r="AY168" s="61">
        <v>12377.293439809793</v>
      </c>
      <c r="AZ168" s="61">
        <v>11738.56976287225</v>
      </c>
      <c r="BA168" s="61">
        <v>13219.186764618049</v>
      </c>
      <c r="BB168" s="61">
        <v>13674</v>
      </c>
      <c r="BC168" s="61">
        <v>12460</v>
      </c>
      <c r="BD168" s="61">
        <v>14906</v>
      </c>
      <c r="BE168" s="61">
        <v>13644</v>
      </c>
      <c r="BF168" s="61">
        <v>12829</v>
      </c>
      <c r="BG168" s="61">
        <v>14598</v>
      </c>
      <c r="BH168" s="61">
        <v>14746</v>
      </c>
      <c r="BI168" s="61">
        <v>13811</v>
      </c>
      <c r="BJ168" s="61">
        <v>16343</v>
      </c>
      <c r="BK168" s="61">
        <v>16990</v>
      </c>
      <c r="BL168" s="61">
        <v>15549</v>
      </c>
      <c r="BM168" s="61">
        <v>18606</v>
      </c>
      <c r="BN168" s="61">
        <v>2244</v>
      </c>
      <c r="BO168" s="61">
        <v>-78</v>
      </c>
      <c r="BP168" s="61">
        <v>4016</v>
      </c>
      <c r="BQ168" s="61" t="s">
        <v>423</v>
      </c>
    </row>
    <row r="169" spans="1:69" s="57" customFormat="1" x14ac:dyDescent="0.45">
      <c r="A169" s="107" t="s">
        <v>60</v>
      </c>
      <c r="B169" s="58" t="s">
        <v>60</v>
      </c>
      <c r="C169" s="59" t="s">
        <v>60</v>
      </c>
      <c r="D169" s="60">
        <v>3796.0834399516784</v>
      </c>
      <c r="E169" s="61">
        <v>3538.0603886907047</v>
      </c>
      <c r="F169" s="61">
        <v>4494.5243835053061</v>
      </c>
      <c r="G169" s="61">
        <v>3110.778647947785</v>
      </c>
      <c r="H169" s="61">
        <v>2614.4236048698949</v>
      </c>
      <c r="I169" s="61">
        <v>3900.6602952480825</v>
      </c>
      <c r="J169" s="61">
        <v>2270</v>
      </c>
      <c r="K169" s="61">
        <v>1884</v>
      </c>
      <c r="L169" s="61">
        <v>2839</v>
      </c>
      <c r="M169" s="61">
        <v>2485</v>
      </c>
      <c r="N169" s="61">
        <v>1958</v>
      </c>
      <c r="O169" s="61">
        <v>3158</v>
      </c>
      <c r="P169" s="61">
        <v>1945</v>
      </c>
      <c r="Q169" s="61">
        <v>1498</v>
      </c>
      <c r="R169" s="61">
        <v>2886</v>
      </c>
      <c r="S169" s="61">
        <v>1732</v>
      </c>
      <c r="T169" s="61">
        <v>1061</v>
      </c>
      <c r="U169" s="61">
        <v>2491</v>
      </c>
      <c r="V169" s="61">
        <v>-213</v>
      </c>
      <c r="W169" s="61">
        <v>-1399</v>
      </c>
      <c r="X169" s="61">
        <v>639</v>
      </c>
      <c r="Y169" s="61" t="s">
        <v>423</v>
      </c>
      <c r="Z169" s="61">
        <v>14456.719637732234</v>
      </c>
      <c r="AA169" s="61">
        <v>13580.135210730657</v>
      </c>
      <c r="AB169" s="61">
        <v>15391.116930843797</v>
      </c>
      <c r="AC169" s="61">
        <v>14183.549955008211</v>
      </c>
      <c r="AD169" s="61">
        <v>12998.978812736528</v>
      </c>
      <c r="AE169" s="61">
        <v>15119.460924192057</v>
      </c>
      <c r="AF169" s="61">
        <v>12650</v>
      </c>
      <c r="AG169" s="61">
        <v>11541</v>
      </c>
      <c r="AH169" s="61">
        <v>13981</v>
      </c>
      <c r="AI169" s="61">
        <v>12464</v>
      </c>
      <c r="AJ169" s="61">
        <v>11396</v>
      </c>
      <c r="AK169" s="61">
        <v>13692</v>
      </c>
      <c r="AL169" s="61">
        <v>10915</v>
      </c>
      <c r="AM169" s="61">
        <v>10058</v>
      </c>
      <c r="AN169" s="61">
        <v>12213</v>
      </c>
      <c r="AO169" s="61">
        <v>9648</v>
      </c>
      <c r="AP169" s="61">
        <v>8585</v>
      </c>
      <c r="AQ169" s="61">
        <v>11393</v>
      </c>
      <c r="AR169" s="61">
        <v>-1267</v>
      </c>
      <c r="AS169" s="61">
        <v>-2922</v>
      </c>
      <c r="AT169" s="61">
        <v>606</v>
      </c>
      <c r="AU169" s="61" t="s">
        <v>423</v>
      </c>
      <c r="AV169" s="61">
        <v>12792.979938131499</v>
      </c>
      <c r="AW169" s="61">
        <v>11974.179423468866</v>
      </c>
      <c r="AX169" s="61">
        <v>13651.804939260983</v>
      </c>
      <c r="AY169" s="61">
        <v>13412.034185053511</v>
      </c>
      <c r="AZ169" s="61">
        <v>12441.94673245157</v>
      </c>
      <c r="BA169" s="61">
        <v>14396.533963906184</v>
      </c>
      <c r="BB169" s="61">
        <v>15000</v>
      </c>
      <c r="BC169" s="61">
        <v>13778</v>
      </c>
      <c r="BD169" s="61">
        <v>16475</v>
      </c>
      <c r="BE169" s="61">
        <v>16595</v>
      </c>
      <c r="BF169" s="61">
        <v>15417</v>
      </c>
      <c r="BG169" s="61">
        <v>18091</v>
      </c>
      <c r="BH169" s="61">
        <v>17410</v>
      </c>
      <c r="BI169" s="61">
        <v>16139</v>
      </c>
      <c r="BJ169" s="61">
        <v>18953</v>
      </c>
      <c r="BK169" s="61">
        <v>19073</v>
      </c>
      <c r="BL169" s="61">
        <v>17420</v>
      </c>
      <c r="BM169" s="61">
        <v>21349</v>
      </c>
      <c r="BN169" s="61">
        <v>1663</v>
      </c>
      <c r="BO169" s="61">
        <v>-519</v>
      </c>
      <c r="BP169" s="61">
        <v>4362</v>
      </c>
      <c r="BQ169" s="61" t="s">
        <v>423</v>
      </c>
    </row>
    <row r="170" spans="1:69" s="57" customFormat="1" x14ac:dyDescent="0.45">
      <c r="A170" s="107" t="s">
        <v>52</v>
      </c>
      <c r="B170" s="58" t="s">
        <v>52</v>
      </c>
      <c r="C170" s="59" t="s">
        <v>52</v>
      </c>
      <c r="D170" s="60">
        <v>3222.8831747224422</v>
      </c>
      <c r="E170" s="61">
        <v>3069.9255224463263</v>
      </c>
      <c r="F170" s="61">
        <v>3981.9398080640217</v>
      </c>
      <c r="G170" s="61">
        <v>2523.6508807702699</v>
      </c>
      <c r="H170" s="61">
        <v>2065.0579890907356</v>
      </c>
      <c r="I170" s="61">
        <v>3366.3381337287642</v>
      </c>
      <c r="J170" s="61">
        <v>2695</v>
      </c>
      <c r="K170" s="61">
        <v>2217</v>
      </c>
      <c r="L170" s="61">
        <v>3572</v>
      </c>
      <c r="M170" s="61">
        <v>2445</v>
      </c>
      <c r="N170" s="61">
        <v>1993</v>
      </c>
      <c r="O170" s="61">
        <v>3080</v>
      </c>
      <c r="P170" s="61">
        <v>1725</v>
      </c>
      <c r="Q170" s="61">
        <v>1363</v>
      </c>
      <c r="R170" s="61">
        <v>2616</v>
      </c>
      <c r="S170" s="61">
        <v>1527</v>
      </c>
      <c r="T170" s="61">
        <v>961</v>
      </c>
      <c r="U170" s="61">
        <v>2180</v>
      </c>
      <c r="V170" s="61">
        <v>-198</v>
      </c>
      <c r="W170" s="61">
        <v>-1279</v>
      </c>
      <c r="X170" s="61">
        <v>440</v>
      </c>
      <c r="Y170" s="61" t="s">
        <v>423</v>
      </c>
      <c r="Z170" s="61">
        <v>14098.826493545575</v>
      </c>
      <c r="AA170" s="61">
        <v>13323.794432953131</v>
      </c>
      <c r="AB170" s="61">
        <v>14866.629853184282</v>
      </c>
      <c r="AC170" s="61">
        <v>13695.983079660145</v>
      </c>
      <c r="AD170" s="61">
        <v>12798.46720662243</v>
      </c>
      <c r="AE170" s="61">
        <v>14436.692335056916</v>
      </c>
      <c r="AF170" s="61">
        <v>11574</v>
      </c>
      <c r="AG170" s="61">
        <v>10712</v>
      </c>
      <c r="AH170" s="61">
        <v>12598</v>
      </c>
      <c r="AI170" s="61">
        <v>11596</v>
      </c>
      <c r="AJ170" s="61">
        <v>10723</v>
      </c>
      <c r="AK170" s="61">
        <v>12712</v>
      </c>
      <c r="AL170" s="61">
        <v>9946</v>
      </c>
      <c r="AM170" s="61">
        <v>9187</v>
      </c>
      <c r="AN170" s="61">
        <v>10984</v>
      </c>
      <c r="AO170" s="61">
        <v>8190</v>
      </c>
      <c r="AP170" s="61">
        <v>7194</v>
      </c>
      <c r="AQ170" s="61">
        <v>9514</v>
      </c>
      <c r="AR170" s="61">
        <v>-1756</v>
      </c>
      <c r="AS170" s="61">
        <v>-3104</v>
      </c>
      <c r="AT170" s="61">
        <v>-269</v>
      </c>
      <c r="AU170" s="61" t="s">
        <v>428</v>
      </c>
      <c r="AV170" s="61">
        <v>15442.9837071934</v>
      </c>
      <c r="AW170" s="61">
        <v>14749.494386223714</v>
      </c>
      <c r="AX170" s="61">
        <v>16337.909415653019</v>
      </c>
      <c r="AY170" s="61">
        <v>16092.120565220279</v>
      </c>
      <c r="AZ170" s="61">
        <v>15026.443771006749</v>
      </c>
      <c r="BA170" s="61">
        <v>17094.098095376896</v>
      </c>
      <c r="BB170" s="61">
        <v>17189</v>
      </c>
      <c r="BC170" s="61">
        <v>16011</v>
      </c>
      <c r="BD170" s="61">
        <v>18563</v>
      </c>
      <c r="BE170" s="61">
        <v>18780</v>
      </c>
      <c r="BF170" s="61">
        <v>17734</v>
      </c>
      <c r="BG170" s="61">
        <v>20085</v>
      </c>
      <c r="BH170" s="61">
        <v>20550</v>
      </c>
      <c r="BI170" s="61">
        <v>19160</v>
      </c>
      <c r="BJ170" s="61">
        <v>21879</v>
      </c>
      <c r="BK170" s="61">
        <v>22012</v>
      </c>
      <c r="BL170" s="61">
        <v>20435</v>
      </c>
      <c r="BM170" s="61">
        <v>24075</v>
      </c>
      <c r="BN170" s="61">
        <v>1462</v>
      </c>
      <c r="BO170" s="61">
        <v>-515</v>
      </c>
      <c r="BP170" s="61">
        <v>3894</v>
      </c>
      <c r="BQ170" s="61" t="s">
        <v>423</v>
      </c>
    </row>
    <row r="171" spans="1:69" s="57" customFormat="1" x14ac:dyDescent="0.45">
      <c r="A171" s="108" t="s">
        <v>404</v>
      </c>
      <c r="B171" s="62" t="s">
        <v>404</v>
      </c>
      <c r="C171" s="63" t="s">
        <v>404</v>
      </c>
      <c r="D171" s="64">
        <v>30278.40367784784</v>
      </c>
      <c r="E171" s="65">
        <v>28819.209833028588</v>
      </c>
      <c r="F171" s="65">
        <v>31979.991794839028</v>
      </c>
      <c r="G171" s="65">
        <v>24942.111072686002</v>
      </c>
      <c r="H171" s="65">
        <v>23474.506402830684</v>
      </c>
      <c r="I171" s="65">
        <v>26487.979493432966</v>
      </c>
      <c r="J171" s="65">
        <v>22947</v>
      </c>
      <c r="K171" s="65">
        <v>22575</v>
      </c>
      <c r="L171" s="65">
        <v>26234</v>
      </c>
      <c r="M171" s="65">
        <v>21673</v>
      </c>
      <c r="N171" s="65">
        <v>20945</v>
      </c>
      <c r="O171" s="65">
        <v>24155</v>
      </c>
      <c r="P171" s="65">
        <v>18337</v>
      </c>
      <c r="Q171" s="65">
        <v>17992</v>
      </c>
      <c r="R171" s="65">
        <v>22522</v>
      </c>
      <c r="S171" s="65">
        <v>17516</v>
      </c>
      <c r="T171" s="65">
        <v>15576</v>
      </c>
      <c r="U171" s="65">
        <v>20271</v>
      </c>
      <c r="V171" s="65">
        <v>-821</v>
      </c>
      <c r="W171" s="65">
        <v>-5400</v>
      </c>
      <c r="X171" s="65">
        <v>853</v>
      </c>
      <c r="Y171" s="65" t="s">
        <v>423</v>
      </c>
      <c r="Z171" s="65">
        <v>100887.38251093251</v>
      </c>
      <c r="AA171" s="65">
        <v>98739.13007530148</v>
      </c>
      <c r="AB171" s="65">
        <v>103212.83701305605</v>
      </c>
      <c r="AC171" s="65">
        <v>95949.785717426537</v>
      </c>
      <c r="AD171" s="65">
        <v>93351.575408805613</v>
      </c>
      <c r="AE171" s="65">
        <v>97923.457407544032</v>
      </c>
      <c r="AF171" s="65">
        <v>87794</v>
      </c>
      <c r="AG171" s="65">
        <v>86374</v>
      </c>
      <c r="AH171" s="65">
        <v>91926</v>
      </c>
      <c r="AI171" s="65">
        <v>85624</v>
      </c>
      <c r="AJ171" s="65">
        <v>83286</v>
      </c>
      <c r="AK171" s="65">
        <v>89227</v>
      </c>
      <c r="AL171" s="65">
        <v>75959</v>
      </c>
      <c r="AM171" s="65">
        <v>74042</v>
      </c>
      <c r="AN171" s="65">
        <v>80381</v>
      </c>
      <c r="AO171" s="65">
        <v>68326</v>
      </c>
      <c r="AP171" s="65">
        <v>65339</v>
      </c>
      <c r="AQ171" s="65">
        <v>75119</v>
      </c>
      <c r="AR171" s="65">
        <v>-7633</v>
      </c>
      <c r="AS171" s="65">
        <v>-12974</v>
      </c>
      <c r="AT171" s="65">
        <v>-1370</v>
      </c>
      <c r="AU171" s="65" t="s">
        <v>428</v>
      </c>
      <c r="AV171" s="65">
        <v>130627.63775241187</v>
      </c>
      <c r="AW171" s="65">
        <v>127846.56216797084</v>
      </c>
      <c r="AX171" s="65">
        <v>133505.87105573516</v>
      </c>
      <c r="AY171" s="65">
        <v>135270.80955184644</v>
      </c>
      <c r="AZ171" s="65">
        <v>131739.60576331886</v>
      </c>
      <c r="BA171" s="65">
        <v>137842.55682677441</v>
      </c>
      <c r="BB171" s="65">
        <v>140510</v>
      </c>
      <c r="BC171" s="65">
        <v>137782</v>
      </c>
      <c r="BD171" s="65">
        <v>145050</v>
      </c>
      <c r="BE171" s="65">
        <v>152097</v>
      </c>
      <c r="BF171" s="65">
        <v>148402</v>
      </c>
      <c r="BG171" s="65">
        <v>155572</v>
      </c>
      <c r="BH171" s="65">
        <v>163180</v>
      </c>
      <c r="BI171" s="65">
        <v>159605</v>
      </c>
      <c r="BJ171" s="65">
        <v>168569</v>
      </c>
      <c r="BK171" s="65">
        <v>175452</v>
      </c>
      <c r="BL171" s="65">
        <v>170331</v>
      </c>
      <c r="BM171" s="65">
        <v>183931</v>
      </c>
      <c r="BN171" s="65">
        <v>12272</v>
      </c>
      <c r="BO171" s="65">
        <v>5111</v>
      </c>
      <c r="BP171" s="65">
        <v>21103</v>
      </c>
      <c r="BQ171" s="65" t="s">
        <v>427</v>
      </c>
    </row>
    <row r="177" spans="17:52" x14ac:dyDescent="0.45">
      <c r="Q177" s="6"/>
      <c r="AD177" s="6"/>
      <c r="AZ177" s="6"/>
    </row>
  </sheetData>
  <sheetProtection sort="0" autoFilter="0"/>
  <sortState xmlns:xlrd2="http://schemas.microsoft.com/office/spreadsheetml/2017/richdata2" ref="B9:AV161">
    <sortCondition ref="B9:B161"/>
    <sortCondition ref="C9:C161"/>
  </sortState>
  <mergeCells count="93">
    <mergeCell ref="Z5:AU5"/>
    <mergeCell ref="AV5:BQ5"/>
    <mergeCell ref="BN6:BQ6"/>
    <mergeCell ref="BN7:BN8"/>
    <mergeCell ref="BO7:BO8"/>
    <mergeCell ref="BP7:BP8"/>
    <mergeCell ref="BQ7:BQ8"/>
    <mergeCell ref="AE7:AE8"/>
    <mergeCell ref="AL7:AL8"/>
    <mergeCell ref="AY7:AY8"/>
    <mergeCell ref="AM7:AM8"/>
    <mergeCell ref="AL6:AN6"/>
    <mergeCell ref="AV7:AV8"/>
    <mergeCell ref="AN7:AN8"/>
    <mergeCell ref="AC6:AE6"/>
    <mergeCell ref="AR6:AU6"/>
    <mergeCell ref="AF6:AH6"/>
    <mergeCell ref="AI6:AK6"/>
    <mergeCell ref="AJ7:AJ8"/>
    <mergeCell ref="AK7:AK8"/>
    <mergeCell ref="AI7:AI8"/>
    <mergeCell ref="G6:I6"/>
    <mergeCell ref="G7:G8"/>
    <mergeCell ref="H7:H8"/>
    <mergeCell ref="I7:I8"/>
    <mergeCell ref="Z6:AB6"/>
    <mergeCell ref="R7:R8"/>
    <mergeCell ref="Q7:Q8"/>
    <mergeCell ref="Z7:Z8"/>
    <mergeCell ref="V7:V8"/>
    <mergeCell ref="W7:W8"/>
    <mergeCell ref="X7:X8"/>
    <mergeCell ref="Y7:Y8"/>
    <mergeCell ref="V6:Y6"/>
    <mergeCell ref="J7:J8"/>
    <mergeCell ref="K7:K8"/>
    <mergeCell ref="L7:L8"/>
    <mergeCell ref="A5:A8"/>
    <mergeCell ref="S6:U6"/>
    <mergeCell ref="S7:S8"/>
    <mergeCell ref="T7:T8"/>
    <mergeCell ref="U7:U8"/>
    <mergeCell ref="P6:R6"/>
    <mergeCell ref="D5:Y5"/>
    <mergeCell ref="J6:L6"/>
    <mergeCell ref="M6:O6"/>
    <mergeCell ref="B5:B8"/>
    <mergeCell ref="D7:D8"/>
    <mergeCell ref="C5:C8"/>
    <mergeCell ref="D6:F6"/>
    <mergeCell ref="E7:E8"/>
    <mergeCell ref="F7:F8"/>
    <mergeCell ref="P7:P8"/>
    <mergeCell ref="BK6:BM6"/>
    <mergeCell ref="BK7:BK8"/>
    <mergeCell ref="BL7:BL8"/>
    <mergeCell ref="BM7:BM8"/>
    <mergeCell ref="BH6:BJ6"/>
    <mergeCell ref="BJ7:BJ8"/>
    <mergeCell ref="BI7:BI8"/>
    <mergeCell ref="BH7:BH8"/>
    <mergeCell ref="AA7:AA8"/>
    <mergeCell ref="AC7:AC8"/>
    <mergeCell ref="AD7:AD8"/>
    <mergeCell ref="BG7:BG8"/>
    <mergeCell ref="AV6:AX6"/>
    <mergeCell ref="AY6:BA6"/>
    <mergeCell ref="AZ7:AZ8"/>
    <mergeCell ref="BA7:BA8"/>
    <mergeCell ref="BB7:BB8"/>
    <mergeCell ref="BC7:BC8"/>
    <mergeCell ref="AX7:AX8"/>
    <mergeCell ref="AW7:AW8"/>
    <mergeCell ref="AO6:AQ6"/>
    <mergeCell ref="AO7:AO8"/>
    <mergeCell ref="AP7:AP8"/>
    <mergeCell ref="AQ7:AQ8"/>
    <mergeCell ref="BB6:BD6"/>
    <mergeCell ref="BE6:BG6"/>
    <mergeCell ref="M7:M8"/>
    <mergeCell ref="N7:N8"/>
    <mergeCell ref="BD7:BD8"/>
    <mergeCell ref="BE7:BE8"/>
    <mergeCell ref="BF7:BF8"/>
    <mergeCell ref="AR7:AR8"/>
    <mergeCell ref="AS7:AS8"/>
    <mergeCell ref="AT7:AT8"/>
    <mergeCell ref="AU7:AU8"/>
    <mergeCell ref="O7:O8"/>
    <mergeCell ref="AF7:AF8"/>
    <mergeCell ref="AG7:AG8"/>
    <mergeCell ref="AH7:AH8"/>
    <mergeCell ref="AB7:AB8"/>
  </mergeCells>
  <pageMargins left="0.70866141732283472" right="0.70866141732283472" top="0.74803149606299213" bottom="0.74803149606299213" header="0.31496062992125984" footer="0.31496062992125984"/>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I33"/>
  <sheetViews>
    <sheetView showGridLines="0" showRowColHeaders="0" zoomScaleNormal="100" zoomScaleSheetLayoutView="100" workbookViewId="0">
      <selection activeCell="B9" sqref="B9:I9"/>
    </sheetView>
  </sheetViews>
  <sheetFormatPr defaultRowHeight="14.25" x14ac:dyDescent="0.45"/>
  <sheetData>
    <row r="1" spans="1:9" x14ac:dyDescent="0.45">
      <c r="A1" s="145"/>
      <c r="B1" s="145"/>
      <c r="C1" s="145"/>
      <c r="D1" s="145"/>
      <c r="E1" s="145"/>
      <c r="F1" s="145"/>
      <c r="G1" s="145"/>
      <c r="H1" s="145"/>
      <c r="I1" s="145"/>
    </row>
    <row r="7" spans="1:9" ht="99.75" customHeight="1" x14ac:dyDescent="0.45"/>
    <row r="9" spans="1:9" ht="99.75" customHeight="1" x14ac:dyDescent="0.45">
      <c r="B9" s="149" t="s">
        <v>0</v>
      </c>
      <c r="C9" s="149"/>
      <c r="D9" s="149"/>
      <c r="E9" s="149"/>
      <c r="F9" s="149"/>
      <c r="G9" s="149"/>
      <c r="H9" s="149"/>
      <c r="I9" s="149"/>
    </row>
    <row r="12" spans="1:9" ht="23.25" x14ac:dyDescent="0.7">
      <c r="B12" s="151" t="s">
        <v>1</v>
      </c>
      <c r="C12" s="151"/>
      <c r="D12" s="151"/>
      <c r="E12" s="151"/>
      <c r="F12" s="151"/>
      <c r="G12" s="151"/>
      <c r="H12" s="151"/>
      <c r="I12" s="151"/>
    </row>
    <row r="15" spans="1:9" ht="18" x14ac:dyDescent="0.45">
      <c r="B15" s="150" t="s">
        <v>2</v>
      </c>
      <c r="C15" s="150"/>
      <c r="D15" s="150"/>
      <c r="E15" s="150"/>
      <c r="F15" s="150"/>
      <c r="G15" s="150"/>
      <c r="H15" s="150"/>
      <c r="I15" s="150"/>
    </row>
    <row r="16" spans="1:9" ht="18" x14ac:dyDescent="0.45">
      <c r="B16" s="150" t="s">
        <v>3</v>
      </c>
      <c r="C16" s="150"/>
      <c r="D16" s="150"/>
      <c r="E16" s="150"/>
      <c r="F16" s="150"/>
      <c r="G16" s="150"/>
      <c r="H16" s="150"/>
      <c r="I16" s="150"/>
    </row>
    <row r="17" spans="2:9" ht="18" x14ac:dyDescent="0.45">
      <c r="B17" s="150" t="s">
        <v>4</v>
      </c>
      <c r="C17" s="150"/>
      <c r="D17" s="150"/>
      <c r="E17" s="150"/>
      <c r="F17" s="150"/>
      <c r="G17" s="150"/>
      <c r="H17" s="150"/>
      <c r="I17" s="150"/>
    </row>
    <row r="18" spans="2:9" ht="18" x14ac:dyDescent="0.45">
      <c r="B18" s="150" t="s">
        <v>5</v>
      </c>
      <c r="C18" s="150"/>
      <c r="D18" s="150"/>
      <c r="E18" s="150"/>
      <c r="F18" s="150"/>
      <c r="G18" s="150"/>
      <c r="H18" s="150"/>
      <c r="I18" s="150"/>
    </row>
    <row r="20" spans="2:9" ht="18" x14ac:dyDescent="0.55000000000000004">
      <c r="B20" s="131" t="s">
        <v>6</v>
      </c>
    </row>
    <row r="22" spans="2:9" x14ac:dyDescent="0.45">
      <c r="B22" s="19"/>
    </row>
    <row r="23" spans="2:9" ht="29.25" customHeight="1" x14ac:dyDescent="0.45">
      <c r="B23" s="148"/>
      <c r="C23" s="148"/>
      <c r="D23" s="148"/>
      <c r="E23" s="148"/>
      <c r="F23" s="148"/>
      <c r="G23" s="148"/>
      <c r="H23" s="148"/>
    </row>
    <row r="24" spans="2:9" ht="34.5" customHeight="1" x14ac:dyDescent="0.45">
      <c r="B24" s="20"/>
      <c r="C24" s="146"/>
      <c r="D24" s="146"/>
      <c r="E24" s="146"/>
      <c r="F24" s="146"/>
      <c r="G24" s="146"/>
      <c r="H24" s="146"/>
    </row>
    <row r="25" spans="2:9" ht="20.65" x14ac:dyDescent="0.45">
      <c r="B25" s="20"/>
      <c r="C25" s="147"/>
      <c r="D25" s="147"/>
      <c r="E25" s="147"/>
      <c r="F25" s="147"/>
      <c r="G25" s="147"/>
      <c r="H25" s="147"/>
    </row>
    <row r="26" spans="2:9" ht="34.5" customHeight="1" x14ac:dyDescent="0.45">
      <c r="B26" s="20"/>
      <c r="C26" s="146"/>
      <c r="D26" s="146"/>
      <c r="E26" s="146"/>
      <c r="F26" s="146"/>
      <c r="G26" s="146"/>
      <c r="H26" s="146"/>
    </row>
    <row r="29" spans="2:9" x14ac:dyDescent="0.45">
      <c r="B29" s="19"/>
    </row>
    <row r="31" spans="2:9" x14ac:dyDescent="0.45">
      <c r="B31" s="19"/>
      <c r="C31" s="19"/>
    </row>
    <row r="32" spans="2:9" x14ac:dyDescent="0.45">
      <c r="B32" s="19"/>
      <c r="C32" s="19"/>
    </row>
    <row r="33" spans="2:2" x14ac:dyDescent="0.45">
      <c r="B33" s="19"/>
    </row>
  </sheetData>
  <mergeCells count="11">
    <mergeCell ref="A1:I1"/>
    <mergeCell ref="C24:H24"/>
    <mergeCell ref="C25:H25"/>
    <mergeCell ref="C26:H26"/>
    <mergeCell ref="B23:H23"/>
    <mergeCell ref="B9:I9"/>
    <mergeCell ref="B15:I15"/>
    <mergeCell ref="B16:I16"/>
    <mergeCell ref="B17:I17"/>
    <mergeCell ref="B12:I12"/>
    <mergeCell ref="B18:I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1:M33"/>
  <sheetViews>
    <sheetView showGridLines="0" showRowColHeaders="0" topLeftCell="A24" zoomScale="80" zoomScaleNormal="80" zoomScaleSheetLayoutView="100" workbookViewId="0">
      <selection activeCell="B32" sqref="B32:J32"/>
    </sheetView>
  </sheetViews>
  <sheetFormatPr defaultRowHeight="14.25" x14ac:dyDescent="0.45"/>
  <cols>
    <col min="1" max="1" width="3.59765625" customWidth="1"/>
    <col min="2" max="2" width="10" customWidth="1"/>
    <col min="11" max="11" width="3.59765625" customWidth="1"/>
  </cols>
  <sheetData>
    <row r="1" spans="2:13" ht="21" x14ac:dyDescent="0.65">
      <c r="B1" s="169" t="s">
        <v>7</v>
      </c>
      <c r="C1" s="169"/>
      <c r="D1" s="169"/>
      <c r="E1" s="169"/>
      <c r="F1" s="169"/>
      <c r="G1" s="169"/>
      <c r="H1" s="169"/>
      <c r="I1" s="169"/>
      <c r="J1" s="169"/>
    </row>
    <row r="3" spans="2:13" ht="66.75" customHeight="1" x14ac:dyDescent="0.45">
      <c r="B3" s="168" t="s">
        <v>8</v>
      </c>
      <c r="C3" s="168"/>
      <c r="D3" s="168"/>
      <c r="E3" s="168"/>
      <c r="F3" s="168"/>
      <c r="G3" s="168"/>
      <c r="H3" s="168"/>
      <c r="I3" s="168"/>
      <c r="J3" s="168"/>
    </row>
    <row r="4" spans="2:13" ht="15.75" x14ac:dyDescent="0.5">
      <c r="B4" s="10"/>
      <c r="C4" s="10"/>
      <c r="D4" s="10"/>
      <c r="E4" s="10"/>
      <c r="F4" s="10"/>
      <c r="G4" s="10"/>
      <c r="H4" s="10"/>
      <c r="I4" s="10"/>
      <c r="J4" s="10"/>
    </row>
    <row r="5" spans="2:13" ht="81" customHeight="1" x14ac:dyDescent="0.5">
      <c r="B5" s="161" t="s">
        <v>9</v>
      </c>
      <c r="C5" s="161"/>
      <c r="D5" s="161"/>
      <c r="E5" s="161"/>
      <c r="F5" s="161"/>
      <c r="G5" s="161"/>
      <c r="H5" s="161"/>
      <c r="I5" s="161"/>
      <c r="J5" s="161"/>
    </row>
    <row r="6" spans="2:13" ht="15.75" x14ac:dyDescent="0.5">
      <c r="B6" s="10"/>
      <c r="C6" s="10"/>
      <c r="D6" s="10"/>
      <c r="E6" s="10"/>
      <c r="F6" s="10"/>
      <c r="G6" s="10"/>
      <c r="H6" s="10"/>
      <c r="I6" s="10"/>
      <c r="J6" s="10"/>
    </row>
    <row r="7" spans="2:13" ht="38.25" customHeight="1" x14ac:dyDescent="0.5">
      <c r="B7" s="161" t="s">
        <v>10</v>
      </c>
      <c r="C7" s="161"/>
      <c r="D7" s="161"/>
      <c r="E7" s="161"/>
      <c r="F7" s="161"/>
      <c r="G7" s="161"/>
      <c r="H7" s="161"/>
      <c r="I7" s="161"/>
      <c r="J7" s="161"/>
    </row>
    <row r="8" spans="2:13" ht="19.5" customHeight="1" x14ac:dyDescent="0.5">
      <c r="B8" s="11"/>
      <c r="C8" s="11"/>
      <c r="D8" s="11"/>
      <c r="E8" s="11"/>
      <c r="F8" s="11"/>
      <c r="G8" s="11"/>
      <c r="H8" s="11"/>
      <c r="I8" s="11"/>
      <c r="J8" s="11"/>
    </row>
    <row r="9" spans="2:13" ht="15.75" x14ac:dyDescent="0.5">
      <c r="B9" s="138" t="s">
        <v>11</v>
      </c>
      <c r="C9" s="162" t="s">
        <v>12</v>
      </c>
      <c r="D9" s="162"/>
      <c r="E9" s="162"/>
      <c r="F9" s="162"/>
      <c r="G9" s="162"/>
      <c r="H9" s="162"/>
      <c r="I9" s="162"/>
      <c r="J9" s="162"/>
    </row>
    <row r="10" spans="2:13" ht="15.75" x14ac:dyDescent="0.5">
      <c r="B10" s="138" t="s">
        <v>11</v>
      </c>
      <c r="C10" s="163" t="s">
        <v>13</v>
      </c>
      <c r="D10" s="163"/>
      <c r="E10" s="163"/>
      <c r="F10" s="163"/>
      <c r="G10" s="163"/>
      <c r="H10" s="163"/>
      <c r="I10" s="163"/>
      <c r="J10" s="163"/>
    </row>
    <row r="11" spans="2:13" ht="15.75" x14ac:dyDescent="0.5">
      <c r="B11" s="138" t="s">
        <v>11</v>
      </c>
      <c r="C11" s="162" t="s">
        <v>14</v>
      </c>
      <c r="D11" s="162"/>
      <c r="E11" s="162"/>
      <c r="F11" s="162"/>
      <c r="G11" s="162"/>
      <c r="H11" s="162"/>
      <c r="I11" s="162"/>
      <c r="J11" s="162"/>
    </row>
    <row r="12" spans="2:13" ht="15.75" x14ac:dyDescent="0.5">
      <c r="B12" s="138" t="s">
        <v>11</v>
      </c>
      <c r="C12" s="163" t="s">
        <v>15</v>
      </c>
      <c r="D12" s="163"/>
      <c r="E12" s="163"/>
      <c r="F12" s="163"/>
      <c r="G12" s="163"/>
      <c r="H12" s="163"/>
      <c r="I12" s="163"/>
      <c r="J12" s="163"/>
    </row>
    <row r="13" spans="2:13" ht="15.75" x14ac:dyDescent="0.5">
      <c r="B13" s="138" t="s">
        <v>11</v>
      </c>
      <c r="C13" s="162" t="s">
        <v>16</v>
      </c>
      <c r="D13" s="162"/>
      <c r="E13" s="162"/>
      <c r="F13" s="162"/>
      <c r="G13" s="162"/>
      <c r="H13" s="162"/>
      <c r="I13" s="162"/>
      <c r="J13" s="162"/>
    </row>
    <row r="14" spans="2:13" ht="15.75" x14ac:dyDescent="0.5">
      <c r="B14" s="138" t="s">
        <v>11</v>
      </c>
      <c r="C14" s="164" t="s">
        <v>17</v>
      </c>
      <c r="D14" s="164"/>
      <c r="E14" s="164"/>
      <c r="F14" s="164"/>
      <c r="G14" s="164"/>
      <c r="H14" s="164"/>
      <c r="I14" s="164"/>
      <c r="J14" s="164"/>
    </row>
    <row r="15" spans="2:13" ht="15.75" x14ac:dyDescent="0.5">
      <c r="B15" s="138" t="s">
        <v>11</v>
      </c>
      <c r="C15" s="164" t="s">
        <v>18</v>
      </c>
      <c r="D15" s="164"/>
      <c r="E15" s="164"/>
      <c r="F15" s="164"/>
      <c r="G15" s="164"/>
      <c r="H15" s="164"/>
      <c r="I15" s="164"/>
      <c r="J15" s="164"/>
    </row>
    <row r="16" spans="2:13" ht="15" customHeight="1" x14ac:dyDescent="0.45">
      <c r="B16" s="137"/>
      <c r="C16" s="137"/>
      <c r="D16" s="137"/>
      <c r="E16" s="137"/>
      <c r="F16" s="137"/>
      <c r="G16" s="137"/>
      <c r="H16" s="137"/>
      <c r="I16" s="137"/>
      <c r="J16" s="137"/>
      <c r="M16" t="s">
        <v>19</v>
      </c>
    </row>
    <row r="17" spans="2:10" ht="126.75" customHeight="1" x14ac:dyDescent="0.45">
      <c r="B17" s="167" t="s">
        <v>20</v>
      </c>
      <c r="C17" s="167"/>
      <c r="D17" s="167"/>
      <c r="E17" s="167"/>
      <c r="F17" s="167"/>
      <c r="G17" s="167"/>
      <c r="H17" s="167"/>
      <c r="I17" s="167"/>
      <c r="J17" s="167"/>
    </row>
    <row r="18" spans="2:10" ht="81.75" customHeight="1" x14ac:dyDescent="0.5">
      <c r="B18" s="161" t="s">
        <v>21</v>
      </c>
      <c r="C18" s="161"/>
      <c r="D18" s="161"/>
      <c r="E18" s="161"/>
      <c r="F18" s="161"/>
      <c r="G18" s="161"/>
      <c r="H18" s="161"/>
      <c r="I18" s="161"/>
      <c r="J18" s="161"/>
    </row>
    <row r="19" spans="2:10" ht="7.5" customHeight="1" x14ac:dyDescent="0.45">
      <c r="B19" s="168"/>
      <c r="C19" s="168"/>
      <c r="D19" s="168"/>
      <c r="E19" s="168"/>
      <c r="F19" s="168"/>
      <c r="G19" s="168"/>
      <c r="H19" s="168"/>
      <c r="I19" s="168"/>
      <c r="J19" s="168"/>
    </row>
    <row r="20" spans="2:10" ht="30" customHeight="1" x14ac:dyDescent="0.45">
      <c r="B20" s="13" t="s">
        <v>22</v>
      </c>
      <c r="C20" s="168" t="s">
        <v>23</v>
      </c>
      <c r="D20" s="168"/>
      <c r="E20" s="168"/>
      <c r="F20" s="168"/>
      <c r="G20" s="168"/>
      <c r="H20" s="168"/>
      <c r="I20" s="168"/>
      <c r="J20" s="168"/>
    </row>
    <row r="21" spans="2:10" ht="47.25" customHeight="1" x14ac:dyDescent="0.45">
      <c r="B21" s="13" t="s">
        <v>24</v>
      </c>
      <c r="C21" s="168" t="s">
        <v>25</v>
      </c>
      <c r="D21" s="168"/>
      <c r="E21" s="168"/>
      <c r="F21" s="168"/>
      <c r="G21" s="168"/>
      <c r="H21" s="168"/>
      <c r="I21" s="168"/>
      <c r="J21" s="168"/>
    </row>
    <row r="22" spans="2:10" ht="15" customHeight="1" x14ac:dyDescent="0.5">
      <c r="B22" s="11"/>
      <c r="C22" s="11"/>
      <c r="D22" s="11"/>
      <c r="E22" s="11"/>
      <c r="F22" s="11"/>
      <c r="G22" s="11"/>
      <c r="H22" s="11"/>
      <c r="I22" s="11"/>
      <c r="J22" s="11"/>
    </row>
    <row r="23" spans="2:10" ht="112.5" customHeight="1" x14ac:dyDescent="0.5">
      <c r="B23" s="166" t="s">
        <v>26</v>
      </c>
      <c r="C23" s="166"/>
      <c r="D23" s="166"/>
      <c r="E23" s="166"/>
      <c r="F23" s="166"/>
      <c r="G23" s="166"/>
      <c r="H23" s="166"/>
      <c r="I23" s="166"/>
      <c r="J23" s="166"/>
    </row>
    <row r="24" spans="2:10" ht="15" customHeight="1" x14ac:dyDescent="0.5">
      <c r="B24" s="14"/>
      <c r="C24" s="14"/>
      <c r="D24" s="14"/>
      <c r="E24" s="14"/>
      <c r="F24" s="14"/>
      <c r="G24" s="14"/>
      <c r="H24" s="14"/>
      <c r="I24" s="14"/>
      <c r="J24" s="14"/>
    </row>
    <row r="25" spans="2:10" ht="78.75" customHeight="1" x14ac:dyDescent="0.45">
      <c r="B25" s="165" t="s">
        <v>27</v>
      </c>
      <c r="C25" s="165"/>
      <c r="D25" s="165"/>
      <c r="E25" s="165"/>
      <c r="F25" s="165"/>
      <c r="G25" s="165"/>
      <c r="H25" s="165"/>
      <c r="I25" s="165"/>
      <c r="J25" s="165"/>
    </row>
    <row r="26" spans="2:10" ht="15" customHeight="1" x14ac:dyDescent="0.5">
      <c r="B26" s="14"/>
      <c r="C26" s="14"/>
      <c r="D26" s="14"/>
      <c r="E26" s="14"/>
      <c r="F26" s="14"/>
      <c r="G26" s="14"/>
      <c r="H26" s="14"/>
      <c r="I26" s="14"/>
      <c r="J26" s="14"/>
    </row>
    <row r="27" spans="2:10" ht="81" customHeight="1" x14ac:dyDescent="0.45">
      <c r="B27" s="165" t="s">
        <v>28</v>
      </c>
      <c r="C27" s="165"/>
      <c r="D27" s="165"/>
      <c r="E27" s="165"/>
      <c r="F27" s="165"/>
      <c r="G27" s="165"/>
      <c r="H27" s="165"/>
      <c r="I27" s="165"/>
      <c r="J27" s="165"/>
    </row>
    <row r="29" spans="2:10" ht="103.5" customHeight="1" x14ac:dyDescent="0.45">
      <c r="B29" s="158" t="s">
        <v>29</v>
      </c>
      <c r="C29" s="159"/>
      <c r="D29" s="159"/>
      <c r="E29" s="159"/>
      <c r="F29" s="159"/>
      <c r="G29" s="159"/>
      <c r="H29" s="159"/>
      <c r="I29" s="159"/>
      <c r="J29" s="160"/>
    </row>
    <row r="31" spans="2:10" x14ac:dyDescent="0.45">
      <c r="B31" s="21" t="s">
        <v>30</v>
      </c>
      <c r="C31" s="22"/>
      <c r="D31" s="22"/>
      <c r="E31" s="22"/>
      <c r="F31" s="22"/>
      <c r="G31" s="22"/>
      <c r="H31" s="22"/>
      <c r="I31" s="22"/>
      <c r="J31" s="23"/>
    </row>
    <row r="32" spans="2:10" ht="59.25" customHeight="1" x14ac:dyDescent="0.45">
      <c r="B32" s="155" t="s">
        <v>31</v>
      </c>
      <c r="C32" s="156"/>
      <c r="D32" s="156"/>
      <c r="E32" s="156"/>
      <c r="F32" s="156"/>
      <c r="G32" s="156"/>
      <c r="H32" s="156"/>
      <c r="I32" s="156"/>
      <c r="J32" s="157"/>
    </row>
    <row r="33" spans="2:10" ht="30" customHeight="1" x14ac:dyDescent="0.45">
      <c r="B33" s="152" t="s">
        <v>32</v>
      </c>
      <c r="C33" s="153"/>
      <c r="D33" s="153"/>
      <c r="E33" s="153"/>
      <c r="F33" s="153"/>
      <c r="G33" s="153"/>
      <c r="H33" s="153"/>
      <c r="I33" s="153"/>
      <c r="J33" s="154"/>
    </row>
  </sheetData>
  <mergeCells count="22">
    <mergeCell ref="C20:J20"/>
    <mergeCell ref="C21:J21"/>
    <mergeCell ref="B19:J19"/>
    <mergeCell ref="B1:J1"/>
    <mergeCell ref="B3:J3"/>
    <mergeCell ref="C15:J15"/>
    <mergeCell ref="B33:J33"/>
    <mergeCell ref="B32:J32"/>
    <mergeCell ref="B29:J29"/>
    <mergeCell ref="B18:J18"/>
    <mergeCell ref="B5:J5"/>
    <mergeCell ref="B7:J7"/>
    <mergeCell ref="C9:J9"/>
    <mergeCell ref="C10:J10"/>
    <mergeCell ref="C11:J11"/>
    <mergeCell ref="C12:J12"/>
    <mergeCell ref="C13:J13"/>
    <mergeCell ref="C14:J14"/>
    <mergeCell ref="B27:J27"/>
    <mergeCell ref="B25:J25"/>
    <mergeCell ref="B23:J23"/>
    <mergeCell ref="B17:J17"/>
  </mergeCells>
  <hyperlinks>
    <hyperlink ref="B33" r:id="rId1" xr:uid="{00000000-0004-0000-0100-000000000000}"/>
  </hyperlinks>
  <pageMargins left="0.7" right="0.7" top="0.75" bottom="0.75" header="0.3" footer="0.3"/>
  <pageSetup paperSize="9" scale="87" orientation="portrait" r:id="rId2"/>
  <rowBreaks count="1" manualBreakCount="1">
    <brk id="2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3:T248"/>
  <sheetViews>
    <sheetView showGridLines="0" showRowColHeaders="0" showZeros="0" zoomScale="80" zoomScaleNormal="80" zoomScaleSheetLayoutView="100" workbookViewId="0">
      <selection activeCell="K28" activeCellId="2" sqref="I16:K16 I22:K22 K28:N28"/>
    </sheetView>
  </sheetViews>
  <sheetFormatPr defaultColWidth="12.73046875" defaultRowHeight="18" customHeight="1" x14ac:dyDescent="0.45"/>
  <cols>
    <col min="1" max="1" width="2.59765625" style="1" customWidth="1"/>
    <col min="2" max="2" width="33.59765625" style="4" customWidth="1"/>
    <col min="3" max="11" width="12.73046875" style="1"/>
    <col min="12" max="12" width="12.73046875" style="1" customWidth="1"/>
    <col min="13" max="13" width="12.73046875" style="1"/>
    <col min="14" max="14" width="16.73046875" style="1" customWidth="1"/>
    <col min="15" max="18" width="12.73046875" style="1"/>
    <col min="19" max="19" width="12.73046875" style="1" customWidth="1"/>
    <col min="20" max="16384" width="12.73046875" style="1"/>
  </cols>
  <sheetData>
    <row r="3" spans="2:20" ht="18" hidden="1" customHeight="1" x14ac:dyDescent="0.45"/>
    <row r="4" spans="2:20" ht="18" hidden="1" customHeight="1" x14ac:dyDescent="0.45"/>
    <row r="5" spans="2:20" ht="18" hidden="1" customHeight="1" x14ac:dyDescent="0.45"/>
    <row r="6" spans="2:20" ht="36" x14ac:dyDescent="0.45">
      <c r="C6" s="170" t="s">
        <v>33</v>
      </c>
      <c r="D6" s="170"/>
      <c r="E6" s="170"/>
      <c r="F6" s="170"/>
      <c r="G6" s="170"/>
      <c r="H6" s="170"/>
      <c r="I6" s="170"/>
      <c r="J6" s="139"/>
    </row>
    <row r="7" spans="2:20" ht="13.5" customHeight="1" x14ac:dyDescent="0.45"/>
    <row r="8" spans="2:20" s="5" customFormat="1" ht="30" customHeight="1" x14ac:dyDescent="0.45">
      <c r="B8" s="140"/>
      <c r="C8" s="171" t="s">
        <v>34</v>
      </c>
      <c r="D8" s="172"/>
      <c r="E8" s="172"/>
      <c r="F8" s="172"/>
      <c r="G8" s="172"/>
      <c r="H8" s="172"/>
      <c r="I8" s="172"/>
      <c r="J8" s="173"/>
      <c r="K8" s="16"/>
      <c r="L8" s="16"/>
      <c r="M8" s="16"/>
      <c r="N8" s="16"/>
      <c r="O8" s="16"/>
      <c r="P8" s="16"/>
      <c r="Q8" s="16"/>
      <c r="R8" s="16"/>
    </row>
    <row r="9" spans="2:20" s="5" customFormat="1" ht="13.5" customHeight="1" x14ac:dyDescent="0.45">
      <c r="B9" s="140"/>
      <c r="C9" s="17"/>
      <c r="D9" s="17"/>
      <c r="E9" s="17"/>
      <c r="F9" s="17"/>
      <c r="G9" s="17"/>
      <c r="H9" s="17"/>
      <c r="I9" s="17"/>
      <c r="J9" s="17"/>
      <c r="K9" s="17"/>
      <c r="L9" s="17"/>
      <c r="M9" s="17"/>
      <c r="N9" s="17"/>
      <c r="O9" s="17"/>
      <c r="P9" s="17"/>
      <c r="Q9" s="17"/>
      <c r="R9" s="17"/>
    </row>
    <row r="10" spans="2:20" s="5" customFormat="1" ht="30.75" customHeight="1" x14ac:dyDescent="0.45">
      <c r="B10" s="140"/>
      <c r="C10" s="174" t="str">
        <f>VLOOKUP(C8,B96:C247,2,0)</f>
        <v xml:space="preserve"> </v>
      </c>
      <c r="D10" s="174"/>
      <c r="E10" s="174"/>
      <c r="F10" s="174"/>
      <c r="G10" s="174"/>
      <c r="H10" s="174"/>
      <c r="I10" s="174"/>
      <c r="J10" s="174"/>
    </row>
    <row r="11" spans="2:20" ht="18" customHeight="1" x14ac:dyDescent="0.45">
      <c r="L11"/>
      <c r="M11"/>
      <c r="N11"/>
    </row>
    <row r="12" spans="2:20" ht="24" customHeight="1" x14ac:dyDescent="0.45">
      <c r="C12" s="175" t="s">
        <v>35</v>
      </c>
      <c r="D12" s="175"/>
      <c r="E12" s="175"/>
      <c r="F12" s="175"/>
      <c r="G12" s="175"/>
      <c r="H12" s="175"/>
      <c r="I12" s="175"/>
      <c r="J12" s="175"/>
      <c r="K12" s="175"/>
      <c r="L12"/>
      <c r="M12"/>
      <c r="N12"/>
      <c r="O12" s="7"/>
      <c r="P12" s="7"/>
      <c r="Q12" s="7"/>
      <c r="R12" s="7"/>
      <c r="S12" s="7"/>
      <c r="T12" s="7"/>
    </row>
    <row r="13" spans="2:20" ht="49.5" customHeight="1" x14ac:dyDescent="0.45">
      <c r="C13" s="24" t="s">
        <v>14</v>
      </c>
      <c r="D13" s="24" t="s">
        <v>36</v>
      </c>
      <c r="E13" s="24" t="s">
        <v>37</v>
      </c>
      <c r="F13" s="25" t="s">
        <v>15</v>
      </c>
      <c r="G13" s="25" t="s">
        <v>36</v>
      </c>
      <c r="H13" s="25" t="s">
        <v>38</v>
      </c>
      <c r="I13" s="26" t="s">
        <v>16</v>
      </c>
      <c r="J13" s="26" t="s">
        <v>36</v>
      </c>
      <c r="K13" s="26" t="s">
        <v>37</v>
      </c>
      <c r="L13"/>
      <c r="M13"/>
      <c r="N13"/>
    </row>
    <row r="14" spans="2:20" ht="49.5" customHeight="1" x14ac:dyDescent="0.45">
      <c r="B14" s="36" t="str">
        <f>IF(C8="Please select partnership","Local Authority",C8)</f>
        <v>Local Authority</v>
      </c>
      <c r="C14" s="39" t="str">
        <f>IF(ISERROR(VLOOKUP($B14,'2016-17 Prevalence Estimates'!$D$7:$W$167,3,0)),"",VLOOKUP($B14,'2016-17 Prevalence Estimates'!$D$7:$W$167,3,0))</f>
        <v/>
      </c>
      <c r="D14" s="39" t="str">
        <f>IF(ISERROR(VLOOKUP($B14,'2016-17 Prevalence Estimates'!$D$7:$W$167,4,0)),"",VLOOKUP($B14,'2016-17 Prevalence Estimates'!$D$7:$W$167,4,0))</f>
        <v/>
      </c>
      <c r="E14" s="39" t="str">
        <f>IF(ISERROR(VLOOKUP($B14,'2016-17 Prevalence Estimates'!$D$7:$W$167,5,0)),"",VLOOKUP($B14,'2016-17 Prevalence Estimates'!$D$7:$W$167,5,0))</f>
        <v/>
      </c>
      <c r="F14" s="40" t="str">
        <f>IF(ISERROR(VLOOKUP($B14,'2016-17 Prevalence Estimates'!$D$7:$W$167,6,0)),"",VLOOKUP($B14,'2016-17 Prevalence Estimates'!$D$7:$W$167,6,0))</f>
        <v/>
      </c>
      <c r="G14" s="40" t="str">
        <f>IF(ISERROR(VLOOKUP($B14,'2016-17 Prevalence Estimates'!$D$7:$W$167,7,0)),"",VLOOKUP($B14,'2016-17 Prevalence Estimates'!$D$7:$W$167,7,0))</f>
        <v/>
      </c>
      <c r="H14" s="40" t="str">
        <f>IF(ISERROR(VLOOKUP($B14,'2016-17 Prevalence Estimates'!$D$7:$W$167,8,0)),"",VLOOKUP($B14,'2016-17 Prevalence Estimates'!$D$7:$W$167,8,0))</f>
        <v/>
      </c>
      <c r="I14" s="41" t="str">
        <f>IF(ISERROR(VLOOKUP($B14,'2016-17 Prevalence Estimates'!$D$7:$W$167,9,0)),"",VLOOKUP($B14,'2016-17 Prevalence Estimates'!$D$7:$W$167,9,0))</f>
        <v/>
      </c>
      <c r="J14" s="41" t="str">
        <f>IF(ISERROR(VLOOKUP($B14,'2016-17 Prevalence Estimates'!$D$7:$W$167,10,0)),"",VLOOKUP($B14,'2016-17 Prevalence Estimates'!$D$7:$W$167,10,0))</f>
        <v/>
      </c>
      <c r="K14" s="41" t="str">
        <f>IF(ISERROR(VLOOKUP($B14,'2016-17 Prevalence Estimates'!$D$7:$W$167,11,0)),"",VLOOKUP($B14,'2016-17 Prevalence Estimates'!$D$7:$W$167,11,0))</f>
        <v/>
      </c>
      <c r="L14"/>
      <c r="M14"/>
      <c r="N14"/>
    </row>
    <row r="15" spans="2:20" ht="49.5" customHeight="1" x14ac:dyDescent="0.45">
      <c r="B15" s="37" t="str">
        <f>IF(C10=" ","Region",C10)</f>
        <v>Region</v>
      </c>
      <c r="C15" s="42" t="str">
        <f>IF(ISERROR(VLOOKUP($B15,'2016-17 Prevalence Estimates'!$D$7:$W$167,3,0)),"",VLOOKUP($B15,'2016-17 Prevalence Estimates'!$D$7:$W$167,3,0))</f>
        <v/>
      </c>
      <c r="D15" s="42" t="str">
        <f>IF(ISERROR(VLOOKUP($B15,'2016-17 Prevalence Estimates'!$D$7:$W$167,4,0)),"",VLOOKUP($B15,'2016-17 Prevalence Estimates'!$D$7:$W$167,4,0))</f>
        <v/>
      </c>
      <c r="E15" s="42" t="str">
        <f>IF(ISERROR(VLOOKUP($B15,'2016-17 Prevalence Estimates'!$D$7:$W$167,5,0)),"",VLOOKUP($B15,'2016-17 Prevalence Estimates'!$D$7:$W$167,5,0))</f>
        <v/>
      </c>
      <c r="F15" s="43" t="str">
        <f>IF(ISERROR(VLOOKUP($B15,'2016-17 Prevalence Estimates'!$D$7:$W$167,6,0)),"",VLOOKUP($B15,'2016-17 Prevalence Estimates'!$D$7:$W$167,6,0))</f>
        <v/>
      </c>
      <c r="G15" s="43" t="str">
        <f>IF(ISERROR(VLOOKUP($B15,'2016-17 Prevalence Estimates'!$D$7:$W$167,7,0)),"",VLOOKUP($B15,'2016-17 Prevalence Estimates'!$D$7:$W$167,7,0))</f>
        <v/>
      </c>
      <c r="H15" s="43" t="str">
        <f>IF(ISERROR(VLOOKUP($B15,'2016-17 Prevalence Estimates'!$D$7:$W$167,8,0)),"",VLOOKUP($B15,'2016-17 Prevalence Estimates'!$D$7:$W$167,8,0))</f>
        <v/>
      </c>
      <c r="I15" s="44" t="str">
        <f>IF(ISERROR(VLOOKUP($B15,'2016-17 Prevalence Estimates'!$D$7:$W$167,9,0)),"",VLOOKUP($B15,'2016-17 Prevalence Estimates'!$D$7:$W$167,9,0))</f>
        <v/>
      </c>
      <c r="J15" s="44" t="str">
        <f>IF(ISERROR(VLOOKUP($B15,'2016-17 Prevalence Estimates'!$D$7:$W$167,10,0)),"",VLOOKUP($B15,'2016-17 Prevalence Estimates'!$D$7:$W$167,10,0))</f>
        <v/>
      </c>
      <c r="K15" s="44" t="str">
        <f>IF(ISERROR(VLOOKUP($B15,'2016-17 Prevalence Estimates'!$D$7:$W$167,11,0)),"",VLOOKUP($B15,'2016-17 Prevalence Estimates'!$D$7:$W$167,11,0))</f>
        <v/>
      </c>
      <c r="L15"/>
      <c r="M15"/>
      <c r="N15"/>
    </row>
    <row r="16" spans="2:20" ht="49.5" customHeight="1" x14ac:dyDescent="0.45">
      <c r="B16" s="38" t="s">
        <v>39</v>
      </c>
      <c r="C16" s="45">
        <f>'2016-17 Prevalence Estimates'!F167</f>
        <v>313971</v>
      </c>
      <c r="D16" s="45">
        <f>'2016-17 Prevalence Estimates'!G167</f>
        <v>309242</v>
      </c>
      <c r="E16" s="45">
        <f>'2016-17 Prevalence Estimates'!H167</f>
        <v>327196</v>
      </c>
      <c r="F16" s="46">
        <f>'2016-17 Prevalence Estimates'!I167</f>
        <v>261294</v>
      </c>
      <c r="G16" s="46">
        <f>'2016-17 Prevalence Estimates'!J167</f>
        <v>259018</v>
      </c>
      <c r="H16" s="46">
        <f>'2016-17 Prevalence Estimates'!K167</f>
        <v>271403</v>
      </c>
      <c r="I16" s="47">
        <f>'2016-17 Prevalence Estimates'!L167</f>
        <v>180748</v>
      </c>
      <c r="J16" s="47">
        <f>'2016-17 Prevalence Estimates'!M167</f>
        <v>176583</v>
      </c>
      <c r="K16" s="47">
        <f>'2016-17 Prevalence Estimates'!N167</f>
        <v>188066</v>
      </c>
      <c r="L16"/>
      <c r="M16"/>
      <c r="N16"/>
    </row>
    <row r="18" spans="2:18" ht="24" customHeight="1" x14ac:dyDescent="0.45">
      <c r="C18" s="175" t="s">
        <v>40</v>
      </c>
      <c r="D18" s="175"/>
      <c r="E18" s="175"/>
      <c r="F18" s="175"/>
      <c r="G18" s="175"/>
      <c r="H18" s="175"/>
      <c r="I18" s="175"/>
      <c r="J18" s="175"/>
      <c r="K18" s="175"/>
      <c r="L18" s="177" t="s">
        <v>41</v>
      </c>
      <c r="M18" s="177"/>
      <c r="P18" s="7"/>
      <c r="Q18" s="7"/>
    </row>
    <row r="19" spans="2:18" ht="49.5" customHeight="1" x14ac:dyDescent="0.45">
      <c r="C19" s="24" t="s">
        <v>14</v>
      </c>
      <c r="D19" s="24" t="s">
        <v>36</v>
      </c>
      <c r="E19" s="24" t="s">
        <v>37</v>
      </c>
      <c r="F19" s="25" t="s">
        <v>15</v>
      </c>
      <c r="G19" s="25" t="s">
        <v>36</v>
      </c>
      <c r="H19" s="25" t="s">
        <v>38</v>
      </c>
      <c r="I19" s="26" t="s">
        <v>16</v>
      </c>
      <c r="J19" s="26" t="s">
        <v>36</v>
      </c>
      <c r="K19" s="26" t="s">
        <v>37</v>
      </c>
      <c r="L19" s="177"/>
      <c r="M19" s="177"/>
    </row>
    <row r="20" spans="2:18" ht="50.25" customHeight="1" x14ac:dyDescent="0.45">
      <c r="B20" s="36" t="str">
        <f>IF(C8="Please select partnership","Local Authority",C8)</f>
        <v>Local Authority</v>
      </c>
      <c r="C20" s="27" t="str">
        <f>IF(ISERROR(VLOOKUP($B20,'2016-17 Prevalence Estimates'!$D$7:$W$167,12,0)),"",VLOOKUP($B20,'2016-17 Prevalence Estimates'!$D$7:$W$167,12,0))</f>
        <v/>
      </c>
      <c r="D20" s="27" t="str">
        <f>IF(ISERROR(VLOOKUP($B20,'2016-17 Prevalence Estimates'!$D$7:$W$167,13,0)),"",VLOOKUP($B20,'2016-17 Prevalence Estimates'!$D$7:$W$167,13,0))</f>
        <v/>
      </c>
      <c r="E20" s="27" t="str">
        <f>IF(ISERROR(VLOOKUP($B20,'2016-17 Prevalence Estimates'!$D$7:$W$167,14,0)),"",VLOOKUP($B20,'2016-17 Prevalence Estimates'!$D$7:$W$167,14,0))</f>
        <v/>
      </c>
      <c r="F20" s="28" t="str">
        <f>IF(ISERROR(VLOOKUP($B20,'2016-17 Prevalence Estimates'!$D$7:$W$167,15,0)),"",VLOOKUP($B20,'2016-17 Prevalence Estimates'!$D$7:$W$167,15,0))</f>
        <v/>
      </c>
      <c r="G20" s="28" t="str">
        <f>IF(ISERROR(VLOOKUP($B20,'2016-17 Prevalence Estimates'!$D$7:$W$167,16,0)),"",VLOOKUP($B20,'2016-17 Prevalence Estimates'!$D$7:$W$167,16,0))</f>
        <v/>
      </c>
      <c r="H20" s="28" t="str">
        <f>IF(ISERROR(VLOOKUP($B20,'2016-17 Prevalence Estimates'!$D$7:$W$167,17,0)),"",VLOOKUP($B20,'2016-17 Prevalence Estimates'!$D$7:$W$167,17,0))</f>
        <v/>
      </c>
      <c r="I20" s="29" t="str">
        <f>IF(ISERROR(VLOOKUP($B20,'2016-17 Prevalence Estimates'!$D$7:$W$167,18,0)),"",VLOOKUP($B20,'2016-17 Prevalence Estimates'!$D$7:$W$167,18,0))</f>
        <v/>
      </c>
      <c r="J20" s="29" t="str">
        <f>IF(ISERROR(VLOOKUP($B20,'2016-17 Prevalence Estimates'!$D$7:$W$167,19,0)),"",VLOOKUP($B20,'2016-17 Prevalence Estimates'!$D$7:$W$167,19,0))</f>
        <v/>
      </c>
      <c r="K20" s="29" t="str">
        <f>IF(ISERROR(VLOOKUP($B20,'2016-17 Prevalence Estimates'!$D$7:$W$167,20,0)),"",VLOOKUP($B20,'2016-17 Prevalence Estimates'!$D$7:$W$167,20,0))</f>
        <v/>
      </c>
      <c r="L20" s="176" t="str">
        <f>IF(ISERROR(VLOOKUP($B20,'2016-17 Prevalence Estimates'!$D$7:$W$167,2,0)),"",VLOOKUP($B20,'2016-17 Prevalence Estimates'!$D$7:$W$167,2,0))</f>
        <v/>
      </c>
      <c r="M20" s="176"/>
      <c r="N20"/>
    </row>
    <row r="21" spans="2:18" ht="50.25" customHeight="1" x14ac:dyDescent="0.45">
      <c r="B21" s="37" t="str">
        <f>IF(C10=" ","Region",C10)</f>
        <v>Region</v>
      </c>
      <c r="C21" s="30" t="str">
        <f>IF(ISERROR(VLOOKUP($B21,'2016-17 Prevalence Estimates'!$D$7:$W$167,12,0)),"",VLOOKUP($B21,'2016-17 Prevalence Estimates'!$D$7:$W$167,12,0))</f>
        <v/>
      </c>
      <c r="D21" s="30" t="str">
        <f>IF(ISERROR(VLOOKUP($B21,'2016-17 Prevalence Estimates'!$D$7:$W$167,13,0)),"",VLOOKUP($B21,'2016-17 Prevalence Estimates'!$D$7:$W$167,13,0))</f>
        <v/>
      </c>
      <c r="E21" s="30" t="str">
        <f>IF(ISERROR(VLOOKUP($B21,'2016-17 Prevalence Estimates'!$D$7:$W$167,14,0)),"",VLOOKUP($B21,'2016-17 Prevalence Estimates'!$D$7:$W$167,14,0))</f>
        <v/>
      </c>
      <c r="F21" s="31" t="str">
        <f>IF(ISERROR(VLOOKUP($B21,'2016-17 Prevalence Estimates'!$D$7:$W$167,15,0)),"",VLOOKUP($B21,'2016-17 Prevalence Estimates'!$D$7:$W$167,15,0))</f>
        <v/>
      </c>
      <c r="G21" s="31" t="str">
        <f>IF(ISERROR(VLOOKUP($B21,'2016-17 Prevalence Estimates'!$D$7:$W$167,16,0)),"",VLOOKUP($B21,'2016-17 Prevalence Estimates'!$D$7:$W$167,16,0))</f>
        <v/>
      </c>
      <c r="H21" s="31" t="str">
        <f>IF(ISERROR(VLOOKUP($B21,'2016-17 Prevalence Estimates'!$D$7:$W$167,17,0)),"",VLOOKUP($B21,'2016-17 Prevalence Estimates'!$D$7:$W$167,17,0))</f>
        <v/>
      </c>
      <c r="I21" s="32" t="str">
        <f>IF(ISERROR(VLOOKUP($B21,'2016-17 Prevalence Estimates'!$D$7:$W$167,18,0)),"",VLOOKUP($B21,'2016-17 Prevalence Estimates'!$D$7:$W$167,18,0))</f>
        <v/>
      </c>
      <c r="J21" s="32" t="str">
        <f>IF(ISERROR(VLOOKUP($B21,'2016-17 Prevalence Estimates'!$D$7:$W$167,19,0)),"",VLOOKUP($B21,'2016-17 Prevalence Estimates'!$D$7:$W$167,19,0))</f>
        <v/>
      </c>
      <c r="K21" s="32" t="str">
        <f>IF(ISERROR(VLOOKUP($B21,'2016-17 Prevalence Estimates'!$D$7:$W$167,20,0)),"",VLOOKUP($B21,'2016-17 Prevalence Estimates'!$D$7:$W$167,20,0))</f>
        <v/>
      </c>
      <c r="L21" s="176" t="str">
        <f>IF(ISERROR(VLOOKUP($B21,'2016-17 Prevalence Estimates'!$D$7:$W$167,2,0)),"",VLOOKUP($B21,'2016-17 Prevalence Estimates'!$D$7:$W$167,2,0))</f>
        <v/>
      </c>
      <c r="M21" s="176"/>
      <c r="N21"/>
    </row>
    <row r="22" spans="2:18" ht="50.25" customHeight="1" x14ac:dyDescent="0.45">
      <c r="B22" s="38" t="s">
        <v>39</v>
      </c>
      <c r="C22" s="33">
        <f>'2016-17 Prevalence Estimates'!O167</f>
        <v>8.8548144463001783</v>
      </c>
      <c r="D22" s="33">
        <f>'2016-17 Prevalence Estimates'!P167</f>
        <v>8.721444111089113</v>
      </c>
      <c r="E22" s="33">
        <f>'2016-17 Prevalence Estimates'!Q167</f>
        <v>9.2277945019496492</v>
      </c>
      <c r="F22" s="34">
        <f>'2016-17 Prevalence Estimates'!R167</f>
        <v>7.3691834148107915</v>
      </c>
      <c r="G22" s="34">
        <f>'2016-17 Prevalence Estimates'!S167</f>
        <v>7.3049941817931581</v>
      </c>
      <c r="H22" s="34">
        <f>'2016-17 Prevalence Estimates'!T167</f>
        <v>7.6542840108456121</v>
      </c>
      <c r="I22" s="35">
        <f>'2016-17 Prevalence Estimates'!U167</f>
        <v>5.0975727106639299</v>
      </c>
      <c r="J22" s="35">
        <f>'2016-17 Prevalence Estimates'!V167</f>
        <v>4.9801086704537187</v>
      </c>
      <c r="K22" s="35">
        <f>'2016-17 Prevalence Estimates'!W167</f>
        <v>5.3039597085650891</v>
      </c>
      <c r="L22" s="176">
        <f>'2016-17 Prevalence Estimates'!E167</f>
        <v>35457660</v>
      </c>
      <c r="M22" s="176"/>
      <c r="N22"/>
    </row>
    <row r="24" spans="2:18" ht="24" customHeight="1" x14ac:dyDescent="0.45">
      <c r="C24" s="175" t="s">
        <v>42</v>
      </c>
      <c r="D24" s="175"/>
      <c r="E24" s="175"/>
      <c r="F24" s="175"/>
      <c r="G24" s="175"/>
      <c r="H24" s="175"/>
      <c r="I24" s="175"/>
      <c r="J24" s="175"/>
      <c r="K24" s="175"/>
      <c r="L24" s="175"/>
      <c r="M24" s="175"/>
      <c r="N24" s="175"/>
    </row>
    <row r="25" spans="2:18" ht="57.75" customHeight="1" x14ac:dyDescent="0.45">
      <c r="C25" s="24" t="s">
        <v>43</v>
      </c>
      <c r="D25" s="24" t="s">
        <v>36</v>
      </c>
      <c r="E25" s="24" t="s">
        <v>37</v>
      </c>
      <c r="F25" s="88" t="s">
        <v>44</v>
      </c>
      <c r="G25" s="25" t="s">
        <v>45</v>
      </c>
      <c r="H25" s="25" t="s">
        <v>36</v>
      </c>
      <c r="I25" s="25" t="s">
        <v>38</v>
      </c>
      <c r="J25" s="87" t="s">
        <v>44</v>
      </c>
      <c r="K25" s="26" t="s">
        <v>46</v>
      </c>
      <c r="L25" s="26" t="s">
        <v>36</v>
      </c>
      <c r="M25" s="26" t="s">
        <v>37</v>
      </c>
      <c r="N25" s="86" t="s">
        <v>44</v>
      </c>
    </row>
    <row r="26" spans="2:18" ht="50.25" customHeight="1" x14ac:dyDescent="0.45">
      <c r="B26" s="36" t="str">
        <f>C8</f>
        <v>Please select partnership</v>
      </c>
      <c r="C26" s="39" t="str">
        <f>IF(ISERROR(VLOOKUP($B26,OCU!$C$7:$Y$169,20,0)),"",VLOOKUP($B26,OCU!$C$7:$Y$169,20,0))</f>
        <v/>
      </c>
      <c r="D26" s="39" t="str">
        <f>IF(ISERROR(VLOOKUP($B26,OCU!$C$7:$Y$169,21,0)),"",VLOOKUP($B26,OCU!$C$7:$Y$169,21,0))</f>
        <v/>
      </c>
      <c r="E26" s="39" t="str">
        <f>IF(ISERROR(VLOOKUP($B26,OCU!$C$7:$Y$169,22,0)),"",VLOOKUP($B26,OCU!$C$7:$Y$169,22,0))</f>
        <v/>
      </c>
      <c r="F26" s="39" t="str">
        <f>IF(ISERROR(VLOOKUP($B26,OCU!$C$7:$Y$169,23,0)),"",VLOOKUP($B26,OCU!$C$7:$Y$169,23,0))</f>
        <v/>
      </c>
      <c r="G26" s="40" t="str">
        <f>IF(ISERROR(VLOOKUP($B26,Opiates!$C$4:$Y$169,20,0)),"",VLOOKUP($B26,Opiates!$C$4:$Y$169,20,0))</f>
        <v/>
      </c>
      <c r="H26" s="40" t="str">
        <f>IF(ISERROR(VLOOKUP($B26,Opiates!$C$4:$Y$169,21,0)),"",VLOOKUP($B26,Opiates!$C$4:$Y$169,21,0))</f>
        <v/>
      </c>
      <c r="I26" s="40" t="str">
        <f>IF(ISERROR(VLOOKUP($B26,Opiates!$C$4:$Y$169,22,0)),"",VLOOKUP($B26,Opiates!$C$4:$Y$169,22,0))</f>
        <v/>
      </c>
      <c r="J26" s="40" t="str">
        <f>IF(ISERROR(VLOOKUP($B26,Opiates!$C$4:$Y$169,23,0)),"",VLOOKUP($B26,Opiates!$C$4:$Y$169,23,0))</f>
        <v/>
      </c>
      <c r="K26" s="41" t="str">
        <f>IF(ISERROR(VLOOKUP($B26,'Crack cocaine'!$C$4:$Y$169,20,0)),"",VLOOKUP($B26,'Crack cocaine'!$C$4:$Y$169,20,0))</f>
        <v/>
      </c>
      <c r="L26" s="41" t="str">
        <f>IF(ISERROR(VLOOKUP($B26,'Crack cocaine'!$C$4:$Y$169,21,0)),"",VLOOKUP($B26,'Crack cocaine'!$C$4:$Y$169,21,0))</f>
        <v/>
      </c>
      <c r="M26" s="41" t="str">
        <f>IF(ISERROR(VLOOKUP($B26,'Crack cocaine'!$C$4:$Y$169,22,0)),"",VLOOKUP($B26,'Crack cocaine'!$C$4:$Y$169,22,0))</f>
        <v/>
      </c>
      <c r="N26" s="41" t="str">
        <f>IF(ISERROR(VLOOKUP($B26,'Crack cocaine'!$C$4:$Y$169,23,0)),"",VLOOKUP($B26,'Crack cocaine'!$C$4:$Y$169,23,0))</f>
        <v/>
      </c>
      <c r="O26"/>
      <c r="P26"/>
      <c r="Q26"/>
      <c r="R26"/>
    </row>
    <row r="27" spans="2:18" ht="50.25" customHeight="1" x14ac:dyDescent="0.45">
      <c r="B27" s="37" t="str">
        <f>C10</f>
        <v xml:space="preserve"> </v>
      </c>
      <c r="C27" s="42" t="str">
        <f>IF(ISERROR(VLOOKUP($B27,OCU!$C$7:$Y$169,20,0)),"",VLOOKUP($B27,OCU!$C$7:$Y$169,20,0))</f>
        <v/>
      </c>
      <c r="D27" s="42" t="str">
        <f>IF(ISERROR(VLOOKUP($B27,OCU!$C$7:$Y$169,21,0)),"",VLOOKUP($B27,OCU!$C$7:$Y$169,21,0))</f>
        <v/>
      </c>
      <c r="E27" s="42" t="str">
        <f>IF(ISERROR(VLOOKUP($B27,OCU!$C$7:$Y$169,22,0)),"",VLOOKUP($B27,OCU!$C$7:$Y$169,22,0))</f>
        <v/>
      </c>
      <c r="F27" s="42" t="str">
        <f>IF(ISERROR(VLOOKUP($B27,OCU!$C$7:$Y$169,23,0)),"",VLOOKUP($B27,OCU!$C$7:$Y$169,23,0))</f>
        <v/>
      </c>
      <c r="G27" s="43" t="str">
        <f>IF(ISERROR(VLOOKUP($B27,Opiates!$C$4:$Y$169,20,0)),"",VLOOKUP($B27,Opiates!$C$4:$Y$169,20,0))</f>
        <v/>
      </c>
      <c r="H27" s="43" t="str">
        <f>IF(ISERROR(VLOOKUP($B27,Opiates!$C$4:$Y$169,21,0)),"",VLOOKUP($B27,Opiates!$C$4:$Y$169,21,0))</f>
        <v/>
      </c>
      <c r="I27" s="43" t="str">
        <f>IF(ISERROR(VLOOKUP($B27,Opiates!$C$4:$Y$169,22,0)),"",VLOOKUP($B27,Opiates!$C$4:$Y$169,22,0))</f>
        <v/>
      </c>
      <c r="J27" s="85" t="str">
        <f>IF(ISERROR(VLOOKUP($B27,Opiates!$C$4:$Y$169,23,0)),"",VLOOKUP($B27,Opiates!$C$4:$Y$169,23,0))</f>
        <v/>
      </c>
      <c r="K27" s="44" t="str">
        <f>IF(ISERROR(VLOOKUP($B27,'Crack cocaine'!$C$4:$Y$169,20,0)),"",VLOOKUP($B27,'Crack cocaine'!$C$4:$Y$169,20,0))</f>
        <v/>
      </c>
      <c r="L27" s="44" t="str">
        <f>IF(ISERROR(VLOOKUP($B27,'Crack cocaine'!$C$4:$Y$169,21,0)),"",VLOOKUP($B27,'Crack cocaine'!$C$4:$Y$169,21,0))</f>
        <v/>
      </c>
      <c r="M27" s="44" t="str">
        <f>IF(ISERROR(VLOOKUP($B27,'Crack cocaine'!$C$4:$Y$169,22,0)),"",VLOOKUP($B27,'Crack cocaine'!$C$4:$Y$169,22,0))</f>
        <v/>
      </c>
      <c r="N27" s="44" t="str">
        <f>IF(ISERROR(VLOOKUP($B27,'Crack cocaine'!$C$4:$Y$169,23,0)),"",VLOOKUP($B27,'Crack cocaine'!$C$4:$Y$169,23,0))</f>
        <v/>
      </c>
      <c r="O27"/>
      <c r="P27"/>
      <c r="Q27"/>
      <c r="R27"/>
    </row>
    <row r="28" spans="2:18" ht="50.25" customHeight="1" x14ac:dyDescent="0.45">
      <c r="B28" s="38" t="s">
        <v>39</v>
      </c>
      <c r="C28" s="45">
        <f>OCU!V169</f>
        <v>13188</v>
      </c>
      <c r="D28" s="45">
        <f>OCU!W169</f>
        <v>2451</v>
      </c>
      <c r="E28" s="45">
        <f>OCU!X169</f>
        <v>25266</v>
      </c>
      <c r="F28" s="45" t="str">
        <f>OCU!Y169</f>
        <v>*↑</v>
      </c>
      <c r="G28" s="46">
        <f>Opiates!V169</f>
        <v>3818</v>
      </c>
      <c r="H28" s="46">
        <f>Opiates!W169</f>
        <v>-4092</v>
      </c>
      <c r="I28" s="46">
        <f>Opiates!X169</f>
        <v>12177</v>
      </c>
      <c r="J28" s="46" t="str">
        <f>Opiates!Y169</f>
        <v/>
      </c>
      <c r="K28" s="47">
        <f>'Crack cocaine'!V169</f>
        <v>-2080</v>
      </c>
      <c r="L28" s="47">
        <f>'Crack cocaine'!W169</f>
        <v>-11240</v>
      </c>
      <c r="M28" s="47">
        <f>'Crack cocaine'!X169</f>
        <v>8126</v>
      </c>
      <c r="N28" s="47" t="str">
        <f>'Crack cocaine'!Y169</f>
        <v/>
      </c>
      <c r="O28"/>
      <c r="P28"/>
      <c r="Q28"/>
      <c r="R28"/>
    </row>
    <row r="96" spans="2:3" ht="18" hidden="1" customHeight="1" x14ac:dyDescent="0.45">
      <c r="B96" s="4" t="s">
        <v>34</v>
      </c>
      <c r="C96" s="1" t="s">
        <v>47</v>
      </c>
    </row>
    <row r="97" spans="2:4" ht="18" hidden="1" customHeight="1" x14ac:dyDescent="0.45">
      <c r="B97" s="132" t="s">
        <v>48</v>
      </c>
      <c r="C97" s="133" t="s">
        <v>49</v>
      </c>
      <c r="D97" s="132"/>
    </row>
    <row r="98" spans="2:4" ht="18" hidden="1" customHeight="1" x14ac:dyDescent="0.45">
      <c r="B98" s="132" t="s">
        <v>50</v>
      </c>
      <c r="C98" s="133" t="s">
        <v>49</v>
      </c>
      <c r="D98" s="132"/>
    </row>
    <row r="99" spans="2:4" ht="18" hidden="1" customHeight="1" x14ac:dyDescent="0.45">
      <c r="B99" s="132" t="s">
        <v>51</v>
      </c>
      <c r="C99" s="133" t="s">
        <v>52</v>
      </c>
      <c r="D99" s="132"/>
    </row>
    <row r="100" spans="2:4" ht="18" hidden="1" customHeight="1" x14ac:dyDescent="0.45">
      <c r="B100" s="132" t="s">
        <v>53</v>
      </c>
      <c r="C100" s="133" t="s">
        <v>54</v>
      </c>
      <c r="D100" s="132"/>
    </row>
    <row r="101" spans="2:4" ht="51" hidden="1" customHeight="1" x14ac:dyDescent="0.45">
      <c r="B101" s="132" t="s">
        <v>55</v>
      </c>
      <c r="C101" s="133" t="s">
        <v>56</v>
      </c>
      <c r="D101" s="132"/>
    </row>
    <row r="102" spans="2:4" ht="18" hidden="1" customHeight="1" x14ac:dyDescent="0.45">
      <c r="B102" s="132" t="s">
        <v>57</v>
      </c>
      <c r="C102" s="133" t="s">
        <v>56</v>
      </c>
      <c r="D102" s="132"/>
    </row>
    <row r="103" spans="2:4" ht="18" hidden="1" customHeight="1" x14ac:dyDescent="0.45">
      <c r="B103" s="132" t="s">
        <v>58</v>
      </c>
      <c r="C103" s="133" t="s">
        <v>49</v>
      </c>
      <c r="D103" s="132"/>
    </row>
    <row r="104" spans="2:4" ht="18" hidden="1" customHeight="1" x14ac:dyDescent="0.45">
      <c r="B104" s="132" t="s">
        <v>59</v>
      </c>
      <c r="C104" s="133" t="s">
        <v>60</v>
      </c>
      <c r="D104" s="132"/>
    </row>
    <row r="105" spans="2:4" ht="18" hidden="1" customHeight="1" x14ac:dyDescent="0.45">
      <c r="B105" s="132" t="s">
        <v>61</v>
      </c>
      <c r="C105" s="133" t="s">
        <v>62</v>
      </c>
      <c r="D105" s="132"/>
    </row>
    <row r="106" spans="2:4" ht="18" hidden="1" customHeight="1" x14ac:dyDescent="0.45">
      <c r="B106" s="134" t="s">
        <v>63</v>
      </c>
      <c r="C106" s="133" t="s">
        <v>62</v>
      </c>
      <c r="D106" s="134"/>
    </row>
    <row r="107" spans="2:4" ht="18" hidden="1" customHeight="1" x14ac:dyDescent="0.45">
      <c r="B107" s="132" t="s">
        <v>64</v>
      </c>
      <c r="C107" s="133" t="s">
        <v>62</v>
      </c>
      <c r="D107" s="132"/>
    </row>
    <row r="108" spans="2:4" ht="18" hidden="1" customHeight="1" x14ac:dyDescent="0.45">
      <c r="B108" s="132" t="s">
        <v>65</v>
      </c>
      <c r="C108" s="133" t="s">
        <v>54</v>
      </c>
      <c r="D108" s="132"/>
    </row>
    <row r="109" spans="2:4" ht="18" hidden="1" customHeight="1" x14ac:dyDescent="0.45">
      <c r="B109" s="132" t="s">
        <v>66</v>
      </c>
      <c r="C109" s="133" t="s">
        <v>67</v>
      </c>
      <c r="D109" s="132"/>
    </row>
    <row r="110" spans="2:4" ht="18" hidden="1" customHeight="1" x14ac:dyDescent="0.45">
      <c r="B110" s="132" t="s">
        <v>68</v>
      </c>
      <c r="C110" s="133" t="s">
        <v>52</v>
      </c>
      <c r="D110" s="132"/>
    </row>
    <row r="111" spans="2:4" ht="18" hidden="1" customHeight="1" x14ac:dyDescent="0.45">
      <c r="B111" s="132" t="s">
        <v>69</v>
      </c>
      <c r="C111" s="133" t="s">
        <v>49</v>
      </c>
      <c r="D111" s="132"/>
    </row>
    <row r="112" spans="2:4" ht="18" hidden="1" customHeight="1" x14ac:dyDescent="0.45">
      <c r="B112" s="132" t="s">
        <v>70</v>
      </c>
      <c r="C112" s="133" t="s">
        <v>67</v>
      </c>
      <c r="D112" s="132"/>
    </row>
    <row r="113" spans="2:4" ht="18" hidden="1" customHeight="1" x14ac:dyDescent="0.45">
      <c r="B113" s="132" t="s">
        <v>71</v>
      </c>
      <c r="C113" s="133" t="s">
        <v>54</v>
      </c>
      <c r="D113" s="132"/>
    </row>
    <row r="114" spans="2:4" ht="18" hidden="1" customHeight="1" x14ac:dyDescent="0.45">
      <c r="B114" s="132" t="s">
        <v>72</v>
      </c>
      <c r="C114" s="133" t="s">
        <v>49</v>
      </c>
      <c r="D114" s="132"/>
    </row>
    <row r="115" spans="2:4" ht="18" hidden="1" customHeight="1" x14ac:dyDescent="0.45">
      <c r="B115" s="132" t="s">
        <v>73</v>
      </c>
      <c r="C115" s="133" t="s">
        <v>67</v>
      </c>
      <c r="D115" s="132"/>
    </row>
    <row r="116" spans="2:4" ht="18" hidden="1" customHeight="1" x14ac:dyDescent="0.45">
      <c r="B116" s="132" t="s">
        <v>74</v>
      </c>
      <c r="C116" s="133" t="s">
        <v>62</v>
      </c>
      <c r="D116" s="132"/>
    </row>
    <row r="117" spans="2:4" ht="18" hidden="1" customHeight="1" x14ac:dyDescent="0.45">
      <c r="B117" s="132" t="s">
        <v>75</v>
      </c>
      <c r="C117" s="133" t="s">
        <v>52</v>
      </c>
      <c r="D117" s="132"/>
    </row>
    <row r="118" spans="2:4" ht="18" hidden="1" customHeight="1" x14ac:dyDescent="0.45">
      <c r="B118" s="132" t="s">
        <v>76</v>
      </c>
      <c r="C118" s="133" t="s">
        <v>56</v>
      </c>
      <c r="D118" s="132"/>
    </row>
    <row r="119" spans="2:4" ht="18" hidden="1" customHeight="1" x14ac:dyDescent="0.45">
      <c r="B119" s="132" t="s">
        <v>77</v>
      </c>
      <c r="C119" s="133" t="s">
        <v>49</v>
      </c>
      <c r="D119" s="132"/>
    </row>
    <row r="120" spans="2:4" ht="18" hidden="1" customHeight="1" x14ac:dyDescent="0.45">
      <c r="B120" s="132" t="s">
        <v>78</v>
      </c>
      <c r="C120" s="133" t="s">
        <v>62</v>
      </c>
      <c r="D120" s="132"/>
    </row>
    <row r="121" spans="2:4" ht="18" hidden="1" customHeight="1" x14ac:dyDescent="0.45">
      <c r="B121" s="132" t="s">
        <v>79</v>
      </c>
      <c r="C121" s="133" t="s">
        <v>62</v>
      </c>
      <c r="D121" s="132"/>
    </row>
    <row r="122" spans="2:4" ht="18" hidden="1" customHeight="1" x14ac:dyDescent="0.45">
      <c r="B122" s="132" t="s">
        <v>80</v>
      </c>
      <c r="C122" s="133" t="s">
        <v>49</v>
      </c>
      <c r="D122" s="132"/>
    </row>
    <row r="123" spans="2:4" ht="18" hidden="1" customHeight="1" x14ac:dyDescent="0.45">
      <c r="B123" s="135" t="s">
        <v>81</v>
      </c>
      <c r="C123" s="133" t="s">
        <v>54</v>
      </c>
      <c r="D123" s="135"/>
    </row>
    <row r="124" spans="2:4" ht="18" hidden="1" customHeight="1" x14ac:dyDescent="0.45">
      <c r="B124" s="132" t="s">
        <v>82</v>
      </c>
      <c r="C124" s="133" t="s">
        <v>83</v>
      </c>
      <c r="D124" s="132"/>
    </row>
    <row r="125" spans="2:4" ht="18" hidden="1" customHeight="1" x14ac:dyDescent="0.45">
      <c r="B125" s="132" t="s">
        <v>84</v>
      </c>
      <c r="C125" s="133" t="s">
        <v>60</v>
      </c>
      <c r="D125" s="132"/>
    </row>
    <row r="126" spans="2:4" ht="18" hidden="1" customHeight="1" x14ac:dyDescent="0.45">
      <c r="B126" s="132" t="s">
        <v>85</v>
      </c>
      <c r="C126" s="133" t="s">
        <v>49</v>
      </c>
      <c r="D126" s="132"/>
    </row>
    <row r="127" spans="2:4" ht="18" hidden="1" customHeight="1" x14ac:dyDescent="0.45">
      <c r="B127" s="132" t="s">
        <v>86</v>
      </c>
      <c r="C127" s="133" t="s">
        <v>62</v>
      </c>
      <c r="D127" s="132"/>
    </row>
    <row r="128" spans="2:4" ht="18" hidden="1" customHeight="1" x14ac:dyDescent="0.45">
      <c r="B128" s="132" t="s">
        <v>87</v>
      </c>
      <c r="C128" s="133" t="s">
        <v>83</v>
      </c>
      <c r="D128" s="132"/>
    </row>
    <row r="129" spans="2:4" ht="18" hidden="1" customHeight="1" x14ac:dyDescent="0.45">
      <c r="B129" s="132" t="s">
        <v>88</v>
      </c>
      <c r="C129" s="133" t="s">
        <v>89</v>
      </c>
      <c r="D129" s="132"/>
    </row>
    <row r="130" spans="2:4" ht="18" hidden="1" customHeight="1" x14ac:dyDescent="0.45">
      <c r="B130" s="132" t="s">
        <v>90</v>
      </c>
      <c r="C130" s="133" t="s">
        <v>89</v>
      </c>
      <c r="D130" s="132"/>
    </row>
    <row r="131" spans="2:4" ht="18" hidden="1" customHeight="1" x14ac:dyDescent="0.45">
      <c r="B131" s="132" t="s">
        <v>91</v>
      </c>
      <c r="C131" s="133" t="s">
        <v>54</v>
      </c>
      <c r="D131" s="132"/>
    </row>
    <row r="132" spans="2:4" ht="18" hidden="1" customHeight="1" x14ac:dyDescent="0.45">
      <c r="B132" s="132" t="s">
        <v>92</v>
      </c>
      <c r="C132" s="133" t="s">
        <v>52</v>
      </c>
      <c r="D132" s="132"/>
    </row>
    <row r="133" spans="2:4" ht="18" hidden="1" customHeight="1" x14ac:dyDescent="0.45">
      <c r="B133" s="132" t="s">
        <v>93</v>
      </c>
      <c r="C133" s="133" t="s">
        <v>54</v>
      </c>
      <c r="D133" s="132"/>
    </row>
    <row r="134" spans="2:4" ht="18" hidden="1" customHeight="1" x14ac:dyDescent="0.45">
      <c r="B134" s="132" t="s">
        <v>94</v>
      </c>
      <c r="C134" s="133" t="s">
        <v>60</v>
      </c>
      <c r="D134" s="132"/>
    </row>
    <row r="135" spans="2:4" ht="18" hidden="1" customHeight="1" x14ac:dyDescent="0.45">
      <c r="B135" s="132" t="s">
        <v>95</v>
      </c>
      <c r="C135" s="133" t="s">
        <v>49</v>
      </c>
      <c r="D135" s="132"/>
    </row>
    <row r="136" spans="2:4" ht="18" hidden="1" customHeight="1" x14ac:dyDescent="0.45">
      <c r="B136" s="132" t="s">
        <v>96</v>
      </c>
      <c r="C136" s="133" t="s">
        <v>52</v>
      </c>
      <c r="D136" s="132"/>
    </row>
    <row r="137" spans="2:4" ht="18" hidden="1" customHeight="1" x14ac:dyDescent="0.45">
      <c r="B137" s="132" t="s">
        <v>97</v>
      </c>
      <c r="C137" s="133" t="s">
        <v>67</v>
      </c>
      <c r="D137" s="132"/>
    </row>
    <row r="138" spans="2:4" ht="18" hidden="1" customHeight="1" x14ac:dyDescent="0.45">
      <c r="B138" s="132" t="s">
        <v>98</v>
      </c>
      <c r="C138" s="133" t="s">
        <v>49</v>
      </c>
      <c r="D138" s="132"/>
    </row>
    <row r="139" spans="2:4" ht="18" hidden="1" customHeight="1" x14ac:dyDescent="0.45">
      <c r="B139" s="132" t="s">
        <v>99</v>
      </c>
      <c r="C139" s="133" t="s">
        <v>56</v>
      </c>
      <c r="D139" s="132"/>
    </row>
    <row r="140" spans="2:4" ht="18" hidden="1" customHeight="1" x14ac:dyDescent="0.45">
      <c r="B140" s="132" t="s">
        <v>100</v>
      </c>
      <c r="C140" s="133" t="s">
        <v>83</v>
      </c>
      <c r="D140" s="132"/>
    </row>
    <row r="141" spans="2:4" ht="18" hidden="1" customHeight="1" x14ac:dyDescent="0.45">
      <c r="B141" s="132" t="s">
        <v>101</v>
      </c>
      <c r="C141" s="133" t="s">
        <v>54</v>
      </c>
      <c r="D141" s="132"/>
    </row>
    <row r="142" spans="2:4" ht="18" hidden="1" customHeight="1" x14ac:dyDescent="0.45">
      <c r="B142" s="132" t="s">
        <v>102</v>
      </c>
      <c r="C142" s="133" t="s">
        <v>49</v>
      </c>
      <c r="D142" s="132"/>
    </row>
    <row r="143" spans="2:4" ht="18" hidden="1" customHeight="1" x14ac:dyDescent="0.45">
      <c r="B143" s="132" t="s">
        <v>103</v>
      </c>
      <c r="C143" s="133" t="s">
        <v>49</v>
      </c>
      <c r="D143" s="132"/>
    </row>
    <row r="144" spans="2:4" ht="18" hidden="1" customHeight="1" x14ac:dyDescent="0.45">
      <c r="B144" s="132" t="s">
        <v>104</v>
      </c>
      <c r="C144" s="133" t="s">
        <v>62</v>
      </c>
      <c r="D144" s="132"/>
    </row>
    <row r="145" spans="2:4" ht="18" hidden="1" customHeight="1" x14ac:dyDescent="0.45">
      <c r="B145" s="132" t="s">
        <v>105</v>
      </c>
      <c r="C145" s="133" t="s">
        <v>49</v>
      </c>
      <c r="D145" s="132"/>
    </row>
    <row r="146" spans="2:4" ht="18" hidden="1" customHeight="1" x14ac:dyDescent="0.45">
      <c r="B146" s="132" t="s">
        <v>106</v>
      </c>
      <c r="C146" s="133" t="s">
        <v>67</v>
      </c>
      <c r="D146" s="132"/>
    </row>
    <row r="147" spans="2:4" ht="18" hidden="1" customHeight="1" x14ac:dyDescent="0.45">
      <c r="B147" s="132" t="s">
        <v>107</v>
      </c>
      <c r="C147" s="133" t="s">
        <v>49</v>
      </c>
      <c r="D147" s="132"/>
    </row>
    <row r="148" spans="2:4" ht="18" hidden="1" customHeight="1" x14ac:dyDescent="0.45">
      <c r="B148" s="132" t="s">
        <v>108</v>
      </c>
      <c r="C148" s="133" t="s">
        <v>49</v>
      </c>
      <c r="D148" s="132"/>
    </row>
    <row r="149" spans="2:4" ht="18" hidden="1" customHeight="1" x14ac:dyDescent="0.45">
      <c r="B149" s="132" t="s">
        <v>109</v>
      </c>
      <c r="C149" s="133" t="s">
        <v>83</v>
      </c>
      <c r="D149" s="132"/>
    </row>
    <row r="150" spans="2:4" ht="18" hidden="1" customHeight="1" x14ac:dyDescent="0.45">
      <c r="B150" s="132" t="s">
        <v>110</v>
      </c>
      <c r="C150" s="133" t="s">
        <v>49</v>
      </c>
      <c r="D150" s="132"/>
    </row>
    <row r="151" spans="2:4" ht="18" hidden="1" customHeight="1" x14ac:dyDescent="0.45">
      <c r="B151" s="132" t="s">
        <v>111</v>
      </c>
      <c r="C151" s="133" t="s">
        <v>60</v>
      </c>
      <c r="D151" s="132"/>
    </row>
    <row r="152" spans="2:4" ht="18" hidden="1" customHeight="1" x14ac:dyDescent="0.45">
      <c r="B152" s="132" t="s">
        <v>112</v>
      </c>
      <c r="C152" s="133" t="s">
        <v>56</v>
      </c>
      <c r="D152" s="132"/>
    </row>
    <row r="153" spans="2:4" ht="18" hidden="1" customHeight="1" x14ac:dyDescent="0.45">
      <c r="B153" s="132" t="s">
        <v>113</v>
      </c>
      <c r="C153" s="133" t="s">
        <v>49</v>
      </c>
      <c r="D153" s="132"/>
    </row>
    <row r="154" spans="2:4" ht="18" hidden="1" customHeight="1" x14ac:dyDescent="0.45">
      <c r="B154" s="132" t="s">
        <v>114</v>
      </c>
      <c r="C154" s="133" t="s">
        <v>49</v>
      </c>
      <c r="D154" s="132"/>
    </row>
    <row r="155" spans="2:4" ht="18" hidden="1" customHeight="1" x14ac:dyDescent="0.45">
      <c r="B155" s="132" t="s">
        <v>115</v>
      </c>
      <c r="C155" s="133" t="s">
        <v>67</v>
      </c>
      <c r="D155" s="132"/>
    </row>
    <row r="156" spans="2:4" ht="18" hidden="1" customHeight="1" x14ac:dyDescent="0.45">
      <c r="B156" s="132" t="s">
        <v>116</v>
      </c>
      <c r="C156" s="133" t="s">
        <v>49</v>
      </c>
      <c r="D156" s="132"/>
    </row>
    <row r="157" spans="2:4" ht="18" hidden="1" customHeight="1" x14ac:dyDescent="0.45">
      <c r="B157" s="132" t="s">
        <v>117</v>
      </c>
      <c r="C157" s="133" t="s">
        <v>49</v>
      </c>
      <c r="D157" s="132"/>
    </row>
    <row r="158" spans="2:4" ht="18" hidden="1" customHeight="1" x14ac:dyDescent="0.45">
      <c r="B158" s="132" t="s">
        <v>118</v>
      </c>
      <c r="C158" s="133" t="s">
        <v>67</v>
      </c>
      <c r="D158" s="132"/>
    </row>
    <row r="159" spans="2:4" ht="18" hidden="1" customHeight="1" x14ac:dyDescent="0.45">
      <c r="B159" s="132" t="s">
        <v>119</v>
      </c>
      <c r="C159" s="133" t="s">
        <v>52</v>
      </c>
      <c r="D159" s="132"/>
    </row>
    <row r="160" spans="2:4" ht="18" hidden="1" customHeight="1" x14ac:dyDescent="0.45">
      <c r="B160" s="132" t="s">
        <v>120</v>
      </c>
      <c r="C160" s="133" t="s">
        <v>49</v>
      </c>
      <c r="D160" s="132"/>
    </row>
    <row r="161" spans="2:4" ht="18" hidden="1" customHeight="1" x14ac:dyDescent="0.45">
      <c r="B161" s="132" t="s">
        <v>121</v>
      </c>
      <c r="C161" s="133" t="s">
        <v>52</v>
      </c>
      <c r="D161" s="132"/>
    </row>
    <row r="162" spans="2:4" ht="18" hidden="1" customHeight="1" x14ac:dyDescent="0.45">
      <c r="B162" s="132" t="s">
        <v>122</v>
      </c>
      <c r="C162" s="133" t="s">
        <v>62</v>
      </c>
      <c r="D162" s="132"/>
    </row>
    <row r="163" spans="2:4" ht="18" hidden="1" customHeight="1" x14ac:dyDescent="0.45">
      <c r="B163" s="132" t="s">
        <v>123</v>
      </c>
      <c r="C163" s="133" t="s">
        <v>49</v>
      </c>
      <c r="D163" s="132"/>
    </row>
    <row r="164" spans="2:4" ht="18" hidden="1" customHeight="1" x14ac:dyDescent="0.45">
      <c r="B164" s="132" t="s">
        <v>124</v>
      </c>
      <c r="C164" s="133" t="s">
        <v>62</v>
      </c>
      <c r="D164" s="132"/>
    </row>
    <row r="165" spans="2:4" ht="18" hidden="1" customHeight="1" x14ac:dyDescent="0.45">
      <c r="B165" s="136" t="s">
        <v>125</v>
      </c>
      <c r="C165" s="133" t="s">
        <v>52</v>
      </c>
      <c r="D165" s="136"/>
    </row>
    <row r="166" spans="2:4" ht="18" hidden="1" customHeight="1" x14ac:dyDescent="0.45">
      <c r="B166" s="132" t="s">
        <v>126</v>
      </c>
      <c r="C166" s="133" t="s">
        <v>89</v>
      </c>
      <c r="D166" s="132"/>
    </row>
    <row r="167" spans="2:4" ht="18" hidden="1" customHeight="1" x14ac:dyDescent="0.45">
      <c r="B167" s="132" t="s">
        <v>127</v>
      </c>
      <c r="C167" s="133" t="s">
        <v>89</v>
      </c>
      <c r="D167" s="132"/>
    </row>
    <row r="168" spans="2:4" ht="18" hidden="1" customHeight="1" x14ac:dyDescent="0.45">
      <c r="B168" s="132" t="s">
        <v>128</v>
      </c>
      <c r="C168" s="133" t="s">
        <v>49</v>
      </c>
      <c r="D168" s="132"/>
    </row>
    <row r="169" spans="2:4" ht="18" hidden="1" customHeight="1" x14ac:dyDescent="0.45">
      <c r="B169" s="132" t="s">
        <v>129</v>
      </c>
      <c r="C169" s="133" t="s">
        <v>89</v>
      </c>
      <c r="D169" s="132"/>
    </row>
    <row r="170" spans="2:4" ht="18" hidden="1" customHeight="1" x14ac:dyDescent="0.45">
      <c r="B170" s="132" t="s">
        <v>130</v>
      </c>
      <c r="C170" s="133" t="s">
        <v>62</v>
      </c>
      <c r="D170" s="132"/>
    </row>
    <row r="171" spans="2:4" ht="18" hidden="1" customHeight="1" x14ac:dyDescent="0.45">
      <c r="B171" s="132" t="s">
        <v>131</v>
      </c>
      <c r="C171" s="133" t="s">
        <v>56</v>
      </c>
      <c r="D171" s="132"/>
    </row>
    <row r="172" spans="2:4" ht="18" hidden="1" customHeight="1" x14ac:dyDescent="0.45">
      <c r="B172" s="132" t="s">
        <v>132</v>
      </c>
      <c r="C172" s="133" t="s">
        <v>62</v>
      </c>
      <c r="D172" s="132"/>
    </row>
    <row r="173" spans="2:4" ht="18" hidden="1" customHeight="1" x14ac:dyDescent="0.45">
      <c r="B173" s="132" t="s">
        <v>133</v>
      </c>
      <c r="C173" s="133" t="s">
        <v>67</v>
      </c>
      <c r="D173" s="132"/>
    </row>
    <row r="174" spans="2:4" ht="18" hidden="1" customHeight="1" x14ac:dyDescent="0.45">
      <c r="B174" s="132" t="s">
        <v>134</v>
      </c>
      <c r="C174" s="133" t="s">
        <v>49</v>
      </c>
      <c r="D174" s="132"/>
    </row>
    <row r="175" spans="2:4" ht="18" hidden="1" customHeight="1" x14ac:dyDescent="0.45">
      <c r="B175" s="132" t="s">
        <v>135</v>
      </c>
      <c r="C175" s="133" t="s">
        <v>83</v>
      </c>
      <c r="D175" s="132"/>
    </row>
    <row r="176" spans="2:4" ht="18" hidden="1" customHeight="1" x14ac:dyDescent="0.45">
      <c r="B176" s="132" t="s">
        <v>136</v>
      </c>
      <c r="C176" s="133" t="s">
        <v>67</v>
      </c>
      <c r="D176" s="132"/>
    </row>
    <row r="177" spans="2:4" ht="18" hidden="1" customHeight="1" x14ac:dyDescent="0.45">
      <c r="B177" s="132" t="s">
        <v>137</v>
      </c>
      <c r="C177" s="133" t="s">
        <v>83</v>
      </c>
      <c r="D177" s="132"/>
    </row>
    <row r="178" spans="2:4" ht="18" hidden="1" customHeight="1" x14ac:dyDescent="0.45">
      <c r="B178" s="132" t="s">
        <v>138</v>
      </c>
      <c r="C178" s="133" t="s">
        <v>49</v>
      </c>
      <c r="D178" s="132"/>
    </row>
    <row r="179" spans="2:4" ht="18" hidden="1" customHeight="1" x14ac:dyDescent="0.45">
      <c r="B179" s="132" t="s">
        <v>139</v>
      </c>
      <c r="C179" s="133" t="s">
        <v>56</v>
      </c>
      <c r="D179" s="132"/>
    </row>
    <row r="180" spans="2:4" ht="18" hidden="1" customHeight="1" x14ac:dyDescent="0.45">
      <c r="B180" s="132" t="s">
        <v>140</v>
      </c>
      <c r="C180" s="133" t="s">
        <v>52</v>
      </c>
      <c r="D180" s="132"/>
    </row>
    <row r="181" spans="2:4" ht="18" hidden="1" customHeight="1" x14ac:dyDescent="0.45">
      <c r="B181" s="132" t="s">
        <v>141</v>
      </c>
      <c r="C181" s="133" t="s">
        <v>52</v>
      </c>
      <c r="D181" s="132"/>
    </row>
    <row r="182" spans="2:4" ht="18" hidden="1" customHeight="1" x14ac:dyDescent="0.45">
      <c r="B182" s="132" t="s">
        <v>142</v>
      </c>
      <c r="C182" s="133" t="s">
        <v>54</v>
      </c>
      <c r="D182" s="132"/>
    </row>
    <row r="183" spans="2:4" ht="18" hidden="1" customHeight="1" x14ac:dyDescent="0.45">
      <c r="B183" s="132" t="s">
        <v>143</v>
      </c>
      <c r="C183" s="133" t="s">
        <v>83</v>
      </c>
      <c r="D183" s="132"/>
    </row>
    <row r="184" spans="2:4" ht="18" hidden="1" customHeight="1" x14ac:dyDescent="0.45">
      <c r="B184" s="132" t="s">
        <v>144</v>
      </c>
      <c r="C184" s="133" t="s">
        <v>52</v>
      </c>
      <c r="D184" s="132"/>
    </row>
    <row r="185" spans="2:4" ht="18" hidden="1" customHeight="1" x14ac:dyDescent="0.45">
      <c r="B185" s="132" t="s">
        <v>145</v>
      </c>
      <c r="C185" s="133" t="s">
        <v>89</v>
      </c>
      <c r="D185" s="132"/>
    </row>
    <row r="186" spans="2:4" ht="18" hidden="1" customHeight="1" x14ac:dyDescent="0.45">
      <c r="B186" s="132" t="s">
        <v>146</v>
      </c>
      <c r="C186" s="133" t="s">
        <v>83</v>
      </c>
      <c r="D186" s="132"/>
    </row>
    <row r="187" spans="2:4" ht="18" hidden="1" customHeight="1" x14ac:dyDescent="0.45">
      <c r="B187" s="132" t="s">
        <v>147</v>
      </c>
      <c r="C187" s="133" t="s">
        <v>89</v>
      </c>
      <c r="D187" s="132"/>
    </row>
    <row r="188" spans="2:4" ht="18" hidden="1" customHeight="1" x14ac:dyDescent="0.45">
      <c r="B188" s="132" t="s">
        <v>148</v>
      </c>
      <c r="C188" s="133" t="s">
        <v>89</v>
      </c>
      <c r="D188" s="132"/>
    </row>
    <row r="189" spans="2:4" ht="18" hidden="1" customHeight="1" x14ac:dyDescent="0.45">
      <c r="B189" s="132" t="s">
        <v>149</v>
      </c>
      <c r="C189" s="133" t="s">
        <v>62</v>
      </c>
      <c r="D189" s="132"/>
    </row>
    <row r="190" spans="2:4" ht="18" hidden="1" customHeight="1" x14ac:dyDescent="0.45">
      <c r="B190" s="132" t="s">
        <v>150</v>
      </c>
      <c r="C190" s="133" t="s">
        <v>67</v>
      </c>
      <c r="D190" s="132"/>
    </row>
    <row r="191" spans="2:4" ht="18" hidden="1" customHeight="1" x14ac:dyDescent="0.45">
      <c r="B191" s="132" t="s">
        <v>151</v>
      </c>
      <c r="C191" s="133" t="s">
        <v>56</v>
      </c>
      <c r="D191" s="132"/>
    </row>
    <row r="192" spans="2:4" ht="18" hidden="1" customHeight="1" x14ac:dyDescent="0.45">
      <c r="B192" s="132" t="s">
        <v>152</v>
      </c>
      <c r="C192" s="133" t="s">
        <v>54</v>
      </c>
      <c r="D192" s="132"/>
    </row>
    <row r="193" spans="2:4" ht="18" hidden="1" customHeight="1" x14ac:dyDescent="0.45">
      <c r="B193" s="132" t="s">
        <v>153</v>
      </c>
      <c r="C193" s="133" t="s">
        <v>54</v>
      </c>
      <c r="D193" s="132"/>
    </row>
    <row r="194" spans="2:4" ht="18" hidden="1" customHeight="1" x14ac:dyDescent="0.45">
      <c r="B194" s="132" t="s">
        <v>154</v>
      </c>
      <c r="C194" s="133" t="s">
        <v>67</v>
      </c>
      <c r="D194" s="132"/>
    </row>
    <row r="195" spans="2:4" ht="18" hidden="1" customHeight="1" x14ac:dyDescent="0.45">
      <c r="B195" s="132" t="s">
        <v>155</v>
      </c>
      <c r="C195" s="133" t="s">
        <v>67</v>
      </c>
      <c r="D195" s="132"/>
    </row>
    <row r="196" spans="2:4" ht="18" hidden="1" customHeight="1" x14ac:dyDescent="0.45">
      <c r="B196" s="132" t="s">
        <v>156</v>
      </c>
      <c r="C196" s="133" t="s">
        <v>49</v>
      </c>
      <c r="D196" s="132"/>
    </row>
    <row r="197" spans="2:4" ht="18" hidden="1" customHeight="1" x14ac:dyDescent="0.45">
      <c r="B197" s="132" t="s">
        <v>157</v>
      </c>
      <c r="C197" s="133" t="s">
        <v>83</v>
      </c>
      <c r="D197" s="132"/>
    </row>
    <row r="198" spans="2:4" ht="18" hidden="1" customHeight="1" x14ac:dyDescent="0.45">
      <c r="B198" s="132" t="s">
        <v>158</v>
      </c>
      <c r="C198" s="133" t="s">
        <v>49</v>
      </c>
      <c r="D198" s="132"/>
    </row>
    <row r="199" spans="2:4" ht="18" hidden="1" customHeight="1" x14ac:dyDescent="0.45">
      <c r="B199" s="132" t="s">
        <v>159</v>
      </c>
      <c r="C199" s="133" t="s">
        <v>62</v>
      </c>
      <c r="D199" s="132"/>
    </row>
    <row r="200" spans="2:4" ht="18" hidden="1" customHeight="1" x14ac:dyDescent="0.45">
      <c r="B200" s="132" t="s">
        <v>160</v>
      </c>
      <c r="C200" s="133" t="s">
        <v>52</v>
      </c>
      <c r="D200" s="132"/>
    </row>
    <row r="201" spans="2:4" ht="18" hidden="1" customHeight="1" x14ac:dyDescent="0.45">
      <c r="B201" s="132" t="s">
        <v>161</v>
      </c>
      <c r="C201" s="133" t="s">
        <v>89</v>
      </c>
      <c r="D201" s="132"/>
    </row>
    <row r="202" spans="2:4" ht="18" hidden="1" customHeight="1" x14ac:dyDescent="0.45">
      <c r="B202" s="132" t="s">
        <v>162</v>
      </c>
      <c r="C202" s="133" t="s">
        <v>62</v>
      </c>
      <c r="D202" s="132"/>
    </row>
    <row r="203" spans="2:4" ht="18" hidden="1" customHeight="1" x14ac:dyDescent="0.45">
      <c r="B203" s="132" t="s">
        <v>163</v>
      </c>
      <c r="C203" s="133" t="s">
        <v>60</v>
      </c>
      <c r="D203" s="132"/>
    </row>
    <row r="204" spans="2:4" ht="18" hidden="1" customHeight="1" x14ac:dyDescent="0.45">
      <c r="B204" s="132" t="s">
        <v>164</v>
      </c>
      <c r="C204" s="133" t="s">
        <v>62</v>
      </c>
      <c r="D204" s="132"/>
    </row>
    <row r="205" spans="2:4" ht="18" hidden="1" customHeight="1" x14ac:dyDescent="0.45">
      <c r="B205" s="132" t="s">
        <v>165</v>
      </c>
      <c r="C205" s="133" t="s">
        <v>52</v>
      </c>
      <c r="D205" s="132"/>
    </row>
    <row r="206" spans="2:4" ht="18" hidden="1" customHeight="1" x14ac:dyDescent="0.45">
      <c r="B206" s="132" t="s">
        <v>166</v>
      </c>
      <c r="C206" s="133" t="s">
        <v>60</v>
      </c>
      <c r="D206" s="132"/>
    </row>
    <row r="207" spans="2:4" ht="18" hidden="1" customHeight="1" x14ac:dyDescent="0.45">
      <c r="B207" s="132" t="s">
        <v>167</v>
      </c>
      <c r="C207" s="133" t="s">
        <v>67</v>
      </c>
      <c r="D207" s="132"/>
    </row>
    <row r="208" spans="2:4" ht="18" hidden="1" customHeight="1" x14ac:dyDescent="0.45">
      <c r="B208" s="132" t="s">
        <v>168</v>
      </c>
      <c r="C208" s="133" t="s">
        <v>60</v>
      </c>
      <c r="D208" s="132"/>
    </row>
    <row r="209" spans="2:4" ht="18" hidden="1" customHeight="1" x14ac:dyDescent="0.45">
      <c r="B209" s="132" t="s">
        <v>169</v>
      </c>
      <c r="C209" s="133" t="s">
        <v>54</v>
      </c>
      <c r="D209" s="132"/>
    </row>
    <row r="210" spans="2:4" ht="18" hidden="1" customHeight="1" x14ac:dyDescent="0.45">
      <c r="B210" s="132" t="s">
        <v>170</v>
      </c>
      <c r="C210" s="133" t="s">
        <v>54</v>
      </c>
      <c r="D210" s="132"/>
    </row>
    <row r="211" spans="2:4" ht="18" hidden="1" customHeight="1" x14ac:dyDescent="0.45">
      <c r="B211" s="132" t="s">
        <v>171</v>
      </c>
      <c r="C211" s="133" t="s">
        <v>83</v>
      </c>
      <c r="D211" s="132"/>
    </row>
    <row r="212" spans="2:4" ht="18" hidden="1" customHeight="1" x14ac:dyDescent="0.45">
      <c r="B212" s="132" t="s">
        <v>172</v>
      </c>
      <c r="C212" s="133" t="s">
        <v>67</v>
      </c>
      <c r="D212" s="132"/>
    </row>
    <row r="213" spans="2:4" ht="18" hidden="1" customHeight="1" x14ac:dyDescent="0.45">
      <c r="B213" s="132" t="s">
        <v>173</v>
      </c>
      <c r="C213" s="133" t="s">
        <v>56</v>
      </c>
      <c r="D213" s="132"/>
    </row>
    <row r="214" spans="2:4" ht="18" hidden="1" customHeight="1" x14ac:dyDescent="0.45">
      <c r="B214" s="132" t="s">
        <v>174</v>
      </c>
      <c r="C214" s="133" t="s">
        <v>49</v>
      </c>
      <c r="D214" s="132"/>
    </row>
    <row r="215" spans="2:4" ht="18" hidden="1" customHeight="1" x14ac:dyDescent="0.45">
      <c r="B215" s="132" t="s">
        <v>175</v>
      </c>
      <c r="C215" s="133" t="s">
        <v>62</v>
      </c>
      <c r="D215" s="132"/>
    </row>
    <row r="216" spans="2:4" ht="18" hidden="1" customHeight="1" x14ac:dyDescent="0.45">
      <c r="B216" s="132" t="s">
        <v>176</v>
      </c>
      <c r="C216" s="133" t="s">
        <v>60</v>
      </c>
      <c r="D216" s="132"/>
    </row>
    <row r="217" spans="2:4" ht="18" hidden="1" customHeight="1" x14ac:dyDescent="0.45">
      <c r="B217" s="132" t="s">
        <v>177</v>
      </c>
      <c r="C217" s="133" t="s">
        <v>62</v>
      </c>
      <c r="D217" s="132"/>
    </row>
    <row r="218" spans="2:4" ht="18" hidden="1" customHeight="1" x14ac:dyDescent="0.45">
      <c r="B218" s="132" t="s">
        <v>178</v>
      </c>
      <c r="C218" s="133" t="s">
        <v>83</v>
      </c>
      <c r="D218" s="132"/>
    </row>
    <row r="219" spans="2:4" ht="18" hidden="1" customHeight="1" x14ac:dyDescent="0.45">
      <c r="B219" s="132" t="s">
        <v>179</v>
      </c>
      <c r="C219" s="133" t="s">
        <v>60</v>
      </c>
      <c r="D219" s="132"/>
    </row>
    <row r="220" spans="2:4" ht="18" hidden="1" customHeight="1" x14ac:dyDescent="0.45">
      <c r="B220" s="132" t="s">
        <v>180</v>
      </c>
      <c r="C220" s="133" t="s">
        <v>56</v>
      </c>
      <c r="D220" s="132"/>
    </row>
    <row r="221" spans="2:4" ht="18" hidden="1" customHeight="1" x14ac:dyDescent="0.45">
      <c r="B221" s="132" t="s">
        <v>181</v>
      </c>
      <c r="C221" s="133" t="s">
        <v>83</v>
      </c>
      <c r="D221" s="132"/>
    </row>
    <row r="222" spans="2:4" ht="18" hidden="1" customHeight="1" x14ac:dyDescent="0.45">
      <c r="B222" s="132" t="s">
        <v>182</v>
      </c>
      <c r="C222" s="133" t="s">
        <v>67</v>
      </c>
      <c r="D222" s="132"/>
    </row>
    <row r="223" spans="2:4" ht="18" hidden="1" customHeight="1" x14ac:dyDescent="0.45">
      <c r="B223" s="132" t="s">
        <v>183</v>
      </c>
      <c r="C223" s="133" t="s">
        <v>49</v>
      </c>
      <c r="D223" s="132"/>
    </row>
    <row r="224" spans="2:4" ht="18" hidden="1" customHeight="1" x14ac:dyDescent="0.45">
      <c r="B224" s="132" t="s">
        <v>184</v>
      </c>
      <c r="C224" s="133" t="s">
        <v>54</v>
      </c>
      <c r="D224" s="132"/>
    </row>
    <row r="225" spans="2:4" ht="18" hidden="1" customHeight="1" x14ac:dyDescent="0.45">
      <c r="B225" s="132" t="s">
        <v>185</v>
      </c>
      <c r="C225" s="133" t="s">
        <v>62</v>
      </c>
      <c r="D225" s="132"/>
    </row>
    <row r="226" spans="2:4" ht="18" hidden="1" customHeight="1" x14ac:dyDescent="0.45">
      <c r="B226" s="132" t="s">
        <v>186</v>
      </c>
      <c r="C226" s="133" t="s">
        <v>60</v>
      </c>
      <c r="D226" s="132"/>
    </row>
    <row r="227" spans="2:4" ht="18" hidden="1" customHeight="1" x14ac:dyDescent="0.45">
      <c r="B227" s="132" t="s">
        <v>187</v>
      </c>
      <c r="C227" s="133" t="s">
        <v>56</v>
      </c>
      <c r="D227" s="132"/>
    </row>
    <row r="228" spans="2:4" ht="18" hidden="1" customHeight="1" x14ac:dyDescent="0.45">
      <c r="B228" s="132" t="s">
        <v>188</v>
      </c>
      <c r="C228" s="133" t="s">
        <v>54</v>
      </c>
      <c r="D228" s="132"/>
    </row>
    <row r="229" spans="2:4" ht="18" hidden="1" customHeight="1" x14ac:dyDescent="0.45">
      <c r="B229" s="132" t="s">
        <v>189</v>
      </c>
      <c r="C229" s="133" t="s">
        <v>49</v>
      </c>
      <c r="D229" s="132"/>
    </row>
    <row r="230" spans="2:4" ht="18" hidden="1" customHeight="1" x14ac:dyDescent="0.45">
      <c r="B230" s="132" t="s">
        <v>190</v>
      </c>
      <c r="C230" s="133" t="s">
        <v>62</v>
      </c>
      <c r="D230" s="132"/>
    </row>
    <row r="231" spans="2:4" ht="18" hidden="1" customHeight="1" x14ac:dyDescent="0.45">
      <c r="B231" s="132" t="s">
        <v>191</v>
      </c>
      <c r="C231" s="133" t="s">
        <v>52</v>
      </c>
      <c r="D231" s="132"/>
    </row>
    <row r="232" spans="2:4" ht="18" hidden="1" customHeight="1" x14ac:dyDescent="0.45">
      <c r="B232" s="132" t="s">
        <v>192</v>
      </c>
      <c r="C232" s="133" t="s">
        <v>60</v>
      </c>
      <c r="D232" s="132"/>
    </row>
    <row r="233" spans="2:4" ht="18" hidden="1" customHeight="1" x14ac:dyDescent="0.45">
      <c r="B233" s="132" t="s">
        <v>193</v>
      </c>
      <c r="C233" s="133" t="s">
        <v>49</v>
      </c>
      <c r="D233" s="132"/>
    </row>
    <row r="234" spans="2:4" ht="18" hidden="1" customHeight="1" x14ac:dyDescent="0.45">
      <c r="B234" s="132" t="s">
        <v>194</v>
      </c>
      <c r="C234" s="133" t="s">
        <v>49</v>
      </c>
      <c r="D234" s="132"/>
    </row>
    <row r="235" spans="2:4" ht="18" hidden="1" customHeight="1" x14ac:dyDescent="0.45">
      <c r="B235" s="132" t="s">
        <v>195</v>
      </c>
      <c r="C235" s="133" t="s">
        <v>62</v>
      </c>
      <c r="D235" s="132"/>
    </row>
    <row r="236" spans="2:4" ht="18" hidden="1" customHeight="1" x14ac:dyDescent="0.45">
      <c r="B236" s="132" t="s">
        <v>196</v>
      </c>
      <c r="C236" s="133" t="s">
        <v>60</v>
      </c>
      <c r="D236" s="132"/>
    </row>
    <row r="237" spans="2:4" ht="18" hidden="1" customHeight="1" x14ac:dyDescent="0.45">
      <c r="B237" s="132" t="s">
        <v>197</v>
      </c>
      <c r="C237" s="133" t="s">
        <v>67</v>
      </c>
      <c r="D237" s="132"/>
    </row>
    <row r="238" spans="2:4" ht="18" hidden="1" customHeight="1" x14ac:dyDescent="0.45">
      <c r="B238" s="132" t="s">
        <v>198</v>
      </c>
      <c r="C238" s="133" t="s">
        <v>67</v>
      </c>
      <c r="D238" s="132"/>
    </row>
    <row r="239" spans="2:4" ht="18" hidden="1" customHeight="1" x14ac:dyDescent="0.45">
      <c r="B239" s="132" t="s">
        <v>199</v>
      </c>
      <c r="C239" s="133" t="s">
        <v>49</v>
      </c>
      <c r="D239" s="132"/>
    </row>
    <row r="240" spans="2:4" ht="18" hidden="1" customHeight="1" x14ac:dyDescent="0.45">
      <c r="B240" s="132" t="s">
        <v>200</v>
      </c>
      <c r="C240" s="133" t="s">
        <v>62</v>
      </c>
      <c r="D240" s="132"/>
    </row>
    <row r="241" spans="2:4" ht="18" hidden="1" customHeight="1" x14ac:dyDescent="0.45">
      <c r="B241" s="132" t="s">
        <v>201</v>
      </c>
      <c r="C241" s="133" t="s">
        <v>54</v>
      </c>
      <c r="D241" s="132"/>
    </row>
    <row r="242" spans="2:4" ht="18" hidden="1" customHeight="1" x14ac:dyDescent="0.45">
      <c r="B242" s="132" t="s">
        <v>202</v>
      </c>
      <c r="C242" s="133" t="s">
        <v>67</v>
      </c>
      <c r="D242" s="132"/>
    </row>
    <row r="243" spans="2:4" ht="18" hidden="1" customHeight="1" x14ac:dyDescent="0.45">
      <c r="B243" s="132" t="s">
        <v>203</v>
      </c>
      <c r="C243" s="133" t="s">
        <v>62</v>
      </c>
      <c r="D243" s="132"/>
    </row>
    <row r="244" spans="2:4" ht="18" hidden="1" customHeight="1" x14ac:dyDescent="0.45">
      <c r="B244" s="132" t="s">
        <v>204</v>
      </c>
      <c r="C244" s="133" t="s">
        <v>67</v>
      </c>
      <c r="D244" s="132"/>
    </row>
    <row r="245" spans="2:4" ht="18" hidden="1" customHeight="1" x14ac:dyDescent="0.45">
      <c r="B245" s="132" t="s">
        <v>205</v>
      </c>
      <c r="C245" s="133" t="s">
        <v>60</v>
      </c>
      <c r="D245" s="132"/>
    </row>
    <row r="246" spans="2:4" ht="18" hidden="1" customHeight="1" x14ac:dyDescent="0.45">
      <c r="B246" s="132" t="s">
        <v>206</v>
      </c>
      <c r="C246" s="133" t="s">
        <v>60</v>
      </c>
      <c r="D246" s="132"/>
    </row>
    <row r="247" spans="2:4" ht="18" hidden="1" customHeight="1" x14ac:dyDescent="0.45">
      <c r="B247" s="132" t="s">
        <v>207</v>
      </c>
      <c r="C247" s="133" t="s">
        <v>52</v>
      </c>
      <c r="D247" s="132"/>
    </row>
    <row r="248" spans="2:4" ht="18" hidden="1" customHeight="1" x14ac:dyDescent="0.45"/>
  </sheetData>
  <protectedRanges>
    <protectedRange sqref="C8" name="Range1"/>
  </protectedRanges>
  <sortState xmlns:xlrd2="http://schemas.microsoft.com/office/spreadsheetml/2017/richdata2" ref="B97:C247">
    <sortCondition ref="B97:B247"/>
  </sortState>
  <mergeCells count="10">
    <mergeCell ref="C6:I6"/>
    <mergeCell ref="C8:J8"/>
    <mergeCell ref="C10:J10"/>
    <mergeCell ref="C24:N24"/>
    <mergeCell ref="C12:K12"/>
    <mergeCell ref="C18:K18"/>
    <mergeCell ref="L20:M20"/>
    <mergeCell ref="L21:M21"/>
    <mergeCell ref="L22:M22"/>
    <mergeCell ref="L18:M19"/>
  </mergeCells>
  <phoneticPr fontId="0" type="noConversion"/>
  <dataValidations count="1">
    <dataValidation type="list" allowBlank="1" showInputMessage="1" showErrorMessage="1" sqref="C8:J8" xr:uid="{00000000-0002-0000-0200-000000000000}">
      <formula1>$B$96:$B$247</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W167"/>
  <sheetViews>
    <sheetView showGridLines="0" showRowColHeaders="0" zoomScale="80" zoomScaleNormal="80" workbookViewId="0">
      <pane xSplit="5" ySplit="6" topLeftCell="F145" activePane="bottomRight" state="frozen"/>
      <selection pane="topRight" sqref="A1:XFD1048576"/>
      <selection pane="bottomLeft" sqref="A1:XFD1048576"/>
      <selection pane="bottomRight" activeCell="O4" sqref="O4:W4"/>
    </sheetView>
  </sheetViews>
  <sheetFormatPr defaultColWidth="9.1328125" defaultRowHeight="14.25" x14ac:dyDescent="0.45"/>
  <cols>
    <col min="1" max="2" width="16.3984375" style="2" hidden="1" customWidth="1"/>
    <col min="3" max="3" width="25.73046875" style="2" customWidth="1"/>
    <col min="4" max="4" width="29.73046875" style="2" customWidth="1"/>
    <col min="5" max="5" width="16.1328125" style="2" customWidth="1"/>
    <col min="6" max="6" width="12.86328125" style="2" customWidth="1"/>
    <col min="7" max="7" width="12.59765625" style="2" customWidth="1"/>
    <col min="8" max="8" width="12.59765625" style="2" bestFit="1" customWidth="1"/>
    <col min="9" max="9" width="11.1328125" style="2" bestFit="1" customWidth="1"/>
    <col min="10" max="10" width="12.59765625" style="2" bestFit="1" customWidth="1"/>
    <col min="11" max="11" width="13" style="2" bestFit="1" customWidth="1"/>
    <col min="12" max="12" width="12.3984375" style="2" bestFit="1" customWidth="1"/>
    <col min="13" max="14" width="12.59765625" style="2" bestFit="1" customWidth="1"/>
    <col min="15" max="16384" width="9.1328125" style="2"/>
  </cols>
  <sheetData>
    <row r="1" spans="1:23" ht="30" customHeight="1" x14ac:dyDescent="0.45">
      <c r="A1" s="12"/>
      <c r="B1" s="12"/>
      <c r="C1" s="12" t="s">
        <v>208</v>
      </c>
      <c r="D1" s="12"/>
      <c r="E1" s="12"/>
      <c r="G1" s="12"/>
      <c r="H1" s="12"/>
      <c r="I1" s="12"/>
      <c r="J1" s="12"/>
      <c r="K1" s="12"/>
      <c r="L1" s="12"/>
      <c r="M1" s="12"/>
      <c r="N1" s="12"/>
    </row>
    <row r="2" spans="1:23" x14ac:dyDescent="0.45">
      <c r="C2" s="8"/>
    </row>
    <row r="3" spans="1:23" hidden="1" x14ac:dyDescent="0.45">
      <c r="C3" s="18"/>
      <c r="D3" s="18"/>
      <c r="E3" s="18"/>
    </row>
    <row r="4" spans="1:23" s="9" customFormat="1" ht="30" customHeight="1" x14ac:dyDescent="0.45">
      <c r="A4" s="178" t="s">
        <v>209</v>
      </c>
      <c r="B4" s="178" t="s">
        <v>210</v>
      </c>
      <c r="C4" s="191" t="s">
        <v>211</v>
      </c>
      <c r="D4" s="178" t="s">
        <v>212</v>
      </c>
      <c r="E4" s="194" t="s">
        <v>41</v>
      </c>
      <c r="F4" s="181" t="s">
        <v>35</v>
      </c>
      <c r="G4" s="181"/>
      <c r="H4" s="181"/>
      <c r="I4" s="181"/>
      <c r="J4" s="181"/>
      <c r="K4" s="181"/>
      <c r="L4" s="181"/>
      <c r="M4" s="181"/>
      <c r="N4" s="182"/>
      <c r="O4" s="181" t="s">
        <v>40</v>
      </c>
      <c r="P4" s="181"/>
      <c r="Q4" s="181"/>
      <c r="R4" s="181"/>
      <c r="S4" s="181"/>
      <c r="T4" s="181"/>
      <c r="U4" s="181"/>
      <c r="V4" s="181"/>
      <c r="W4" s="182"/>
    </row>
    <row r="5" spans="1:23" s="9" customFormat="1" ht="60" customHeight="1" x14ac:dyDescent="0.45">
      <c r="A5" s="179"/>
      <c r="B5" s="179"/>
      <c r="C5" s="192"/>
      <c r="D5" s="179"/>
      <c r="E5" s="195"/>
      <c r="F5" s="189" t="s">
        <v>14</v>
      </c>
      <c r="G5" s="189" t="s">
        <v>36</v>
      </c>
      <c r="H5" s="189" t="s">
        <v>37</v>
      </c>
      <c r="I5" s="187" t="s">
        <v>15</v>
      </c>
      <c r="J5" s="187" t="s">
        <v>36</v>
      </c>
      <c r="K5" s="187" t="s">
        <v>38</v>
      </c>
      <c r="L5" s="185" t="s">
        <v>16</v>
      </c>
      <c r="M5" s="185" t="s">
        <v>36</v>
      </c>
      <c r="N5" s="183" t="s">
        <v>37</v>
      </c>
      <c r="O5" s="189" t="s">
        <v>14</v>
      </c>
      <c r="P5" s="189" t="s">
        <v>36</v>
      </c>
      <c r="Q5" s="189" t="s">
        <v>37</v>
      </c>
      <c r="R5" s="187" t="s">
        <v>15</v>
      </c>
      <c r="S5" s="187" t="s">
        <v>36</v>
      </c>
      <c r="T5" s="187" t="s">
        <v>38</v>
      </c>
      <c r="U5" s="185" t="s">
        <v>16</v>
      </c>
      <c r="V5" s="185" t="s">
        <v>36</v>
      </c>
      <c r="W5" s="183" t="s">
        <v>37</v>
      </c>
    </row>
    <row r="6" spans="1:23" s="9" customFormat="1" x14ac:dyDescent="0.45">
      <c r="A6" s="180"/>
      <c r="B6" s="180"/>
      <c r="C6" s="193"/>
      <c r="D6" s="180"/>
      <c r="E6" s="195"/>
      <c r="F6" s="189"/>
      <c r="G6" s="189"/>
      <c r="H6" s="189"/>
      <c r="I6" s="187"/>
      <c r="J6" s="187"/>
      <c r="K6" s="187"/>
      <c r="L6" s="185"/>
      <c r="M6" s="185"/>
      <c r="N6" s="183"/>
      <c r="O6" s="190"/>
      <c r="P6" s="190"/>
      <c r="Q6" s="190"/>
      <c r="R6" s="187"/>
      <c r="S6" s="188"/>
      <c r="T6" s="188"/>
      <c r="U6" s="185"/>
      <c r="V6" s="186"/>
      <c r="W6" s="184"/>
    </row>
    <row r="7" spans="1:23" x14ac:dyDescent="0.45">
      <c r="A7" s="83" t="s">
        <v>213</v>
      </c>
      <c r="B7" s="83" t="s">
        <v>214</v>
      </c>
      <c r="C7" s="79" t="s">
        <v>89</v>
      </c>
      <c r="D7" s="94" t="s">
        <v>88</v>
      </c>
      <c r="E7" s="73">
        <v>164510</v>
      </c>
      <c r="F7" s="97">
        <v>2162</v>
      </c>
      <c r="G7" s="98">
        <v>1672</v>
      </c>
      <c r="H7" s="98">
        <v>2647</v>
      </c>
      <c r="I7" s="98">
        <v>1826</v>
      </c>
      <c r="J7" s="98">
        <v>1533</v>
      </c>
      <c r="K7" s="98">
        <v>2103</v>
      </c>
      <c r="L7" s="98">
        <v>979</v>
      </c>
      <c r="M7" s="98">
        <v>696</v>
      </c>
      <c r="N7" s="99">
        <v>1281</v>
      </c>
      <c r="O7" s="74">
        <f>F7/$E7*1000</f>
        <v>13.142058233542034</v>
      </c>
      <c r="P7" s="74">
        <f t="shared" ref="P7:W7" si="0">G7/$E7*1000</f>
        <v>10.163515895690232</v>
      </c>
      <c r="Q7" s="74">
        <f t="shared" si="0"/>
        <v>16.090207282232083</v>
      </c>
      <c r="R7" s="74">
        <f t="shared" si="0"/>
        <v>11.099629201872228</v>
      </c>
      <c r="S7" s="74">
        <f t="shared" si="0"/>
        <v>9.3185824569934965</v>
      </c>
      <c r="T7" s="74">
        <f t="shared" si="0"/>
        <v>12.783417421433349</v>
      </c>
      <c r="U7" s="74">
        <f t="shared" si="0"/>
        <v>5.9510060178712543</v>
      </c>
      <c r="V7" s="74">
        <f t="shared" si="0"/>
        <v>4.230745851316029</v>
      </c>
      <c r="W7" s="76">
        <f t="shared" si="0"/>
        <v>7.7867606832411402</v>
      </c>
    </row>
    <row r="8" spans="1:23" x14ac:dyDescent="0.45">
      <c r="A8" s="83" t="s">
        <v>213</v>
      </c>
      <c r="B8" s="83" t="s">
        <v>215</v>
      </c>
      <c r="C8" s="79" t="s">
        <v>89</v>
      </c>
      <c r="D8" s="94" t="s">
        <v>90</v>
      </c>
      <c r="E8" s="73">
        <v>494179</v>
      </c>
      <c r="F8" s="77">
        <v>3627</v>
      </c>
      <c r="G8" s="73">
        <v>3278</v>
      </c>
      <c r="H8" s="73">
        <v>4178</v>
      </c>
      <c r="I8" s="73">
        <v>3275</v>
      </c>
      <c r="J8" s="73">
        <v>2932</v>
      </c>
      <c r="K8" s="73">
        <v>3878</v>
      </c>
      <c r="L8" s="73">
        <v>1691</v>
      </c>
      <c r="M8" s="73">
        <v>805</v>
      </c>
      <c r="N8" s="82">
        <v>2479</v>
      </c>
      <c r="O8" s="74">
        <f t="shared" ref="O8:O70" si="1">F8/$E8*1000</f>
        <v>7.3394458283334583</v>
      </c>
      <c r="P8" s="74">
        <f t="shared" ref="P8:P70" si="2">G8/$E8*1000</f>
        <v>6.6332239937350632</v>
      </c>
      <c r="Q8" s="74">
        <f t="shared" ref="Q8:Q70" si="3">H8/$E8*1000</f>
        <v>8.4544264325274856</v>
      </c>
      <c r="R8" s="74">
        <f t="shared" ref="R8:R70" si="4">I8/$E8*1000</f>
        <v>6.6271533189390892</v>
      </c>
      <c r="S8" s="74">
        <f t="shared" ref="S8:S70" si="5">J8/$E8*1000</f>
        <v>5.933072833932644</v>
      </c>
      <c r="T8" s="74">
        <f t="shared" ref="T8:T70" si="6">K8/$E8*1000</f>
        <v>7.8473589529300112</v>
      </c>
      <c r="U8" s="74">
        <f t="shared" ref="U8:U70" si="7">L8/$E8*1000</f>
        <v>3.4218370266644271</v>
      </c>
      <c r="V8" s="74">
        <f t="shared" ref="V8:V70" si="8">M8/$E8*1000</f>
        <v>1.6289644035865547</v>
      </c>
      <c r="W8" s="76">
        <f t="shared" ref="W8:W70" si="9">N8/$E8*1000</f>
        <v>5.0164009397404579</v>
      </c>
    </row>
    <row r="9" spans="1:23" x14ac:dyDescent="0.45">
      <c r="A9" s="83" t="s">
        <v>216</v>
      </c>
      <c r="B9" s="83" t="s">
        <v>217</v>
      </c>
      <c r="C9" s="79" t="s">
        <v>89</v>
      </c>
      <c r="D9" s="94" t="s">
        <v>126</v>
      </c>
      <c r="E9" s="73">
        <v>237520</v>
      </c>
      <c r="F9" s="77">
        <v>2594</v>
      </c>
      <c r="G9" s="73">
        <v>2376</v>
      </c>
      <c r="H9" s="73">
        <v>2932</v>
      </c>
      <c r="I9" s="73">
        <v>2327</v>
      </c>
      <c r="J9" s="73">
        <v>2087</v>
      </c>
      <c r="K9" s="73">
        <v>2772</v>
      </c>
      <c r="L9" s="73">
        <v>1768</v>
      </c>
      <c r="M9" s="73">
        <v>1424</v>
      </c>
      <c r="N9" s="82">
        <v>2195</v>
      </c>
      <c r="O9" s="74">
        <f t="shared" si="1"/>
        <v>10.921185584371843</v>
      </c>
      <c r="P9" s="74">
        <f t="shared" si="2"/>
        <v>10.003368137420006</v>
      </c>
      <c r="Q9" s="74">
        <f t="shared" si="3"/>
        <v>12.344223644324689</v>
      </c>
      <c r="R9" s="74">
        <f t="shared" si="4"/>
        <v>9.7970697204445951</v>
      </c>
      <c r="S9" s="74">
        <f t="shared" si="5"/>
        <v>8.7866284944425725</v>
      </c>
      <c r="T9" s="74">
        <f t="shared" si="6"/>
        <v>11.670596160323342</v>
      </c>
      <c r="U9" s="74">
        <f t="shared" si="7"/>
        <v>7.4435836982148871</v>
      </c>
      <c r="V9" s="74">
        <f t="shared" si="8"/>
        <v>5.9952846076119899</v>
      </c>
      <c r="W9" s="76">
        <f t="shared" si="9"/>
        <v>9.241327046143482</v>
      </c>
    </row>
    <row r="10" spans="1:23" x14ac:dyDescent="0.45">
      <c r="A10" s="83" t="s">
        <v>216</v>
      </c>
      <c r="B10" s="83" t="s">
        <v>218</v>
      </c>
      <c r="C10" s="79" t="s">
        <v>89</v>
      </c>
      <c r="D10" s="94" t="s">
        <v>127</v>
      </c>
      <c r="E10" s="73">
        <v>430476</v>
      </c>
      <c r="F10" s="77">
        <v>2439</v>
      </c>
      <c r="G10" s="73">
        <v>2130</v>
      </c>
      <c r="H10" s="73">
        <v>3071</v>
      </c>
      <c r="I10" s="73">
        <v>2351</v>
      </c>
      <c r="J10" s="73">
        <v>2011</v>
      </c>
      <c r="K10" s="73">
        <v>2888</v>
      </c>
      <c r="L10" s="73">
        <v>1110</v>
      </c>
      <c r="M10" s="73">
        <v>883</v>
      </c>
      <c r="N10" s="82">
        <v>1414</v>
      </c>
      <c r="O10" s="74">
        <f t="shared" si="1"/>
        <v>5.6658210910712796</v>
      </c>
      <c r="P10" s="74">
        <f t="shared" si="2"/>
        <v>4.9480110389429379</v>
      </c>
      <c r="Q10" s="74">
        <f t="shared" si="3"/>
        <v>7.1339633336120949</v>
      </c>
      <c r="R10" s="74">
        <f t="shared" si="4"/>
        <v>5.4613962218567353</v>
      </c>
      <c r="S10" s="74">
        <f t="shared" si="5"/>
        <v>4.6715728635278158</v>
      </c>
      <c r="T10" s="74">
        <f t="shared" si="6"/>
        <v>6.70885252604094</v>
      </c>
      <c r="U10" s="74">
        <f t="shared" si="7"/>
        <v>2.5785409639561787</v>
      </c>
      <c r="V10" s="74">
        <f t="shared" si="8"/>
        <v>2.051217721777753</v>
      </c>
      <c r="W10" s="76">
        <f t="shared" si="9"/>
        <v>3.2847359666973301</v>
      </c>
    </row>
    <row r="11" spans="1:23" x14ac:dyDescent="0.45">
      <c r="A11" s="83" t="s">
        <v>219</v>
      </c>
      <c r="B11" s="83" t="s">
        <v>220</v>
      </c>
      <c r="C11" s="79" t="s">
        <v>89</v>
      </c>
      <c r="D11" s="94" t="s">
        <v>129</v>
      </c>
      <c r="E11" s="73">
        <v>454610</v>
      </c>
      <c r="F11" s="77">
        <v>3669</v>
      </c>
      <c r="G11" s="73">
        <v>3261</v>
      </c>
      <c r="H11" s="73">
        <v>4177</v>
      </c>
      <c r="I11" s="73">
        <v>3241</v>
      </c>
      <c r="J11" s="73">
        <v>2933</v>
      </c>
      <c r="K11" s="73">
        <v>3742</v>
      </c>
      <c r="L11" s="73">
        <v>1400</v>
      </c>
      <c r="M11" s="73">
        <v>640</v>
      </c>
      <c r="N11" s="82">
        <v>2229</v>
      </c>
      <c r="O11" s="74">
        <f t="shared" si="1"/>
        <v>8.0706539671366659</v>
      </c>
      <c r="P11" s="74">
        <f t="shared" si="2"/>
        <v>7.1731814082400298</v>
      </c>
      <c r="Q11" s="74">
        <f t="shared" si="3"/>
        <v>9.1880952904687536</v>
      </c>
      <c r="R11" s="74">
        <f t="shared" si="4"/>
        <v>7.1291876553529399</v>
      </c>
      <c r="S11" s="74">
        <f t="shared" si="5"/>
        <v>6.4516838608917535</v>
      </c>
      <c r="T11" s="74">
        <f t="shared" si="6"/>
        <v>8.2312311651745453</v>
      </c>
      <c r="U11" s="74">
        <f t="shared" si="7"/>
        <v>3.0795627020963021</v>
      </c>
      <c r="V11" s="74">
        <f t="shared" si="8"/>
        <v>1.407800092386881</v>
      </c>
      <c r="W11" s="76">
        <f t="shared" si="9"/>
        <v>4.9031037592661848</v>
      </c>
    </row>
    <row r="12" spans="1:23" x14ac:dyDescent="0.45">
      <c r="A12" s="83" t="s">
        <v>221</v>
      </c>
      <c r="B12" s="83" t="s">
        <v>222</v>
      </c>
      <c r="C12" s="79" t="s">
        <v>89</v>
      </c>
      <c r="D12" s="94" t="s">
        <v>145</v>
      </c>
      <c r="E12" s="73">
        <v>464235</v>
      </c>
      <c r="F12" s="77">
        <v>3281</v>
      </c>
      <c r="G12" s="73">
        <v>1955</v>
      </c>
      <c r="H12" s="73">
        <v>4611</v>
      </c>
      <c r="I12" s="73">
        <v>2658</v>
      </c>
      <c r="J12" s="73">
        <v>1830</v>
      </c>
      <c r="K12" s="73">
        <v>3518</v>
      </c>
      <c r="L12" s="73">
        <v>1625</v>
      </c>
      <c r="M12" s="73">
        <v>1388</v>
      </c>
      <c r="N12" s="82">
        <v>1958</v>
      </c>
      <c r="O12" s="74">
        <f t="shared" si="1"/>
        <v>7.0675412237336701</v>
      </c>
      <c r="P12" s="74">
        <f t="shared" si="2"/>
        <v>4.211229226577057</v>
      </c>
      <c r="Q12" s="74">
        <f t="shared" si="3"/>
        <v>9.9324695466735591</v>
      </c>
      <c r="R12" s="74">
        <f t="shared" si="4"/>
        <v>5.7255484829881418</v>
      </c>
      <c r="S12" s="74">
        <f t="shared" si="5"/>
        <v>3.9419690458496235</v>
      </c>
      <c r="T12" s="74">
        <f t="shared" si="6"/>
        <v>7.5780585263928826</v>
      </c>
      <c r="U12" s="74">
        <f t="shared" si="7"/>
        <v>3.5003823494566331</v>
      </c>
      <c r="V12" s="74">
        <f t="shared" si="8"/>
        <v>2.9898650467974193</v>
      </c>
      <c r="W12" s="76">
        <f t="shared" si="9"/>
        <v>4.2176914709145157</v>
      </c>
    </row>
    <row r="13" spans="1:23" x14ac:dyDescent="0.45">
      <c r="A13" s="83" t="s">
        <v>223</v>
      </c>
      <c r="B13" s="83" t="s">
        <v>224</v>
      </c>
      <c r="C13" s="79" t="s">
        <v>89</v>
      </c>
      <c r="D13" s="94" t="s">
        <v>147</v>
      </c>
      <c r="E13" s="73">
        <v>229814</v>
      </c>
      <c r="F13" s="77">
        <v>2715</v>
      </c>
      <c r="G13" s="73">
        <v>2011</v>
      </c>
      <c r="H13" s="73">
        <v>3340</v>
      </c>
      <c r="I13" s="73">
        <v>2250</v>
      </c>
      <c r="J13" s="73">
        <v>1835</v>
      </c>
      <c r="K13" s="73">
        <v>2672</v>
      </c>
      <c r="L13" s="73">
        <v>1593</v>
      </c>
      <c r="M13" s="73">
        <v>1384</v>
      </c>
      <c r="N13" s="82">
        <v>1885</v>
      </c>
      <c r="O13" s="74">
        <f t="shared" si="1"/>
        <v>11.813901677008362</v>
      </c>
      <c r="P13" s="74">
        <f t="shared" si="2"/>
        <v>8.7505547964875934</v>
      </c>
      <c r="Q13" s="74">
        <f t="shared" si="3"/>
        <v>14.533492302470693</v>
      </c>
      <c r="R13" s="74">
        <f t="shared" si="4"/>
        <v>9.7905262516643905</v>
      </c>
      <c r="S13" s="74">
        <f t="shared" si="5"/>
        <v>7.9847180763574013</v>
      </c>
      <c r="T13" s="74">
        <f t="shared" si="6"/>
        <v>11.626793841976554</v>
      </c>
      <c r="U13" s="74">
        <f t="shared" si="7"/>
        <v>6.9316925861783876</v>
      </c>
      <c r="V13" s="74">
        <f t="shared" si="8"/>
        <v>6.0222614810237847</v>
      </c>
      <c r="W13" s="76">
        <f t="shared" si="9"/>
        <v>8.2022853263943887</v>
      </c>
    </row>
    <row r="14" spans="1:23" x14ac:dyDescent="0.45">
      <c r="A14" s="83" t="s">
        <v>223</v>
      </c>
      <c r="B14" s="83" t="s">
        <v>225</v>
      </c>
      <c r="C14" s="79" t="s">
        <v>89</v>
      </c>
      <c r="D14" s="94" t="s">
        <v>148</v>
      </c>
      <c r="E14" s="73">
        <v>509786</v>
      </c>
      <c r="F14" s="77">
        <v>4292</v>
      </c>
      <c r="G14" s="73">
        <v>2795</v>
      </c>
      <c r="H14" s="73">
        <v>5764</v>
      </c>
      <c r="I14" s="73">
        <v>3608</v>
      </c>
      <c r="J14" s="73">
        <v>2579</v>
      </c>
      <c r="K14" s="73">
        <v>4506</v>
      </c>
      <c r="L14" s="73">
        <v>1673</v>
      </c>
      <c r="M14" s="73">
        <v>837</v>
      </c>
      <c r="N14" s="82">
        <v>2541</v>
      </c>
      <c r="O14" s="74">
        <f t="shared" si="1"/>
        <v>8.4192190448541151</v>
      </c>
      <c r="P14" s="74">
        <f t="shared" si="2"/>
        <v>5.4826927377370112</v>
      </c>
      <c r="Q14" s="74">
        <f t="shared" si="3"/>
        <v>11.306705166481622</v>
      </c>
      <c r="R14" s="74">
        <f t="shared" si="4"/>
        <v>7.077479569858725</v>
      </c>
      <c r="S14" s="74">
        <f t="shared" si="5"/>
        <v>5.0589855351068875</v>
      </c>
      <c r="T14" s="74">
        <f t="shared" si="6"/>
        <v>8.8390030326450706</v>
      </c>
      <c r="U14" s="74">
        <f t="shared" si="7"/>
        <v>3.2817692129638711</v>
      </c>
      <c r="V14" s="74">
        <f t="shared" si="8"/>
        <v>1.6418654101917276</v>
      </c>
      <c r="W14" s="76">
        <f t="shared" si="9"/>
        <v>4.9844444531626992</v>
      </c>
    </row>
    <row r="15" spans="1:23" ht="15.75" customHeight="1" x14ac:dyDescent="0.45">
      <c r="A15" s="83" t="s">
        <v>216</v>
      </c>
      <c r="B15" s="83" t="s">
        <v>226</v>
      </c>
      <c r="C15" s="79" t="s">
        <v>89</v>
      </c>
      <c r="D15" s="94" t="s">
        <v>161</v>
      </c>
      <c r="E15" s="73">
        <v>23589</v>
      </c>
      <c r="F15" s="77">
        <v>49</v>
      </c>
      <c r="G15" s="73">
        <v>11</v>
      </c>
      <c r="H15" s="73">
        <v>112</v>
      </c>
      <c r="I15" s="73">
        <v>37</v>
      </c>
      <c r="J15" s="73">
        <v>11</v>
      </c>
      <c r="K15" s="73">
        <v>78</v>
      </c>
      <c r="L15" s="73">
        <v>43</v>
      </c>
      <c r="M15" s="73">
        <v>6</v>
      </c>
      <c r="N15" s="82">
        <v>83</v>
      </c>
      <c r="O15" s="74">
        <f t="shared" si="1"/>
        <v>2.0772393912416804</v>
      </c>
      <c r="P15" s="74">
        <f t="shared" si="2"/>
        <v>0.46631904701343846</v>
      </c>
      <c r="Q15" s="74">
        <f t="shared" si="3"/>
        <v>4.7479757514095553</v>
      </c>
      <c r="R15" s="74">
        <f t="shared" si="4"/>
        <v>1.5685277035906566</v>
      </c>
      <c r="S15" s="74">
        <f t="shared" si="5"/>
        <v>0.46631904701343846</v>
      </c>
      <c r="T15" s="74">
        <f t="shared" si="6"/>
        <v>3.3066259697316545</v>
      </c>
      <c r="U15" s="74">
        <f t="shared" si="7"/>
        <v>1.8228835474161686</v>
      </c>
      <c r="V15" s="74">
        <f t="shared" si="8"/>
        <v>0.25435584382551191</v>
      </c>
      <c r="W15" s="76">
        <f t="shared" si="9"/>
        <v>3.5185891729195813</v>
      </c>
    </row>
    <row r="16" spans="1:23" x14ac:dyDescent="0.45">
      <c r="A16" s="83" t="s">
        <v>227</v>
      </c>
      <c r="B16" s="83" t="s">
        <v>228</v>
      </c>
      <c r="C16" s="79" t="s">
        <v>56</v>
      </c>
      <c r="D16" s="94" t="s">
        <v>55</v>
      </c>
      <c r="E16" s="73">
        <v>107063</v>
      </c>
      <c r="F16" s="77">
        <v>1131</v>
      </c>
      <c r="G16" s="73">
        <v>993</v>
      </c>
      <c r="H16" s="73">
        <v>1488</v>
      </c>
      <c r="I16" s="73">
        <v>1051</v>
      </c>
      <c r="J16" s="73">
        <v>845</v>
      </c>
      <c r="K16" s="73">
        <v>1255</v>
      </c>
      <c r="L16" s="73">
        <v>804</v>
      </c>
      <c r="M16" s="73">
        <v>664</v>
      </c>
      <c r="N16" s="82">
        <v>1011</v>
      </c>
      <c r="O16" s="74">
        <f t="shared" ref="O16:O17" si="10">F16/$E16*1000</f>
        <v>10.563873607128514</v>
      </c>
      <c r="P16" s="74">
        <f t="shared" si="2"/>
        <v>9.2749129017494365</v>
      </c>
      <c r="Q16" s="74">
        <f t="shared" si="3"/>
        <v>13.898358910174384</v>
      </c>
      <c r="R16" s="74">
        <f t="shared" si="4"/>
        <v>9.8166500098073097</v>
      </c>
      <c r="S16" s="74">
        <f t="shared" si="5"/>
        <v>7.8925492467052107</v>
      </c>
      <c r="T16" s="74">
        <f t="shared" si="6"/>
        <v>11.722070182976378</v>
      </c>
      <c r="U16" s="74">
        <f t="shared" si="7"/>
        <v>7.5095971530780945</v>
      </c>
      <c r="V16" s="74">
        <f t="shared" si="8"/>
        <v>6.2019558577659879</v>
      </c>
      <c r="W16" s="76">
        <f t="shared" si="9"/>
        <v>9.4430382111467086</v>
      </c>
    </row>
    <row r="17" spans="1:23" x14ac:dyDescent="0.45">
      <c r="A17" s="83" t="s">
        <v>227</v>
      </c>
      <c r="B17" s="83" t="s">
        <v>229</v>
      </c>
      <c r="C17" s="79" t="s">
        <v>56</v>
      </c>
      <c r="D17" s="94" t="s">
        <v>57</v>
      </c>
      <c r="E17" s="73">
        <v>177065</v>
      </c>
      <c r="F17" s="77">
        <v>1120</v>
      </c>
      <c r="G17" s="73">
        <v>752</v>
      </c>
      <c r="H17" s="73">
        <v>5085</v>
      </c>
      <c r="I17" s="73">
        <v>841</v>
      </c>
      <c r="J17" s="73">
        <v>717</v>
      </c>
      <c r="K17" s="73">
        <v>1135</v>
      </c>
      <c r="L17" s="73">
        <v>843</v>
      </c>
      <c r="M17" s="73">
        <v>624</v>
      </c>
      <c r="N17" s="82">
        <v>1235</v>
      </c>
      <c r="O17" s="74">
        <f t="shared" si="10"/>
        <v>6.3253607432298873</v>
      </c>
      <c r="P17" s="74">
        <f t="shared" si="2"/>
        <v>4.2470279275972107</v>
      </c>
      <c r="Q17" s="74">
        <f t="shared" si="3"/>
        <v>28.718267302967838</v>
      </c>
      <c r="R17" s="74">
        <f t="shared" si="4"/>
        <v>4.7496682009431561</v>
      </c>
      <c r="S17" s="74">
        <f t="shared" si="5"/>
        <v>4.0493604043712761</v>
      </c>
      <c r="T17" s="74">
        <f t="shared" si="6"/>
        <v>6.4100753960410017</v>
      </c>
      <c r="U17" s="74">
        <f t="shared" si="7"/>
        <v>4.7609634879846388</v>
      </c>
      <c r="V17" s="74">
        <f t="shared" si="8"/>
        <v>3.5241295569423658</v>
      </c>
      <c r="W17" s="76">
        <f t="shared" si="9"/>
        <v>6.974839748115099</v>
      </c>
    </row>
    <row r="18" spans="1:23" x14ac:dyDescent="0.45">
      <c r="A18" s="83" t="s">
        <v>230</v>
      </c>
      <c r="B18" s="83" t="s">
        <v>231</v>
      </c>
      <c r="C18" s="79" t="s">
        <v>56</v>
      </c>
      <c r="D18" s="94" t="s">
        <v>76</v>
      </c>
      <c r="E18" s="73">
        <v>413534</v>
      </c>
      <c r="F18" s="77">
        <v>2602</v>
      </c>
      <c r="G18" s="73">
        <v>1410</v>
      </c>
      <c r="H18" s="73">
        <v>3806</v>
      </c>
      <c r="I18" s="73">
        <v>2133</v>
      </c>
      <c r="J18" s="73">
        <v>1408</v>
      </c>
      <c r="K18" s="73">
        <v>2876</v>
      </c>
      <c r="L18" s="73">
        <v>1400</v>
      </c>
      <c r="M18" s="73">
        <v>1079</v>
      </c>
      <c r="N18" s="82">
        <v>1887</v>
      </c>
      <c r="O18" s="74">
        <f t="shared" si="1"/>
        <v>6.2921065740664615</v>
      </c>
      <c r="P18" s="74">
        <f t="shared" si="2"/>
        <v>3.4096349997823636</v>
      </c>
      <c r="Q18" s="74">
        <f t="shared" si="3"/>
        <v>9.2035963185614715</v>
      </c>
      <c r="R18" s="74">
        <f t="shared" si="4"/>
        <v>5.157979754989916</v>
      </c>
      <c r="S18" s="74">
        <f t="shared" si="5"/>
        <v>3.4047986380805448</v>
      </c>
      <c r="T18" s="74">
        <f t="shared" si="6"/>
        <v>6.9546881272156575</v>
      </c>
      <c r="U18" s="74">
        <f t="shared" si="7"/>
        <v>3.3854531912732688</v>
      </c>
      <c r="V18" s="74">
        <f t="shared" si="8"/>
        <v>2.6092171381313269</v>
      </c>
      <c r="W18" s="76">
        <f t="shared" si="9"/>
        <v>4.5631072656661846</v>
      </c>
    </row>
    <row r="19" spans="1:23" x14ac:dyDescent="0.45">
      <c r="A19" s="83" t="s">
        <v>232</v>
      </c>
      <c r="B19" s="83" t="s">
        <v>233</v>
      </c>
      <c r="C19" s="79" t="s">
        <v>56</v>
      </c>
      <c r="D19" s="94" t="s">
        <v>99</v>
      </c>
      <c r="E19" s="73">
        <v>905974</v>
      </c>
      <c r="F19" s="77">
        <v>5398</v>
      </c>
      <c r="G19" s="73">
        <v>2883</v>
      </c>
      <c r="H19" s="73">
        <v>7980</v>
      </c>
      <c r="I19" s="73">
        <v>4374</v>
      </c>
      <c r="J19" s="73">
        <v>2627</v>
      </c>
      <c r="K19" s="73">
        <v>6016</v>
      </c>
      <c r="L19" s="73">
        <v>4091</v>
      </c>
      <c r="M19" s="73">
        <v>2488</v>
      </c>
      <c r="N19" s="82">
        <v>5690</v>
      </c>
      <c r="O19" s="74">
        <f t="shared" si="1"/>
        <v>5.958228381829942</v>
      </c>
      <c r="P19" s="74">
        <f t="shared" si="2"/>
        <v>3.1822105270129164</v>
      </c>
      <c r="Q19" s="74">
        <f t="shared" si="3"/>
        <v>8.8081997938130687</v>
      </c>
      <c r="R19" s="74">
        <f t="shared" si="4"/>
        <v>4.8279531200674635</v>
      </c>
      <c r="S19" s="74">
        <f t="shared" si="5"/>
        <v>2.899641711572297</v>
      </c>
      <c r="T19" s="74">
        <f t="shared" si="6"/>
        <v>6.6403671628545631</v>
      </c>
      <c r="U19" s="74">
        <f t="shared" si="7"/>
        <v>4.5155821248733403</v>
      </c>
      <c r="V19" s="74">
        <f t="shared" si="8"/>
        <v>2.7462156750635227</v>
      </c>
      <c r="W19" s="76">
        <f t="shared" si="9"/>
        <v>6.2805334369418988</v>
      </c>
    </row>
    <row r="20" spans="1:23" x14ac:dyDescent="0.45">
      <c r="A20" s="83" t="s">
        <v>234</v>
      </c>
      <c r="B20" s="83" t="s">
        <v>235</v>
      </c>
      <c r="C20" s="79" t="s">
        <v>56</v>
      </c>
      <c r="D20" s="94" t="s">
        <v>112</v>
      </c>
      <c r="E20" s="73">
        <v>753773</v>
      </c>
      <c r="F20" s="77">
        <v>4174</v>
      </c>
      <c r="G20" s="73">
        <v>2041</v>
      </c>
      <c r="H20" s="73">
        <v>6393</v>
      </c>
      <c r="I20" s="73">
        <v>3436</v>
      </c>
      <c r="J20" s="73">
        <v>2093</v>
      </c>
      <c r="K20" s="73">
        <v>4880</v>
      </c>
      <c r="L20" s="73">
        <v>3404</v>
      </c>
      <c r="M20" s="73">
        <v>2175</v>
      </c>
      <c r="N20" s="82">
        <v>4725</v>
      </c>
      <c r="O20" s="74">
        <f t="shared" si="1"/>
        <v>5.5374761367148997</v>
      </c>
      <c r="P20" s="74">
        <f t="shared" si="2"/>
        <v>2.7077117381492837</v>
      </c>
      <c r="Q20" s="74">
        <f t="shared" si="3"/>
        <v>8.4813332395827405</v>
      </c>
      <c r="R20" s="74">
        <f t="shared" si="4"/>
        <v>4.5584015346795388</v>
      </c>
      <c r="S20" s="74">
        <f t="shared" si="5"/>
        <v>2.7766980244715582</v>
      </c>
      <c r="T20" s="74">
        <f t="shared" si="6"/>
        <v>6.4740976394750147</v>
      </c>
      <c r="U20" s="74">
        <f t="shared" si="7"/>
        <v>4.5159484354042929</v>
      </c>
      <c r="V20" s="74">
        <f t="shared" si="8"/>
        <v>2.8854840913643764</v>
      </c>
      <c r="W20" s="76">
        <f t="shared" si="9"/>
        <v>6.2684654398605408</v>
      </c>
    </row>
    <row r="21" spans="1:23" x14ac:dyDescent="0.45">
      <c r="A21" s="83" t="s">
        <v>227</v>
      </c>
      <c r="B21" s="83" t="s">
        <v>236</v>
      </c>
      <c r="C21" s="79" t="s">
        <v>56</v>
      </c>
      <c r="D21" s="94" t="s">
        <v>131</v>
      </c>
      <c r="E21" s="73">
        <v>140779</v>
      </c>
      <c r="F21" s="77">
        <v>1875</v>
      </c>
      <c r="G21" s="73">
        <v>1444</v>
      </c>
      <c r="H21" s="73">
        <v>2275</v>
      </c>
      <c r="I21" s="73">
        <v>1515</v>
      </c>
      <c r="J21" s="73">
        <v>1258</v>
      </c>
      <c r="K21" s="73">
        <v>1765</v>
      </c>
      <c r="L21" s="73">
        <v>1387</v>
      </c>
      <c r="M21" s="73">
        <v>1143</v>
      </c>
      <c r="N21" s="82">
        <v>1636</v>
      </c>
      <c r="O21" s="74">
        <f t="shared" si="1"/>
        <v>13.318747824604522</v>
      </c>
      <c r="P21" s="74">
        <f t="shared" si="2"/>
        <v>10.257211657988762</v>
      </c>
      <c r="Q21" s="74">
        <f t="shared" si="3"/>
        <v>16.160080693853484</v>
      </c>
      <c r="R21" s="74">
        <f t="shared" si="4"/>
        <v>10.761548242280453</v>
      </c>
      <c r="S21" s="74">
        <f t="shared" si="5"/>
        <v>8.9359918737879944</v>
      </c>
      <c r="T21" s="74">
        <f t="shared" si="6"/>
        <v>12.537381285561056</v>
      </c>
      <c r="U21" s="74">
        <f t="shared" si="7"/>
        <v>9.8523217241207846</v>
      </c>
      <c r="V21" s="74">
        <f t="shared" si="8"/>
        <v>8.119108673878916</v>
      </c>
      <c r="W21" s="76">
        <f t="shared" si="9"/>
        <v>11.621051435228265</v>
      </c>
    </row>
    <row r="22" spans="1:23" x14ac:dyDescent="0.45">
      <c r="A22" s="83" t="s">
        <v>237</v>
      </c>
      <c r="B22" s="83" t="s">
        <v>238</v>
      </c>
      <c r="C22" s="79" t="s">
        <v>56</v>
      </c>
      <c r="D22" s="94" t="s">
        <v>139</v>
      </c>
      <c r="E22" s="73">
        <v>537578</v>
      </c>
      <c r="F22" s="77">
        <v>4389</v>
      </c>
      <c r="G22" s="73">
        <v>4015</v>
      </c>
      <c r="H22" s="73">
        <v>4902</v>
      </c>
      <c r="I22" s="73">
        <v>3832</v>
      </c>
      <c r="J22" s="73">
        <v>3495</v>
      </c>
      <c r="K22" s="73">
        <v>4538</v>
      </c>
      <c r="L22" s="73">
        <v>2288</v>
      </c>
      <c r="M22" s="73">
        <v>1923</v>
      </c>
      <c r="N22" s="82">
        <v>2757</v>
      </c>
      <c r="O22" s="74">
        <f t="shared" si="1"/>
        <v>8.1643966084921633</v>
      </c>
      <c r="P22" s="74">
        <f t="shared" si="2"/>
        <v>7.468683614284811</v>
      </c>
      <c r="Q22" s="74">
        <f t="shared" si="3"/>
        <v>9.118676731562676</v>
      </c>
      <c r="R22" s="74">
        <f t="shared" si="4"/>
        <v>7.1282678978678442</v>
      </c>
      <c r="S22" s="74">
        <f t="shared" si="5"/>
        <v>6.5013821250125563</v>
      </c>
      <c r="T22" s="74">
        <f t="shared" si="6"/>
        <v>8.4415656890720978</v>
      </c>
      <c r="U22" s="74">
        <f t="shared" si="7"/>
        <v>4.2561265527979195</v>
      </c>
      <c r="V22" s="74">
        <f t="shared" si="8"/>
        <v>3.5771553151356641</v>
      </c>
      <c r="W22" s="76">
        <f t="shared" si="9"/>
        <v>5.1285580883146258</v>
      </c>
    </row>
    <row r="23" spans="1:23" x14ac:dyDescent="0.45">
      <c r="A23" s="83" t="s">
        <v>230</v>
      </c>
      <c r="B23" s="83" t="s">
        <v>239</v>
      </c>
      <c r="C23" s="79" t="s">
        <v>56</v>
      </c>
      <c r="D23" s="94" t="s">
        <v>151</v>
      </c>
      <c r="E23" s="73">
        <v>126170</v>
      </c>
      <c r="F23" s="77">
        <v>1737</v>
      </c>
      <c r="G23" s="73">
        <v>1416</v>
      </c>
      <c r="H23" s="73">
        <v>2470</v>
      </c>
      <c r="I23" s="73">
        <v>1447</v>
      </c>
      <c r="J23" s="73">
        <v>1187</v>
      </c>
      <c r="K23" s="73">
        <v>1682</v>
      </c>
      <c r="L23" s="73">
        <v>871</v>
      </c>
      <c r="M23" s="73">
        <v>651</v>
      </c>
      <c r="N23" s="82">
        <v>1085</v>
      </c>
      <c r="O23" s="74">
        <f t="shared" si="1"/>
        <v>13.767139573591185</v>
      </c>
      <c r="P23" s="74">
        <f t="shared" si="2"/>
        <v>11.222953158437029</v>
      </c>
      <c r="Q23" s="74">
        <f t="shared" si="3"/>
        <v>19.576761512245383</v>
      </c>
      <c r="R23" s="74">
        <f t="shared" si="4"/>
        <v>11.468653404137275</v>
      </c>
      <c r="S23" s="74">
        <f t="shared" si="5"/>
        <v>9.4079416660061828</v>
      </c>
      <c r="T23" s="74">
        <f t="shared" si="6"/>
        <v>13.331219782832687</v>
      </c>
      <c r="U23" s="74">
        <f t="shared" si="7"/>
        <v>6.9033843227391616</v>
      </c>
      <c r="V23" s="74">
        <f t="shared" si="8"/>
        <v>5.1597051597051591</v>
      </c>
      <c r="W23" s="76">
        <f t="shared" si="9"/>
        <v>8.5995085995085994</v>
      </c>
    </row>
    <row r="24" spans="1:23" x14ac:dyDescent="0.45">
      <c r="A24" s="83" t="s">
        <v>232</v>
      </c>
      <c r="B24" s="83" t="s">
        <v>240</v>
      </c>
      <c r="C24" s="79" t="s">
        <v>56</v>
      </c>
      <c r="D24" s="94" t="s">
        <v>173</v>
      </c>
      <c r="E24" s="73">
        <v>113349</v>
      </c>
      <c r="F24" s="77">
        <v>1225</v>
      </c>
      <c r="G24" s="73">
        <v>1023</v>
      </c>
      <c r="H24" s="73">
        <v>1595</v>
      </c>
      <c r="I24" s="73">
        <v>897</v>
      </c>
      <c r="J24" s="73">
        <v>691</v>
      </c>
      <c r="K24" s="73">
        <v>1105</v>
      </c>
      <c r="L24" s="73">
        <v>904</v>
      </c>
      <c r="M24" s="73">
        <v>717</v>
      </c>
      <c r="N24" s="82">
        <v>1112</v>
      </c>
      <c r="O24" s="74">
        <f t="shared" si="1"/>
        <v>10.807329575029334</v>
      </c>
      <c r="P24" s="74">
        <f t="shared" si="2"/>
        <v>9.0252229838816405</v>
      </c>
      <c r="Q24" s="74">
        <f t="shared" si="3"/>
        <v>14.071584222181052</v>
      </c>
      <c r="R24" s="74">
        <f t="shared" si="4"/>
        <v>7.9136119418786226</v>
      </c>
      <c r="S24" s="74">
        <f t="shared" si="5"/>
        <v>6.0962161113022617</v>
      </c>
      <c r="T24" s="74">
        <f t="shared" si="6"/>
        <v>9.7486523921693173</v>
      </c>
      <c r="U24" s="74">
        <f t="shared" si="7"/>
        <v>7.9753681108787902</v>
      </c>
      <c r="V24" s="74">
        <f t="shared" si="8"/>
        <v>6.3255961675885981</v>
      </c>
      <c r="W24" s="76">
        <f t="shared" si="9"/>
        <v>9.8104085611694849</v>
      </c>
    </row>
    <row r="25" spans="1:23" x14ac:dyDescent="0.45">
      <c r="A25" s="83" t="s">
        <v>241</v>
      </c>
      <c r="B25" s="83" t="s">
        <v>242</v>
      </c>
      <c r="C25" s="79" t="s">
        <v>56</v>
      </c>
      <c r="D25" s="94" t="s">
        <v>180</v>
      </c>
      <c r="E25" s="73">
        <v>454134</v>
      </c>
      <c r="F25" s="77">
        <v>3116</v>
      </c>
      <c r="G25" s="73">
        <v>2773</v>
      </c>
      <c r="H25" s="73">
        <v>3566</v>
      </c>
      <c r="I25" s="73">
        <v>2314</v>
      </c>
      <c r="J25" s="73">
        <v>2047</v>
      </c>
      <c r="K25" s="73">
        <v>2818</v>
      </c>
      <c r="L25" s="73">
        <v>1751</v>
      </c>
      <c r="M25" s="73">
        <v>1475</v>
      </c>
      <c r="N25" s="82">
        <v>2156</v>
      </c>
      <c r="O25" s="74">
        <f t="shared" si="1"/>
        <v>6.8614109491912076</v>
      </c>
      <c r="P25" s="74">
        <f t="shared" si="2"/>
        <v>6.1061272664015469</v>
      </c>
      <c r="Q25" s="74">
        <f t="shared" si="3"/>
        <v>7.8523079091193351</v>
      </c>
      <c r="R25" s="74">
        <f t="shared" si="4"/>
        <v>5.0954123672748572</v>
      </c>
      <c r="S25" s="74">
        <f t="shared" si="5"/>
        <v>4.507480171050835</v>
      </c>
      <c r="T25" s="74">
        <f t="shared" si="6"/>
        <v>6.2052169623943589</v>
      </c>
      <c r="U25" s="74">
        <f t="shared" si="7"/>
        <v>3.8556901707425562</v>
      </c>
      <c r="V25" s="74">
        <f t="shared" si="8"/>
        <v>3.2479400353199717</v>
      </c>
      <c r="W25" s="76">
        <f t="shared" si="9"/>
        <v>4.7474974346778707</v>
      </c>
    </row>
    <row r="26" spans="1:23" x14ac:dyDescent="0.45">
      <c r="A26" s="83" t="s">
        <v>232</v>
      </c>
      <c r="B26" s="83" t="s">
        <v>243</v>
      </c>
      <c r="C26" s="79" t="s">
        <v>56</v>
      </c>
      <c r="D26" s="94" t="s">
        <v>187</v>
      </c>
      <c r="E26" s="73">
        <v>109134</v>
      </c>
      <c r="F26" s="77">
        <v>742</v>
      </c>
      <c r="G26" s="73">
        <v>578</v>
      </c>
      <c r="H26" s="73">
        <v>1098</v>
      </c>
      <c r="I26" s="73">
        <v>468</v>
      </c>
      <c r="J26" s="73">
        <v>359</v>
      </c>
      <c r="K26" s="73">
        <v>701</v>
      </c>
      <c r="L26" s="73">
        <v>427</v>
      </c>
      <c r="M26" s="73">
        <v>311</v>
      </c>
      <c r="N26" s="82">
        <v>618</v>
      </c>
      <c r="O26" s="74">
        <f t="shared" si="1"/>
        <v>6.7989810691443546</v>
      </c>
      <c r="P26" s="74">
        <f t="shared" si="2"/>
        <v>5.2962413180127186</v>
      </c>
      <c r="Q26" s="74">
        <f t="shared" si="3"/>
        <v>10.061025894771566</v>
      </c>
      <c r="R26" s="74">
        <f t="shared" si="4"/>
        <v>4.2883061190829626</v>
      </c>
      <c r="S26" s="74">
        <f t="shared" si="5"/>
        <v>3.2895339674162041</v>
      </c>
      <c r="T26" s="74">
        <f t="shared" si="6"/>
        <v>6.4232961313614449</v>
      </c>
      <c r="U26" s="74">
        <f t="shared" si="7"/>
        <v>3.9126211813000529</v>
      </c>
      <c r="V26" s="74">
        <f t="shared" si="8"/>
        <v>2.8497076987923102</v>
      </c>
      <c r="W26" s="76">
        <f t="shared" si="9"/>
        <v>5.6627632085326303</v>
      </c>
    </row>
    <row r="27" spans="1:23" x14ac:dyDescent="0.45">
      <c r="A27" s="83" t="s">
        <v>244</v>
      </c>
      <c r="B27" s="83" t="s">
        <v>245</v>
      </c>
      <c r="C27" s="79" t="s">
        <v>49</v>
      </c>
      <c r="D27" s="94" t="s">
        <v>48</v>
      </c>
      <c r="E27" s="73">
        <v>134445</v>
      </c>
      <c r="F27" s="77">
        <v>1293</v>
      </c>
      <c r="G27" s="73">
        <v>882</v>
      </c>
      <c r="H27" s="73">
        <v>1686</v>
      </c>
      <c r="I27" s="73">
        <v>1007</v>
      </c>
      <c r="J27" s="73">
        <v>750</v>
      </c>
      <c r="K27" s="73">
        <v>1257</v>
      </c>
      <c r="L27" s="73">
        <v>788</v>
      </c>
      <c r="M27" s="73">
        <v>548</v>
      </c>
      <c r="N27" s="82">
        <v>1016</v>
      </c>
      <c r="O27" s="74">
        <f t="shared" si="1"/>
        <v>9.6173156309271448</v>
      </c>
      <c r="P27" s="74">
        <f t="shared" si="2"/>
        <v>6.560303469820373</v>
      </c>
      <c r="Q27" s="74">
        <f t="shared" si="3"/>
        <v>12.540444047751867</v>
      </c>
      <c r="R27" s="74">
        <f t="shared" si="4"/>
        <v>7.4900516940012647</v>
      </c>
      <c r="S27" s="74">
        <f t="shared" si="5"/>
        <v>5.5784893450853508</v>
      </c>
      <c r="T27" s="74">
        <f t="shared" si="6"/>
        <v>9.349548142363048</v>
      </c>
      <c r="U27" s="74">
        <f t="shared" si="7"/>
        <v>5.8611328052363421</v>
      </c>
      <c r="V27" s="74">
        <f t="shared" si="8"/>
        <v>4.0760162148090302</v>
      </c>
      <c r="W27" s="76">
        <f t="shared" si="9"/>
        <v>7.5569935661422889</v>
      </c>
    </row>
    <row r="28" spans="1:23" x14ac:dyDescent="0.45">
      <c r="A28" s="83" t="s">
        <v>244</v>
      </c>
      <c r="B28" s="83" t="s">
        <v>246</v>
      </c>
      <c r="C28" s="79" t="s">
        <v>49</v>
      </c>
      <c r="D28" s="94" t="s">
        <v>50</v>
      </c>
      <c r="E28" s="73">
        <v>253252</v>
      </c>
      <c r="F28" s="77">
        <v>1583</v>
      </c>
      <c r="G28" s="73">
        <v>882</v>
      </c>
      <c r="H28" s="73">
        <v>2319</v>
      </c>
      <c r="I28" s="73">
        <v>1256</v>
      </c>
      <c r="J28" s="73">
        <v>790</v>
      </c>
      <c r="K28" s="73">
        <v>1717</v>
      </c>
      <c r="L28" s="73">
        <v>1028</v>
      </c>
      <c r="M28" s="73">
        <v>611</v>
      </c>
      <c r="N28" s="82">
        <v>1488</v>
      </c>
      <c r="O28" s="74">
        <f t="shared" si="1"/>
        <v>6.2506910113246885</v>
      </c>
      <c r="P28" s="74">
        <f t="shared" si="2"/>
        <v>3.4826970764298011</v>
      </c>
      <c r="Q28" s="74">
        <f t="shared" si="3"/>
        <v>9.1568872111572652</v>
      </c>
      <c r="R28" s="74">
        <f t="shared" si="4"/>
        <v>4.9594869931925514</v>
      </c>
      <c r="S28" s="74">
        <f t="shared" si="5"/>
        <v>3.1194225514507288</v>
      </c>
      <c r="T28" s="74">
        <f t="shared" si="6"/>
        <v>6.779808254228989</v>
      </c>
      <c r="U28" s="74">
        <f t="shared" si="7"/>
        <v>4.0591979530270237</v>
      </c>
      <c r="V28" s="74">
        <f t="shared" si="8"/>
        <v>2.4126166821979691</v>
      </c>
      <c r="W28" s="76">
        <f t="shared" si="9"/>
        <v>5.8755705779223852</v>
      </c>
    </row>
    <row r="29" spans="1:23" x14ac:dyDescent="0.45">
      <c r="A29" s="83" t="s">
        <v>244</v>
      </c>
      <c r="B29" s="83" t="s">
        <v>247</v>
      </c>
      <c r="C29" s="79" t="s">
        <v>49</v>
      </c>
      <c r="D29" s="94" t="s">
        <v>58</v>
      </c>
      <c r="E29" s="73">
        <v>157267</v>
      </c>
      <c r="F29" s="77">
        <v>768</v>
      </c>
      <c r="G29" s="73">
        <v>339</v>
      </c>
      <c r="H29" s="73">
        <v>1209</v>
      </c>
      <c r="I29" s="73">
        <v>591</v>
      </c>
      <c r="J29" s="73">
        <v>288</v>
      </c>
      <c r="K29" s="73">
        <v>872</v>
      </c>
      <c r="L29" s="73">
        <v>600</v>
      </c>
      <c r="M29" s="73">
        <v>422</v>
      </c>
      <c r="N29" s="82">
        <v>904</v>
      </c>
      <c r="O29" s="74">
        <f t="shared" si="1"/>
        <v>4.8834148295573767</v>
      </c>
      <c r="P29" s="74">
        <f t="shared" si="2"/>
        <v>2.1555698271093107</v>
      </c>
      <c r="Q29" s="74">
        <f t="shared" si="3"/>
        <v>7.6875631887172764</v>
      </c>
      <c r="R29" s="74">
        <f t="shared" si="4"/>
        <v>3.7579403180578255</v>
      </c>
      <c r="S29" s="74">
        <f t="shared" si="5"/>
        <v>1.8312805610840164</v>
      </c>
      <c r="T29" s="74">
        <f t="shared" si="6"/>
        <v>5.5447105877266045</v>
      </c>
      <c r="U29" s="74">
        <f t="shared" si="7"/>
        <v>3.8151678355917009</v>
      </c>
      <c r="V29" s="74">
        <f t="shared" si="8"/>
        <v>2.6833347110328298</v>
      </c>
      <c r="W29" s="76">
        <f t="shared" si="9"/>
        <v>5.7481862056248296</v>
      </c>
    </row>
    <row r="30" spans="1:23" x14ac:dyDescent="0.45">
      <c r="A30" s="83" t="s">
        <v>244</v>
      </c>
      <c r="B30" s="83" t="s">
        <v>248</v>
      </c>
      <c r="C30" s="79" t="s">
        <v>49</v>
      </c>
      <c r="D30" s="94" t="s">
        <v>69</v>
      </c>
      <c r="E30" s="73">
        <v>223601</v>
      </c>
      <c r="F30" s="77">
        <v>2310</v>
      </c>
      <c r="G30" s="73">
        <v>1680</v>
      </c>
      <c r="H30" s="73">
        <v>3005</v>
      </c>
      <c r="I30" s="73">
        <v>1752</v>
      </c>
      <c r="J30" s="73">
        <v>1303</v>
      </c>
      <c r="K30" s="73">
        <v>2198</v>
      </c>
      <c r="L30" s="73">
        <v>1331</v>
      </c>
      <c r="M30" s="73">
        <v>954</v>
      </c>
      <c r="N30" s="82">
        <v>1694</v>
      </c>
      <c r="O30" s="74">
        <f t="shared" si="1"/>
        <v>10.330901919043296</v>
      </c>
      <c r="P30" s="74">
        <f t="shared" si="2"/>
        <v>7.5133832138496697</v>
      </c>
      <c r="Q30" s="74">
        <f t="shared" si="3"/>
        <v>13.439116998582296</v>
      </c>
      <c r="R30" s="74">
        <f t="shared" si="4"/>
        <v>7.8353853515860834</v>
      </c>
      <c r="S30" s="74">
        <f t="shared" si="5"/>
        <v>5.8273442426465003</v>
      </c>
      <c r="T30" s="74">
        <f t="shared" si="6"/>
        <v>9.8300097047866508</v>
      </c>
      <c r="U30" s="74">
        <f t="shared" si="7"/>
        <v>5.9525672962106606</v>
      </c>
      <c r="V30" s="74">
        <f t="shared" si="8"/>
        <v>4.2665283250074912</v>
      </c>
      <c r="W30" s="76">
        <f t="shared" si="9"/>
        <v>7.5759947406317503</v>
      </c>
    </row>
    <row r="31" spans="1:23" x14ac:dyDescent="0.45">
      <c r="A31" s="83" t="s">
        <v>244</v>
      </c>
      <c r="B31" s="83" t="s">
        <v>249</v>
      </c>
      <c r="C31" s="79" t="s">
        <v>49</v>
      </c>
      <c r="D31" s="94" t="s">
        <v>72</v>
      </c>
      <c r="E31" s="73">
        <v>208113</v>
      </c>
      <c r="F31" s="77">
        <v>1130</v>
      </c>
      <c r="G31" s="73">
        <v>889</v>
      </c>
      <c r="H31" s="73">
        <v>1682</v>
      </c>
      <c r="I31" s="73">
        <v>915</v>
      </c>
      <c r="J31" s="73">
        <v>727</v>
      </c>
      <c r="K31" s="73">
        <v>1407</v>
      </c>
      <c r="L31" s="73">
        <v>750</v>
      </c>
      <c r="M31" s="73">
        <v>544</v>
      </c>
      <c r="N31" s="82">
        <v>1091</v>
      </c>
      <c r="O31" s="74">
        <f t="shared" si="1"/>
        <v>5.4297424956634135</v>
      </c>
      <c r="P31" s="74">
        <f t="shared" si="2"/>
        <v>4.2717177687121897</v>
      </c>
      <c r="Q31" s="74">
        <f t="shared" si="3"/>
        <v>8.0821476793857183</v>
      </c>
      <c r="R31" s="74">
        <f t="shared" si="4"/>
        <v>4.3966498969309944</v>
      </c>
      <c r="S31" s="74">
        <f t="shared" si="5"/>
        <v>3.4932945082719487</v>
      </c>
      <c r="T31" s="74">
        <f t="shared" si="6"/>
        <v>6.7607501693791354</v>
      </c>
      <c r="U31" s="74">
        <f t="shared" si="7"/>
        <v>3.6038113909270444</v>
      </c>
      <c r="V31" s="74">
        <f t="shared" si="8"/>
        <v>2.6139645288857496</v>
      </c>
      <c r="W31" s="76">
        <f t="shared" si="9"/>
        <v>5.2423443033352068</v>
      </c>
    </row>
    <row r="32" spans="1:23" x14ac:dyDescent="0.45">
      <c r="A32" s="83" t="s">
        <v>244</v>
      </c>
      <c r="B32" s="83" t="s">
        <v>250</v>
      </c>
      <c r="C32" s="79" t="s">
        <v>49</v>
      </c>
      <c r="D32" s="94" t="s">
        <v>77</v>
      </c>
      <c r="E32" s="73">
        <v>178956</v>
      </c>
      <c r="F32" s="77">
        <v>2147</v>
      </c>
      <c r="G32" s="73">
        <v>1593</v>
      </c>
      <c r="H32" s="73">
        <v>2647</v>
      </c>
      <c r="I32" s="73">
        <v>1737</v>
      </c>
      <c r="J32" s="73">
        <v>1391</v>
      </c>
      <c r="K32" s="73">
        <v>2072</v>
      </c>
      <c r="L32" s="73">
        <v>1366</v>
      </c>
      <c r="M32" s="73">
        <v>1059</v>
      </c>
      <c r="N32" s="82">
        <v>1688</v>
      </c>
      <c r="O32" s="74">
        <f t="shared" si="1"/>
        <v>11.997362480162721</v>
      </c>
      <c r="P32" s="74">
        <f t="shared" si="2"/>
        <v>8.9016294508147258</v>
      </c>
      <c r="Q32" s="74">
        <f t="shared" si="3"/>
        <v>14.791345358635644</v>
      </c>
      <c r="R32" s="74">
        <f t="shared" si="4"/>
        <v>9.7062965198149271</v>
      </c>
      <c r="S32" s="74">
        <f t="shared" si="5"/>
        <v>7.7728603679116652</v>
      </c>
      <c r="T32" s="74">
        <f t="shared" si="6"/>
        <v>11.578265048391783</v>
      </c>
      <c r="U32" s="74">
        <f t="shared" si="7"/>
        <v>7.6331612239880196</v>
      </c>
      <c r="V32" s="74">
        <f t="shared" si="8"/>
        <v>5.9176557366056466</v>
      </c>
      <c r="W32" s="76">
        <f t="shared" si="9"/>
        <v>9.4324861977245806</v>
      </c>
    </row>
    <row r="33" spans="1:23" x14ac:dyDescent="0.45">
      <c r="A33" s="83" t="s">
        <v>251</v>
      </c>
      <c r="B33" s="83" t="s">
        <v>252</v>
      </c>
      <c r="C33" s="79" t="s">
        <v>49</v>
      </c>
      <c r="D33" s="94" t="s">
        <v>80</v>
      </c>
      <c r="E33" s="73">
        <v>4836</v>
      </c>
      <c r="F33" s="77">
        <v>22</v>
      </c>
      <c r="G33" s="73">
        <v>9</v>
      </c>
      <c r="H33" s="73">
        <v>36</v>
      </c>
      <c r="I33" s="73">
        <v>14</v>
      </c>
      <c r="J33" s="73">
        <v>8</v>
      </c>
      <c r="K33" s="73">
        <v>23</v>
      </c>
      <c r="L33" s="73">
        <v>13</v>
      </c>
      <c r="M33" s="73">
        <v>6</v>
      </c>
      <c r="N33" s="82">
        <v>21</v>
      </c>
      <c r="O33" s="74">
        <f t="shared" si="1"/>
        <v>4.5492142266335822</v>
      </c>
      <c r="P33" s="74">
        <f t="shared" si="2"/>
        <v>1.8610421836228288</v>
      </c>
      <c r="Q33" s="74">
        <f t="shared" si="3"/>
        <v>7.4441687344913152</v>
      </c>
      <c r="R33" s="74">
        <f t="shared" si="4"/>
        <v>2.8949545078577335</v>
      </c>
      <c r="S33" s="74">
        <f t="shared" si="5"/>
        <v>1.6542597187758479</v>
      </c>
      <c r="T33" s="74">
        <f t="shared" si="6"/>
        <v>4.7559966914805623</v>
      </c>
      <c r="U33" s="74">
        <f t="shared" si="7"/>
        <v>2.688172043010753</v>
      </c>
      <c r="V33" s="74">
        <f t="shared" si="8"/>
        <v>1.2406947890818858</v>
      </c>
      <c r="W33" s="76">
        <f t="shared" si="9"/>
        <v>4.3424317617866004</v>
      </c>
    </row>
    <row r="34" spans="1:23" x14ac:dyDescent="0.45">
      <c r="A34" s="83" t="s">
        <v>244</v>
      </c>
      <c r="B34" s="83" t="s">
        <v>253</v>
      </c>
      <c r="C34" s="79" t="s">
        <v>49</v>
      </c>
      <c r="D34" s="94" t="s">
        <v>85</v>
      </c>
      <c r="E34" s="73">
        <v>252928</v>
      </c>
      <c r="F34" s="77">
        <v>1933</v>
      </c>
      <c r="G34" s="73">
        <v>1162</v>
      </c>
      <c r="H34" s="73">
        <v>2667</v>
      </c>
      <c r="I34" s="73">
        <v>1690</v>
      </c>
      <c r="J34" s="73">
        <v>1381</v>
      </c>
      <c r="K34" s="73">
        <v>2190</v>
      </c>
      <c r="L34" s="73">
        <v>1364</v>
      </c>
      <c r="M34" s="73">
        <v>964</v>
      </c>
      <c r="N34" s="82">
        <v>1774</v>
      </c>
      <c r="O34" s="74">
        <f t="shared" si="1"/>
        <v>7.6424911437246967</v>
      </c>
      <c r="P34" s="74">
        <f t="shared" si="2"/>
        <v>4.594192813765182</v>
      </c>
      <c r="Q34" s="74">
        <f t="shared" si="3"/>
        <v>10.54450278340081</v>
      </c>
      <c r="R34" s="74">
        <f t="shared" si="4"/>
        <v>6.6817434210526319</v>
      </c>
      <c r="S34" s="74">
        <f t="shared" si="5"/>
        <v>5.4600518724696352</v>
      </c>
      <c r="T34" s="74">
        <f t="shared" si="6"/>
        <v>8.6585905870445359</v>
      </c>
      <c r="U34" s="74">
        <f t="shared" si="7"/>
        <v>5.3928390688259107</v>
      </c>
      <c r="V34" s="74">
        <f t="shared" si="8"/>
        <v>3.8113613360323888</v>
      </c>
      <c r="W34" s="76">
        <f t="shared" si="9"/>
        <v>7.0138537449392713</v>
      </c>
    </row>
    <row r="35" spans="1:23" x14ac:dyDescent="0.45">
      <c r="A35" s="83" t="s">
        <v>244</v>
      </c>
      <c r="B35" s="83" t="s">
        <v>254</v>
      </c>
      <c r="C35" s="79" t="s">
        <v>49</v>
      </c>
      <c r="D35" s="94" t="s">
        <v>95</v>
      </c>
      <c r="E35" s="73">
        <v>233096</v>
      </c>
      <c r="F35" s="77">
        <v>2419</v>
      </c>
      <c r="G35" s="73">
        <v>2166</v>
      </c>
      <c r="H35" s="73">
        <v>2978</v>
      </c>
      <c r="I35" s="73">
        <v>2099</v>
      </c>
      <c r="J35" s="73">
        <v>1876</v>
      </c>
      <c r="K35" s="73">
        <v>2519</v>
      </c>
      <c r="L35" s="73">
        <v>1441</v>
      </c>
      <c r="M35" s="73">
        <v>1192</v>
      </c>
      <c r="N35" s="82">
        <v>1771</v>
      </c>
      <c r="O35" s="74">
        <f t="shared" si="1"/>
        <v>10.377698459004014</v>
      </c>
      <c r="P35" s="74">
        <f t="shared" si="2"/>
        <v>9.2923087483268709</v>
      </c>
      <c r="Q35" s="74">
        <f t="shared" si="3"/>
        <v>12.775852009472491</v>
      </c>
      <c r="R35" s="74">
        <f t="shared" si="4"/>
        <v>9.0048735285032784</v>
      </c>
      <c r="S35" s="74">
        <f t="shared" si="5"/>
        <v>8.0481861550605753</v>
      </c>
      <c r="T35" s="74">
        <f t="shared" si="6"/>
        <v>10.806706249785496</v>
      </c>
      <c r="U35" s="74">
        <f t="shared" si="7"/>
        <v>6.1820022651611346</v>
      </c>
      <c r="V35" s="74">
        <f t="shared" si="8"/>
        <v>5.1137728661152488</v>
      </c>
      <c r="W35" s="76">
        <f t="shared" si="9"/>
        <v>7.5977279747400219</v>
      </c>
    </row>
    <row r="36" spans="1:23" x14ac:dyDescent="0.45">
      <c r="A36" s="83" t="s">
        <v>244</v>
      </c>
      <c r="B36" s="83" t="s">
        <v>255</v>
      </c>
      <c r="C36" s="79" t="s">
        <v>49</v>
      </c>
      <c r="D36" s="94" t="s">
        <v>98</v>
      </c>
      <c r="E36" s="73">
        <v>218150</v>
      </c>
      <c r="F36" s="77">
        <v>1654</v>
      </c>
      <c r="G36" s="73">
        <v>993</v>
      </c>
      <c r="H36" s="73">
        <v>2287</v>
      </c>
      <c r="I36" s="73">
        <v>1327</v>
      </c>
      <c r="J36" s="73">
        <v>1077</v>
      </c>
      <c r="K36" s="73">
        <v>1993</v>
      </c>
      <c r="L36" s="73">
        <v>1017</v>
      </c>
      <c r="M36" s="73">
        <v>644</v>
      </c>
      <c r="N36" s="82">
        <v>1402</v>
      </c>
      <c r="O36" s="74">
        <f t="shared" si="1"/>
        <v>7.5819390327756135</v>
      </c>
      <c r="P36" s="74">
        <f t="shared" si="2"/>
        <v>4.5519138207655283</v>
      </c>
      <c r="Q36" s="74">
        <f t="shared" si="3"/>
        <v>10.483612193444879</v>
      </c>
      <c r="R36" s="74">
        <f t="shared" si="4"/>
        <v>6.0829704331881729</v>
      </c>
      <c r="S36" s="74">
        <f t="shared" si="5"/>
        <v>4.9369699747879903</v>
      </c>
      <c r="T36" s="74">
        <f t="shared" si="6"/>
        <v>9.1359156543662614</v>
      </c>
      <c r="U36" s="74">
        <f t="shared" si="7"/>
        <v>4.6619298647719463</v>
      </c>
      <c r="V36" s="74">
        <f t="shared" si="8"/>
        <v>2.9520971808388725</v>
      </c>
      <c r="W36" s="76">
        <f t="shared" si="9"/>
        <v>6.4267705707082285</v>
      </c>
    </row>
    <row r="37" spans="1:23" x14ac:dyDescent="0.45">
      <c r="A37" s="83" t="s">
        <v>244</v>
      </c>
      <c r="B37" s="83" t="s">
        <v>256</v>
      </c>
      <c r="C37" s="79" t="s">
        <v>49</v>
      </c>
      <c r="D37" s="94" t="s">
        <v>102</v>
      </c>
      <c r="E37" s="73">
        <v>191859</v>
      </c>
      <c r="F37" s="77">
        <v>1574</v>
      </c>
      <c r="G37" s="73">
        <v>1014</v>
      </c>
      <c r="H37" s="73">
        <v>2123</v>
      </c>
      <c r="I37" s="73">
        <v>1208</v>
      </c>
      <c r="J37" s="73">
        <v>861</v>
      </c>
      <c r="K37" s="73">
        <v>1533</v>
      </c>
      <c r="L37" s="73">
        <v>1100</v>
      </c>
      <c r="M37" s="73">
        <v>779</v>
      </c>
      <c r="N37" s="82">
        <v>1423</v>
      </c>
      <c r="O37" s="74">
        <f t="shared" si="1"/>
        <v>8.2039414361588463</v>
      </c>
      <c r="P37" s="74">
        <f t="shared" si="2"/>
        <v>5.2851312682751397</v>
      </c>
      <c r="Q37" s="74">
        <f t="shared" si="3"/>
        <v>11.065417832887693</v>
      </c>
      <c r="R37" s="74">
        <f t="shared" si="4"/>
        <v>6.2962905050062803</v>
      </c>
      <c r="S37" s="74">
        <f t="shared" si="5"/>
        <v>4.4876706331211986</v>
      </c>
      <c r="T37" s="74">
        <f t="shared" si="6"/>
        <v>7.9902428345816467</v>
      </c>
      <c r="U37" s="74">
        <f t="shared" si="7"/>
        <v>5.733377115485851</v>
      </c>
      <c r="V37" s="74">
        <f t="shared" si="8"/>
        <v>4.0602734299667986</v>
      </c>
      <c r="W37" s="76">
        <f t="shared" si="9"/>
        <v>7.4169051230330609</v>
      </c>
    </row>
    <row r="38" spans="1:23" x14ac:dyDescent="0.45">
      <c r="A38" s="83" t="s">
        <v>244</v>
      </c>
      <c r="B38" s="83" t="s">
        <v>257</v>
      </c>
      <c r="C38" s="79" t="s">
        <v>49</v>
      </c>
      <c r="D38" s="94" t="s">
        <v>103</v>
      </c>
      <c r="E38" s="73">
        <v>199345</v>
      </c>
      <c r="F38" s="77">
        <v>2858</v>
      </c>
      <c r="G38" s="73">
        <v>2151</v>
      </c>
      <c r="H38" s="73">
        <v>3491</v>
      </c>
      <c r="I38" s="73">
        <v>2231</v>
      </c>
      <c r="J38" s="73">
        <v>1854</v>
      </c>
      <c r="K38" s="73">
        <v>2608</v>
      </c>
      <c r="L38" s="73">
        <v>1805</v>
      </c>
      <c r="M38" s="73">
        <v>1438</v>
      </c>
      <c r="N38" s="82">
        <v>2173</v>
      </c>
      <c r="O38" s="74">
        <f t="shared" si="1"/>
        <v>14.336953522787127</v>
      </c>
      <c r="P38" s="74">
        <f t="shared" si="2"/>
        <v>10.790338358122852</v>
      </c>
      <c r="Q38" s="74">
        <f t="shared" si="3"/>
        <v>17.512352955930673</v>
      </c>
      <c r="R38" s="74">
        <f t="shared" si="4"/>
        <v>11.191652662469588</v>
      </c>
      <c r="S38" s="74">
        <f t="shared" si="5"/>
        <v>9.3004590032355967</v>
      </c>
      <c r="T38" s="74">
        <f t="shared" si="6"/>
        <v>13.082846321703579</v>
      </c>
      <c r="U38" s="74">
        <f t="shared" si="7"/>
        <v>9.0546539918232209</v>
      </c>
      <c r="V38" s="74">
        <f t="shared" si="8"/>
        <v>7.2136246206325714</v>
      </c>
      <c r="W38" s="76">
        <f t="shared" si="9"/>
        <v>10.900699791818205</v>
      </c>
    </row>
    <row r="39" spans="1:23" x14ac:dyDescent="0.45">
      <c r="A39" s="83" t="s">
        <v>244</v>
      </c>
      <c r="B39" s="83" t="s">
        <v>258</v>
      </c>
      <c r="C39" s="79" t="s">
        <v>49</v>
      </c>
      <c r="D39" s="94" t="s">
        <v>105</v>
      </c>
      <c r="E39" s="73">
        <v>132495</v>
      </c>
      <c r="F39" s="77">
        <v>1482</v>
      </c>
      <c r="G39" s="73">
        <v>1297</v>
      </c>
      <c r="H39" s="73">
        <v>1821</v>
      </c>
      <c r="I39" s="73">
        <v>1217</v>
      </c>
      <c r="J39" s="73">
        <v>1056</v>
      </c>
      <c r="K39" s="73">
        <v>1613</v>
      </c>
      <c r="L39" s="73">
        <v>1193</v>
      </c>
      <c r="M39" s="73">
        <v>987</v>
      </c>
      <c r="N39" s="82">
        <v>1498</v>
      </c>
      <c r="O39" s="74">
        <f t="shared" si="1"/>
        <v>11.185327748216913</v>
      </c>
      <c r="P39" s="74">
        <f t="shared" si="2"/>
        <v>9.7890486433450317</v>
      </c>
      <c r="Q39" s="74">
        <f t="shared" si="3"/>
        <v>13.743914864711876</v>
      </c>
      <c r="R39" s="74">
        <f t="shared" si="4"/>
        <v>9.1852522736707041</v>
      </c>
      <c r="S39" s="74">
        <f t="shared" si="5"/>
        <v>7.9701120797011207</v>
      </c>
      <c r="T39" s="74">
        <f t="shared" si="6"/>
        <v>12.174044303558624</v>
      </c>
      <c r="U39" s="74">
        <f t="shared" si="7"/>
        <v>9.0041133627684076</v>
      </c>
      <c r="V39" s="74">
        <f t="shared" si="8"/>
        <v>7.4493377108570131</v>
      </c>
      <c r="W39" s="76">
        <f t="shared" si="9"/>
        <v>11.306087022151781</v>
      </c>
    </row>
    <row r="40" spans="1:23" x14ac:dyDescent="0.45">
      <c r="A40" s="83" t="s">
        <v>244</v>
      </c>
      <c r="B40" s="83" t="s">
        <v>259</v>
      </c>
      <c r="C40" s="79" t="s">
        <v>49</v>
      </c>
      <c r="D40" s="94" t="s">
        <v>107</v>
      </c>
      <c r="E40" s="73">
        <v>194650</v>
      </c>
      <c r="F40" s="77">
        <v>2106</v>
      </c>
      <c r="G40" s="73">
        <v>1507</v>
      </c>
      <c r="H40" s="73">
        <v>2634</v>
      </c>
      <c r="I40" s="73">
        <v>1662</v>
      </c>
      <c r="J40" s="73">
        <v>1277</v>
      </c>
      <c r="K40" s="73">
        <v>2047</v>
      </c>
      <c r="L40" s="73">
        <v>1386</v>
      </c>
      <c r="M40" s="73">
        <v>1035</v>
      </c>
      <c r="N40" s="82">
        <v>1702</v>
      </c>
      <c r="O40" s="74">
        <f t="shared" si="1"/>
        <v>10.819419470845107</v>
      </c>
      <c r="P40" s="74">
        <f t="shared" si="2"/>
        <v>7.7421012072951454</v>
      </c>
      <c r="Q40" s="74">
        <f t="shared" si="3"/>
        <v>13.531980477780632</v>
      </c>
      <c r="R40" s="74">
        <f t="shared" si="4"/>
        <v>8.5384022604675049</v>
      </c>
      <c r="S40" s="74">
        <f t="shared" si="5"/>
        <v>6.5604931929103527</v>
      </c>
      <c r="T40" s="74">
        <f t="shared" si="6"/>
        <v>10.51631132802466</v>
      </c>
      <c r="U40" s="74">
        <f t="shared" si="7"/>
        <v>7.1204726432057539</v>
      </c>
      <c r="V40" s="74">
        <f t="shared" si="8"/>
        <v>5.3172360647315697</v>
      </c>
      <c r="W40" s="76">
        <f t="shared" si="9"/>
        <v>8.743899306447469</v>
      </c>
    </row>
    <row r="41" spans="1:23" x14ac:dyDescent="0.45">
      <c r="A41" s="83" t="s">
        <v>244</v>
      </c>
      <c r="B41" s="83" t="s">
        <v>260</v>
      </c>
      <c r="C41" s="79" t="s">
        <v>49</v>
      </c>
      <c r="D41" s="94" t="s">
        <v>108</v>
      </c>
      <c r="E41" s="73">
        <v>162464</v>
      </c>
      <c r="F41" s="77">
        <v>1301</v>
      </c>
      <c r="G41" s="73">
        <v>934</v>
      </c>
      <c r="H41" s="73">
        <v>2149</v>
      </c>
      <c r="I41" s="73">
        <v>1142</v>
      </c>
      <c r="J41" s="73">
        <v>765</v>
      </c>
      <c r="K41" s="73">
        <v>2066</v>
      </c>
      <c r="L41" s="73">
        <v>634</v>
      </c>
      <c r="M41" s="73">
        <v>365</v>
      </c>
      <c r="N41" s="82">
        <v>886</v>
      </c>
      <c r="O41" s="74">
        <f t="shared" si="1"/>
        <v>8.0079279101831791</v>
      </c>
      <c r="P41" s="74">
        <f t="shared" si="2"/>
        <v>5.7489659247587159</v>
      </c>
      <c r="Q41" s="74">
        <f t="shared" si="3"/>
        <v>13.227545794760685</v>
      </c>
      <c r="R41" s="74">
        <f t="shared" si="4"/>
        <v>7.0292495568248965</v>
      </c>
      <c r="S41" s="74">
        <f t="shared" si="5"/>
        <v>4.7087354737049436</v>
      </c>
      <c r="T41" s="74">
        <f t="shared" si="6"/>
        <v>12.716663383888122</v>
      </c>
      <c r="U41" s="74">
        <f t="shared" si="7"/>
        <v>3.9024029938940319</v>
      </c>
      <c r="V41" s="74">
        <f t="shared" si="8"/>
        <v>2.2466515658853652</v>
      </c>
      <c r="W41" s="76">
        <f t="shared" si="9"/>
        <v>5.4535158558203669</v>
      </c>
    </row>
    <row r="42" spans="1:23" x14ac:dyDescent="0.45">
      <c r="A42" s="83" t="s">
        <v>244</v>
      </c>
      <c r="B42" s="83" t="s">
        <v>261</v>
      </c>
      <c r="C42" s="79" t="s">
        <v>49</v>
      </c>
      <c r="D42" s="94" t="s">
        <v>110</v>
      </c>
      <c r="E42" s="73">
        <v>160173</v>
      </c>
      <c r="F42" s="77">
        <v>858</v>
      </c>
      <c r="G42" s="73">
        <v>372</v>
      </c>
      <c r="H42" s="73">
        <v>1333</v>
      </c>
      <c r="I42" s="73">
        <v>717</v>
      </c>
      <c r="J42" s="73">
        <v>544</v>
      </c>
      <c r="K42" s="73">
        <v>1101</v>
      </c>
      <c r="L42" s="73">
        <v>729</v>
      </c>
      <c r="M42" s="73">
        <v>459</v>
      </c>
      <c r="N42" s="82">
        <v>984</v>
      </c>
      <c r="O42" s="74">
        <f t="shared" si="1"/>
        <v>5.3567080594107619</v>
      </c>
      <c r="P42" s="74">
        <f t="shared" si="2"/>
        <v>2.3224888089752955</v>
      </c>
      <c r="Q42" s="74">
        <f t="shared" si="3"/>
        <v>8.3222515654948079</v>
      </c>
      <c r="R42" s="74">
        <f t="shared" si="4"/>
        <v>4.4764098818152869</v>
      </c>
      <c r="S42" s="74">
        <f t="shared" si="5"/>
        <v>3.396327720652045</v>
      </c>
      <c r="T42" s="74">
        <f t="shared" si="6"/>
        <v>6.8738176846284951</v>
      </c>
      <c r="U42" s="74">
        <f t="shared" si="7"/>
        <v>4.5513288756531995</v>
      </c>
      <c r="V42" s="74">
        <f t="shared" si="8"/>
        <v>2.8656515143001631</v>
      </c>
      <c r="W42" s="76">
        <f t="shared" si="9"/>
        <v>6.1433574947088463</v>
      </c>
    </row>
    <row r="43" spans="1:23" x14ac:dyDescent="0.45">
      <c r="A43" s="83" t="s">
        <v>244</v>
      </c>
      <c r="B43" s="83" t="s">
        <v>262</v>
      </c>
      <c r="C43" s="79" t="s">
        <v>49</v>
      </c>
      <c r="D43" s="94" t="s">
        <v>113</v>
      </c>
      <c r="E43" s="73">
        <v>198944</v>
      </c>
      <c r="F43" s="77">
        <v>2167</v>
      </c>
      <c r="G43" s="73">
        <v>1838</v>
      </c>
      <c r="H43" s="73">
        <v>2693</v>
      </c>
      <c r="I43" s="73">
        <v>1500</v>
      </c>
      <c r="J43" s="73">
        <v>1135</v>
      </c>
      <c r="K43" s="73">
        <v>1886</v>
      </c>
      <c r="L43" s="73">
        <v>1142</v>
      </c>
      <c r="M43" s="73">
        <v>763</v>
      </c>
      <c r="N43" s="82">
        <v>1493</v>
      </c>
      <c r="O43" s="74">
        <f t="shared" si="1"/>
        <v>10.892512465819527</v>
      </c>
      <c r="P43" s="74">
        <f t="shared" si="2"/>
        <v>9.2387807624256073</v>
      </c>
      <c r="Q43" s="74">
        <f t="shared" si="3"/>
        <v>13.53647257519704</v>
      </c>
      <c r="R43" s="74">
        <f t="shared" si="4"/>
        <v>7.539810197844619</v>
      </c>
      <c r="S43" s="74">
        <f t="shared" si="5"/>
        <v>5.7051230497024292</v>
      </c>
      <c r="T43" s="74">
        <f t="shared" si="6"/>
        <v>9.4800546887566348</v>
      </c>
      <c r="U43" s="74">
        <f t="shared" si="7"/>
        <v>5.740308830625704</v>
      </c>
      <c r="V43" s="74">
        <f t="shared" si="8"/>
        <v>3.8352501206369634</v>
      </c>
      <c r="W43" s="76">
        <f t="shared" si="9"/>
        <v>7.5046244169213443</v>
      </c>
    </row>
    <row r="44" spans="1:23" x14ac:dyDescent="0.45">
      <c r="A44" s="83" t="s">
        <v>244</v>
      </c>
      <c r="B44" s="83" t="s">
        <v>263</v>
      </c>
      <c r="C44" s="79" t="s">
        <v>49</v>
      </c>
      <c r="D44" s="94" t="s">
        <v>114</v>
      </c>
      <c r="E44" s="73">
        <v>182408</v>
      </c>
      <c r="F44" s="77">
        <v>1688</v>
      </c>
      <c r="G44" s="73">
        <v>1176</v>
      </c>
      <c r="H44" s="73">
        <v>2252</v>
      </c>
      <c r="I44" s="73">
        <v>1449</v>
      </c>
      <c r="J44" s="73">
        <v>1109</v>
      </c>
      <c r="K44" s="73">
        <v>1803</v>
      </c>
      <c r="L44" s="73">
        <v>1048</v>
      </c>
      <c r="M44" s="73">
        <v>728</v>
      </c>
      <c r="N44" s="82">
        <v>1359</v>
      </c>
      <c r="O44" s="74">
        <f t="shared" si="1"/>
        <v>9.2539800885926056</v>
      </c>
      <c r="P44" s="74">
        <f t="shared" si="2"/>
        <v>6.4470856541379762</v>
      </c>
      <c r="Q44" s="74">
        <f t="shared" si="3"/>
        <v>12.345949739046532</v>
      </c>
      <c r="R44" s="74">
        <f t="shared" si="4"/>
        <v>7.9437305381342922</v>
      </c>
      <c r="S44" s="74">
        <f t="shared" si="5"/>
        <v>6.0797772027542658</v>
      </c>
      <c r="T44" s="74">
        <f t="shared" si="6"/>
        <v>9.8844348932064392</v>
      </c>
      <c r="U44" s="74">
        <f t="shared" si="7"/>
        <v>5.7453620455243195</v>
      </c>
      <c r="V44" s="74">
        <f t="shared" si="8"/>
        <v>3.9910530239901756</v>
      </c>
      <c r="W44" s="76">
        <f t="shared" si="9"/>
        <v>7.4503311258278142</v>
      </c>
    </row>
    <row r="45" spans="1:23" x14ac:dyDescent="0.45">
      <c r="A45" s="83" t="s">
        <v>244</v>
      </c>
      <c r="B45" s="83" t="s">
        <v>264</v>
      </c>
      <c r="C45" s="79" t="s">
        <v>49</v>
      </c>
      <c r="D45" s="94" t="s">
        <v>116</v>
      </c>
      <c r="E45" s="73">
        <v>176695</v>
      </c>
      <c r="F45" s="77">
        <v>2308</v>
      </c>
      <c r="G45" s="73">
        <v>1810</v>
      </c>
      <c r="H45" s="73">
        <v>2820</v>
      </c>
      <c r="I45" s="73">
        <v>1873</v>
      </c>
      <c r="J45" s="73">
        <v>1545</v>
      </c>
      <c r="K45" s="73">
        <v>2217</v>
      </c>
      <c r="L45" s="73">
        <v>1530</v>
      </c>
      <c r="M45" s="73">
        <v>1212</v>
      </c>
      <c r="N45" s="82">
        <v>1829</v>
      </c>
      <c r="O45" s="74">
        <f t="shared" si="1"/>
        <v>13.062056085344803</v>
      </c>
      <c r="P45" s="74">
        <f t="shared" si="2"/>
        <v>10.243640170915985</v>
      </c>
      <c r="Q45" s="74">
        <f t="shared" si="3"/>
        <v>15.959704575681258</v>
      </c>
      <c r="R45" s="74">
        <f t="shared" si="4"/>
        <v>10.600186762500353</v>
      </c>
      <c r="S45" s="74">
        <f t="shared" si="5"/>
        <v>8.7438806983785629</v>
      </c>
      <c r="T45" s="74">
        <f t="shared" si="6"/>
        <v>12.54704434194516</v>
      </c>
      <c r="U45" s="74">
        <f t="shared" si="7"/>
        <v>8.6589886527632345</v>
      </c>
      <c r="V45" s="74">
        <f t="shared" si="8"/>
        <v>6.8592772857183277</v>
      </c>
      <c r="W45" s="76">
        <f t="shared" si="9"/>
        <v>10.351170095362065</v>
      </c>
    </row>
    <row r="46" spans="1:23" x14ac:dyDescent="0.45">
      <c r="A46" s="83" t="s">
        <v>244</v>
      </c>
      <c r="B46" s="83" t="s">
        <v>265</v>
      </c>
      <c r="C46" s="79" t="s">
        <v>49</v>
      </c>
      <c r="D46" s="94" t="s">
        <v>117</v>
      </c>
      <c r="E46" s="73">
        <v>108999</v>
      </c>
      <c r="F46" s="77">
        <v>1451</v>
      </c>
      <c r="G46" s="73">
        <v>1174</v>
      </c>
      <c r="H46" s="73">
        <v>1901</v>
      </c>
      <c r="I46" s="73">
        <v>780</v>
      </c>
      <c r="J46" s="73">
        <v>589</v>
      </c>
      <c r="K46" s="73">
        <v>976</v>
      </c>
      <c r="L46" s="73">
        <v>927</v>
      </c>
      <c r="M46" s="73">
        <v>706</v>
      </c>
      <c r="N46" s="82">
        <v>1256</v>
      </c>
      <c r="O46" s="74">
        <f t="shared" si="1"/>
        <v>13.312048734392059</v>
      </c>
      <c r="P46" s="74">
        <f t="shared" si="2"/>
        <v>10.770741015972623</v>
      </c>
      <c r="Q46" s="74">
        <f t="shared" si="3"/>
        <v>17.44052697731172</v>
      </c>
      <c r="R46" s="74">
        <f t="shared" si="4"/>
        <v>7.1560289543940767</v>
      </c>
      <c r="S46" s="74">
        <f t="shared" si="5"/>
        <v>5.403719300177066</v>
      </c>
      <c r="T46" s="74">
        <f t="shared" si="6"/>
        <v>8.9542105890879728</v>
      </c>
      <c r="U46" s="74">
        <f t="shared" si="7"/>
        <v>8.5046651804144986</v>
      </c>
      <c r="V46" s="74">
        <f t="shared" si="8"/>
        <v>6.477123643336177</v>
      </c>
      <c r="W46" s="76">
        <f t="shared" si="9"/>
        <v>11.523041495793539</v>
      </c>
    </row>
    <row r="47" spans="1:23" x14ac:dyDescent="0.45">
      <c r="A47" s="83" t="s">
        <v>244</v>
      </c>
      <c r="B47" s="83" t="s">
        <v>266</v>
      </c>
      <c r="C47" s="79" t="s">
        <v>49</v>
      </c>
      <c r="D47" s="94" t="s">
        <v>120</v>
      </c>
      <c r="E47" s="73">
        <v>117530</v>
      </c>
      <c r="F47" s="77">
        <v>575</v>
      </c>
      <c r="G47" s="73">
        <v>247</v>
      </c>
      <c r="H47" s="73">
        <v>901</v>
      </c>
      <c r="I47" s="73">
        <v>494</v>
      </c>
      <c r="J47" s="73">
        <v>343</v>
      </c>
      <c r="K47" s="73">
        <v>882</v>
      </c>
      <c r="L47" s="73">
        <v>397</v>
      </c>
      <c r="M47" s="73">
        <v>263</v>
      </c>
      <c r="N47" s="82">
        <v>665</v>
      </c>
      <c r="O47" s="74">
        <f t="shared" si="1"/>
        <v>4.8923679060665357</v>
      </c>
      <c r="P47" s="74">
        <f t="shared" si="2"/>
        <v>2.1015910831277123</v>
      </c>
      <c r="Q47" s="74">
        <f t="shared" si="3"/>
        <v>7.6661277971581718</v>
      </c>
      <c r="R47" s="74">
        <f t="shared" si="4"/>
        <v>4.2031821662554245</v>
      </c>
      <c r="S47" s="74">
        <f t="shared" si="5"/>
        <v>2.9184038117927336</v>
      </c>
      <c r="T47" s="74">
        <f t="shared" si="6"/>
        <v>7.5044669446098862</v>
      </c>
      <c r="U47" s="74">
        <f t="shared" si="7"/>
        <v>3.3778609716668084</v>
      </c>
      <c r="V47" s="74">
        <f t="shared" si="8"/>
        <v>2.2377265379052158</v>
      </c>
      <c r="W47" s="76">
        <f t="shared" si="9"/>
        <v>5.6581298391899937</v>
      </c>
    </row>
    <row r="48" spans="1:23" x14ac:dyDescent="0.45">
      <c r="A48" s="83" t="s">
        <v>244</v>
      </c>
      <c r="B48" s="83" t="s">
        <v>267</v>
      </c>
      <c r="C48" s="79" t="s">
        <v>49</v>
      </c>
      <c r="D48" s="94" t="s">
        <v>123</v>
      </c>
      <c r="E48" s="73">
        <v>243584</v>
      </c>
      <c r="F48" s="77">
        <v>3001</v>
      </c>
      <c r="G48" s="73">
        <v>2210</v>
      </c>
      <c r="H48" s="73">
        <v>3798</v>
      </c>
      <c r="I48" s="73">
        <v>2248</v>
      </c>
      <c r="J48" s="73">
        <v>1738</v>
      </c>
      <c r="K48" s="73">
        <v>2744</v>
      </c>
      <c r="L48" s="73">
        <v>1870</v>
      </c>
      <c r="M48" s="73">
        <v>1442</v>
      </c>
      <c r="N48" s="82">
        <v>2321</v>
      </c>
      <c r="O48" s="74">
        <f t="shared" si="1"/>
        <v>12.320185233841302</v>
      </c>
      <c r="P48" s="74">
        <f t="shared" si="2"/>
        <v>9.0728455070940619</v>
      </c>
      <c r="Q48" s="74">
        <f t="shared" si="3"/>
        <v>15.59215712033631</v>
      </c>
      <c r="R48" s="74">
        <f t="shared" si="4"/>
        <v>9.2288491854965837</v>
      </c>
      <c r="S48" s="74">
        <f t="shared" si="5"/>
        <v>7.1351156069364157</v>
      </c>
      <c r="T48" s="74">
        <f t="shared" si="6"/>
        <v>11.265107724645297</v>
      </c>
      <c r="U48" s="74">
        <f t="shared" si="7"/>
        <v>7.6770231213872826</v>
      </c>
      <c r="V48" s="74">
        <f t="shared" si="8"/>
        <v>5.9199290593799265</v>
      </c>
      <c r="W48" s="76">
        <f t="shared" si="9"/>
        <v>9.5285404624277454</v>
      </c>
    </row>
    <row r="49" spans="1:23" x14ac:dyDescent="0.45">
      <c r="A49" s="83" t="s">
        <v>244</v>
      </c>
      <c r="B49" s="83" t="s">
        <v>268</v>
      </c>
      <c r="C49" s="79" t="s">
        <v>49</v>
      </c>
      <c r="D49" s="94" t="s">
        <v>128</v>
      </c>
      <c r="E49" s="73">
        <v>212160</v>
      </c>
      <c r="F49" s="77">
        <v>2285</v>
      </c>
      <c r="G49" s="73">
        <v>1644</v>
      </c>
      <c r="H49" s="73">
        <v>2900</v>
      </c>
      <c r="I49" s="73">
        <v>1751</v>
      </c>
      <c r="J49" s="73">
        <v>1357</v>
      </c>
      <c r="K49" s="73">
        <v>2133</v>
      </c>
      <c r="L49" s="73">
        <v>1582</v>
      </c>
      <c r="M49" s="73">
        <v>1215</v>
      </c>
      <c r="N49" s="82">
        <v>1939</v>
      </c>
      <c r="O49" s="74">
        <f t="shared" si="1"/>
        <v>10.770173453996984</v>
      </c>
      <c r="P49" s="74">
        <f t="shared" si="2"/>
        <v>7.748868778280543</v>
      </c>
      <c r="Q49" s="74">
        <f t="shared" si="3"/>
        <v>13.66892911010558</v>
      </c>
      <c r="R49" s="74">
        <f t="shared" si="4"/>
        <v>8.2532051282051277</v>
      </c>
      <c r="S49" s="74">
        <f t="shared" si="5"/>
        <v>6.3961161387631975</v>
      </c>
      <c r="T49" s="74">
        <f t="shared" si="6"/>
        <v>10.053733031674209</v>
      </c>
      <c r="U49" s="74">
        <f t="shared" si="7"/>
        <v>7.456636500754148</v>
      </c>
      <c r="V49" s="74">
        <f t="shared" si="8"/>
        <v>5.7268099547511309</v>
      </c>
      <c r="W49" s="76">
        <f t="shared" si="9"/>
        <v>9.1393288084464555</v>
      </c>
    </row>
    <row r="50" spans="1:23" x14ac:dyDescent="0.45">
      <c r="A50" s="83" t="s">
        <v>244</v>
      </c>
      <c r="B50" s="83" t="s">
        <v>269</v>
      </c>
      <c r="C50" s="79" t="s">
        <v>49</v>
      </c>
      <c r="D50" s="94" t="s">
        <v>134</v>
      </c>
      <c r="E50" s="73">
        <v>140759</v>
      </c>
      <c r="F50" s="77">
        <v>746</v>
      </c>
      <c r="G50" s="73">
        <v>365</v>
      </c>
      <c r="H50" s="73">
        <v>1144</v>
      </c>
      <c r="I50" s="73">
        <v>591</v>
      </c>
      <c r="J50" s="73">
        <v>332</v>
      </c>
      <c r="K50" s="73">
        <v>826</v>
      </c>
      <c r="L50" s="73">
        <v>561</v>
      </c>
      <c r="M50" s="73">
        <v>335</v>
      </c>
      <c r="N50" s="82">
        <v>793</v>
      </c>
      <c r="O50" s="74">
        <f t="shared" si="1"/>
        <v>5.299838731448788</v>
      </c>
      <c r="P50" s="74">
        <f t="shared" si="2"/>
        <v>2.5930846340198497</v>
      </c>
      <c r="Q50" s="74">
        <f t="shared" si="3"/>
        <v>8.1273666337498849</v>
      </c>
      <c r="R50" s="74">
        <f t="shared" si="4"/>
        <v>4.1986658046732357</v>
      </c>
      <c r="S50" s="74">
        <f t="shared" si="5"/>
        <v>2.3586413657386029</v>
      </c>
      <c r="T50" s="74">
        <f t="shared" si="6"/>
        <v>5.868186048494235</v>
      </c>
      <c r="U50" s="74">
        <f t="shared" si="7"/>
        <v>3.9855355607811931</v>
      </c>
      <c r="V50" s="74">
        <f t="shared" si="8"/>
        <v>2.3799543901278071</v>
      </c>
      <c r="W50" s="76">
        <f t="shared" si="9"/>
        <v>5.6337427802129882</v>
      </c>
    </row>
    <row r="51" spans="1:23" x14ac:dyDescent="0.45">
      <c r="A51" s="83" t="s">
        <v>244</v>
      </c>
      <c r="B51" s="83" t="s">
        <v>270</v>
      </c>
      <c r="C51" s="79" t="s">
        <v>49</v>
      </c>
      <c r="D51" s="94" t="s">
        <v>138</v>
      </c>
      <c r="E51" s="73">
        <v>246734</v>
      </c>
      <c r="F51" s="77">
        <v>2805</v>
      </c>
      <c r="G51" s="73">
        <v>1990</v>
      </c>
      <c r="H51" s="73">
        <v>3563</v>
      </c>
      <c r="I51" s="73">
        <v>2263</v>
      </c>
      <c r="J51" s="73">
        <v>1753</v>
      </c>
      <c r="K51" s="73">
        <v>2789</v>
      </c>
      <c r="L51" s="73">
        <v>1809</v>
      </c>
      <c r="M51" s="73">
        <v>1347</v>
      </c>
      <c r="N51" s="82">
        <v>2239</v>
      </c>
      <c r="O51" s="74">
        <f t="shared" si="1"/>
        <v>11.368518323376593</v>
      </c>
      <c r="P51" s="74">
        <f t="shared" si="2"/>
        <v>8.0653659406486327</v>
      </c>
      <c r="Q51" s="74">
        <f t="shared" si="3"/>
        <v>14.440652686699035</v>
      </c>
      <c r="R51" s="74">
        <f t="shared" si="4"/>
        <v>9.1718206651697773</v>
      </c>
      <c r="S51" s="74">
        <f t="shared" si="5"/>
        <v>7.1048173336467615</v>
      </c>
      <c r="T51" s="74">
        <f t="shared" si="6"/>
        <v>11.303671160034693</v>
      </c>
      <c r="U51" s="74">
        <f t="shared" si="7"/>
        <v>7.3317824053434064</v>
      </c>
      <c r="V51" s="74">
        <f t="shared" si="8"/>
        <v>5.4593205638460853</v>
      </c>
      <c r="W51" s="76">
        <f t="shared" si="9"/>
        <v>9.0745499201569295</v>
      </c>
    </row>
    <row r="52" spans="1:23" x14ac:dyDescent="0.45">
      <c r="A52" s="83" t="s">
        <v>244</v>
      </c>
      <c r="B52" s="83" t="s">
        <v>271</v>
      </c>
      <c r="C52" s="79" t="s">
        <v>49</v>
      </c>
      <c r="D52" s="94" t="s">
        <v>156</v>
      </c>
      <c r="E52" s="73">
        <v>199954</v>
      </c>
      <c r="F52" s="77">
        <v>1486</v>
      </c>
      <c r="G52" s="73">
        <v>1174</v>
      </c>
      <c r="H52" s="73">
        <v>2231</v>
      </c>
      <c r="I52" s="73">
        <v>1210</v>
      </c>
      <c r="J52" s="73">
        <v>975</v>
      </c>
      <c r="K52" s="73">
        <v>1847</v>
      </c>
      <c r="L52" s="73">
        <v>859</v>
      </c>
      <c r="M52" s="73">
        <v>648</v>
      </c>
      <c r="N52" s="82">
        <v>1177</v>
      </c>
      <c r="O52" s="74">
        <f t="shared" si="1"/>
        <v>7.4317092931374216</v>
      </c>
      <c r="P52" s="74">
        <f t="shared" si="2"/>
        <v>5.8713504105944372</v>
      </c>
      <c r="Q52" s="74">
        <f t="shared" si="3"/>
        <v>11.157566240235255</v>
      </c>
      <c r="R52" s="74">
        <f t="shared" si="4"/>
        <v>6.051391820118627</v>
      </c>
      <c r="S52" s="74">
        <f t="shared" si="5"/>
        <v>4.8761215079468272</v>
      </c>
      <c r="T52" s="74">
        <f t="shared" si="6"/>
        <v>9.2371245386438883</v>
      </c>
      <c r="U52" s="74">
        <f t="shared" si="7"/>
        <v>4.2959880772577694</v>
      </c>
      <c r="V52" s="74">
        <f t="shared" si="8"/>
        <v>3.2407453714354304</v>
      </c>
      <c r="W52" s="76">
        <f t="shared" si="9"/>
        <v>5.8863538613881197</v>
      </c>
    </row>
    <row r="53" spans="1:23" x14ac:dyDescent="0.45">
      <c r="A53" s="83" t="s">
        <v>244</v>
      </c>
      <c r="B53" s="83" t="s">
        <v>272</v>
      </c>
      <c r="C53" s="79" t="s">
        <v>49</v>
      </c>
      <c r="D53" s="94" t="s">
        <v>158</v>
      </c>
      <c r="E53" s="73">
        <v>126882</v>
      </c>
      <c r="F53" s="77">
        <v>623</v>
      </c>
      <c r="G53" s="73">
        <v>494</v>
      </c>
      <c r="H53" s="73">
        <v>848</v>
      </c>
      <c r="I53" s="73">
        <v>601</v>
      </c>
      <c r="J53" s="73">
        <v>459</v>
      </c>
      <c r="K53" s="73">
        <v>873</v>
      </c>
      <c r="L53" s="73">
        <v>311</v>
      </c>
      <c r="M53" s="73">
        <v>235</v>
      </c>
      <c r="N53" s="82">
        <v>481</v>
      </c>
      <c r="O53" s="74">
        <f t="shared" si="1"/>
        <v>4.9100739269557545</v>
      </c>
      <c r="P53" s="74">
        <f t="shared" si="2"/>
        <v>3.8933812518718183</v>
      </c>
      <c r="Q53" s="74">
        <f t="shared" si="3"/>
        <v>6.6833751044277356</v>
      </c>
      <c r="R53" s="74">
        <f t="shared" si="4"/>
        <v>4.7366844784918278</v>
      </c>
      <c r="S53" s="74">
        <f t="shared" si="5"/>
        <v>3.617534402042843</v>
      </c>
      <c r="T53" s="74">
        <f t="shared" si="6"/>
        <v>6.8804085685912897</v>
      </c>
      <c r="U53" s="74">
        <f t="shared" si="7"/>
        <v>2.4510962941946062</v>
      </c>
      <c r="V53" s="74">
        <f t="shared" si="8"/>
        <v>1.8521145631374032</v>
      </c>
      <c r="W53" s="76">
        <f t="shared" si="9"/>
        <v>3.7909238505067697</v>
      </c>
    </row>
    <row r="54" spans="1:23" x14ac:dyDescent="0.45">
      <c r="A54" s="83" t="s">
        <v>244</v>
      </c>
      <c r="B54" s="83" t="s">
        <v>273</v>
      </c>
      <c r="C54" s="79" t="s">
        <v>49</v>
      </c>
      <c r="D54" s="94" t="s">
        <v>174</v>
      </c>
      <c r="E54" s="73">
        <v>231281</v>
      </c>
      <c r="F54" s="77">
        <v>2492</v>
      </c>
      <c r="G54" s="73">
        <v>1843</v>
      </c>
      <c r="H54" s="73">
        <v>3184</v>
      </c>
      <c r="I54" s="73">
        <v>1980</v>
      </c>
      <c r="J54" s="73">
        <v>1530</v>
      </c>
      <c r="K54" s="73">
        <v>2430</v>
      </c>
      <c r="L54" s="73">
        <v>1635</v>
      </c>
      <c r="M54" s="73">
        <v>1252</v>
      </c>
      <c r="N54" s="82">
        <v>2009</v>
      </c>
      <c r="O54" s="74">
        <f t="shared" si="1"/>
        <v>10.774771814372992</v>
      </c>
      <c r="P54" s="74">
        <f t="shared" si="2"/>
        <v>7.9686614983504915</v>
      </c>
      <c r="Q54" s="74">
        <f t="shared" si="3"/>
        <v>13.76680315287464</v>
      </c>
      <c r="R54" s="74">
        <f t="shared" si="4"/>
        <v>8.5610145234584767</v>
      </c>
      <c r="S54" s="74">
        <f t="shared" si="5"/>
        <v>6.615329404490641</v>
      </c>
      <c r="T54" s="74">
        <f t="shared" si="6"/>
        <v>10.506699642426312</v>
      </c>
      <c r="U54" s="74">
        <f t="shared" si="7"/>
        <v>7.0693225989164699</v>
      </c>
      <c r="V54" s="74">
        <f t="shared" si="8"/>
        <v>5.4133283754394004</v>
      </c>
      <c r="W54" s="76">
        <f t="shared" si="9"/>
        <v>8.686403120014182</v>
      </c>
    </row>
    <row r="55" spans="1:23" x14ac:dyDescent="0.45">
      <c r="A55" s="83" t="s">
        <v>244</v>
      </c>
      <c r="B55" s="83" t="s">
        <v>274</v>
      </c>
      <c r="C55" s="79" t="s">
        <v>49</v>
      </c>
      <c r="D55" s="94" t="s">
        <v>183</v>
      </c>
      <c r="E55" s="73">
        <v>131591</v>
      </c>
      <c r="F55" s="77">
        <v>886</v>
      </c>
      <c r="G55" s="73">
        <v>670</v>
      </c>
      <c r="H55" s="73">
        <v>1310</v>
      </c>
      <c r="I55" s="73">
        <v>609</v>
      </c>
      <c r="J55" s="73">
        <v>492</v>
      </c>
      <c r="K55" s="73">
        <v>804</v>
      </c>
      <c r="L55" s="73">
        <v>526</v>
      </c>
      <c r="M55" s="73">
        <v>307</v>
      </c>
      <c r="N55" s="82">
        <v>754</v>
      </c>
      <c r="O55" s="74">
        <f t="shared" si="1"/>
        <v>6.7329832587334995</v>
      </c>
      <c r="P55" s="74">
        <f t="shared" si="2"/>
        <v>5.0915336155208184</v>
      </c>
      <c r="Q55" s="74">
        <f t="shared" si="3"/>
        <v>9.955088113928765</v>
      </c>
      <c r="R55" s="74">
        <f t="shared" si="4"/>
        <v>4.6279760773913114</v>
      </c>
      <c r="S55" s="74">
        <f t="shared" si="5"/>
        <v>3.7388575206511083</v>
      </c>
      <c r="T55" s="74">
        <f t="shared" si="6"/>
        <v>6.1098403386249824</v>
      </c>
      <c r="U55" s="74">
        <f t="shared" si="7"/>
        <v>3.997233853379031</v>
      </c>
      <c r="V55" s="74">
        <f t="shared" si="8"/>
        <v>2.3329862984550616</v>
      </c>
      <c r="W55" s="76">
        <f t="shared" si="9"/>
        <v>5.7298751434368613</v>
      </c>
    </row>
    <row r="56" spans="1:23" x14ac:dyDescent="0.45">
      <c r="A56" s="83" t="s">
        <v>244</v>
      </c>
      <c r="B56" s="83" t="s">
        <v>275</v>
      </c>
      <c r="C56" s="79" t="s">
        <v>49</v>
      </c>
      <c r="D56" s="94" t="s">
        <v>189</v>
      </c>
      <c r="E56" s="73">
        <v>224996</v>
      </c>
      <c r="F56" s="77">
        <v>3244</v>
      </c>
      <c r="G56" s="73">
        <v>2567</v>
      </c>
      <c r="H56" s="73">
        <v>3911</v>
      </c>
      <c r="I56" s="73">
        <v>2566</v>
      </c>
      <c r="J56" s="73">
        <v>2152</v>
      </c>
      <c r="K56" s="73">
        <v>2972</v>
      </c>
      <c r="L56" s="73">
        <v>2300</v>
      </c>
      <c r="M56" s="73">
        <v>1857</v>
      </c>
      <c r="N56" s="82">
        <v>2707</v>
      </c>
      <c r="O56" s="74">
        <f t="shared" si="1"/>
        <v>14.418034098383972</v>
      </c>
      <c r="P56" s="74">
        <f t="shared" si="2"/>
        <v>11.409091717186083</v>
      </c>
      <c r="Q56" s="74">
        <f t="shared" si="3"/>
        <v>17.382531244999914</v>
      </c>
      <c r="R56" s="74">
        <f t="shared" si="4"/>
        <v>11.404647193727888</v>
      </c>
      <c r="S56" s="74">
        <f t="shared" si="5"/>
        <v>9.5646144820352355</v>
      </c>
      <c r="T56" s="74">
        <f t="shared" si="6"/>
        <v>13.209123717754983</v>
      </c>
      <c r="U56" s="74">
        <f t="shared" si="7"/>
        <v>10.222403953848067</v>
      </c>
      <c r="V56" s="74">
        <f t="shared" si="8"/>
        <v>8.2534800618677675</v>
      </c>
      <c r="W56" s="76">
        <f t="shared" si="9"/>
        <v>12.031325001333357</v>
      </c>
    </row>
    <row r="57" spans="1:23" x14ac:dyDescent="0.45">
      <c r="A57" s="83" t="s">
        <v>244</v>
      </c>
      <c r="B57" s="83" t="s">
        <v>276</v>
      </c>
      <c r="C57" s="79" t="s">
        <v>49</v>
      </c>
      <c r="D57" s="94" t="s">
        <v>193</v>
      </c>
      <c r="E57" s="73">
        <v>188772</v>
      </c>
      <c r="F57" s="77">
        <v>1440</v>
      </c>
      <c r="G57" s="73">
        <v>871</v>
      </c>
      <c r="H57" s="73">
        <v>1984</v>
      </c>
      <c r="I57" s="73">
        <v>1181</v>
      </c>
      <c r="J57" s="73">
        <v>817</v>
      </c>
      <c r="K57" s="73">
        <v>1557</v>
      </c>
      <c r="L57" s="73">
        <v>984</v>
      </c>
      <c r="M57" s="73">
        <v>652</v>
      </c>
      <c r="N57" s="82">
        <v>1325</v>
      </c>
      <c r="O57" s="74">
        <f t="shared" si="1"/>
        <v>7.6282499523234382</v>
      </c>
      <c r="P57" s="74">
        <f t="shared" si="2"/>
        <v>4.6140317419956354</v>
      </c>
      <c r="Q57" s="74">
        <f t="shared" si="3"/>
        <v>10.510033267645625</v>
      </c>
      <c r="R57" s="74">
        <f t="shared" si="4"/>
        <v>6.2562244400652638</v>
      </c>
      <c r="S57" s="74">
        <f t="shared" si="5"/>
        <v>4.3279723687835059</v>
      </c>
      <c r="T57" s="74">
        <f t="shared" si="6"/>
        <v>8.2480452609497181</v>
      </c>
      <c r="U57" s="74">
        <f t="shared" si="7"/>
        <v>5.2126374674210156</v>
      </c>
      <c r="V57" s="74">
        <f t="shared" si="8"/>
        <v>3.4539020617464455</v>
      </c>
      <c r="W57" s="76">
        <f t="shared" si="9"/>
        <v>7.0190494352976076</v>
      </c>
    </row>
    <row r="58" spans="1:23" x14ac:dyDescent="0.45">
      <c r="A58" s="83" t="s">
        <v>244</v>
      </c>
      <c r="B58" s="83" t="s">
        <v>277</v>
      </c>
      <c r="C58" s="79" t="s">
        <v>49</v>
      </c>
      <c r="D58" s="94" t="s">
        <v>194</v>
      </c>
      <c r="E58" s="73">
        <v>236858</v>
      </c>
      <c r="F58" s="77">
        <v>1522</v>
      </c>
      <c r="G58" s="73">
        <v>819</v>
      </c>
      <c r="H58" s="73">
        <v>2204</v>
      </c>
      <c r="I58" s="73">
        <v>1115</v>
      </c>
      <c r="J58" s="73">
        <v>682</v>
      </c>
      <c r="K58" s="73">
        <v>1527</v>
      </c>
      <c r="L58" s="73">
        <v>1052</v>
      </c>
      <c r="M58" s="73">
        <v>647</v>
      </c>
      <c r="N58" s="82">
        <v>1445</v>
      </c>
      <c r="O58" s="74">
        <f t="shared" si="1"/>
        <v>6.4257909802497704</v>
      </c>
      <c r="P58" s="74">
        <f t="shared" si="2"/>
        <v>3.4577679453512231</v>
      </c>
      <c r="Q58" s="74">
        <f t="shared" si="3"/>
        <v>9.3051532986008496</v>
      </c>
      <c r="R58" s="74">
        <f t="shared" si="4"/>
        <v>4.7074618547821903</v>
      </c>
      <c r="S58" s="74">
        <f t="shared" si="5"/>
        <v>2.8793623183510797</v>
      </c>
      <c r="T58" s="74">
        <f t="shared" si="6"/>
        <v>6.4469006746658337</v>
      </c>
      <c r="U58" s="74">
        <f t="shared" si="7"/>
        <v>4.4414797051397885</v>
      </c>
      <c r="V58" s="74">
        <f t="shared" si="8"/>
        <v>2.7315944574386344</v>
      </c>
      <c r="W58" s="76">
        <f t="shared" si="9"/>
        <v>6.10070168624239</v>
      </c>
    </row>
    <row r="59" spans="1:23" x14ac:dyDescent="0.45">
      <c r="A59" s="83" t="s">
        <v>244</v>
      </c>
      <c r="B59" s="83" t="s">
        <v>278</v>
      </c>
      <c r="C59" s="79" t="s">
        <v>49</v>
      </c>
      <c r="D59" s="94" t="s">
        <v>199</v>
      </c>
      <c r="E59" s="73">
        <v>175211</v>
      </c>
      <c r="F59" s="77">
        <v>2142</v>
      </c>
      <c r="G59" s="73">
        <v>1718</v>
      </c>
      <c r="H59" s="73">
        <v>3082</v>
      </c>
      <c r="I59" s="73">
        <v>1047</v>
      </c>
      <c r="J59" s="73">
        <v>731</v>
      </c>
      <c r="K59" s="73">
        <v>1369</v>
      </c>
      <c r="L59" s="73">
        <v>1038</v>
      </c>
      <c r="M59" s="73">
        <v>746</v>
      </c>
      <c r="N59" s="82">
        <v>1338</v>
      </c>
      <c r="O59" s="74">
        <f t="shared" si="1"/>
        <v>12.22525982957691</v>
      </c>
      <c r="P59" s="74">
        <f t="shared" si="2"/>
        <v>9.8053204422096787</v>
      </c>
      <c r="Q59" s="74">
        <f t="shared" si="3"/>
        <v>17.590219792136338</v>
      </c>
      <c r="R59" s="74">
        <f t="shared" si="4"/>
        <v>5.9756522136167245</v>
      </c>
      <c r="S59" s="74">
        <f t="shared" si="5"/>
        <v>4.1721124815222792</v>
      </c>
      <c r="T59" s="74">
        <f t="shared" si="6"/>
        <v>7.8134363710041042</v>
      </c>
      <c r="U59" s="74">
        <f t="shared" si="7"/>
        <v>5.9242855756773265</v>
      </c>
      <c r="V59" s="74">
        <f t="shared" si="8"/>
        <v>4.2577235447546098</v>
      </c>
      <c r="W59" s="76">
        <f t="shared" si="9"/>
        <v>7.6365068403239524</v>
      </c>
    </row>
    <row r="60" spans="1:23" x14ac:dyDescent="0.45">
      <c r="A60" s="83" t="s">
        <v>279</v>
      </c>
      <c r="B60" s="83" t="s">
        <v>280</v>
      </c>
      <c r="C60" s="79" t="s">
        <v>83</v>
      </c>
      <c r="D60" s="94" t="s">
        <v>82</v>
      </c>
      <c r="E60" s="73">
        <v>332434</v>
      </c>
      <c r="F60" s="77">
        <v>2838</v>
      </c>
      <c r="G60" s="73">
        <v>2566</v>
      </c>
      <c r="H60" s="73">
        <v>3171</v>
      </c>
      <c r="I60" s="73">
        <v>2227</v>
      </c>
      <c r="J60" s="73">
        <v>2062</v>
      </c>
      <c r="K60" s="73">
        <v>2507</v>
      </c>
      <c r="L60" s="73">
        <v>884</v>
      </c>
      <c r="M60" s="73">
        <v>298</v>
      </c>
      <c r="N60" s="82">
        <v>1440</v>
      </c>
      <c r="O60" s="74">
        <f t="shared" si="1"/>
        <v>8.5370329148041417</v>
      </c>
      <c r="P60" s="74">
        <f t="shared" si="2"/>
        <v>7.7188253909046605</v>
      </c>
      <c r="Q60" s="74">
        <f t="shared" si="3"/>
        <v>9.5387355084016683</v>
      </c>
      <c r="R60" s="74">
        <f t="shared" si="4"/>
        <v>6.6990741019269988</v>
      </c>
      <c r="S60" s="74">
        <f t="shared" si="5"/>
        <v>6.20273497897327</v>
      </c>
      <c r="T60" s="74">
        <f t="shared" si="6"/>
        <v>7.5413465529999941</v>
      </c>
      <c r="U60" s="74">
        <f t="shared" si="7"/>
        <v>2.6591744526733128</v>
      </c>
      <c r="V60" s="74">
        <f t="shared" si="8"/>
        <v>0.8964185372134017</v>
      </c>
      <c r="W60" s="76">
        <f t="shared" si="9"/>
        <v>4.3316868912325459</v>
      </c>
    </row>
    <row r="61" spans="1:23" x14ac:dyDescent="0.45">
      <c r="A61" s="83" t="s">
        <v>279</v>
      </c>
      <c r="B61" s="83" t="s">
        <v>281</v>
      </c>
      <c r="C61" s="79" t="s">
        <v>83</v>
      </c>
      <c r="D61" s="94" t="s">
        <v>87</v>
      </c>
      <c r="E61" s="73">
        <v>66462</v>
      </c>
      <c r="F61" s="77">
        <v>877</v>
      </c>
      <c r="G61" s="73">
        <v>732</v>
      </c>
      <c r="H61" s="73">
        <v>1144</v>
      </c>
      <c r="I61" s="73">
        <v>681</v>
      </c>
      <c r="J61" s="73">
        <v>556</v>
      </c>
      <c r="K61" s="73">
        <v>801</v>
      </c>
      <c r="L61" s="73">
        <v>227</v>
      </c>
      <c r="M61" s="73">
        <v>109</v>
      </c>
      <c r="N61" s="82">
        <v>343</v>
      </c>
      <c r="O61" s="74">
        <f t="shared" si="1"/>
        <v>13.195510216364237</v>
      </c>
      <c r="P61" s="74">
        <f t="shared" si="2"/>
        <v>11.013812404080527</v>
      </c>
      <c r="Q61" s="74">
        <f t="shared" si="3"/>
        <v>17.212843429328036</v>
      </c>
      <c r="R61" s="74">
        <f t="shared" si="4"/>
        <v>10.246456621829015</v>
      </c>
      <c r="S61" s="74">
        <f t="shared" si="5"/>
        <v>8.3656826457223676</v>
      </c>
      <c r="T61" s="74">
        <f t="shared" si="6"/>
        <v>12.051999638891397</v>
      </c>
      <c r="U61" s="74">
        <f t="shared" si="7"/>
        <v>3.415485540609672</v>
      </c>
      <c r="V61" s="74">
        <f t="shared" si="8"/>
        <v>1.6400349071649967</v>
      </c>
      <c r="W61" s="76">
        <f t="shared" si="9"/>
        <v>5.1608437904366404</v>
      </c>
    </row>
    <row r="62" spans="1:23" x14ac:dyDescent="0.45">
      <c r="A62" s="83" t="s">
        <v>282</v>
      </c>
      <c r="B62" s="83" t="s">
        <v>283</v>
      </c>
      <c r="C62" s="79" t="s">
        <v>83</v>
      </c>
      <c r="D62" s="94" t="s">
        <v>100</v>
      </c>
      <c r="E62" s="73">
        <v>130404</v>
      </c>
      <c r="F62" s="77">
        <v>1850</v>
      </c>
      <c r="G62" s="73">
        <v>1642</v>
      </c>
      <c r="H62" s="73">
        <v>2291</v>
      </c>
      <c r="I62" s="73">
        <v>1635</v>
      </c>
      <c r="J62" s="73">
        <v>1387</v>
      </c>
      <c r="K62" s="73">
        <v>1865</v>
      </c>
      <c r="L62" s="73">
        <v>500</v>
      </c>
      <c r="M62" s="73">
        <v>273</v>
      </c>
      <c r="N62" s="82">
        <v>732</v>
      </c>
      <c r="O62" s="74">
        <f t="shared" si="1"/>
        <v>14.186681390141407</v>
      </c>
      <c r="P62" s="74">
        <f t="shared" si="2"/>
        <v>12.591638293303888</v>
      </c>
      <c r="Q62" s="74">
        <f t="shared" si="3"/>
        <v>17.568479494494035</v>
      </c>
      <c r="R62" s="74">
        <f t="shared" si="4"/>
        <v>12.537958958314162</v>
      </c>
      <c r="S62" s="74">
        <f t="shared" si="5"/>
        <v>10.636176804392504</v>
      </c>
      <c r="T62" s="74">
        <f t="shared" si="6"/>
        <v>14.301708536547959</v>
      </c>
      <c r="U62" s="74">
        <f t="shared" si="7"/>
        <v>3.8342382135517314</v>
      </c>
      <c r="V62" s="74">
        <f t="shared" si="8"/>
        <v>2.0934940645992453</v>
      </c>
      <c r="W62" s="76">
        <f t="shared" si="9"/>
        <v>5.6133247446397343</v>
      </c>
    </row>
    <row r="63" spans="1:23" x14ac:dyDescent="0.45">
      <c r="A63" s="83" t="s">
        <v>284</v>
      </c>
      <c r="B63" s="83" t="s">
        <v>285</v>
      </c>
      <c r="C63" s="79" t="s">
        <v>83</v>
      </c>
      <c r="D63" s="94" t="s">
        <v>109</v>
      </c>
      <c r="E63" s="73">
        <v>58756</v>
      </c>
      <c r="F63" s="77">
        <v>1212</v>
      </c>
      <c r="G63" s="73">
        <v>973</v>
      </c>
      <c r="H63" s="73">
        <v>1687</v>
      </c>
      <c r="I63" s="73">
        <v>1018</v>
      </c>
      <c r="J63" s="73">
        <v>866</v>
      </c>
      <c r="K63" s="73">
        <v>1473</v>
      </c>
      <c r="L63" s="73">
        <v>263</v>
      </c>
      <c r="M63" s="73">
        <v>161</v>
      </c>
      <c r="N63" s="82">
        <v>371</v>
      </c>
      <c r="O63" s="74">
        <f t="shared" si="1"/>
        <v>20.627680577302744</v>
      </c>
      <c r="P63" s="74">
        <f t="shared" si="2"/>
        <v>16.560010892504593</v>
      </c>
      <c r="Q63" s="74">
        <f t="shared" si="3"/>
        <v>28.711961331608688</v>
      </c>
      <c r="R63" s="74">
        <f t="shared" si="4"/>
        <v>17.325890121859892</v>
      </c>
      <c r="S63" s="74">
        <f t="shared" si="5"/>
        <v>14.738920280481993</v>
      </c>
      <c r="T63" s="74">
        <f t="shared" si="6"/>
        <v>25.069780107563481</v>
      </c>
      <c r="U63" s="74">
        <f t="shared" si="7"/>
        <v>4.4761386071209754</v>
      </c>
      <c r="V63" s="74">
        <f t="shared" si="8"/>
        <v>2.7401456872489618</v>
      </c>
      <c r="W63" s="76">
        <f t="shared" si="9"/>
        <v>6.3142487575736945</v>
      </c>
    </row>
    <row r="64" spans="1:23" x14ac:dyDescent="0.45">
      <c r="A64" s="83" t="s">
        <v>284</v>
      </c>
      <c r="B64" s="83" t="s">
        <v>286</v>
      </c>
      <c r="C64" s="79" t="s">
        <v>83</v>
      </c>
      <c r="D64" s="94" t="s">
        <v>135</v>
      </c>
      <c r="E64" s="73">
        <v>90750</v>
      </c>
      <c r="F64" s="77">
        <v>2315</v>
      </c>
      <c r="G64" s="73">
        <v>2034</v>
      </c>
      <c r="H64" s="73">
        <v>2608</v>
      </c>
      <c r="I64" s="73">
        <v>1992</v>
      </c>
      <c r="J64" s="73">
        <v>1815</v>
      </c>
      <c r="K64" s="73">
        <v>2183</v>
      </c>
      <c r="L64" s="73">
        <v>858</v>
      </c>
      <c r="M64" s="73">
        <v>677</v>
      </c>
      <c r="N64" s="82">
        <v>1040</v>
      </c>
      <c r="O64" s="74">
        <f t="shared" si="1"/>
        <v>25.509641873278238</v>
      </c>
      <c r="P64" s="74">
        <f t="shared" si="2"/>
        <v>22.41322314049587</v>
      </c>
      <c r="Q64" s="74">
        <f t="shared" si="3"/>
        <v>28.738292011019286</v>
      </c>
      <c r="R64" s="74">
        <f t="shared" si="4"/>
        <v>21.950413223140494</v>
      </c>
      <c r="S64" s="74">
        <f t="shared" si="5"/>
        <v>20</v>
      </c>
      <c r="T64" s="74">
        <f t="shared" si="6"/>
        <v>24.055096418732784</v>
      </c>
      <c r="U64" s="74">
        <f t="shared" si="7"/>
        <v>9.454545454545455</v>
      </c>
      <c r="V64" s="74">
        <f t="shared" si="8"/>
        <v>7.4600550964187322</v>
      </c>
      <c r="W64" s="76">
        <f t="shared" si="9"/>
        <v>11.460055096418733</v>
      </c>
    </row>
    <row r="65" spans="1:23" x14ac:dyDescent="0.45">
      <c r="A65" s="83" t="s">
        <v>282</v>
      </c>
      <c r="B65" s="83" t="s">
        <v>287</v>
      </c>
      <c r="C65" s="79" t="s">
        <v>83</v>
      </c>
      <c r="D65" s="94" t="s">
        <v>137</v>
      </c>
      <c r="E65" s="73">
        <v>203191</v>
      </c>
      <c r="F65" s="77">
        <v>2174</v>
      </c>
      <c r="G65" s="73">
        <v>1982</v>
      </c>
      <c r="H65" s="73">
        <v>2559</v>
      </c>
      <c r="I65" s="73">
        <v>2154</v>
      </c>
      <c r="J65" s="73">
        <v>1915</v>
      </c>
      <c r="K65" s="73">
        <v>2675</v>
      </c>
      <c r="L65" s="73">
        <v>859</v>
      </c>
      <c r="M65" s="73">
        <v>602</v>
      </c>
      <c r="N65" s="82">
        <v>1333</v>
      </c>
      <c r="O65" s="74">
        <f t="shared" si="1"/>
        <v>10.699292783637071</v>
      </c>
      <c r="P65" s="74">
        <f t="shared" si="2"/>
        <v>9.7543690419359113</v>
      </c>
      <c r="Q65" s="74">
        <f t="shared" si="3"/>
        <v>12.594061744860745</v>
      </c>
      <c r="R65" s="74">
        <f t="shared" si="4"/>
        <v>10.600863227209866</v>
      </c>
      <c r="S65" s="74">
        <f t="shared" si="5"/>
        <v>9.4246300279047794</v>
      </c>
      <c r="T65" s="74">
        <f t="shared" si="6"/>
        <v>13.16495317213853</v>
      </c>
      <c r="U65" s="74">
        <f t="shared" si="7"/>
        <v>4.2275494485484097</v>
      </c>
      <c r="V65" s="74">
        <f t="shared" si="8"/>
        <v>2.962729648458839</v>
      </c>
      <c r="W65" s="76">
        <f t="shared" si="9"/>
        <v>6.5603299358731437</v>
      </c>
    </row>
    <row r="66" spans="1:23" x14ac:dyDescent="0.45">
      <c r="A66" s="83" t="s">
        <v>282</v>
      </c>
      <c r="B66" s="83" t="s">
        <v>288</v>
      </c>
      <c r="C66" s="79" t="s">
        <v>83</v>
      </c>
      <c r="D66" s="94" t="s">
        <v>143</v>
      </c>
      <c r="E66" s="73">
        <v>129524</v>
      </c>
      <c r="F66" s="77">
        <v>1030</v>
      </c>
      <c r="G66" s="73">
        <v>880</v>
      </c>
      <c r="H66" s="73">
        <v>1263</v>
      </c>
      <c r="I66" s="73">
        <v>886</v>
      </c>
      <c r="J66" s="73">
        <v>766</v>
      </c>
      <c r="K66" s="73">
        <v>1130</v>
      </c>
      <c r="L66" s="73">
        <v>368</v>
      </c>
      <c r="M66" s="73">
        <v>193</v>
      </c>
      <c r="N66" s="82">
        <v>808</v>
      </c>
      <c r="O66" s="74">
        <f t="shared" si="1"/>
        <v>7.9521941879497247</v>
      </c>
      <c r="P66" s="74">
        <f t="shared" si="2"/>
        <v>6.7941076557240354</v>
      </c>
      <c r="Q66" s="74">
        <f t="shared" si="3"/>
        <v>9.7510886013402924</v>
      </c>
      <c r="R66" s="74">
        <f t="shared" si="4"/>
        <v>6.8404311170130638</v>
      </c>
      <c r="S66" s="74">
        <f t="shared" si="5"/>
        <v>5.9139618912325131</v>
      </c>
      <c r="T66" s="74">
        <f t="shared" si="6"/>
        <v>8.7242518761001833</v>
      </c>
      <c r="U66" s="74">
        <f t="shared" si="7"/>
        <v>2.8411722923936877</v>
      </c>
      <c r="V66" s="74">
        <f t="shared" si="8"/>
        <v>1.4900713381303852</v>
      </c>
      <c r="W66" s="76">
        <f t="shared" si="9"/>
        <v>6.2382261202557059</v>
      </c>
    </row>
    <row r="67" spans="1:23" x14ac:dyDescent="0.45">
      <c r="A67" s="83" t="s">
        <v>282</v>
      </c>
      <c r="B67" s="83" t="s">
        <v>289</v>
      </c>
      <c r="C67" s="79" t="s">
        <v>83</v>
      </c>
      <c r="D67" s="94" t="s">
        <v>146</v>
      </c>
      <c r="E67" s="73">
        <v>194228</v>
      </c>
      <c r="F67" s="77">
        <v>1655</v>
      </c>
      <c r="G67" s="73">
        <v>1131</v>
      </c>
      <c r="H67" s="73">
        <v>2260</v>
      </c>
      <c r="I67" s="73">
        <v>1286</v>
      </c>
      <c r="J67" s="73">
        <v>1140</v>
      </c>
      <c r="K67" s="73">
        <v>1541</v>
      </c>
      <c r="L67" s="73">
        <v>514</v>
      </c>
      <c r="M67" s="73">
        <v>226</v>
      </c>
      <c r="N67" s="82">
        <v>1459</v>
      </c>
      <c r="O67" s="74">
        <f t="shared" si="1"/>
        <v>8.5209135655003383</v>
      </c>
      <c r="P67" s="74">
        <f t="shared" si="2"/>
        <v>5.8230533187799898</v>
      </c>
      <c r="Q67" s="74">
        <f t="shared" si="3"/>
        <v>11.635809461045781</v>
      </c>
      <c r="R67" s="74">
        <f t="shared" si="4"/>
        <v>6.6210844986304753</v>
      </c>
      <c r="S67" s="74">
        <f t="shared" si="5"/>
        <v>5.8693906130938895</v>
      </c>
      <c r="T67" s="74">
        <f t="shared" si="6"/>
        <v>7.9339745041909513</v>
      </c>
      <c r="U67" s="74">
        <f t="shared" si="7"/>
        <v>2.6463743641493505</v>
      </c>
      <c r="V67" s="74">
        <f t="shared" si="8"/>
        <v>1.1635809461045781</v>
      </c>
      <c r="W67" s="76">
        <f t="shared" si="9"/>
        <v>7.5117902671087586</v>
      </c>
    </row>
    <row r="68" spans="1:23" x14ac:dyDescent="0.45">
      <c r="A68" s="83" t="s">
        <v>284</v>
      </c>
      <c r="B68" s="83" t="s">
        <v>290</v>
      </c>
      <c r="C68" s="79" t="s">
        <v>83</v>
      </c>
      <c r="D68" s="94" t="s">
        <v>157</v>
      </c>
      <c r="E68" s="73">
        <v>83097</v>
      </c>
      <c r="F68" s="77">
        <v>918</v>
      </c>
      <c r="G68" s="73">
        <v>814</v>
      </c>
      <c r="H68" s="73">
        <v>1074</v>
      </c>
      <c r="I68" s="73">
        <v>859</v>
      </c>
      <c r="J68" s="73">
        <v>693</v>
      </c>
      <c r="K68" s="73">
        <v>1007</v>
      </c>
      <c r="L68" s="73">
        <v>388</v>
      </c>
      <c r="M68" s="73">
        <v>232</v>
      </c>
      <c r="N68" s="82">
        <v>703</v>
      </c>
      <c r="O68" s="74">
        <f t="shared" si="1"/>
        <v>11.047330228528105</v>
      </c>
      <c r="P68" s="74">
        <f t="shared" si="2"/>
        <v>9.7957808344464894</v>
      </c>
      <c r="Q68" s="74">
        <f t="shared" si="3"/>
        <v>12.924654319650529</v>
      </c>
      <c r="R68" s="74">
        <f t="shared" si="4"/>
        <v>10.337316629962574</v>
      </c>
      <c r="S68" s="74">
        <f t="shared" si="5"/>
        <v>8.3396512509476874</v>
      </c>
      <c r="T68" s="74">
        <f t="shared" si="6"/>
        <v>12.118367690771027</v>
      </c>
      <c r="U68" s="74">
        <f t="shared" si="7"/>
        <v>4.6692419702275654</v>
      </c>
      <c r="V68" s="74">
        <f t="shared" si="8"/>
        <v>2.7919178791051422</v>
      </c>
      <c r="W68" s="76">
        <f t="shared" si="9"/>
        <v>8.4599925388401509</v>
      </c>
    </row>
    <row r="69" spans="1:23" x14ac:dyDescent="0.45">
      <c r="A69" s="83" t="s">
        <v>282</v>
      </c>
      <c r="B69" s="83" t="s">
        <v>291</v>
      </c>
      <c r="C69" s="79" t="s">
        <v>83</v>
      </c>
      <c r="D69" s="94" t="s">
        <v>171</v>
      </c>
      <c r="E69" s="73">
        <v>94972</v>
      </c>
      <c r="F69" s="77">
        <v>737</v>
      </c>
      <c r="G69" s="73">
        <v>656</v>
      </c>
      <c r="H69" s="73">
        <v>948</v>
      </c>
      <c r="I69" s="73">
        <v>633</v>
      </c>
      <c r="J69" s="73">
        <v>575</v>
      </c>
      <c r="K69" s="73">
        <v>776</v>
      </c>
      <c r="L69" s="73">
        <v>261</v>
      </c>
      <c r="M69" s="73">
        <v>101</v>
      </c>
      <c r="N69" s="82">
        <v>413</v>
      </c>
      <c r="O69" s="74">
        <f t="shared" si="1"/>
        <v>7.7601819483637282</v>
      </c>
      <c r="P69" s="74">
        <f t="shared" si="2"/>
        <v>6.9072989933875251</v>
      </c>
      <c r="Q69" s="74">
        <f t="shared" si="3"/>
        <v>9.9818893989807513</v>
      </c>
      <c r="R69" s="74">
        <f t="shared" si="4"/>
        <v>6.6651223518510712</v>
      </c>
      <c r="S69" s="74">
        <f t="shared" si="5"/>
        <v>6.054416038411321</v>
      </c>
      <c r="T69" s="74">
        <f t="shared" si="6"/>
        <v>8.1708292970559739</v>
      </c>
      <c r="U69" s="74">
        <f t="shared" si="7"/>
        <v>2.7481784104788778</v>
      </c>
      <c r="V69" s="74">
        <f t="shared" si="8"/>
        <v>1.0634713389209451</v>
      </c>
      <c r="W69" s="76">
        <f t="shared" si="9"/>
        <v>4.3486501284589147</v>
      </c>
    </row>
    <row r="70" spans="1:23" x14ac:dyDescent="0.45">
      <c r="A70" s="83" t="s">
        <v>284</v>
      </c>
      <c r="B70" s="83" t="s">
        <v>292</v>
      </c>
      <c r="C70" s="79" t="s">
        <v>83</v>
      </c>
      <c r="D70" s="94" t="s">
        <v>178</v>
      </c>
      <c r="E70" s="73">
        <v>125260</v>
      </c>
      <c r="F70" s="77">
        <v>1725</v>
      </c>
      <c r="G70" s="73">
        <v>1601</v>
      </c>
      <c r="H70" s="73">
        <v>1906</v>
      </c>
      <c r="I70" s="73">
        <v>1604</v>
      </c>
      <c r="J70" s="73">
        <v>1427</v>
      </c>
      <c r="K70" s="73">
        <v>2036</v>
      </c>
      <c r="L70" s="73">
        <v>911</v>
      </c>
      <c r="M70" s="73">
        <v>724</v>
      </c>
      <c r="N70" s="82">
        <v>1187</v>
      </c>
      <c r="O70" s="74">
        <f t="shared" si="1"/>
        <v>13.771355580392783</v>
      </c>
      <c r="P70" s="74">
        <f t="shared" si="2"/>
        <v>12.781414657512373</v>
      </c>
      <c r="Q70" s="74">
        <f t="shared" si="3"/>
        <v>15.216349992016605</v>
      </c>
      <c r="R70" s="74">
        <f t="shared" si="4"/>
        <v>12.805364841130448</v>
      </c>
      <c r="S70" s="74">
        <f t="shared" si="5"/>
        <v>11.392304007664059</v>
      </c>
      <c r="T70" s="74">
        <f t="shared" si="6"/>
        <v>16.25419128213316</v>
      </c>
      <c r="U70" s="74">
        <f t="shared" si="7"/>
        <v>7.2728724253552608</v>
      </c>
      <c r="V70" s="74">
        <f t="shared" si="8"/>
        <v>5.7799776464952899</v>
      </c>
      <c r="W70" s="76">
        <f t="shared" si="9"/>
        <v>9.4762893182181074</v>
      </c>
    </row>
    <row r="71" spans="1:23" x14ac:dyDescent="0.45">
      <c r="A71" s="83" t="s">
        <v>282</v>
      </c>
      <c r="B71" s="83" t="s">
        <v>293</v>
      </c>
      <c r="C71" s="79" t="s">
        <v>83</v>
      </c>
      <c r="D71" s="94" t="s">
        <v>181</v>
      </c>
      <c r="E71" s="73">
        <v>179470</v>
      </c>
      <c r="F71" s="77">
        <v>1652</v>
      </c>
      <c r="G71" s="73">
        <v>1472</v>
      </c>
      <c r="H71" s="73">
        <v>2030</v>
      </c>
      <c r="I71" s="73">
        <v>1493</v>
      </c>
      <c r="J71" s="73">
        <v>1263</v>
      </c>
      <c r="K71" s="73">
        <v>2012</v>
      </c>
      <c r="L71" s="73">
        <v>712</v>
      </c>
      <c r="M71" s="73">
        <v>393</v>
      </c>
      <c r="N71" s="82">
        <v>1007</v>
      </c>
      <c r="O71" s="74">
        <f t="shared" ref="O71:O133" si="11">F71/$E71*1000</f>
        <v>9.2048810386136957</v>
      </c>
      <c r="P71" s="74">
        <f t="shared" ref="P71:P133" si="12">G71/$E71*1000</f>
        <v>8.2019278988131727</v>
      </c>
      <c r="Q71" s="74">
        <f t="shared" ref="Q71:Q133" si="13">H71/$E71*1000</f>
        <v>11.311082632194797</v>
      </c>
      <c r="R71" s="74">
        <f t="shared" ref="R71:R133" si="14">I71/$E71*1000</f>
        <v>8.3189390984565659</v>
      </c>
      <c r="S71" s="74">
        <f t="shared" ref="S71:S133" si="15">J71/$E71*1000</f>
        <v>7.0373878642670089</v>
      </c>
      <c r="T71" s="74">
        <f t="shared" ref="T71:T133" si="16">K71/$E71*1000</f>
        <v>11.210787318214743</v>
      </c>
      <c r="U71" s="74">
        <f t="shared" ref="U71:U133" si="17">L71/$E71*1000</f>
        <v>3.9672368640998497</v>
      </c>
      <c r="V71" s="74">
        <f t="shared" ref="V71:V133" si="18">M71/$E71*1000</f>
        <v>2.1897810218978102</v>
      </c>
      <c r="W71" s="76">
        <f t="shared" ref="W71:W133" si="19">N71/$E71*1000</f>
        <v>5.6109656209951524</v>
      </c>
    </row>
    <row r="72" spans="1:23" x14ac:dyDescent="0.45">
      <c r="A72" s="83" t="s">
        <v>294</v>
      </c>
      <c r="B72" s="83" t="s">
        <v>295</v>
      </c>
      <c r="C72" s="79" t="s">
        <v>62</v>
      </c>
      <c r="D72" s="94" t="s">
        <v>61</v>
      </c>
      <c r="E72" s="73">
        <v>94925</v>
      </c>
      <c r="F72" s="77">
        <v>1788</v>
      </c>
      <c r="G72" s="73">
        <v>1517</v>
      </c>
      <c r="H72" s="73">
        <v>2398</v>
      </c>
      <c r="I72" s="73">
        <v>1194</v>
      </c>
      <c r="J72" s="73">
        <v>1011</v>
      </c>
      <c r="K72" s="73">
        <v>1380</v>
      </c>
      <c r="L72" s="73">
        <v>644</v>
      </c>
      <c r="M72" s="73">
        <v>494</v>
      </c>
      <c r="N72" s="82">
        <v>805</v>
      </c>
      <c r="O72" s="74">
        <f t="shared" si="11"/>
        <v>18.835923097181986</v>
      </c>
      <c r="P72" s="74">
        <f t="shared" si="12"/>
        <v>15.981037661311561</v>
      </c>
      <c r="Q72" s="74">
        <f t="shared" si="13"/>
        <v>25.262048986041613</v>
      </c>
      <c r="R72" s="74">
        <f t="shared" si="14"/>
        <v>12.578351329997366</v>
      </c>
      <c r="S72" s="74">
        <f t="shared" si="15"/>
        <v>10.650513563339478</v>
      </c>
      <c r="T72" s="74">
        <f t="shared" si="16"/>
        <v>14.537792994469319</v>
      </c>
      <c r="U72" s="74">
        <f t="shared" si="17"/>
        <v>6.7843033974190154</v>
      </c>
      <c r="V72" s="74">
        <f t="shared" si="18"/>
        <v>5.2041085067158281</v>
      </c>
      <c r="W72" s="76">
        <f t="shared" si="19"/>
        <v>8.4803792467737686</v>
      </c>
    </row>
    <row r="73" spans="1:23" x14ac:dyDescent="0.45">
      <c r="A73" s="83" t="s">
        <v>294</v>
      </c>
      <c r="B73" s="83" t="s">
        <v>296</v>
      </c>
      <c r="C73" s="79" t="s">
        <v>62</v>
      </c>
      <c r="D73" s="94" t="s">
        <v>63</v>
      </c>
      <c r="E73" s="73">
        <v>87496</v>
      </c>
      <c r="F73" s="77">
        <v>2052</v>
      </c>
      <c r="G73" s="73">
        <v>1809</v>
      </c>
      <c r="H73" s="73">
        <v>2401</v>
      </c>
      <c r="I73" s="73">
        <v>1802</v>
      </c>
      <c r="J73" s="73">
        <v>1609</v>
      </c>
      <c r="K73" s="73">
        <v>2120</v>
      </c>
      <c r="L73" s="73">
        <v>851</v>
      </c>
      <c r="M73" s="73">
        <v>695</v>
      </c>
      <c r="N73" s="82">
        <v>1103</v>
      </c>
      <c r="O73" s="74">
        <f t="shared" si="11"/>
        <v>23.452500685745633</v>
      </c>
      <c r="P73" s="74">
        <f t="shared" si="12"/>
        <v>20.675230867696811</v>
      </c>
      <c r="Q73" s="74">
        <f t="shared" si="13"/>
        <v>27.44125445734662</v>
      </c>
      <c r="R73" s="74">
        <f t="shared" si="14"/>
        <v>20.59522721038676</v>
      </c>
      <c r="S73" s="74">
        <f t="shared" si="15"/>
        <v>18.38941208740971</v>
      </c>
      <c r="T73" s="74">
        <f t="shared" si="16"/>
        <v>24.229679071043247</v>
      </c>
      <c r="U73" s="74">
        <f t="shared" si="17"/>
        <v>9.7261589101216046</v>
      </c>
      <c r="V73" s="74">
        <f t="shared" si="18"/>
        <v>7.9432202614976681</v>
      </c>
      <c r="W73" s="76">
        <f t="shared" si="19"/>
        <v>12.606290573283351</v>
      </c>
    </row>
    <row r="74" spans="1:23" x14ac:dyDescent="0.45">
      <c r="A74" s="83" t="s">
        <v>297</v>
      </c>
      <c r="B74" s="83" t="s">
        <v>298</v>
      </c>
      <c r="C74" s="79" t="s">
        <v>62</v>
      </c>
      <c r="D74" s="94" t="s">
        <v>64</v>
      </c>
      <c r="E74" s="73">
        <v>179350</v>
      </c>
      <c r="F74" s="77">
        <v>2240</v>
      </c>
      <c r="G74" s="73">
        <v>1714</v>
      </c>
      <c r="H74" s="73">
        <v>2756</v>
      </c>
      <c r="I74" s="73">
        <v>1900</v>
      </c>
      <c r="J74" s="73">
        <v>1528</v>
      </c>
      <c r="K74" s="73">
        <v>2236</v>
      </c>
      <c r="L74" s="73">
        <v>1293</v>
      </c>
      <c r="M74" s="73">
        <v>1014</v>
      </c>
      <c r="N74" s="82">
        <v>1671</v>
      </c>
      <c r="O74" s="74">
        <f t="shared" si="11"/>
        <v>12.489545581265681</v>
      </c>
      <c r="P74" s="74">
        <f t="shared" si="12"/>
        <v>9.5567326456649013</v>
      </c>
      <c r="Q74" s="74">
        <f t="shared" si="13"/>
        <v>15.366601616950097</v>
      </c>
      <c r="R74" s="74">
        <f t="shared" si="14"/>
        <v>10.593810984109284</v>
      </c>
      <c r="S74" s="74">
        <f t="shared" si="15"/>
        <v>8.5196543072205184</v>
      </c>
      <c r="T74" s="74">
        <f t="shared" si="16"/>
        <v>12.467242821299136</v>
      </c>
      <c r="U74" s="74">
        <f t="shared" si="17"/>
        <v>7.2093671591859492</v>
      </c>
      <c r="V74" s="74">
        <f t="shared" si="18"/>
        <v>5.6537496515193757</v>
      </c>
      <c r="W74" s="76">
        <f t="shared" si="19"/>
        <v>9.3169779760245319</v>
      </c>
    </row>
    <row r="75" spans="1:23" x14ac:dyDescent="0.45">
      <c r="A75" s="83" t="s">
        <v>297</v>
      </c>
      <c r="B75" s="83" t="s">
        <v>299</v>
      </c>
      <c r="C75" s="79" t="s">
        <v>62</v>
      </c>
      <c r="D75" s="94" t="s">
        <v>74</v>
      </c>
      <c r="E75" s="73">
        <v>118590</v>
      </c>
      <c r="F75" s="77">
        <v>1185</v>
      </c>
      <c r="G75" s="73">
        <v>996</v>
      </c>
      <c r="H75" s="73">
        <v>1477</v>
      </c>
      <c r="I75" s="73">
        <v>792</v>
      </c>
      <c r="J75" s="73">
        <v>579</v>
      </c>
      <c r="K75" s="73">
        <v>1014</v>
      </c>
      <c r="L75" s="73">
        <v>782</v>
      </c>
      <c r="M75" s="73">
        <v>606</v>
      </c>
      <c r="N75" s="82">
        <v>1065</v>
      </c>
      <c r="O75" s="74">
        <f t="shared" si="11"/>
        <v>9.9924108272198335</v>
      </c>
      <c r="P75" s="74">
        <f t="shared" si="12"/>
        <v>8.3986845433847712</v>
      </c>
      <c r="Q75" s="74">
        <f t="shared" si="13"/>
        <v>12.454675773674003</v>
      </c>
      <c r="R75" s="74">
        <f t="shared" si="14"/>
        <v>6.6784720465469265</v>
      </c>
      <c r="S75" s="74">
        <f t="shared" si="15"/>
        <v>4.8823678219074118</v>
      </c>
      <c r="T75" s="74">
        <f t="shared" si="16"/>
        <v>8.5504679989881094</v>
      </c>
      <c r="U75" s="74">
        <f t="shared" si="17"/>
        <v>6.5941479045450713</v>
      </c>
      <c r="V75" s="74">
        <f t="shared" si="18"/>
        <v>5.1100430053124208</v>
      </c>
      <c r="W75" s="76">
        <f t="shared" si="19"/>
        <v>8.9805211231975726</v>
      </c>
    </row>
    <row r="76" spans="1:23" x14ac:dyDescent="0.45">
      <c r="A76" s="83" t="s">
        <v>300</v>
      </c>
      <c r="B76" s="83" t="s">
        <v>301</v>
      </c>
      <c r="C76" s="79" t="s">
        <v>62</v>
      </c>
      <c r="D76" s="94" t="s">
        <v>78</v>
      </c>
      <c r="E76" s="73">
        <v>230660</v>
      </c>
      <c r="F76" s="77">
        <v>1398</v>
      </c>
      <c r="G76" s="73">
        <v>1241</v>
      </c>
      <c r="H76" s="73">
        <v>1658</v>
      </c>
      <c r="I76" s="73">
        <v>1283</v>
      </c>
      <c r="J76" s="73">
        <v>860</v>
      </c>
      <c r="K76" s="73">
        <v>1681</v>
      </c>
      <c r="L76" s="73">
        <v>974</v>
      </c>
      <c r="M76" s="73">
        <v>743</v>
      </c>
      <c r="N76" s="82">
        <v>1322</v>
      </c>
      <c r="O76" s="74">
        <f t="shared" ref="O76:O77" si="20">F76/$E76*1000</f>
        <v>6.0608688112373192</v>
      </c>
      <c r="P76" s="74">
        <f t="shared" ref="P76:P77" si="21">G76/$E76*1000</f>
        <v>5.3802133009624553</v>
      </c>
      <c r="Q76" s="74">
        <f t="shared" ref="Q76:Q77" si="22">H76/$E76*1000</f>
        <v>7.1880690193358188</v>
      </c>
      <c r="R76" s="74">
        <f t="shared" ref="R76:R77" si="23">I76/$E76*1000</f>
        <v>5.5622994884245207</v>
      </c>
      <c r="S76" s="74">
        <f t="shared" ref="S76:S77" si="24">J76/$E76*1000</f>
        <v>3.7284314575565767</v>
      </c>
      <c r="T76" s="74">
        <f t="shared" ref="T76:T77" si="25">K76/$E76*1000</f>
        <v>7.2877828838983785</v>
      </c>
      <c r="U76" s="74">
        <f t="shared" ref="U76:U77" si="26">L76/$E76*1000</f>
        <v>4.2226653949536113</v>
      </c>
      <c r="V76" s="74">
        <f t="shared" ref="V76:V77" si="27">M76/$E76*1000</f>
        <v>3.221191363912252</v>
      </c>
      <c r="W76" s="76">
        <f t="shared" ref="W76:W77" si="28">N76/$E76*1000</f>
        <v>5.7313795196392956</v>
      </c>
    </row>
    <row r="77" spans="1:23" x14ac:dyDescent="0.45">
      <c r="A77" s="83" t="s">
        <v>300</v>
      </c>
      <c r="B77" s="83" t="s">
        <v>302</v>
      </c>
      <c r="C77" s="79" t="s">
        <v>62</v>
      </c>
      <c r="D77" s="94" t="s">
        <v>79</v>
      </c>
      <c r="E77" s="73">
        <v>209771</v>
      </c>
      <c r="F77" s="77">
        <v>1806</v>
      </c>
      <c r="G77" s="73">
        <v>1581</v>
      </c>
      <c r="H77" s="73">
        <v>2141</v>
      </c>
      <c r="I77" s="73">
        <v>1477</v>
      </c>
      <c r="J77" s="73">
        <v>1134</v>
      </c>
      <c r="K77" s="73">
        <v>1855</v>
      </c>
      <c r="L77" s="73">
        <v>1043</v>
      </c>
      <c r="M77" s="73">
        <v>823</v>
      </c>
      <c r="N77" s="82">
        <v>1384</v>
      </c>
      <c r="O77" s="74">
        <f t="shared" si="20"/>
        <v>8.6093883329916903</v>
      </c>
      <c r="P77" s="74">
        <f t="shared" si="21"/>
        <v>7.5367901187485407</v>
      </c>
      <c r="Q77" s="74">
        <f t="shared" si="22"/>
        <v>10.206367896420382</v>
      </c>
      <c r="R77" s="74">
        <f t="shared" si="23"/>
        <v>7.0410113886094834</v>
      </c>
      <c r="S77" s="74">
        <f t="shared" si="24"/>
        <v>5.4058949997854802</v>
      </c>
      <c r="T77" s="74">
        <f t="shared" si="25"/>
        <v>8.8429763885379771</v>
      </c>
      <c r="U77" s="74">
        <f t="shared" si="26"/>
        <v>4.9720886109138061</v>
      </c>
      <c r="V77" s="74">
        <f t="shared" si="27"/>
        <v>3.9233259125427256</v>
      </c>
      <c r="W77" s="76">
        <f t="shared" si="28"/>
        <v>6.5976707933889811</v>
      </c>
    </row>
    <row r="78" spans="1:23" x14ac:dyDescent="0.45">
      <c r="A78" s="83" t="s">
        <v>303</v>
      </c>
      <c r="B78" s="83" t="s">
        <v>304</v>
      </c>
      <c r="C78" s="79" t="s">
        <v>62</v>
      </c>
      <c r="D78" s="94" t="s">
        <v>86</v>
      </c>
      <c r="E78" s="73">
        <v>304685</v>
      </c>
      <c r="F78" s="77">
        <v>2396</v>
      </c>
      <c r="G78" s="73">
        <v>2198</v>
      </c>
      <c r="H78" s="73">
        <v>2730</v>
      </c>
      <c r="I78" s="73">
        <v>2363</v>
      </c>
      <c r="J78" s="73">
        <v>2144</v>
      </c>
      <c r="K78" s="73">
        <v>2690</v>
      </c>
      <c r="L78" s="73">
        <v>630</v>
      </c>
      <c r="M78" s="73">
        <v>370</v>
      </c>
      <c r="N78" s="82">
        <v>1206</v>
      </c>
      <c r="O78" s="74">
        <f t="shared" si="11"/>
        <v>7.863859395769401</v>
      </c>
      <c r="P78" s="74">
        <f t="shared" si="12"/>
        <v>7.2140079098084904</v>
      </c>
      <c r="Q78" s="74">
        <f t="shared" si="13"/>
        <v>8.9600735185519476</v>
      </c>
      <c r="R78" s="74">
        <f t="shared" si="14"/>
        <v>7.7555508147759156</v>
      </c>
      <c r="S78" s="74">
        <f t="shared" si="15"/>
        <v>7.0367756863646065</v>
      </c>
      <c r="T78" s="74">
        <f t="shared" si="16"/>
        <v>8.828790390074996</v>
      </c>
      <c r="U78" s="74">
        <f t="shared" si="17"/>
        <v>2.067709273511988</v>
      </c>
      <c r="V78" s="74">
        <f t="shared" si="18"/>
        <v>1.2143689384118024</v>
      </c>
      <c r="W78" s="76">
        <f t="shared" si="19"/>
        <v>3.9581863235800907</v>
      </c>
    </row>
    <row r="79" spans="1:23" x14ac:dyDescent="0.45">
      <c r="A79" s="83" t="s">
        <v>300</v>
      </c>
      <c r="B79" s="83" t="s">
        <v>305</v>
      </c>
      <c r="C79" s="79" t="s">
        <v>62</v>
      </c>
      <c r="D79" s="94" t="s">
        <v>104</v>
      </c>
      <c r="E79" s="73">
        <v>81175</v>
      </c>
      <c r="F79" s="77">
        <v>654</v>
      </c>
      <c r="G79" s="73">
        <v>563</v>
      </c>
      <c r="H79" s="73">
        <v>791</v>
      </c>
      <c r="I79" s="73">
        <v>649</v>
      </c>
      <c r="J79" s="73">
        <v>504</v>
      </c>
      <c r="K79" s="73">
        <v>793</v>
      </c>
      <c r="L79" s="73">
        <v>509</v>
      </c>
      <c r="M79" s="73">
        <v>399</v>
      </c>
      <c r="N79" s="82">
        <v>732</v>
      </c>
      <c r="O79" s="74">
        <f t="shared" si="11"/>
        <v>8.0566676932553118</v>
      </c>
      <c r="P79" s="74">
        <f t="shared" si="12"/>
        <v>6.9356328919002159</v>
      </c>
      <c r="Q79" s="74">
        <f t="shared" si="13"/>
        <v>9.7443794271635369</v>
      </c>
      <c r="R79" s="74">
        <f t="shared" si="14"/>
        <v>7.9950723744995376</v>
      </c>
      <c r="S79" s="74">
        <f t="shared" si="15"/>
        <v>6.2088081305820761</v>
      </c>
      <c r="T79" s="74">
        <f t="shared" si="16"/>
        <v>9.7690175546658455</v>
      </c>
      <c r="U79" s="74">
        <f t="shared" si="17"/>
        <v>6.2704034493378504</v>
      </c>
      <c r="V79" s="74">
        <f t="shared" si="18"/>
        <v>4.9153064367108099</v>
      </c>
      <c r="W79" s="76">
        <f t="shared" si="19"/>
        <v>9.0175546658453953</v>
      </c>
    </row>
    <row r="80" spans="1:23" x14ac:dyDescent="0.45">
      <c r="A80" s="83" t="s">
        <v>306</v>
      </c>
      <c r="B80" s="83" t="s">
        <v>307</v>
      </c>
      <c r="C80" s="79" t="s">
        <v>62</v>
      </c>
      <c r="D80" s="94" t="s">
        <v>122</v>
      </c>
      <c r="E80" s="73">
        <v>95572</v>
      </c>
      <c r="F80" s="77">
        <v>1145</v>
      </c>
      <c r="G80" s="73">
        <v>853</v>
      </c>
      <c r="H80" s="73">
        <v>1421</v>
      </c>
      <c r="I80" s="73">
        <v>969</v>
      </c>
      <c r="J80" s="73">
        <v>793</v>
      </c>
      <c r="K80" s="73">
        <v>1154</v>
      </c>
      <c r="L80" s="73">
        <v>646</v>
      </c>
      <c r="M80" s="73">
        <v>490</v>
      </c>
      <c r="N80" s="82">
        <v>802</v>
      </c>
      <c r="O80" s="74">
        <f t="shared" si="11"/>
        <v>11.980496379692797</v>
      </c>
      <c r="P80" s="74">
        <f t="shared" si="12"/>
        <v>8.9252082199807479</v>
      </c>
      <c r="Q80" s="74">
        <f t="shared" si="13"/>
        <v>14.868371489557612</v>
      </c>
      <c r="R80" s="74">
        <f t="shared" si="14"/>
        <v>10.138952831373206</v>
      </c>
      <c r="S80" s="74">
        <f t="shared" si="15"/>
        <v>8.2974092830536144</v>
      </c>
      <c r="T80" s="74">
        <f t="shared" si="16"/>
        <v>12.074666220231867</v>
      </c>
      <c r="U80" s="74">
        <f t="shared" si="17"/>
        <v>6.7593018875821365</v>
      </c>
      <c r="V80" s="74">
        <f t="shared" si="18"/>
        <v>5.12702465157159</v>
      </c>
      <c r="W80" s="76">
        <f t="shared" si="19"/>
        <v>8.3915791235926847</v>
      </c>
    </row>
    <row r="81" spans="1:23" x14ac:dyDescent="0.45">
      <c r="A81" s="83" t="s">
        <v>294</v>
      </c>
      <c r="B81" s="83" t="s">
        <v>308</v>
      </c>
      <c r="C81" s="79" t="s">
        <v>62</v>
      </c>
      <c r="D81" s="94" t="s">
        <v>124</v>
      </c>
      <c r="E81" s="73">
        <v>747952</v>
      </c>
      <c r="F81" s="77">
        <v>6812</v>
      </c>
      <c r="G81" s="73">
        <v>4780</v>
      </c>
      <c r="H81" s="73">
        <v>8760</v>
      </c>
      <c r="I81" s="73">
        <v>5730</v>
      </c>
      <c r="J81" s="73">
        <v>4343</v>
      </c>
      <c r="K81" s="73">
        <v>7132</v>
      </c>
      <c r="L81" s="73">
        <v>2845</v>
      </c>
      <c r="M81" s="73">
        <v>1505</v>
      </c>
      <c r="N81" s="82">
        <v>4096</v>
      </c>
      <c r="O81" s="74">
        <f t="shared" si="11"/>
        <v>9.107536312490641</v>
      </c>
      <c r="P81" s="74">
        <f t="shared" si="12"/>
        <v>6.3907844353648366</v>
      </c>
      <c r="Q81" s="74">
        <f t="shared" si="13"/>
        <v>11.711981517530537</v>
      </c>
      <c r="R81" s="74">
        <f t="shared" si="14"/>
        <v>7.6609194172888095</v>
      </c>
      <c r="S81" s="74">
        <f t="shared" si="15"/>
        <v>5.8065223436798084</v>
      </c>
      <c r="T81" s="74">
        <f t="shared" si="16"/>
        <v>9.535371253770295</v>
      </c>
      <c r="U81" s="74">
        <f t="shared" si="17"/>
        <v>3.8037200248144267</v>
      </c>
      <c r="V81" s="74">
        <f t="shared" si="18"/>
        <v>2.0121612082058742</v>
      </c>
      <c r="W81" s="76">
        <f t="shared" si="19"/>
        <v>5.4762872483795757</v>
      </c>
    </row>
    <row r="82" spans="1:23" x14ac:dyDescent="0.45">
      <c r="A82" s="83" t="s">
        <v>306</v>
      </c>
      <c r="B82" s="83" t="s">
        <v>309</v>
      </c>
      <c r="C82" s="79" t="s">
        <v>62</v>
      </c>
      <c r="D82" s="94" t="s">
        <v>130</v>
      </c>
      <c r="E82" s="73">
        <v>338625</v>
      </c>
      <c r="F82" s="77">
        <v>5778</v>
      </c>
      <c r="G82" s="73">
        <v>4745</v>
      </c>
      <c r="H82" s="73">
        <v>6780</v>
      </c>
      <c r="I82" s="73">
        <v>4848</v>
      </c>
      <c r="J82" s="73">
        <v>4169</v>
      </c>
      <c r="K82" s="73">
        <v>5510</v>
      </c>
      <c r="L82" s="73">
        <v>3620</v>
      </c>
      <c r="M82" s="73">
        <v>2976</v>
      </c>
      <c r="N82" s="82">
        <v>4196</v>
      </c>
      <c r="O82" s="74">
        <f t="shared" si="11"/>
        <v>17.06312292358804</v>
      </c>
      <c r="P82" s="74">
        <f t="shared" si="12"/>
        <v>14.012550756736804</v>
      </c>
      <c r="Q82" s="74">
        <f t="shared" si="13"/>
        <v>20.022148394241416</v>
      </c>
      <c r="R82" s="74">
        <f t="shared" si="14"/>
        <v>14.316722037652271</v>
      </c>
      <c r="S82" s="74">
        <f t="shared" si="15"/>
        <v>12.31155407899594</v>
      </c>
      <c r="T82" s="74">
        <f t="shared" si="16"/>
        <v>16.271686969361387</v>
      </c>
      <c r="U82" s="74">
        <f t="shared" si="17"/>
        <v>10.690291620524178</v>
      </c>
      <c r="V82" s="74">
        <f t="shared" si="18"/>
        <v>8.788482834994463</v>
      </c>
      <c r="W82" s="76">
        <f t="shared" si="19"/>
        <v>12.391288298265042</v>
      </c>
    </row>
    <row r="83" spans="1:23" x14ac:dyDescent="0.45">
      <c r="A83" s="83" t="s">
        <v>297</v>
      </c>
      <c r="B83" s="83" t="s">
        <v>310</v>
      </c>
      <c r="C83" s="79" t="s">
        <v>62</v>
      </c>
      <c r="D83" s="94" t="s">
        <v>132</v>
      </c>
      <c r="E83" s="73">
        <v>387684</v>
      </c>
      <c r="F83" s="77">
        <v>4150</v>
      </c>
      <c r="G83" s="73">
        <v>2975</v>
      </c>
      <c r="H83" s="73">
        <v>5233</v>
      </c>
      <c r="I83" s="73">
        <v>3449</v>
      </c>
      <c r="J83" s="73">
        <v>2748</v>
      </c>
      <c r="K83" s="73">
        <v>4205</v>
      </c>
      <c r="L83" s="73">
        <v>3610</v>
      </c>
      <c r="M83" s="73">
        <v>3105</v>
      </c>
      <c r="N83" s="82">
        <v>4222</v>
      </c>
      <c r="O83" s="74">
        <f t="shared" si="11"/>
        <v>10.704594463532155</v>
      </c>
      <c r="P83" s="74">
        <f t="shared" si="12"/>
        <v>7.6737755491585933</v>
      </c>
      <c r="Q83" s="74">
        <f t="shared" si="13"/>
        <v>13.498106705461149</v>
      </c>
      <c r="R83" s="74">
        <f t="shared" si="14"/>
        <v>8.8964207963186528</v>
      </c>
      <c r="S83" s="74">
        <f t="shared" si="15"/>
        <v>7.088247129105147</v>
      </c>
      <c r="T83" s="74">
        <f t="shared" si="16"/>
        <v>10.846462582928364</v>
      </c>
      <c r="U83" s="74">
        <f t="shared" si="17"/>
        <v>9.3117074730966465</v>
      </c>
      <c r="V83" s="74">
        <f t="shared" si="18"/>
        <v>8.00910019500418</v>
      </c>
      <c r="W83" s="76">
        <f t="shared" si="19"/>
        <v>10.890312728923556</v>
      </c>
    </row>
    <row r="84" spans="1:23" x14ac:dyDescent="0.45">
      <c r="A84" s="83" t="s">
        <v>297</v>
      </c>
      <c r="B84" s="83" t="s">
        <v>311</v>
      </c>
      <c r="C84" s="79" t="s">
        <v>62</v>
      </c>
      <c r="D84" s="94" t="s">
        <v>149</v>
      </c>
      <c r="E84" s="73">
        <v>145851</v>
      </c>
      <c r="F84" s="77">
        <v>1401</v>
      </c>
      <c r="G84" s="73">
        <v>958</v>
      </c>
      <c r="H84" s="73">
        <v>1834</v>
      </c>
      <c r="I84" s="73">
        <v>1166</v>
      </c>
      <c r="J84" s="73">
        <v>889</v>
      </c>
      <c r="K84" s="73">
        <v>1420</v>
      </c>
      <c r="L84" s="73">
        <v>1069</v>
      </c>
      <c r="M84" s="73">
        <v>840</v>
      </c>
      <c r="N84" s="82">
        <v>1392</v>
      </c>
      <c r="O84" s="74">
        <f t="shared" si="11"/>
        <v>9.6056934817039306</v>
      </c>
      <c r="P84" s="74">
        <f t="shared" si="12"/>
        <v>6.5683471488025456</v>
      </c>
      <c r="Q84" s="74">
        <f t="shared" si="13"/>
        <v>12.57447669196646</v>
      </c>
      <c r="R84" s="74">
        <f t="shared" si="14"/>
        <v>7.9944600996907802</v>
      </c>
      <c r="S84" s="74">
        <f t="shared" si="15"/>
        <v>6.0952616025944284</v>
      </c>
      <c r="T84" s="74">
        <f t="shared" si="16"/>
        <v>9.7359634147177605</v>
      </c>
      <c r="U84" s="74">
        <f t="shared" si="17"/>
        <v>7.3293978100938633</v>
      </c>
      <c r="V84" s="74">
        <f t="shared" si="18"/>
        <v>5.759302301664027</v>
      </c>
      <c r="W84" s="76">
        <f t="shared" si="19"/>
        <v>9.5439866713289589</v>
      </c>
    </row>
    <row r="85" spans="1:23" x14ac:dyDescent="0.45">
      <c r="A85" s="83" t="s">
        <v>297</v>
      </c>
      <c r="B85" s="83" t="s">
        <v>312</v>
      </c>
      <c r="C85" s="79" t="s">
        <v>62</v>
      </c>
      <c r="D85" s="94" t="s">
        <v>159</v>
      </c>
      <c r="E85" s="73">
        <v>138056</v>
      </c>
      <c r="F85" s="77">
        <v>1900</v>
      </c>
      <c r="G85" s="73">
        <v>1631</v>
      </c>
      <c r="H85" s="73">
        <v>2501</v>
      </c>
      <c r="I85" s="73">
        <v>1466</v>
      </c>
      <c r="J85" s="73">
        <v>1278</v>
      </c>
      <c r="K85" s="73">
        <v>1884</v>
      </c>
      <c r="L85" s="73">
        <v>1361</v>
      </c>
      <c r="M85" s="73">
        <v>1083</v>
      </c>
      <c r="N85" s="82">
        <v>1795</v>
      </c>
      <c r="O85" s="74">
        <f t="shared" si="11"/>
        <v>13.762531146781017</v>
      </c>
      <c r="P85" s="74">
        <f t="shared" si="12"/>
        <v>11.814046473894651</v>
      </c>
      <c r="Q85" s="74">
        <f t="shared" si="13"/>
        <v>18.115837051631225</v>
      </c>
      <c r="R85" s="74">
        <f t="shared" si="14"/>
        <v>10.618879295358406</v>
      </c>
      <c r="S85" s="74">
        <f t="shared" si="15"/>
        <v>9.2571130555716525</v>
      </c>
      <c r="T85" s="74">
        <f t="shared" si="16"/>
        <v>13.646636147650229</v>
      </c>
      <c r="U85" s="74">
        <f t="shared" si="17"/>
        <v>9.8583183635626117</v>
      </c>
      <c r="V85" s="74">
        <f t="shared" si="18"/>
        <v>7.8446427536651795</v>
      </c>
      <c r="W85" s="76">
        <f t="shared" si="19"/>
        <v>13.001970214985224</v>
      </c>
    </row>
    <row r="86" spans="1:23" x14ac:dyDescent="0.45">
      <c r="A86" s="83" t="s">
        <v>297</v>
      </c>
      <c r="B86" s="83" t="s">
        <v>313</v>
      </c>
      <c r="C86" s="79" t="s">
        <v>62</v>
      </c>
      <c r="D86" s="94" t="s">
        <v>162</v>
      </c>
      <c r="E86" s="73">
        <v>164946</v>
      </c>
      <c r="F86" s="77">
        <v>2040</v>
      </c>
      <c r="G86" s="73">
        <v>1713</v>
      </c>
      <c r="H86" s="73">
        <v>2579</v>
      </c>
      <c r="I86" s="73">
        <v>1284</v>
      </c>
      <c r="J86" s="73">
        <v>966</v>
      </c>
      <c r="K86" s="73">
        <v>1576</v>
      </c>
      <c r="L86" s="73">
        <v>885</v>
      </c>
      <c r="M86" s="73">
        <v>604</v>
      </c>
      <c r="N86" s="82">
        <v>1177</v>
      </c>
      <c r="O86" s="74">
        <f t="shared" si="11"/>
        <v>12.367683969299042</v>
      </c>
      <c r="P86" s="74">
        <f t="shared" si="12"/>
        <v>10.38521698010258</v>
      </c>
      <c r="Q86" s="74">
        <f t="shared" si="13"/>
        <v>15.635420076873643</v>
      </c>
      <c r="R86" s="74">
        <f t="shared" si="14"/>
        <v>7.7843657924411627</v>
      </c>
      <c r="S86" s="74">
        <f t="shared" si="15"/>
        <v>5.8564621148739588</v>
      </c>
      <c r="T86" s="74">
        <f t="shared" si="16"/>
        <v>9.5546421253016138</v>
      </c>
      <c r="U86" s="74">
        <f t="shared" si="17"/>
        <v>5.3653923102106145</v>
      </c>
      <c r="V86" s="74">
        <f t="shared" si="18"/>
        <v>3.6618044693414813</v>
      </c>
      <c r="W86" s="76">
        <f t="shared" si="19"/>
        <v>7.1356686430710656</v>
      </c>
    </row>
    <row r="87" spans="1:23" x14ac:dyDescent="0.45">
      <c r="A87" s="83" t="s">
        <v>306</v>
      </c>
      <c r="B87" s="83" t="s">
        <v>314</v>
      </c>
      <c r="C87" s="79" t="s">
        <v>62</v>
      </c>
      <c r="D87" s="94" t="s">
        <v>164</v>
      </c>
      <c r="E87" s="73">
        <v>167969</v>
      </c>
      <c r="F87" s="77">
        <v>1952</v>
      </c>
      <c r="G87" s="73">
        <v>1758</v>
      </c>
      <c r="H87" s="73">
        <v>2430</v>
      </c>
      <c r="I87" s="73">
        <v>1705</v>
      </c>
      <c r="J87" s="73">
        <v>1549</v>
      </c>
      <c r="K87" s="73">
        <v>2055</v>
      </c>
      <c r="L87" s="73">
        <v>1674</v>
      </c>
      <c r="M87" s="73">
        <v>1437</v>
      </c>
      <c r="N87" s="82">
        <v>2071</v>
      </c>
      <c r="O87" s="74">
        <f t="shared" si="11"/>
        <v>11.621192005667712</v>
      </c>
      <c r="P87" s="74">
        <f t="shared" si="12"/>
        <v>10.466216980514263</v>
      </c>
      <c r="Q87" s="74">
        <f t="shared" si="13"/>
        <v>14.466955211973639</v>
      </c>
      <c r="R87" s="74">
        <f t="shared" si="14"/>
        <v>10.150682566425948</v>
      </c>
      <c r="S87" s="74">
        <f t="shared" si="15"/>
        <v>9.2219397626943067</v>
      </c>
      <c r="T87" s="74">
        <f t="shared" si="16"/>
        <v>12.23440039531104</v>
      </c>
      <c r="U87" s="74">
        <f t="shared" si="17"/>
        <v>9.9661247015818386</v>
      </c>
      <c r="V87" s="74">
        <f t="shared" si="18"/>
        <v>8.5551500574510779</v>
      </c>
      <c r="W87" s="76">
        <f t="shared" si="19"/>
        <v>12.329656067488644</v>
      </c>
    </row>
    <row r="88" spans="1:23" x14ac:dyDescent="0.45">
      <c r="A88" s="83" t="s">
        <v>306</v>
      </c>
      <c r="B88" s="83" t="s">
        <v>315</v>
      </c>
      <c r="C88" s="79" t="s">
        <v>62</v>
      </c>
      <c r="D88" s="94" t="s">
        <v>175</v>
      </c>
      <c r="E88" s="73">
        <v>112079</v>
      </c>
      <c r="F88" s="77">
        <v>1332</v>
      </c>
      <c r="G88" s="73">
        <v>1009</v>
      </c>
      <c r="H88" s="73">
        <v>1643</v>
      </c>
      <c r="I88" s="73">
        <v>1168</v>
      </c>
      <c r="J88" s="73">
        <v>964</v>
      </c>
      <c r="K88" s="73">
        <v>1359</v>
      </c>
      <c r="L88" s="73">
        <v>741</v>
      </c>
      <c r="M88" s="73">
        <v>608</v>
      </c>
      <c r="N88" s="82">
        <v>951</v>
      </c>
      <c r="O88" s="74">
        <f t="shared" si="11"/>
        <v>11.884474343989508</v>
      </c>
      <c r="P88" s="74">
        <f t="shared" si="12"/>
        <v>9.0025785383524113</v>
      </c>
      <c r="Q88" s="74">
        <f t="shared" si="13"/>
        <v>14.659302813194264</v>
      </c>
      <c r="R88" s="74">
        <f t="shared" si="14"/>
        <v>10.421220746080889</v>
      </c>
      <c r="S88" s="74">
        <f t="shared" si="15"/>
        <v>8.6010760267311444</v>
      </c>
      <c r="T88" s="74">
        <f t="shared" si="16"/>
        <v>12.125375850962268</v>
      </c>
      <c r="U88" s="74">
        <f t="shared" si="17"/>
        <v>6.6114080246968649</v>
      </c>
      <c r="V88" s="74">
        <f t="shared" si="18"/>
        <v>5.4247450459051212</v>
      </c>
      <c r="W88" s="76">
        <f t="shared" si="19"/>
        <v>8.4850864122627794</v>
      </c>
    </row>
    <row r="89" spans="1:23" x14ac:dyDescent="0.45">
      <c r="A89" s="83" t="s">
        <v>297</v>
      </c>
      <c r="B89" s="83" t="s">
        <v>316</v>
      </c>
      <c r="C89" s="79" t="s">
        <v>62</v>
      </c>
      <c r="D89" s="94" t="s">
        <v>177</v>
      </c>
      <c r="E89" s="73">
        <v>180188</v>
      </c>
      <c r="F89" s="77">
        <v>1383</v>
      </c>
      <c r="G89" s="73">
        <v>811</v>
      </c>
      <c r="H89" s="73">
        <v>1936</v>
      </c>
      <c r="I89" s="73">
        <v>1148</v>
      </c>
      <c r="J89" s="73">
        <v>815</v>
      </c>
      <c r="K89" s="73">
        <v>1487</v>
      </c>
      <c r="L89" s="73">
        <v>1052</v>
      </c>
      <c r="M89" s="73">
        <v>770</v>
      </c>
      <c r="N89" s="82">
        <v>1495</v>
      </c>
      <c r="O89" s="74">
        <f t="shared" si="11"/>
        <v>7.6753168912469194</v>
      </c>
      <c r="P89" s="74">
        <f t="shared" si="12"/>
        <v>4.5008546629076305</v>
      </c>
      <c r="Q89" s="74">
        <f t="shared" si="13"/>
        <v>10.744333695917598</v>
      </c>
      <c r="R89" s="74">
        <f t="shared" si="14"/>
        <v>6.3711234932403933</v>
      </c>
      <c r="S89" s="74">
        <f t="shared" si="15"/>
        <v>4.5230536994694432</v>
      </c>
      <c r="T89" s="74">
        <f t="shared" si="16"/>
        <v>8.2524918418540629</v>
      </c>
      <c r="U89" s="74">
        <f t="shared" si="17"/>
        <v>5.8383466157568762</v>
      </c>
      <c r="V89" s="74">
        <f t="shared" si="18"/>
        <v>4.2733145381490445</v>
      </c>
      <c r="W89" s="76">
        <f t="shared" si="19"/>
        <v>8.2968899149776885</v>
      </c>
    </row>
    <row r="90" spans="1:23" x14ac:dyDescent="0.45">
      <c r="A90" s="83" t="s">
        <v>297</v>
      </c>
      <c r="B90" s="83" t="s">
        <v>317</v>
      </c>
      <c r="C90" s="79" t="s">
        <v>62</v>
      </c>
      <c r="D90" s="94" t="s">
        <v>185</v>
      </c>
      <c r="E90" s="73">
        <v>142353</v>
      </c>
      <c r="F90" s="77">
        <v>1509</v>
      </c>
      <c r="G90" s="73">
        <v>1083</v>
      </c>
      <c r="H90" s="73">
        <v>1936</v>
      </c>
      <c r="I90" s="73">
        <v>1240</v>
      </c>
      <c r="J90" s="73">
        <v>982</v>
      </c>
      <c r="K90" s="73">
        <v>1510</v>
      </c>
      <c r="L90" s="73">
        <v>1014</v>
      </c>
      <c r="M90" s="73">
        <v>757</v>
      </c>
      <c r="N90" s="82">
        <v>1233</v>
      </c>
      <c r="O90" s="74">
        <f t="shared" si="11"/>
        <v>10.600408842806262</v>
      </c>
      <c r="P90" s="74">
        <f t="shared" si="12"/>
        <v>7.6078480959305388</v>
      </c>
      <c r="Q90" s="74">
        <f t="shared" si="13"/>
        <v>13.599994380167612</v>
      </c>
      <c r="R90" s="74">
        <f t="shared" si="14"/>
        <v>8.7107402021734703</v>
      </c>
      <c r="S90" s="74">
        <f t="shared" si="15"/>
        <v>6.8983442568825382</v>
      </c>
      <c r="T90" s="74">
        <f t="shared" si="16"/>
        <v>10.607433633291887</v>
      </c>
      <c r="U90" s="74">
        <f t="shared" si="17"/>
        <v>7.1231375524224987</v>
      </c>
      <c r="V90" s="74">
        <f t="shared" si="18"/>
        <v>5.3177663976171905</v>
      </c>
      <c r="W90" s="76">
        <f t="shared" si="19"/>
        <v>8.6615666687741051</v>
      </c>
    </row>
    <row r="91" spans="1:23" x14ac:dyDescent="0.45">
      <c r="A91" s="83" t="s">
        <v>297</v>
      </c>
      <c r="B91" s="83" t="s">
        <v>318</v>
      </c>
      <c r="C91" s="79" t="s">
        <v>62</v>
      </c>
      <c r="D91" s="94" t="s">
        <v>190</v>
      </c>
      <c r="E91" s="73">
        <v>147405</v>
      </c>
      <c r="F91" s="77">
        <v>857</v>
      </c>
      <c r="G91" s="73">
        <v>443</v>
      </c>
      <c r="H91" s="73">
        <v>1279</v>
      </c>
      <c r="I91" s="73">
        <v>696</v>
      </c>
      <c r="J91" s="73">
        <v>423</v>
      </c>
      <c r="K91" s="73">
        <v>960</v>
      </c>
      <c r="L91" s="73">
        <v>526</v>
      </c>
      <c r="M91" s="73">
        <v>271</v>
      </c>
      <c r="N91" s="82">
        <v>760</v>
      </c>
      <c r="O91" s="74">
        <f t="shared" si="11"/>
        <v>5.8139140463349284</v>
      </c>
      <c r="P91" s="74">
        <f t="shared" si="12"/>
        <v>3.0053254638580778</v>
      </c>
      <c r="Q91" s="74">
        <f t="shared" si="13"/>
        <v>8.6767748719514266</v>
      </c>
      <c r="R91" s="74">
        <f t="shared" si="14"/>
        <v>4.7216851531494859</v>
      </c>
      <c r="S91" s="74">
        <f t="shared" si="15"/>
        <v>2.8696448560089549</v>
      </c>
      <c r="T91" s="74">
        <f t="shared" si="16"/>
        <v>6.5126691767579121</v>
      </c>
      <c r="U91" s="74">
        <f t="shared" si="17"/>
        <v>3.5683999864319391</v>
      </c>
      <c r="V91" s="74">
        <f t="shared" si="18"/>
        <v>1.838472236355619</v>
      </c>
      <c r="W91" s="76">
        <f t="shared" si="19"/>
        <v>5.1558630982666802</v>
      </c>
    </row>
    <row r="92" spans="1:23" x14ac:dyDescent="0.45">
      <c r="A92" s="83" t="s">
        <v>300</v>
      </c>
      <c r="B92" s="83" t="s">
        <v>319</v>
      </c>
      <c r="C92" s="79" t="s">
        <v>62</v>
      </c>
      <c r="D92" s="94" t="s">
        <v>195</v>
      </c>
      <c r="E92" s="73">
        <v>134033</v>
      </c>
      <c r="F92" s="77">
        <v>1029</v>
      </c>
      <c r="G92" s="73">
        <v>824</v>
      </c>
      <c r="H92" s="73">
        <v>1802</v>
      </c>
      <c r="I92" s="73">
        <v>718</v>
      </c>
      <c r="J92" s="73">
        <v>657</v>
      </c>
      <c r="K92" s="73">
        <v>977</v>
      </c>
      <c r="L92" s="73">
        <v>677</v>
      </c>
      <c r="M92" s="73">
        <v>530</v>
      </c>
      <c r="N92" s="82">
        <v>915</v>
      </c>
      <c r="O92" s="74">
        <f t="shared" si="11"/>
        <v>7.6772138204770473</v>
      </c>
      <c r="P92" s="74">
        <f t="shared" si="12"/>
        <v>6.1477397357367218</v>
      </c>
      <c r="Q92" s="74">
        <f t="shared" si="13"/>
        <v>13.444450247327151</v>
      </c>
      <c r="R92" s="74">
        <f t="shared" si="14"/>
        <v>5.3568897211880664</v>
      </c>
      <c r="S92" s="74">
        <f t="shared" si="15"/>
        <v>4.9017779203628953</v>
      </c>
      <c r="T92" s="74">
        <f t="shared" si="16"/>
        <v>7.2892496623965739</v>
      </c>
      <c r="U92" s="74">
        <f t="shared" si="17"/>
        <v>5.0509949042400004</v>
      </c>
      <c r="V92" s="74">
        <f t="shared" si="18"/>
        <v>3.9542500727432794</v>
      </c>
      <c r="W92" s="76">
        <f t="shared" si="19"/>
        <v>6.826677012377548</v>
      </c>
    </row>
    <row r="93" spans="1:23" x14ac:dyDescent="0.45">
      <c r="A93" s="83" t="s">
        <v>297</v>
      </c>
      <c r="B93" s="83" t="s">
        <v>320</v>
      </c>
      <c r="C93" s="79" t="s">
        <v>62</v>
      </c>
      <c r="D93" s="94" t="s">
        <v>200</v>
      </c>
      <c r="E93" s="73">
        <v>206187</v>
      </c>
      <c r="F93" s="77">
        <v>1974</v>
      </c>
      <c r="G93" s="73">
        <v>1394</v>
      </c>
      <c r="H93" s="73">
        <v>2546</v>
      </c>
      <c r="I93" s="73">
        <v>1643</v>
      </c>
      <c r="J93" s="73">
        <v>1260</v>
      </c>
      <c r="K93" s="73">
        <v>2017</v>
      </c>
      <c r="L93" s="73">
        <v>899</v>
      </c>
      <c r="M93" s="73">
        <v>523</v>
      </c>
      <c r="N93" s="82">
        <v>1256</v>
      </c>
      <c r="O93" s="74">
        <f t="shared" si="11"/>
        <v>9.5738334618574399</v>
      </c>
      <c r="P93" s="74">
        <f t="shared" si="12"/>
        <v>6.760853012071566</v>
      </c>
      <c r="Q93" s="74">
        <f t="shared" si="13"/>
        <v>12.348014181301441</v>
      </c>
      <c r="R93" s="74">
        <f t="shared" si="14"/>
        <v>7.9684946189623984</v>
      </c>
      <c r="S93" s="74">
        <f t="shared" si="15"/>
        <v>6.1109575288451747</v>
      </c>
      <c r="T93" s="74">
        <f t="shared" si="16"/>
        <v>9.7823820124450123</v>
      </c>
      <c r="U93" s="74">
        <f t="shared" si="17"/>
        <v>4.3601196971681047</v>
      </c>
      <c r="V93" s="74">
        <f t="shared" si="18"/>
        <v>2.5365323711000207</v>
      </c>
      <c r="W93" s="76">
        <f t="shared" si="19"/>
        <v>6.0915576636742372</v>
      </c>
    </row>
    <row r="94" spans="1:23" x14ac:dyDescent="0.45">
      <c r="A94" s="83" t="s">
        <v>306</v>
      </c>
      <c r="B94" s="83" t="s">
        <v>321</v>
      </c>
      <c r="C94" s="79" t="s">
        <v>62</v>
      </c>
      <c r="D94" s="94" t="s">
        <v>203</v>
      </c>
      <c r="E94" s="73">
        <v>197733</v>
      </c>
      <c r="F94" s="77">
        <v>3090</v>
      </c>
      <c r="G94" s="73">
        <v>2508</v>
      </c>
      <c r="H94" s="73">
        <v>3659</v>
      </c>
      <c r="I94" s="73">
        <v>2643</v>
      </c>
      <c r="J94" s="73">
        <v>2291</v>
      </c>
      <c r="K94" s="73">
        <v>3015</v>
      </c>
      <c r="L94" s="73">
        <v>1321</v>
      </c>
      <c r="M94" s="73">
        <v>1134</v>
      </c>
      <c r="N94" s="82">
        <v>1566</v>
      </c>
      <c r="O94" s="74">
        <f t="shared" si="11"/>
        <v>15.627133558890019</v>
      </c>
      <c r="P94" s="74">
        <f t="shared" si="12"/>
        <v>12.683770539060248</v>
      </c>
      <c r="Q94" s="74">
        <f t="shared" si="13"/>
        <v>18.50475135662737</v>
      </c>
      <c r="R94" s="74">
        <f t="shared" si="14"/>
        <v>13.366509383866124</v>
      </c>
      <c r="S94" s="74">
        <f t="shared" si="15"/>
        <v>11.586331062594509</v>
      </c>
      <c r="T94" s="74">
        <f t="shared" si="16"/>
        <v>15.247834200664531</v>
      </c>
      <c r="U94" s="74">
        <f t="shared" si="17"/>
        <v>6.6807260295448918</v>
      </c>
      <c r="V94" s="74">
        <f t="shared" si="18"/>
        <v>5.7350062963693462</v>
      </c>
      <c r="W94" s="76">
        <f t="shared" si="19"/>
        <v>7.9197705997481451</v>
      </c>
    </row>
    <row r="95" spans="1:23" x14ac:dyDescent="0.45">
      <c r="A95" s="83" t="s">
        <v>322</v>
      </c>
      <c r="B95" s="83" t="s">
        <v>323</v>
      </c>
      <c r="C95" s="79" t="s">
        <v>67</v>
      </c>
      <c r="D95" s="94" t="s">
        <v>66</v>
      </c>
      <c r="E95" s="73">
        <v>79681</v>
      </c>
      <c r="F95" s="77">
        <v>365</v>
      </c>
      <c r="G95" s="73">
        <v>151</v>
      </c>
      <c r="H95" s="73">
        <v>594</v>
      </c>
      <c r="I95" s="73">
        <v>277</v>
      </c>
      <c r="J95" s="73">
        <v>138</v>
      </c>
      <c r="K95" s="73">
        <v>421</v>
      </c>
      <c r="L95" s="73">
        <v>314</v>
      </c>
      <c r="M95" s="73">
        <v>229</v>
      </c>
      <c r="N95" s="82">
        <v>762</v>
      </c>
      <c r="O95" s="74">
        <f t="shared" si="11"/>
        <v>4.5807658036420227</v>
      </c>
      <c r="P95" s="74">
        <f t="shared" si="12"/>
        <v>1.8950565379450559</v>
      </c>
      <c r="Q95" s="74">
        <f t="shared" si="13"/>
        <v>7.4547257188037301</v>
      </c>
      <c r="R95" s="74">
        <f t="shared" si="14"/>
        <v>3.4763619934488772</v>
      </c>
      <c r="S95" s="74">
        <f t="shared" si="15"/>
        <v>1.7319059750756141</v>
      </c>
      <c r="T95" s="74">
        <f t="shared" si="16"/>
        <v>5.2835682283103873</v>
      </c>
      <c r="U95" s="74">
        <f t="shared" si="17"/>
        <v>3.9407135954619039</v>
      </c>
      <c r="V95" s="74">
        <f t="shared" si="18"/>
        <v>2.8739599151617075</v>
      </c>
      <c r="W95" s="76">
        <f t="shared" si="19"/>
        <v>9.5631329928088249</v>
      </c>
    </row>
    <row r="96" spans="1:23" x14ac:dyDescent="0.45">
      <c r="A96" s="83" t="s">
        <v>324</v>
      </c>
      <c r="B96" s="83" t="s">
        <v>325</v>
      </c>
      <c r="C96" s="79" t="s">
        <v>67</v>
      </c>
      <c r="D96" s="94" t="s">
        <v>70</v>
      </c>
      <c r="E96" s="73">
        <v>205971</v>
      </c>
      <c r="F96" s="77">
        <v>2065</v>
      </c>
      <c r="G96" s="73">
        <v>1846</v>
      </c>
      <c r="H96" s="73">
        <v>2503</v>
      </c>
      <c r="I96" s="73">
        <v>1805</v>
      </c>
      <c r="J96" s="73">
        <v>1427</v>
      </c>
      <c r="K96" s="73">
        <v>2192</v>
      </c>
      <c r="L96" s="73">
        <v>1301</v>
      </c>
      <c r="M96" s="73">
        <v>1027</v>
      </c>
      <c r="N96" s="82">
        <v>1690</v>
      </c>
      <c r="O96" s="74">
        <f t="shared" si="11"/>
        <v>10.025683227250438</v>
      </c>
      <c r="P96" s="74">
        <f t="shared" si="12"/>
        <v>8.9624267493967587</v>
      </c>
      <c r="Q96" s="74">
        <f t="shared" si="13"/>
        <v>12.152196182957795</v>
      </c>
      <c r="R96" s="74">
        <f t="shared" si="14"/>
        <v>8.7633696005748387</v>
      </c>
      <c r="S96" s="74">
        <f t="shared" si="15"/>
        <v>6.9281597894849281</v>
      </c>
      <c r="T96" s="74">
        <f t="shared" si="16"/>
        <v>10.642274883357366</v>
      </c>
      <c r="U96" s="74">
        <f t="shared" si="17"/>
        <v>6.3164231857882909</v>
      </c>
      <c r="V96" s="74">
        <f t="shared" si="18"/>
        <v>4.9861388253686201</v>
      </c>
      <c r="W96" s="76">
        <f t="shared" si="19"/>
        <v>8.2050385733914002</v>
      </c>
    </row>
    <row r="97" spans="1:23" x14ac:dyDescent="0.45">
      <c r="A97" s="83" t="s">
        <v>322</v>
      </c>
      <c r="B97" s="83" t="s">
        <v>326</v>
      </c>
      <c r="C97" s="79" t="s">
        <v>67</v>
      </c>
      <c r="D97" s="94" t="s">
        <v>73</v>
      </c>
      <c r="E97" s="73">
        <v>332605</v>
      </c>
      <c r="F97" s="77">
        <v>1482</v>
      </c>
      <c r="G97" s="73">
        <v>1258</v>
      </c>
      <c r="H97" s="73">
        <v>1822</v>
      </c>
      <c r="I97" s="73">
        <v>1395</v>
      </c>
      <c r="J97" s="73">
        <v>1174</v>
      </c>
      <c r="K97" s="73">
        <v>1714</v>
      </c>
      <c r="L97" s="73">
        <v>929</v>
      </c>
      <c r="M97" s="73">
        <v>738</v>
      </c>
      <c r="N97" s="82">
        <v>1224</v>
      </c>
      <c r="O97" s="74">
        <f t="shared" si="11"/>
        <v>4.4557357826851671</v>
      </c>
      <c r="P97" s="74">
        <f t="shared" si="12"/>
        <v>3.7822642473805264</v>
      </c>
      <c r="Q97" s="74">
        <f t="shared" si="13"/>
        <v>5.477969363058282</v>
      </c>
      <c r="R97" s="74">
        <f t="shared" si="14"/>
        <v>4.1941642488838111</v>
      </c>
      <c r="S97" s="74">
        <f t="shared" si="15"/>
        <v>3.5297124216412863</v>
      </c>
      <c r="T97" s="74">
        <f t="shared" si="16"/>
        <v>5.1532598728221162</v>
      </c>
      <c r="U97" s="74">
        <f t="shared" si="17"/>
        <v>2.7931029299018357</v>
      </c>
      <c r="V97" s="74">
        <f t="shared" si="18"/>
        <v>2.2188481832804681</v>
      </c>
      <c r="W97" s="76">
        <f t="shared" si="19"/>
        <v>3.680040889343215</v>
      </c>
    </row>
    <row r="98" spans="1:23" x14ac:dyDescent="0.45">
      <c r="A98" s="83" t="s">
        <v>324</v>
      </c>
      <c r="B98" s="83" t="s">
        <v>327</v>
      </c>
      <c r="C98" s="79" t="s">
        <v>67</v>
      </c>
      <c r="D98" s="94" t="s">
        <v>97</v>
      </c>
      <c r="E98" s="73">
        <v>323519</v>
      </c>
      <c r="F98" s="77">
        <v>2140</v>
      </c>
      <c r="G98" s="73">
        <v>1849</v>
      </c>
      <c r="H98" s="73">
        <v>2943</v>
      </c>
      <c r="I98" s="73">
        <v>1922</v>
      </c>
      <c r="J98" s="73">
        <v>1281</v>
      </c>
      <c r="K98" s="73">
        <v>2565</v>
      </c>
      <c r="L98" s="73">
        <v>1044</v>
      </c>
      <c r="M98" s="73">
        <v>883</v>
      </c>
      <c r="N98" s="82">
        <v>1281</v>
      </c>
      <c r="O98" s="74">
        <f t="shared" si="11"/>
        <v>6.6147583294953316</v>
      </c>
      <c r="P98" s="74">
        <f t="shared" si="12"/>
        <v>5.7152748370265734</v>
      </c>
      <c r="Q98" s="74">
        <f t="shared" si="13"/>
        <v>9.0968382073386724</v>
      </c>
      <c r="R98" s="74">
        <f t="shared" si="14"/>
        <v>5.940918462285059</v>
      </c>
      <c r="S98" s="74">
        <f t="shared" si="15"/>
        <v>3.9595819720016445</v>
      </c>
      <c r="T98" s="74">
        <f t="shared" si="16"/>
        <v>7.9284369696988426</v>
      </c>
      <c r="U98" s="74">
        <f t="shared" si="17"/>
        <v>3.2270129420528626</v>
      </c>
      <c r="V98" s="74">
        <f t="shared" si="18"/>
        <v>2.7293605630581204</v>
      </c>
      <c r="W98" s="76">
        <f t="shared" si="19"/>
        <v>3.9595819720016445</v>
      </c>
    </row>
    <row r="99" spans="1:23" x14ac:dyDescent="0.45">
      <c r="A99" s="83" t="s">
        <v>328</v>
      </c>
      <c r="B99" s="83" t="s">
        <v>329</v>
      </c>
      <c r="C99" s="79" t="s">
        <v>67</v>
      </c>
      <c r="D99" s="94" t="s">
        <v>106</v>
      </c>
      <c r="E99" s="73">
        <v>843766</v>
      </c>
      <c r="F99" s="77">
        <v>3434</v>
      </c>
      <c r="G99" s="73">
        <v>3149</v>
      </c>
      <c r="H99" s="73">
        <v>3916</v>
      </c>
      <c r="I99" s="73">
        <v>3184</v>
      </c>
      <c r="J99" s="73">
        <v>2866</v>
      </c>
      <c r="K99" s="73">
        <v>3824</v>
      </c>
      <c r="L99" s="73">
        <v>2045</v>
      </c>
      <c r="M99" s="73">
        <v>1804</v>
      </c>
      <c r="N99" s="82">
        <v>2395</v>
      </c>
      <c r="O99" s="74">
        <f t="shared" si="11"/>
        <v>4.0698487495348239</v>
      </c>
      <c r="P99" s="74">
        <f t="shared" si="12"/>
        <v>3.7320773769030748</v>
      </c>
      <c r="Q99" s="74">
        <f t="shared" si="13"/>
        <v>4.6410971762313249</v>
      </c>
      <c r="R99" s="74">
        <f t="shared" si="14"/>
        <v>3.7735580717876758</v>
      </c>
      <c r="S99" s="74">
        <f t="shared" si="15"/>
        <v>3.3966763296933036</v>
      </c>
      <c r="T99" s="74">
        <f t="shared" si="16"/>
        <v>4.532062206820374</v>
      </c>
      <c r="U99" s="74">
        <f t="shared" si="17"/>
        <v>2.42365774397167</v>
      </c>
      <c r="V99" s="74">
        <f t="shared" si="18"/>
        <v>2.1380335306234195</v>
      </c>
      <c r="W99" s="76">
        <f t="shared" si="19"/>
        <v>2.8384646928176771</v>
      </c>
    </row>
    <row r="100" spans="1:23" x14ac:dyDescent="0.45">
      <c r="A100" s="83" t="s">
        <v>328</v>
      </c>
      <c r="B100" s="83" t="s">
        <v>330</v>
      </c>
      <c r="C100" s="79" t="s">
        <v>67</v>
      </c>
      <c r="D100" s="94" t="s">
        <v>115</v>
      </c>
      <c r="E100" s="73">
        <v>81860</v>
      </c>
      <c r="F100" s="77">
        <v>615</v>
      </c>
      <c r="G100" s="73">
        <v>479</v>
      </c>
      <c r="H100" s="73">
        <v>1246</v>
      </c>
      <c r="I100" s="73">
        <v>523</v>
      </c>
      <c r="J100" s="73">
        <v>405</v>
      </c>
      <c r="K100" s="73">
        <v>782</v>
      </c>
      <c r="L100" s="73">
        <v>221</v>
      </c>
      <c r="M100" s="73">
        <v>93</v>
      </c>
      <c r="N100" s="82">
        <v>360</v>
      </c>
      <c r="O100" s="74">
        <f t="shared" si="11"/>
        <v>7.5128267774248725</v>
      </c>
      <c r="P100" s="74">
        <f t="shared" si="12"/>
        <v>5.8514537014414856</v>
      </c>
      <c r="Q100" s="74">
        <f t="shared" si="13"/>
        <v>15.221109210847789</v>
      </c>
      <c r="R100" s="74">
        <f t="shared" si="14"/>
        <v>6.3889567554361104</v>
      </c>
      <c r="S100" s="74">
        <f t="shared" si="15"/>
        <v>4.9474712924505253</v>
      </c>
      <c r="T100" s="74">
        <f t="shared" si="16"/>
        <v>9.5528951869044718</v>
      </c>
      <c r="U100" s="74">
        <f t="shared" si="17"/>
        <v>2.6997312484730025</v>
      </c>
      <c r="V100" s="74">
        <f t="shared" si="18"/>
        <v>1.1360860004886393</v>
      </c>
      <c r="W100" s="76">
        <f t="shared" si="19"/>
        <v>4.3977522599560226</v>
      </c>
    </row>
    <row r="101" spans="1:23" x14ac:dyDescent="0.45">
      <c r="A101" s="83" t="s">
        <v>331</v>
      </c>
      <c r="B101" s="83" t="s">
        <v>332</v>
      </c>
      <c r="C101" s="79" t="s">
        <v>67</v>
      </c>
      <c r="D101" s="94" t="s">
        <v>118</v>
      </c>
      <c r="E101" s="73">
        <v>956839</v>
      </c>
      <c r="F101" s="77">
        <v>5647</v>
      </c>
      <c r="G101" s="73">
        <v>2993</v>
      </c>
      <c r="H101" s="73">
        <v>8493</v>
      </c>
      <c r="I101" s="73">
        <v>4642</v>
      </c>
      <c r="J101" s="73">
        <v>2899</v>
      </c>
      <c r="K101" s="73">
        <v>6432</v>
      </c>
      <c r="L101" s="73">
        <v>3580</v>
      </c>
      <c r="M101" s="73">
        <v>2103</v>
      </c>
      <c r="N101" s="82">
        <v>5377</v>
      </c>
      <c r="O101" s="74">
        <f t="shared" si="11"/>
        <v>5.9017243235277821</v>
      </c>
      <c r="P101" s="74">
        <f t="shared" si="12"/>
        <v>3.1280079511809196</v>
      </c>
      <c r="Q101" s="74">
        <f t="shared" si="13"/>
        <v>8.8761014130903941</v>
      </c>
      <c r="R101" s="74">
        <f t="shared" si="14"/>
        <v>4.8513908818515965</v>
      </c>
      <c r="S101" s="74">
        <f t="shared" si="15"/>
        <v>3.0297678083773758</v>
      </c>
      <c r="T101" s="74">
        <f t="shared" si="16"/>
        <v>6.7221340267275895</v>
      </c>
      <c r="U101" s="74">
        <f t="shared" si="17"/>
        <v>3.7414862897519856</v>
      </c>
      <c r="V101" s="74">
        <f t="shared" si="18"/>
        <v>2.19786191825375</v>
      </c>
      <c r="W101" s="76">
        <f t="shared" si="19"/>
        <v>5.6195451899431363</v>
      </c>
    </row>
    <row r="102" spans="1:23" x14ac:dyDescent="0.45">
      <c r="A102" s="83" t="s">
        <v>331</v>
      </c>
      <c r="B102" s="83" t="s">
        <v>333</v>
      </c>
      <c r="C102" s="79" t="s">
        <v>67</v>
      </c>
      <c r="D102" s="94" t="s">
        <v>133</v>
      </c>
      <c r="E102" s="73">
        <v>180376</v>
      </c>
      <c r="F102" s="77">
        <v>1459</v>
      </c>
      <c r="G102" s="73">
        <v>1247</v>
      </c>
      <c r="H102" s="73">
        <v>1745</v>
      </c>
      <c r="I102" s="73">
        <v>1221</v>
      </c>
      <c r="J102" s="73">
        <v>1059</v>
      </c>
      <c r="K102" s="73">
        <v>1611</v>
      </c>
      <c r="L102" s="73">
        <v>913</v>
      </c>
      <c r="M102" s="73">
        <v>720</v>
      </c>
      <c r="N102" s="82">
        <v>1189</v>
      </c>
      <c r="O102" s="74">
        <f t="shared" si="11"/>
        <v>8.0886592451323907</v>
      </c>
      <c r="P102" s="74">
        <f t="shared" si="12"/>
        <v>6.9133365857985538</v>
      </c>
      <c r="Q102" s="74">
        <f t="shared" si="13"/>
        <v>9.6742360402714329</v>
      </c>
      <c r="R102" s="74">
        <f t="shared" si="14"/>
        <v>6.7691932407859134</v>
      </c>
      <c r="S102" s="74">
        <f t="shared" si="15"/>
        <v>5.8710693218610022</v>
      </c>
      <c r="T102" s="74">
        <f t="shared" si="16"/>
        <v>8.9313434159755172</v>
      </c>
      <c r="U102" s="74">
        <f t="shared" si="17"/>
        <v>5.0616489998669447</v>
      </c>
      <c r="V102" s="74">
        <f t="shared" si="18"/>
        <v>3.9916618618884994</v>
      </c>
      <c r="W102" s="76">
        <f t="shared" si="19"/>
        <v>6.5917860469242031</v>
      </c>
    </row>
    <row r="103" spans="1:23" x14ac:dyDescent="0.45">
      <c r="A103" s="83" t="s">
        <v>322</v>
      </c>
      <c r="B103" s="83" t="s">
        <v>334</v>
      </c>
      <c r="C103" s="79" t="s">
        <v>67</v>
      </c>
      <c r="D103" s="94" t="s">
        <v>136</v>
      </c>
      <c r="E103" s="73">
        <v>173666</v>
      </c>
      <c r="F103" s="77">
        <v>1206</v>
      </c>
      <c r="G103" s="73">
        <v>865</v>
      </c>
      <c r="H103" s="73">
        <v>1912</v>
      </c>
      <c r="I103" s="73">
        <v>914</v>
      </c>
      <c r="J103" s="73">
        <v>611</v>
      </c>
      <c r="K103" s="73">
        <v>1206</v>
      </c>
      <c r="L103" s="73">
        <v>811</v>
      </c>
      <c r="M103" s="73">
        <v>514</v>
      </c>
      <c r="N103" s="82">
        <v>1103</v>
      </c>
      <c r="O103" s="74">
        <f t="shared" si="11"/>
        <v>6.9443644697292504</v>
      </c>
      <c r="P103" s="74">
        <f t="shared" si="12"/>
        <v>4.9808252622850757</v>
      </c>
      <c r="Q103" s="74">
        <f t="shared" si="13"/>
        <v>11.009639192472907</v>
      </c>
      <c r="R103" s="74">
        <f t="shared" si="14"/>
        <v>5.2629760574896638</v>
      </c>
      <c r="S103" s="74">
        <f t="shared" si="15"/>
        <v>3.5182476708163946</v>
      </c>
      <c r="T103" s="74">
        <f t="shared" si="16"/>
        <v>6.9443644697292504</v>
      </c>
      <c r="U103" s="74">
        <f t="shared" si="17"/>
        <v>4.669883569610632</v>
      </c>
      <c r="V103" s="74">
        <f t="shared" si="18"/>
        <v>2.9597042599011898</v>
      </c>
      <c r="W103" s="76">
        <f t="shared" si="19"/>
        <v>6.3512719818502186</v>
      </c>
    </row>
    <row r="104" spans="1:23" x14ac:dyDescent="0.45">
      <c r="A104" s="83" t="s">
        <v>322</v>
      </c>
      <c r="B104" s="83" t="s">
        <v>335</v>
      </c>
      <c r="C104" s="79" t="s">
        <v>67</v>
      </c>
      <c r="D104" s="94" t="s">
        <v>150</v>
      </c>
      <c r="E104" s="73">
        <v>437566</v>
      </c>
      <c r="F104" s="77">
        <v>3416</v>
      </c>
      <c r="G104" s="73">
        <v>2024</v>
      </c>
      <c r="H104" s="73">
        <v>4737</v>
      </c>
      <c r="I104" s="73">
        <v>2815</v>
      </c>
      <c r="J104" s="73">
        <v>1986</v>
      </c>
      <c r="K104" s="73">
        <v>3624</v>
      </c>
      <c r="L104" s="73">
        <v>2136</v>
      </c>
      <c r="M104" s="73">
        <v>1353</v>
      </c>
      <c r="N104" s="82">
        <v>2832</v>
      </c>
      <c r="O104" s="74">
        <f t="shared" si="11"/>
        <v>7.8068222850952766</v>
      </c>
      <c r="P104" s="74">
        <f t="shared" si="12"/>
        <v>4.6255879113093803</v>
      </c>
      <c r="Q104" s="74">
        <f t="shared" si="13"/>
        <v>10.825795422861921</v>
      </c>
      <c r="R104" s="74">
        <f t="shared" si="14"/>
        <v>6.4333152027351304</v>
      </c>
      <c r="S104" s="74">
        <f t="shared" si="15"/>
        <v>4.5387438694962583</v>
      </c>
      <c r="T104" s="74">
        <f t="shared" si="16"/>
        <v>8.2821791455460421</v>
      </c>
      <c r="U104" s="74">
        <f t="shared" si="17"/>
        <v>4.8815492977059467</v>
      </c>
      <c r="V104" s="74">
        <f t="shared" si="18"/>
        <v>3.0921049624513786</v>
      </c>
      <c r="W104" s="76">
        <f t="shared" si="19"/>
        <v>6.4721664845988949</v>
      </c>
    </row>
    <row r="105" spans="1:23" x14ac:dyDescent="0.45">
      <c r="A105" s="83" t="s">
        <v>328</v>
      </c>
      <c r="B105" s="83" t="s">
        <v>336</v>
      </c>
      <c r="C105" s="79" t="s">
        <v>67</v>
      </c>
      <c r="D105" s="94" t="s">
        <v>154</v>
      </c>
      <c r="E105" s="73">
        <v>145840</v>
      </c>
      <c r="F105" s="77">
        <v>1541</v>
      </c>
      <c r="G105" s="73">
        <v>1329</v>
      </c>
      <c r="H105" s="73">
        <v>1838</v>
      </c>
      <c r="I105" s="73">
        <v>1110</v>
      </c>
      <c r="J105" s="73">
        <v>976</v>
      </c>
      <c r="K105" s="73">
        <v>1304</v>
      </c>
      <c r="L105" s="73">
        <v>947</v>
      </c>
      <c r="M105" s="73">
        <v>693</v>
      </c>
      <c r="N105" s="82">
        <v>1196</v>
      </c>
      <c r="O105" s="74">
        <f t="shared" si="11"/>
        <v>10.566374108612179</v>
      </c>
      <c r="P105" s="74">
        <f t="shared" si="12"/>
        <v>9.1127262753702674</v>
      </c>
      <c r="Q105" s="74">
        <f t="shared" si="13"/>
        <v>12.602852441031267</v>
      </c>
      <c r="R105" s="74">
        <f t="shared" si="14"/>
        <v>7.6110806363137682</v>
      </c>
      <c r="S105" s="74">
        <f t="shared" si="15"/>
        <v>6.6922654964344481</v>
      </c>
      <c r="T105" s="74">
        <f t="shared" si="16"/>
        <v>8.9413055403181563</v>
      </c>
      <c r="U105" s="74">
        <f t="shared" si="17"/>
        <v>6.4934174437739989</v>
      </c>
      <c r="V105" s="74">
        <f t="shared" si="18"/>
        <v>4.7517827756445419</v>
      </c>
      <c r="W105" s="76">
        <f t="shared" si="19"/>
        <v>8.2007679648930338</v>
      </c>
    </row>
    <row r="106" spans="1:23" x14ac:dyDescent="0.45">
      <c r="A106" s="83" t="s">
        <v>322</v>
      </c>
      <c r="B106" s="83" t="s">
        <v>337</v>
      </c>
      <c r="C106" s="79" t="s">
        <v>67</v>
      </c>
      <c r="D106" s="94" t="s">
        <v>155</v>
      </c>
      <c r="E106" s="73">
        <v>111270</v>
      </c>
      <c r="F106" s="77">
        <v>1310</v>
      </c>
      <c r="G106" s="73">
        <v>1003</v>
      </c>
      <c r="H106" s="73">
        <v>1654</v>
      </c>
      <c r="I106" s="73">
        <v>1091</v>
      </c>
      <c r="J106" s="73">
        <v>874</v>
      </c>
      <c r="K106" s="73">
        <v>1281</v>
      </c>
      <c r="L106" s="73">
        <v>779</v>
      </c>
      <c r="M106" s="73">
        <v>638</v>
      </c>
      <c r="N106" s="82">
        <v>1044</v>
      </c>
      <c r="O106" s="74">
        <f t="shared" si="11"/>
        <v>11.77316437494383</v>
      </c>
      <c r="P106" s="74">
        <f t="shared" si="12"/>
        <v>9.0141098229531771</v>
      </c>
      <c r="Q106" s="74">
        <f t="shared" si="13"/>
        <v>14.864743416913814</v>
      </c>
      <c r="R106" s="74">
        <f t="shared" si="14"/>
        <v>9.8049788802013111</v>
      </c>
      <c r="S106" s="74">
        <f t="shared" si="15"/>
        <v>7.8547676822144332</v>
      </c>
      <c r="T106" s="74">
        <f t="shared" si="16"/>
        <v>11.512537071987058</v>
      </c>
      <c r="U106" s="74">
        <f t="shared" si="17"/>
        <v>7.0009885863215606</v>
      </c>
      <c r="V106" s="74">
        <f t="shared" si="18"/>
        <v>5.7338006650489799</v>
      </c>
      <c r="W106" s="76">
        <f t="shared" si="19"/>
        <v>9.3825829064437851</v>
      </c>
    </row>
    <row r="107" spans="1:23" x14ac:dyDescent="0.45">
      <c r="A107" s="83" t="s">
        <v>322</v>
      </c>
      <c r="B107" s="83" t="s">
        <v>338</v>
      </c>
      <c r="C107" s="79" t="s">
        <v>67</v>
      </c>
      <c r="D107" s="94" t="s">
        <v>167</v>
      </c>
      <c r="E107" s="73">
        <v>97457</v>
      </c>
      <c r="F107" s="77">
        <v>1284</v>
      </c>
      <c r="G107" s="73">
        <v>951</v>
      </c>
      <c r="H107" s="73">
        <v>1935</v>
      </c>
      <c r="I107" s="73">
        <v>932</v>
      </c>
      <c r="J107" s="73">
        <v>734</v>
      </c>
      <c r="K107" s="73">
        <v>1429</v>
      </c>
      <c r="L107" s="73">
        <v>555</v>
      </c>
      <c r="M107" s="73">
        <v>382</v>
      </c>
      <c r="N107" s="82">
        <v>723</v>
      </c>
      <c r="O107" s="74">
        <f t="shared" si="11"/>
        <v>13.175041300265759</v>
      </c>
      <c r="P107" s="74">
        <f t="shared" si="12"/>
        <v>9.7581497480940325</v>
      </c>
      <c r="Q107" s="74">
        <f t="shared" si="13"/>
        <v>19.854910370727602</v>
      </c>
      <c r="R107" s="74">
        <f t="shared" si="14"/>
        <v>9.5631919718439935</v>
      </c>
      <c r="S107" s="74">
        <f t="shared" si="15"/>
        <v>7.5315267246067501</v>
      </c>
      <c r="T107" s="74">
        <f t="shared" si="16"/>
        <v>14.662876961121315</v>
      </c>
      <c r="U107" s="74">
        <f t="shared" si="17"/>
        <v>5.6948192536195448</v>
      </c>
      <c r="V107" s="74">
        <f t="shared" si="18"/>
        <v>3.919677396184984</v>
      </c>
      <c r="W107" s="76">
        <f t="shared" si="19"/>
        <v>7.4186564330935694</v>
      </c>
    </row>
    <row r="108" spans="1:23" x14ac:dyDescent="0.45">
      <c r="A108" s="83" t="s">
        <v>328</v>
      </c>
      <c r="B108" s="83" t="s">
        <v>339</v>
      </c>
      <c r="C108" s="79" t="s">
        <v>67</v>
      </c>
      <c r="D108" s="94" t="s">
        <v>172</v>
      </c>
      <c r="E108" s="73">
        <v>174405</v>
      </c>
      <c r="F108" s="77">
        <v>1542</v>
      </c>
      <c r="G108" s="73">
        <v>1230</v>
      </c>
      <c r="H108" s="73">
        <v>2225</v>
      </c>
      <c r="I108" s="73">
        <v>1210</v>
      </c>
      <c r="J108" s="73">
        <v>986</v>
      </c>
      <c r="K108" s="73">
        <v>1864</v>
      </c>
      <c r="L108" s="73">
        <v>1124</v>
      </c>
      <c r="M108" s="73">
        <v>943</v>
      </c>
      <c r="N108" s="82">
        <v>1358</v>
      </c>
      <c r="O108" s="74">
        <f t="shared" si="11"/>
        <v>8.8414896361916231</v>
      </c>
      <c r="P108" s="74">
        <f t="shared" si="12"/>
        <v>7.052550098907715</v>
      </c>
      <c r="Q108" s="74">
        <f t="shared" si="13"/>
        <v>12.757661764284281</v>
      </c>
      <c r="R108" s="74">
        <f t="shared" si="14"/>
        <v>6.937874487543362</v>
      </c>
      <c r="S108" s="74">
        <f t="shared" si="15"/>
        <v>5.6535076402626068</v>
      </c>
      <c r="T108" s="74">
        <f t="shared" si="16"/>
        <v>10.687766979157708</v>
      </c>
      <c r="U108" s="74">
        <f t="shared" si="17"/>
        <v>6.444769358676643</v>
      </c>
      <c r="V108" s="74">
        <f t="shared" si="18"/>
        <v>5.4069550758292477</v>
      </c>
      <c r="W108" s="76">
        <f t="shared" si="19"/>
        <v>7.7864740116395748</v>
      </c>
    </row>
    <row r="109" spans="1:23" x14ac:dyDescent="0.45">
      <c r="A109" s="83" t="s">
        <v>340</v>
      </c>
      <c r="B109" s="83" t="s">
        <v>341</v>
      </c>
      <c r="C109" s="79" t="s">
        <v>67</v>
      </c>
      <c r="D109" s="94" t="s">
        <v>182</v>
      </c>
      <c r="E109" s="73">
        <v>743348</v>
      </c>
      <c r="F109" s="77">
        <v>3391</v>
      </c>
      <c r="G109" s="73">
        <v>1508</v>
      </c>
      <c r="H109" s="73">
        <v>5486</v>
      </c>
      <c r="I109" s="73">
        <v>2722</v>
      </c>
      <c r="J109" s="73">
        <v>1386</v>
      </c>
      <c r="K109" s="73">
        <v>4149</v>
      </c>
      <c r="L109" s="73">
        <v>2313</v>
      </c>
      <c r="M109" s="73">
        <v>1824</v>
      </c>
      <c r="N109" s="82">
        <v>3048</v>
      </c>
      <c r="O109" s="74">
        <f t="shared" si="11"/>
        <v>4.5617933995921165</v>
      </c>
      <c r="P109" s="74">
        <f t="shared" si="12"/>
        <v>2.0286595242066969</v>
      </c>
      <c r="Q109" s="74">
        <f t="shared" si="13"/>
        <v>7.3801234415105705</v>
      </c>
      <c r="R109" s="74">
        <f t="shared" si="14"/>
        <v>3.6618111570892768</v>
      </c>
      <c r="S109" s="74">
        <f t="shared" si="15"/>
        <v>1.8645372019565534</v>
      </c>
      <c r="T109" s="74">
        <f t="shared" si="16"/>
        <v>5.5815042214413708</v>
      </c>
      <c r="U109" s="74">
        <f t="shared" si="17"/>
        <v>3.1115977980703518</v>
      </c>
      <c r="V109" s="74">
        <f t="shared" si="18"/>
        <v>2.4537632441332997</v>
      </c>
      <c r="W109" s="76">
        <f t="shared" si="19"/>
        <v>4.1003675263806452</v>
      </c>
    </row>
    <row r="110" spans="1:23" x14ac:dyDescent="0.45">
      <c r="A110" s="83" t="s">
        <v>322</v>
      </c>
      <c r="B110" s="83" t="s">
        <v>342</v>
      </c>
      <c r="C110" s="79" t="s">
        <v>67</v>
      </c>
      <c r="D110" s="94" t="s">
        <v>197</v>
      </c>
      <c r="E110" s="73">
        <v>100340</v>
      </c>
      <c r="F110" s="77">
        <v>645</v>
      </c>
      <c r="G110" s="73">
        <v>475</v>
      </c>
      <c r="H110" s="73">
        <v>938</v>
      </c>
      <c r="I110" s="73">
        <v>512</v>
      </c>
      <c r="J110" s="73">
        <v>373</v>
      </c>
      <c r="K110" s="73">
        <v>801</v>
      </c>
      <c r="L110" s="73">
        <v>350</v>
      </c>
      <c r="M110" s="73">
        <v>183</v>
      </c>
      <c r="N110" s="82">
        <v>517</v>
      </c>
      <c r="O110" s="74">
        <f t="shared" si="11"/>
        <v>6.428144309348216</v>
      </c>
      <c r="P110" s="74">
        <f t="shared" si="12"/>
        <v>4.7339047239386085</v>
      </c>
      <c r="Q110" s="74">
        <f t="shared" si="13"/>
        <v>9.3482160653777164</v>
      </c>
      <c r="R110" s="74">
        <f t="shared" si="14"/>
        <v>5.1026509866454051</v>
      </c>
      <c r="S110" s="74">
        <f t="shared" si="15"/>
        <v>3.7173609726928447</v>
      </c>
      <c r="T110" s="74">
        <f t="shared" si="16"/>
        <v>7.9828582818417377</v>
      </c>
      <c r="U110" s="74">
        <f t="shared" si="17"/>
        <v>3.4881403229021326</v>
      </c>
      <c r="V110" s="74">
        <f t="shared" si="18"/>
        <v>1.8237990831174009</v>
      </c>
      <c r="W110" s="76">
        <f t="shared" si="19"/>
        <v>5.152481562686865</v>
      </c>
    </row>
    <row r="111" spans="1:23" x14ac:dyDescent="0.45">
      <c r="A111" s="83" t="s">
        <v>324</v>
      </c>
      <c r="B111" s="83" t="s">
        <v>343</v>
      </c>
      <c r="C111" s="79" t="s">
        <v>67</v>
      </c>
      <c r="D111" s="94" t="s">
        <v>198</v>
      </c>
      <c r="E111" s="73">
        <v>512327</v>
      </c>
      <c r="F111" s="77">
        <v>2695</v>
      </c>
      <c r="G111" s="73">
        <v>1356</v>
      </c>
      <c r="H111" s="73">
        <v>4127</v>
      </c>
      <c r="I111" s="73">
        <v>2148</v>
      </c>
      <c r="J111" s="73">
        <v>1212</v>
      </c>
      <c r="K111" s="73">
        <v>3121</v>
      </c>
      <c r="L111" s="73">
        <v>1918</v>
      </c>
      <c r="M111" s="73">
        <v>1023</v>
      </c>
      <c r="N111" s="82">
        <v>2755</v>
      </c>
      <c r="O111" s="74">
        <f t="shared" si="11"/>
        <v>5.2603122615048594</v>
      </c>
      <c r="P111" s="74">
        <f t="shared" si="12"/>
        <v>2.6467470970688645</v>
      </c>
      <c r="Q111" s="74">
        <f t="shared" si="13"/>
        <v>8.055402116226551</v>
      </c>
      <c r="R111" s="74">
        <f t="shared" si="14"/>
        <v>4.1926347820825374</v>
      </c>
      <c r="S111" s="74">
        <f t="shared" si="15"/>
        <v>2.3656766088845602</v>
      </c>
      <c r="T111" s="74">
        <f t="shared" si="16"/>
        <v>6.0918124557167586</v>
      </c>
      <c r="U111" s="74">
        <f t="shared" si="17"/>
        <v>3.7437027523437179</v>
      </c>
      <c r="V111" s="74">
        <f t="shared" si="18"/>
        <v>1.9967715931426608</v>
      </c>
      <c r="W111" s="76">
        <f t="shared" si="19"/>
        <v>5.3774249649149857</v>
      </c>
    </row>
    <row r="112" spans="1:23" x14ac:dyDescent="0.45">
      <c r="A112" s="83" t="s">
        <v>322</v>
      </c>
      <c r="B112" s="83" t="s">
        <v>344</v>
      </c>
      <c r="C112" s="79" t="s">
        <v>67</v>
      </c>
      <c r="D112" s="94" t="s">
        <v>202</v>
      </c>
      <c r="E112" s="73">
        <v>94173</v>
      </c>
      <c r="F112" s="77">
        <v>525</v>
      </c>
      <c r="G112" s="73">
        <v>397</v>
      </c>
      <c r="H112" s="73">
        <v>729</v>
      </c>
      <c r="I112" s="73">
        <v>446</v>
      </c>
      <c r="J112" s="73">
        <v>344</v>
      </c>
      <c r="K112" s="73">
        <v>670</v>
      </c>
      <c r="L112" s="73">
        <v>362</v>
      </c>
      <c r="M112" s="73">
        <v>203</v>
      </c>
      <c r="N112" s="82">
        <v>503</v>
      </c>
      <c r="O112" s="74">
        <f t="shared" si="11"/>
        <v>5.5748462935236214</v>
      </c>
      <c r="P112" s="74">
        <f t="shared" si="12"/>
        <v>4.2156456733883383</v>
      </c>
      <c r="Q112" s="74">
        <f t="shared" si="13"/>
        <v>7.7410722818642288</v>
      </c>
      <c r="R112" s="74">
        <f t="shared" si="14"/>
        <v>4.7359646607838766</v>
      </c>
      <c r="S112" s="74">
        <f t="shared" si="15"/>
        <v>3.6528516666135729</v>
      </c>
      <c r="T112" s="74">
        <f t="shared" si="16"/>
        <v>7.114565746020622</v>
      </c>
      <c r="U112" s="74">
        <f t="shared" si="17"/>
        <v>3.843989253820097</v>
      </c>
      <c r="V112" s="74">
        <f t="shared" si="18"/>
        <v>2.1556072334958003</v>
      </c>
      <c r="W112" s="76">
        <f t="shared" si="19"/>
        <v>5.3412336869378692</v>
      </c>
    </row>
    <row r="113" spans="1:23" x14ac:dyDescent="0.45">
      <c r="A113" s="83" t="s">
        <v>322</v>
      </c>
      <c r="B113" s="83" t="s">
        <v>345</v>
      </c>
      <c r="C113" s="79" t="s">
        <v>67</v>
      </c>
      <c r="D113" s="94" t="s">
        <v>204</v>
      </c>
      <c r="E113" s="73">
        <v>102615</v>
      </c>
      <c r="F113" s="77">
        <v>373</v>
      </c>
      <c r="G113" s="73">
        <v>145</v>
      </c>
      <c r="H113" s="73">
        <v>654</v>
      </c>
      <c r="I113" s="73">
        <v>307</v>
      </c>
      <c r="J113" s="73">
        <v>136</v>
      </c>
      <c r="K113" s="73">
        <v>499</v>
      </c>
      <c r="L113" s="73">
        <v>249</v>
      </c>
      <c r="M113" s="73">
        <v>110</v>
      </c>
      <c r="N113" s="82">
        <v>1083</v>
      </c>
      <c r="O113" s="74">
        <f t="shared" si="11"/>
        <v>3.6349461579691078</v>
      </c>
      <c r="P113" s="74">
        <f t="shared" si="12"/>
        <v>1.4130487745456317</v>
      </c>
      <c r="Q113" s="74">
        <f t="shared" si="13"/>
        <v>6.3733372313989181</v>
      </c>
      <c r="R113" s="74">
        <f t="shared" si="14"/>
        <v>2.9917653364517856</v>
      </c>
      <c r="S113" s="74">
        <f t="shared" si="15"/>
        <v>1.3253422988841788</v>
      </c>
      <c r="T113" s="74">
        <f t="shared" si="16"/>
        <v>4.86283681722945</v>
      </c>
      <c r="U113" s="74">
        <f t="shared" si="17"/>
        <v>2.4265458266335327</v>
      </c>
      <c r="V113" s="74">
        <f t="shared" si="18"/>
        <v>1.0719680358622035</v>
      </c>
      <c r="W113" s="76">
        <f t="shared" si="19"/>
        <v>10.554012571261511</v>
      </c>
    </row>
    <row r="114" spans="1:23" x14ac:dyDescent="0.45">
      <c r="A114" s="83" t="s">
        <v>346</v>
      </c>
      <c r="B114" s="83" t="s">
        <v>347</v>
      </c>
      <c r="C114" s="79" t="s">
        <v>54</v>
      </c>
      <c r="D114" s="94" t="s">
        <v>53</v>
      </c>
      <c r="E114" s="73">
        <v>122398</v>
      </c>
      <c r="F114" s="77">
        <v>1073</v>
      </c>
      <c r="G114" s="73">
        <v>865</v>
      </c>
      <c r="H114" s="73">
        <v>2782</v>
      </c>
      <c r="I114" s="73">
        <v>964</v>
      </c>
      <c r="J114" s="73">
        <v>745</v>
      </c>
      <c r="K114" s="73">
        <v>1176</v>
      </c>
      <c r="L114" s="73">
        <v>569</v>
      </c>
      <c r="M114" s="73">
        <v>338</v>
      </c>
      <c r="N114" s="82">
        <v>778</v>
      </c>
      <c r="O114" s="74">
        <f t="shared" si="11"/>
        <v>8.7664831124691567</v>
      </c>
      <c r="P114" s="74">
        <f t="shared" si="12"/>
        <v>7.0671089396885565</v>
      </c>
      <c r="Q114" s="74">
        <f t="shared" si="13"/>
        <v>22.729129560940539</v>
      </c>
      <c r="R114" s="74">
        <f t="shared" si="14"/>
        <v>7.8759456853870171</v>
      </c>
      <c r="S114" s="74">
        <f t="shared" si="15"/>
        <v>6.0867007630843641</v>
      </c>
      <c r="T114" s="74">
        <f t="shared" si="16"/>
        <v>9.6080001307210896</v>
      </c>
      <c r="U114" s="74">
        <f t="shared" si="17"/>
        <v>4.6487687707315484</v>
      </c>
      <c r="V114" s="74">
        <f t="shared" si="18"/>
        <v>2.7614830307684768</v>
      </c>
      <c r="W114" s="76">
        <f t="shared" si="19"/>
        <v>6.3563130116505171</v>
      </c>
    </row>
    <row r="115" spans="1:23" x14ac:dyDescent="0.45">
      <c r="A115" s="83" t="s">
        <v>348</v>
      </c>
      <c r="B115" s="83" t="s">
        <v>349</v>
      </c>
      <c r="C115" s="79" t="s">
        <v>54</v>
      </c>
      <c r="D115" s="94" t="s">
        <v>65</v>
      </c>
      <c r="E115" s="73">
        <v>128398</v>
      </c>
      <c r="F115" s="77">
        <v>1932</v>
      </c>
      <c r="G115" s="73">
        <v>1593</v>
      </c>
      <c r="H115" s="73">
        <v>2420</v>
      </c>
      <c r="I115" s="73">
        <v>1659</v>
      </c>
      <c r="J115" s="73">
        <v>1376</v>
      </c>
      <c r="K115" s="73">
        <v>2146</v>
      </c>
      <c r="L115" s="73">
        <v>947</v>
      </c>
      <c r="M115" s="73">
        <v>723</v>
      </c>
      <c r="N115" s="82">
        <v>1331</v>
      </c>
      <c r="O115" s="74">
        <f t="shared" si="11"/>
        <v>15.046963348338759</v>
      </c>
      <c r="P115" s="74">
        <f t="shared" si="12"/>
        <v>12.406735307403542</v>
      </c>
      <c r="Q115" s="74">
        <f t="shared" si="13"/>
        <v>18.847645601956419</v>
      </c>
      <c r="R115" s="74">
        <f t="shared" si="14"/>
        <v>12.920762005638718</v>
      </c>
      <c r="S115" s="74">
        <f t="shared" si="15"/>
        <v>10.716677829872738</v>
      </c>
      <c r="T115" s="74">
        <f t="shared" si="16"/>
        <v>16.713655975949781</v>
      </c>
      <c r="U115" s="74">
        <f t="shared" si="17"/>
        <v>7.375504291344102</v>
      </c>
      <c r="V115" s="74">
        <f t="shared" si="18"/>
        <v>5.6309288306671448</v>
      </c>
      <c r="W115" s="76">
        <f t="shared" si="19"/>
        <v>10.36620508107603</v>
      </c>
    </row>
    <row r="116" spans="1:23" x14ac:dyDescent="0.45">
      <c r="A116" s="83" t="s">
        <v>346</v>
      </c>
      <c r="B116" s="83" t="s">
        <v>350</v>
      </c>
      <c r="C116" s="79" t="s">
        <v>54</v>
      </c>
      <c r="D116" s="94" t="s">
        <v>71</v>
      </c>
      <c r="E116" s="73">
        <v>315681</v>
      </c>
      <c r="F116" s="77">
        <v>4943</v>
      </c>
      <c r="G116" s="73">
        <v>4066</v>
      </c>
      <c r="H116" s="73">
        <v>5870</v>
      </c>
      <c r="I116" s="73">
        <v>4130</v>
      </c>
      <c r="J116" s="73">
        <v>3526</v>
      </c>
      <c r="K116" s="73">
        <v>4755</v>
      </c>
      <c r="L116" s="73">
        <v>3378</v>
      </c>
      <c r="M116" s="73">
        <v>2797</v>
      </c>
      <c r="N116" s="82">
        <v>3977</v>
      </c>
      <c r="O116" s="74">
        <f t="shared" si="11"/>
        <v>15.658211929130989</v>
      </c>
      <c r="P116" s="74">
        <f t="shared" si="12"/>
        <v>12.880090977917581</v>
      </c>
      <c r="Q116" s="74">
        <f t="shared" si="13"/>
        <v>18.594720619866258</v>
      </c>
      <c r="R116" s="74">
        <f t="shared" si="14"/>
        <v>13.082827284505562</v>
      </c>
      <c r="S116" s="74">
        <f t="shared" si="15"/>
        <v>11.169503391081504</v>
      </c>
      <c r="T116" s="74">
        <f t="shared" si="16"/>
        <v>15.062674028528798</v>
      </c>
      <c r="U116" s="74">
        <f t="shared" si="17"/>
        <v>10.700675682096801</v>
      </c>
      <c r="V116" s="74">
        <f t="shared" si="18"/>
        <v>8.8602101488527989</v>
      </c>
      <c r="W116" s="76">
        <f t="shared" si="19"/>
        <v>12.598160801568671</v>
      </c>
    </row>
    <row r="117" spans="1:23" x14ac:dyDescent="0.45">
      <c r="A117" s="84" t="s">
        <v>351</v>
      </c>
      <c r="B117" s="84" t="s">
        <v>352</v>
      </c>
      <c r="C117" s="79" t="s">
        <v>54</v>
      </c>
      <c r="D117" s="91" t="s">
        <v>81</v>
      </c>
      <c r="E117" s="73">
        <v>333867</v>
      </c>
      <c r="F117" s="77">
        <v>2237</v>
      </c>
      <c r="G117" s="73">
        <v>1974</v>
      </c>
      <c r="H117" s="73">
        <v>2616</v>
      </c>
      <c r="I117" s="73">
        <v>2021</v>
      </c>
      <c r="J117" s="73">
        <v>1805</v>
      </c>
      <c r="K117" s="73">
        <v>2594</v>
      </c>
      <c r="L117" s="73">
        <v>764</v>
      </c>
      <c r="M117" s="73">
        <v>174</v>
      </c>
      <c r="N117" s="82">
        <v>1352</v>
      </c>
      <c r="O117" s="74">
        <f t="shared" si="11"/>
        <v>6.700272863146103</v>
      </c>
      <c r="P117" s="74">
        <f t="shared" si="12"/>
        <v>5.912534033013146</v>
      </c>
      <c r="Q117" s="74">
        <f t="shared" si="13"/>
        <v>7.8354554358472086</v>
      </c>
      <c r="R117" s="74">
        <f t="shared" si="14"/>
        <v>6.053308652846793</v>
      </c>
      <c r="S117" s="74">
        <f t="shared" si="15"/>
        <v>5.406344442547482</v>
      </c>
      <c r="T117" s="74">
        <f t="shared" si="16"/>
        <v>7.7695609329463533</v>
      </c>
      <c r="U117" s="74">
        <f t="shared" si="17"/>
        <v>2.2883363734660809</v>
      </c>
      <c r="V117" s="74">
        <f t="shared" si="18"/>
        <v>0.5211656138522226</v>
      </c>
      <c r="W117" s="76">
        <f t="shared" si="19"/>
        <v>4.0495167237253158</v>
      </c>
    </row>
    <row r="118" spans="1:23" x14ac:dyDescent="0.45">
      <c r="A118" s="83" t="s">
        <v>351</v>
      </c>
      <c r="B118" s="83" t="s">
        <v>353</v>
      </c>
      <c r="C118" s="79" t="s">
        <v>54</v>
      </c>
      <c r="D118" s="94" t="s">
        <v>91</v>
      </c>
      <c r="E118" s="73">
        <v>466529</v>
      </c>
      <c r="F118" s="77">
        <v>2544</v>
      </c>
      <c r="G118" s="73">
        <v>2229</v>
      </c>
      <c r="H118" s="73">
        <v>3187</v>
      </c>
      <c r="I118" s="73">
        <v>2271</v>
      </c>
      <c r="J118" s="73">
        <v>1962</v>
      </c>
      <c r="K118" s="73">
        <v>2665</v>
      </c>
      <c r="L118" s="73">
        <v>889</v>
      </c>
      <c r="M118" s="73">
        <v>631</v>
      </c>
      <c r="N118" s="82">
        <v>1486</v>
      </c>
      <c r="O118" s="74">
        <f t="shared" si="11"/>
        <v>5.4530372174077062</v>
      </c>
      <c r="P118" s="74">
        <f t="shared" si="12"/>
        <v>4.7778380336484974</v>
      </c>
      <c r="Q118" s="74">
        <f t="shared" si="13"/>
        <v>6.8313009480653939</v>
      </c>
      <c r="R118" s="74">
        <f t="shared" si="14"/>
        <v>4.8678645914830589</v>
      </c>
      <c r="S118" s="74">
        <f t="shared" si="15"/>
        <v>4.2055263445573585</v>
      </c>
      <c r="T118" s="74">
        <f t="shared" si="16"/>
        <v>5.7123994435501331</v>
      </c>
      <c r="U118" s="74">
        <f t="shared" si="17"/>
        <v>1.9055621408315453</v>
      </c>
      <c r="V118" s="74">
        <f t="shared" si="18"/>
        <v>1.3525418569906695</v>
      </c>
      <c r="W118" s="76">
        <f t="shared" si="19"/>
        <v>3.1852253557656649</v>
      </c>
    </row>
    <row r="119" spans="1:23" x14ac:dyDescent="0.45">
      <c r="A119" s="83" t="s">
        <v>348</v>
      </c>
      <c r="B119" s="83" t="s">
        <v>354</v>
      </c>
      <c r="C119" s="79" t="s">
        <v>54</v>
      </c>
      <c r="D119" s="94" t="s">
        <v>93</v>
      </c>
      <c r="E119" s="73">
        <v>240393</v>
      </c>
      <c r="F119" s="77">
        <v>1500</v>
      </c>
      <c r="G119" s="73">
        <v>1262</v>
      </c>
      <c r="H119" s="73">
        <v>1929</v>
      </c>
      <c r="I119" s="73">
        <v>1494</v>
      </c>
      <c r="J119" s="73">
        <v>1269</v>
      </c>
      <c r="K119" s="73">
        <v>1855</v>
      </c>
      <c r="L119" s="73">
        <v>785</v>
      </c>
      <c r="M119" s="73">
        <v>481</v>
      </c>
      <c r="N119" s="82">
        <v>1442</v>
      </c>
      <c r="O119" s="74">
        <f t="shared" si="11"/>
        <v>6.2397823563914088</v>
      </c>
      <c r="P119" s="74">
        <f t="shared" si="12"/>
        <v>5.2497368891773055</v>
      </c>
      <c r="Q119" s="74">
        <f t="shared" si="13"/>
        <v>8.0243601103193516</v>
      </c>
      <c r="R119" s="74">
        <f t="shared" si="14"/>
        <v>6.2148232269658434</v>
      </c>
      <c r="S119" s="74">
        <f t="shared" si="15"/>
        <v>5.2788558735071316</v>
      </c>
      <c r="T119" s="74">
        <f t="shared" si="16"/>
        <v>7.7165308474040426</v>
      </c>
      <c r="U119" s="74">
        <f t="shared" si="17"/>
        <v>3.2654860998448374</v>
      </c>
      <c r="V119" s="74">
        <f t="shared" si="18"/>
        <v>2.0008902089495115</v>
      </c>
      <c r="W119" s="76">
        <f t="shared" si="19"/>
        <v>5.9985107719442743</v>
      </c>
    </row>
    <row r="120" spans="1:23" x14ac:dyDescent="0.45">
      <c r="A120" s="83" t="s">
        <v>355</v>
      </c>
      <c r="B120" s="83" t="s">
        <v>356</v>
      </c>
      <c r="C120" s="79" t="s">
        <v>54</v>
      </c>
      <c r="D120" s="94" t="s">
        <v>101</v>
      </c>
      <c r="E120" s="73">
        <v>388729</v>
      </c>
      <c r="F120" s="77">
        <v>2849</v>
      </c>
      <c r="G120" s="73">
        <v>2508</v>
      </c>
      <c r="H120" s="73">
        <v>3487</v>
      </c>
      <c r="I120" s="73">
        <v>2414</v>
      </c>
      <c r="J120" s="73">
        <v>1681</v>
      </c>
      <c r="K120" s="73">
        <v>3113</v>
      </c>
      <c r="L120" s="73">
        <v>2066</v>
      </c>
      <c r="M120" s="73">
        <v>1410</v>
      </c>
      <c r="N120" s="82">
        <v>2679</v>
      </c>
      <c r="O120" s="74">
        <f t="shared" si="11"/>
        <v>7.3290132714564642</v>
      </c>
      <c r="P120" s="74">
        <f t="shared" si="12"/>
        <v>6.4517954667647635</v>
      </c>
      <c r="Q120" s="74">
        <f t="shared" si="13"/>
        <v>8.9702594866860981</v>
      </c>
      <c r="R120" s="74">
        <f t="shared" si="14"/>
        <v>6.2099817610726245</v>
      </c>
      <c r="S120" s="74">
        <f t="shared" si="15"/>
        <v>4.3243493539200832</v>
      </c>
      <c r="T120" s="74">
        <f t="shared" si="16"/>
        <v>8.0081496363790716</v>
      </c>
      <c r="U120" s="74">
        <f t="shared" si="17"/>
        <v>5.3147565527655516</v>
      </c>
      <c r="V120" s="74">
        <f t="shared" si="18"/>
        <v>3.6272055853821046</v>
      </c>
      <c r="W120" s="76">
        <f t="shared" si="19"/>
        <v>6.8916906122259984</v>
      </c>
    </row>
    <row r="121" spans="1:23" x14ac:dyDescent="0.45">
      <c r="A121" s="83" t="s">
        <v>346</v>
      </c>
      <c r="B121" s="83" t="s">
        <v>357</v>
      </c>
      <c r="C121" s="79" t="s">
        <v>54</v>
      </c>
      <c r="D121" s="94" t="s">
        <v>142</v>
      </c>
      <c r="E121" s="73">
        <v>126000</v>
      </c>
      <c r="F121" s="77">
        <v>1249</v>
      </c>
      <c r="G121" s="73">
        <v>903</v>
      </c>
      <c r="H121" s="73">
        <v>1602</v>
      </c>
      <c r="I121" s="73">
        <v>1189</v>
      </c>
      <c r="J121" s="73">
        <v>980</v>
      </c>
      <c r="K121" s="73">
        <v>1560</v>
      </c>
      <c r="L121" s="73">
        <v>793</v>
      </c>
      <c r="M121" s="73">
        <v>596</v>
      </c>
      <c r="N121" s="82">
        <v>1096</v>
      </c>
      <c r="O121" s="74">
        <f t="shared" si="11"/>
        <v>9.912698412698413</v>
      </c>
      <c r="P121" s="74">
        <f t="shared" si="12"/>
        <v>7.166666666666667</v>
      </c>
      <c r="Q121" s="74">
        <f t="shared" si="13"/>
        <v>12.714285714285715</v>
      </c>
      <c r="R121" s="74">
        <f t="shared" si="14"/>
        <v>9.436507936507935</v>
      </c>
      <c r="S121" s="74">
        <f t="shared" si="15"/>
        <v>7.7777777777777777</v>
      </c>
      <c r="T121" s="74">
        <f t="shared" si="16"/>
        <v>12.380952380952381</v>
      </c>
      <c r="U121" s="74">
        <f t="shared" si="17"/>
        <v>6.2936507936507944</v>
      </c>
      <c r="V121" s="74">
        <f t="shared" si="18"/>
        <v>4.7301587301587302</v>
      </c>
      <c r="W121" s="76">
        <f t="shared" si="19"/>
        <v>8.6984126984126977</v>
      </c>
    </row>
    <row r="122" spans="1:23" x14ac:dyDescent="0.45">
      <c r="A122" s="83" t="s">
        <v>351</v>
      </c>
      <c r="B122" s="83" t="s">
        <v>358</v>
      </c>
      <c r="C122" s="79" t="s">
        <v>54</v>
      </c>
      <c r="D122" s="94" t="s">
        <v>152</v>
      </c>
      <c r="E122" s="73">
        <v>171138</v>
      </c>
      <c r="F122" s="77">
        <v>2357</v>
      </c>
      <c r="G122" s="73">
        <v>2083</v>
      </c>
      <c r="H122" s="73">
        <v>2778</v>
      </c>
      <c r="I122" s="73">
        <v>2059</v>
      </c>
      <c r="J122" s="73">
        <v>1818</v>
      </c>
      <c r="K122" s="73">
        <v>2452</v>
      </c>
      <c r="L122" s="73">
        <v>672</v>
      </c>
      <c r="M122" s="73">
        <v>381</v>
      </c>
      <c r="N122" s="82">
        <v>965</v>
      </c>
      <c r="O122" s="74">
        <f t="shared" si="11"/>
        <v>13.772511072935293</v>
      </c>
      <c r="P122" s="74">
        <f t="shared" si="12"/>
        <v>12.17146396475359</v>
      </c>
      <c r="Q122" s="74">
        <f t="shared" si="13"/>
        <v>16.232514111418855</v>
      </c>
      <c r="R122" s="74">
        <f t="shared" si="14"/>
        <v>12.031226261847165</v>
      </c>
      <c r="S122" s="74">
        <f t="shared" si="15"/>
        <v>10.623005995161799</v>
      </c>
      <c r="T122" s="74">
        <f t="shared" si="16"/>
        <v>14.327618646939897</v>
      </c>
      <c r="U122" s="74">
        <f t="shared" si="17"/>
        <v>3.9266556813799389</v>
      </c>
      <c r="V122" s="74">
        <f t="shared" si="18"/>
        <v>2.2262735336395187</v>
      </c>
      <c r="W122" s="76">
        <f t="shared" si="19"/>
        <v>5.6387243043625617</v>
      </c>
    </row>
    <row r="123" spans="1:23" x14ac:dyDescent="0.45">
      <c r="A123" s="83" t="s">
        <v>348</v>
      </c>
      <c r="B123" s="83" t="s">
        <v>359</v>
      </c>
      <c r="C123" s="79" t="s">
        <v>54</v>
      </c>
      <c r="D123" s="94" t="s">
        <v>153</v>
      </c>
      <c r="E123" s="73">
        <v>92122</v>
      </c>
      <c r="F123" s="77">
        <v>669</v>
      </c>
      <c r="G123" s="73">
        <v>503</v>
      </c>
      <c r="H123" s="73">
        <v>950</v>
      </c>
      <c r="I123" s="73">
        <v>499</v>
      </c>
      <c r="J123" s="73">
        <v>381</v>
      </c>
      <c r="K123" s="73">
        <v>732</v>
      </c>
      <c r="L123" s="73">
        <v>333</v>
      </c>
      <c r="M123" s="73">
        <v>184</v>
      </c>
      <c r="N123" s="82">
        <v>486</v>
      </c>
      <c r="O123" s="74">
        <f t="shared" si="11"/>
        <v>7.2621089424893075</v>
      </c>
      <c r="P123" s="74">
        <f t="shared" si="12"/>
        <v>5.4601506697640083</v>
      </c>
      <c r="Q123" s="74">
        <f t="shared" si="13"/>
        <v>10.312411801741169</v>
      </c>
      <c r="R123" s="74">
        <f t="shared" si="14"/>
        <v>5.4167299884935192</v>
      </c>
      <c r="S123" s="74">
        <f t="shared" si="15"/>
        <v>4.1358198910140906</v>
      </c>
      <c r="T123" s="74">
        <f t="shared" si="16"/>
        <v>7.9459846724995122</v>
      </c>
      <c r="U123" s="74">
        <f t="shared" si="17"/>
        <v>3.6147717157682204</v>
      </c>
      <c r="V123" s="74">
        <f t="shared" si="18"/>
        <v>1.9973513384425001</v>
      </c>
      <c r="W123" s="76">
        <f t="shared" si="19"/>
        <v>5.2756127743644301</v>
      </c>
    </row>
    <row r="124" spans="1:23" x14ac:dyDescent="0.45">
      <c r="A124" s="83" t="s">
        <v>346</v>
      </c>
      <c r="B124" s="83" t="s">
        <v>360</v>
      </c>
      <c r="C124" s="79" t="s">
        <v>54</v>
      </c>
      <c r="D124" s="94" t="s">
        <v>169</v>
      </c>
      <c r="E124" s="73">
        <v>329615</v>
      </c>
      <c r="F124" s="77">
        <v>2393</v>
      </c>
      <c r="G124" s="73">
        <v>2070</v>
      </c>
      <c r="H124" s="73">
        <v>2879</v>
      </c>
      <c r="I124" s="73">
        <v>2001</v>
      </c>
      <c r="J124" s="73">
        <v>1752</v>
      </c>
      <c r="K124" s="73">
        <v>2378</v>
      </c>
      <c r="L124" s="73">
        <v>1127</v>
      </c>
      <c r="M124" s="73">
        <v>800</v>
      </c>
      <c r="N124" s="82">
        <v>1666</v>
      </c>
      <c r="O124" s="74">
        <f t="shared" si="11"/>
        <v>7.2599851341716848</v>
      </c>
      <c r="P124" s="74">
        <f t="shared" si="12"/>
        <v>6.2800540023967359</v>
      </c>
      <c r="Q124" s="74">
        <f t="shared" si="13"/>
        <v>8.7344325956039626</v>
      </c>
      <c r="R124" s="74">
        <f t="shared" si="14"/>
        <v>6.0707188689835112</v>
      </c>
      <c r="S124" s="74">
        <f t="shared" si="15"/>
        <v>5.3152920831879618</v>
      </c>
      <c r="T124" s="74">
        <f t="shared" si="16"/>
        <v>7.2144774964731582</v>
      </c>
      <c r="U124" s="74">
        <f t="shared" si="17"/>
        <v>3.4191405124160004</v>
      </c>
      <c r="V124" s="74">
        <f t="shared" si="18"/>
        <v>2.4270740105881101</v>
      </c>
      <c r="W124" s="76">
        <f t="shared" si="19"/>
        <v>5.0543816270497395</v>
      </c>
    </row>
    <row r="125" spans="1:23" x14ac:dyDescent="0.45">
      <c r="A125" s="83" t="s">
        <v>346</v>
      </c>
      <c r="B125" s="83" t="s">
        <v>361</v>
      </c>
      <c r="C125" s="79" t="s">
        <v>54</v>
      </c>
      <c r="D125" s="94" t="s">
        <v>170</v>
      </c>
      <c r="E125" s="73">
        <v>176808</v>
      </c>
      <c r="F125" s="77">
        <v>1236</v>
      </c>
      <c r="G125" s="73">
        <v>899</v>
      </c>
      <c r="H125" s="73">
        <v>1798</v>
      </c>
      <c r="I125" s="73">
        <v>811</v>
      </c>
      <c r="J125" s="73">
        <v>492</v>
      </c>
      <c r="K125" s="73">
        <v>1141</v>
      </c>
      <c r="L125" s="73">
        <v>939</v>
      </c>
      <c r="M125" s="73">
        <v>577</v>
      </c>
      <c r="N125" s="82">
        <v>1695</v>
      </c>
      <c r="O125" s="74">
        <f t="shared" si="11"/>
        <v>6.9906339079679656</v>
      </c>
      <c r="P125" s="74">
        <f t="shared" si="12"/>
        <v>5.0846115560381886</v>
      </c>
      <c r="Q125" s="74">
        <f t="shared" si="13"/>
        <v>10.169223112076377</v>
      </c>
      <c r="R125" s="74">
        <f t="shared" si="14"/>
        <v>4.5868965205194332</v>
      </c>
      <c r="S125" s="74">
        <f t="shared" si="15"/>
        <v>2.7826795167639471</v>
      </c>
      <c r="T125" s="74">
        <f t="shared" si="16"/>
        <v>6.4533279037147633</v>
      </c>
      <c r="U125" s="74">
        <f t="shared" si="17"/>
        <v>5.3108456630921674</v>
      </c>
      <c r="V125" s="74">
        <f t="shared" si="18"/>
        <v>3.2634269942536536</v>
      </c>
      <c r="W125" s="76">
        <f t="shared" si="19"/>
        <v>9.5866702864123798</v>
      </c>
    </row>
    <row r="126" spans="1:23" x14ac:dyDescent="0.45">
      <c r="A126" s="83" t="s">
        <v>362</v>
      </c>
      <c r="B126" s="83" t="s">
        <v>363</v>
      </c>
      <c r="C126" s="79" t="s">
        <v>54</v>
      </c>
      <c r="D126" s="94" t="s">
        <v>184</v>
      </c>
      <c r="E126" s="73">
        <v>142859</v>
      </c>
      <c r="F126" s="77">
        <v>1075</v>
      </c>
      <c r="G126" s="73">
        <v>932</v>
      </c>
      <c r="H126" s="73">
        <v>1294</v>
      </c>
      <c r="I126" s="73">
        <v>868</v>
      </c>
      <c r="J126" s="73">
        <v>772</v>
      </c>
      <c r="K126" s="73">
        <v>1027</v>
      </c>
      <c r="L126" s="73">
        <v>736</v>
      </c>
      <c r="M126" s="73">
        <v>620</v>
      </c>
      <c r="N126" s="82">
        <v>958</v>
      </c>
      <c r="O126" s="74">
        <f t="shared" si="11"/>
        <v>7.5249021762717083</v>
      </c>
      <c r="P126" s="74">
        <f t="shared" si="12"/>
        <v>6.5239151891025413</v>
      </c>
      <c r="Q126" s="74">
        <f t="shared" si="13"/>
        <v>9.0578822475307827</v>
      </c>
      <c r="R126" s="74">
        <f t="shared" si="14"/>
        <v>6.0759210130268304</v>
      </c>
      <c r="S126" s="74">
        <f t="shared" si="15"/>
        <v>5.4039297489132636</v>
      </c>
      <c r="T126" s="74">
        <f t="shared" si="16"/>
        <v>7.1889065442149249</v>
      </c>
      <c r="U126" s="74">
        <f t="shared" si="17"/>
        <v>5.1519330248706767</v>
      </c>
      <c r="V126" s="74">
        <f t="shared" si="18"/>
        <v>4.3399435807334505</v>
      </c>
      <c r="W126" s="76">
        <f t="shared" si="19"/>
        <v>6.705912823133299</v>
      </c>
    </row>
    <row r="127" spans="1:23" x14ac:dyDescent="0.45">
      <c r="A127" s="83" t="s">
        <v>351</v>
      </c>
      <c r="B127" s="83" t="s">
        <v>364</v>
      </c>
      <c r="C127" s="79" t="s">
        <v>54</v>
      </c>
      <c r="D127" s="94" t="s">
        <v>188</v>
      </c>
      <c r="E127" s="73">
        <v>78359</v>
      </c>
      <c r="F127" s="77">
        <v>1040</v>
      </c>
      <c r="G127" s="73">
        <v>854</v>
      </c>
      <c r="H127" s="73">
        <v>1346</v>
      </c>
      <c r="I127" s="73">
        <v>883</v>
      </c>
      <c r="J127" s="73">
        <v>744</v>
      </c>
      <c r="K127" s="73">
        <v>1097</v>
      </c>
      <c r="L127" s="73">
        <v>257</v>
      </c>
      <c r="M127" s="73">
        <v>124</v>
      </c>
      <c r="N127" s="82">
        <v>390</v>
      </c>
      <c r="O127" s="74">
        <f t="shared" si="11"/>
        <v>13.272246965887772</v>
      </c>
      <c r="P127" s="74">
        <f t="shared" si="12"/>
        <v>10.898556643142459</v>
      </c>
      <c r="Q127" s="74">
        <f t="shared" si="13"/>
        <v>17.177350400081679</v>
      </c>
      <c r="R127" s="74">
        <f t="shared" si="14"/>
        <v>11.268648145075868</v>
      </c>
      <c r="S127" s="74">
        <f t="shared" si="15"/>
        <v>9.494761290981252</v>
      </c>
      <c r="T127" s="74">
        <f t="shared" si="16"/>
        <v>13.999668193825853</v>
      </c>
      <c r="U127" s="74">
        <f t="shared" si="17"/>
        <v>3.2797764136857284</v>
      </c>
      <c r="V127" s="74">
        <f t="shared" si="18"/>
        <v>1.5824602151635421</v>
      </c>
      <c r="W127" s="76">
        <f t="shared" si="19"/>
        <v>4.9770926122079153</v>
      </c>
    </row>
    <row r="128" spans="1:23" x14ac:dyDescent="0.45">
      <c r="A128" s="83" t="s">
        <v>362</v>
      </c>
      <c r="B128" s="83" t="s">
        <v>365</v>
      </c>
      <c r="C128" s="79" t="s">
        <v>54</v>
      </c>
      <c r="D128" s="94" t="s">
        <v>201</v>
      </c>
      <c r="E128" s="73">
        <v>302863</v>
      </c>
      <c r="F128" s="77">
        <v>1337</v>
      </c>
      <c r="G128" s="73">
        <v>1119</v>
      </c>
      <c r="H128" s="73">
        <v>1728</v>
      </c>
      <c r="I128" s="73">
        <v>1168</v>
      </c>
      <c r="J128" s="73">
        <v>954</v>
      </c>
      <c r="K128" s="73">
        <v>1493</v>
      </c>
      <c r="L128" s="73">
        <v>1072</v>
      </c>
      <c r="M128" s="73">
        <v>641</v>
      </c>
      <c r="N128" s="82">
        <v>2038</v>
      </c>
      <c r="O128" s="74">
        <f t="shared" si="11"/>
        <v>4.4145372660245714</v>
      </c>
      <c r="P128" s="74">
        <f t="shared" si="12"/>
        <v>3.6947398658799524</v>
      </c>
      <c r="Q128" s="74">
        <f t="shared" si="13"/>
        <v>5.705550034173867</v>
      </c>
      <c r="R128" s="74">
        <f t="shared" si="14"/>
        <v>3.8565291897656699</v>
      </c>
      <c r="S128" s="74">
        <f t="shared" si="15"/>
        <v>3.1499390813668224</v>
      </c>
      <c r="T128" s="74">
        <f t="shared" si="16"/>
        <v>4.9296216441097132</v>
      </c>
      <c r="U128" s="74">
        <f t="shared" si="17"/>
        <v>3.5395541878671213</v>
      </c>
      <c r="V128" s="74">
        <f t="shared" si="18"/>
        <v>2.1164685022600978</v>
      </c>
      <c r="W128" s="76">
        <f t="shared" si="19"/>
        <v>6.7291151444712627</v>
      </c>
    </row>
    <row r="129" spans="1:23" x14ac:dyDescent="0.45">
      <c r="A129" s="83" t="s">
        <v>366</v>
      </c>
      <c r="B129" s="83" t="s">
        <v>367</v>
      </c>
      <c r="C129" s="79" t="s">
        <v>60</v>
      </c>
      <c r="D129" s="94" t="s">
        <v>59</v>
      </c>
      <c r="E129" s="73">
        <v>739719</v>
      </c>
      <c r="F129" s="77">
        <v>10525</v>
      </c>
      <c r="G129" s="73">
        <v>8463</v>
      </c>
      <c r="H129" s="73">
        <v>12648</v>
      </c>
      <c r="I129" s="73">
        <v>8779</v>
      </c>
      <c r="J129" s="73">
        <v>7435</v>
      </c>
      <c r="K129" s="73">
        <v>10113</v>
      </c>
      <c r="L129" s="73">
        <v>6817</v>
      </c>
      <c r="M129" s="73">
        <v>5495</v>
      </c>
      <c r="N129" s="82">
        <v>8110</v>
      </c>
      <c r="O129" s="74">
        <f t="shared" si="11"/>
        <v>14.228375910311888</v>
      </c>
      <c r="P129" s="74">
        <f t="shared" si="12"/>
        <v>11.440830910115869</v>
      </c>
      <c r="Q129" s="74">
        <f t="shared" si="13"/>
        <v>17.098384656876465</v>
      </c>
      <c r="R129" s="74">
        <f t="shared" si="14"/>
        <v>11.868020153598867</v>
      </c>
      <c r="S129" s="74">
        <f t="shared" si="15"/>
        <v>10.051114004101558</v>
      </c>
      <c r="T129" s="74">
        <f t="shared" si="16"/>
        <v>13.67140765615051</v>
      </c>
      <c r="U129" s="74">
        <f t="shared" si="17"/>
        <v>9.215661622859491</v>
      </c>
      <c r="V129" s="74">
        <f t="shared" si="18"/>
        <v>7.4284964966426443</v>
      </c>
      <c r="W129" s="76">
        <f t="shared" si="19"/>
        <v>10.96362267293391</v>
      </c>
    </row>
    <row r="130" spans="1:23" x14ac:dyDescent="0.45">
      <c r="A130" s="83" t="s">
        <v>366</v>
      </c>
      <c r="B130" s="83" t="s">
        <v>368</v>
      </c>
      <c r="C130" s="79" t="s">
        <v>60</v>
      </c>
      <c r="D130" s="94" t="s">
        <v>84</v>
      </c>
      <c r="E130" s="73">
        <v>238108</v>
      </c>
      <c r="F130" s="77">
        <v>1796</v>
      </c>
      <c r="G130" s="73">
        <v>1578</v>
      </c>
      <c r="H130" s="73">
        <v>2071</v>
      </c>
      <c r="I130" s="73">
        <v>1748</v>
      </c>
      <c r="J130" s="73">
        <v>1495</v>
      </c>
      <c r="K130" s="73">
        <v>2289</v>
      </c>
      <c r="L130" s="73">
        <v>1176</v>
      </c>
      <c r="M130" s="73">
        <v>1014</v>
      </c>
      <c r="N130" s="82">
        <v>1430</v>
      </c>
      <c r="O130" s="74">
        <f t="shared" si="11"/>
        <v>7.5427957061501498</v>
      </c>
      <c r="P130" s="74">
        <f t="shared" si="12"/>
        <v>6.6272447796798097</v>
      </c>
      <c r="Q130" s="74">
        <f t="shared" si="13"/>
        <v>8.6977338014682424</v>
      </c>
      <c r="R130" s="74">
        <f t="shared" si="14"/>
        <v>7.3412065113309923</v>
      </c>
      <c r="S130" s="74">
        <f t="shared" si="15"/>
        <v>6.2786634636383489</v>
      </c>
      <c r="T130" s="74">
        <f t="shared" si="16"/>
        <v>9.6132847279385825</v>
      </c>
      <c r="U130" s="74">
        <f t="shared" si="17"/>
        <v>4.9389352730693634</v>
      </c>
      <c r="V130" s="74">
        <f t="shared" si="18"/>
        <v>4.2585717405547063</v>
      </c>
      <c r="W130" s="76">
        <f t="shared" si="19"/>
        <v>6.0056780956540727</v>
      </c>
    </row>
    <row r="131" spans="1:23" x14ac:dyDescent="0.45">
      <c r="A131" s="83" t="s">
        <v>366</v>
      </c>
      <c r="B131" s="83" t="s">
        <v>369</v>
      </c>
      <c r="C131" s="79" t="s">
        <v>60</v>
      </c>
      <c r="D131" s="94" t="s">
        <v>94</v>
      </c>
      <c r="E131" s="73">
        <v>196368</v>
      </c>
      <c r="F131" s="77">
        <v>2061</v>
      </c>
      <c r="G131" s="73">
        <v>1763</v>
      </c>
      <c r="H131" s="73">
        <v>2569</v>
      </c>
      <c r="I131" s="73">
        <v>1607</v>
      </c>
      <c r="J131" s="73">
        <v>1462</v>
      </c>
      <c r="K131" s="73">
        <v>1958</v>
      </c>
      <c r="L131" s="73">
        <v>1080</v>
      </c>
      <c r="M131" s="73">
        <v>920</v>
      </c>
      <c r="N131" s="82">
        <v>1303</v>
      </c>
      <c r="O131" s="74">
        <f t="shared" si="11"/>
        <v>10.495600097775604</v>
      </c>
      <c r="P131" s="74">
        <f t="shared" si="12"/>
        <v>8.9780412287134368</v>
      </c>
      <c r="Q131" s="74">
        <f t="shared" si="13"/>
        <v>13.08257964637823</v>
      </c>
      <c r="R131" s="74">
        <f t="shared" si="14"/>
        <v>8.1836144381976688</v>
      </c>
      <c r="S131" s="74">
        <f t="shared" si="15"/>
        <v>7.4452049213721176</v>
      </c>
      <c r="T131" s="74">
        <f t="shared" si="16"/>
        <v>9.9710747168581442</v>
      </c>
      <c r="U131" s="74">
        <f t="shared" si="17"/>
        <v>5.4998777804937671</v>
      </c>
      <c r="V131" s="74">
        <f t="shared" si="18"/>
        <v>4.6850810722724683</v>
      </c>
      <c r="W131" s="76">
        <f t="shared" si="19"/>
        <v>6.6355006925772022</v>
      </c>
    </row>
    <row r="132" spans="1:23" x14ac:dyDescent="0.45">
      <c r="A132" s="83" t="s">
        <v>370</v>
      </c>
      <c r="B132" s="83" t="s">
        <v>371</v>
      </c>
      <c r="C132" s="79" t="s">
        <v>60</v>
      </c>
      <c r="D132" s="94" t="s">
        <v>111</v>
      </c>
      <c r="E132" s="73">
        <v>114918</v>
      </c>
      <c r="F132" s="77">
        <v>719</v>
      </c>
      <c r="G132" s="73">
        <v>632</v>
      </c>
      <c r="H132" s="73">
        <v>871</v>
      </c>
      <c r="I132" s="73">
        <v>671</v>
      </c>
      <c r="J132" s="73">
        <v>586</v>
      </c>
      <c r="K132" s="73">
        <v>894</v>
      </c>
      <c r="L132" s="73">
        <v>462</v>
      </c>
      <c r="M132" s="73">
        <v>243</v>
      </c>
      <c r="N132" s="82">
        <v>1001</v>
      </c>
      <c r="O132" s="74">
        <f t="shared" si="11"/>
        <v>6.256635165944413</v>
      </c>
      <c r="P132" s="74">
        <f t="shared" si="12"/>
        <v>5.4995736090081619</v>
      </c>
      <c r="Q132" s="74">
        <f t="shared" si="13"/>
        <v>7.5793174263387808</v>
      </c>
      <c r="R132" s="74">
        <f t="shared" si="14"/>
        <v>5.838946031083033</v>
      </c>
      <c r="S132" s="74">
        <f t="shared" si="15"/>
        <v>5.0992881880993401</v>
      </c>
      <c r="T132" s="74">
        <f t="shared" si="16"/>
        <v>7.7794601367931913</v>
      </c>
      <c r="U132" s="74">
        <f t="shared" si="17"/>
        <v>4.0202579230407771</v>
      </c>
      <c r="V132" s="74">
        <f t="shared" si="18"/>
        <v>2.1145512452357331</v>
      </c>
      <c r="W132" s="76">
        <f t="shared" si="19"/>
        <v>8.7105588332550177</v>
      </c>
    </row>
    <row r="133" spans="1:23" x14ac:dyDescent="0.45">
      <c r="A133" s="83" t="s">
        <v>366</v>
      </c>
      <c r="B133" s="83" t="s">
        <v>372</v>
      </c>
      <c r="C133" s="79" t="s">
        <v>60</v>
      </c>
      <c r="D133" s="94" t="s">
        <v>163</v>
      </c>
      <c r="E133" s="73">
        <v>205522</v>
      </c>
      <c r="F133" s="77">
        <v>2400</v>
      </c>
      <c r="G133" s="73">
        <v>2082</v>
      </c>
      <c r="H133" s="73">
        <v>3080</v>
      </c>
      <c r="I133" s="73">
        <v>1807</v>
      </c>
      <c r="J133" s="73">
        <v>1414</v>
      </c>
      <c r="K133" s="73">
        <v>2182</v>
      </c>
      <c r="L133" s="73">
        <v>1407</v>
      </c>
      <c r="M133" s="73">
        <v>1062</v>
      </c>
      <c r="N133" s="82">
        <v>1758</v>
      </c>
      <c r="O133" s="74">
        <f t="shared" si="11"/>
        <v>11.677581962028395</v>
      </c>
      <c r="P133" s="74">
        <f t="shared" si="12"/>
        <v>10.130302352059633</v>
      </c>
      <c r="Q133" s="74">
        <f t="shared" si="13"/>
        <v>14.986230184603109</v>
      </c>
      <c r="R133" s="74">
        <f t="shared" si="14"/>
        <v>8.7922460855772133</v>
      </c>
      <c r="S133" s="74">
        <f t="shared" si="15"/>
        <v>6.8800420392950628</v>
      </c>
      <c r="T133" s="74">
        <f t="shared" si="16"/>
        <v>10.616868267144151</v>
      </c>
      <c r="U133" s="74">
        <f t="shared" si="17"/>
        <v>6.8459824252391472</v>
      </c>
      <c r="V133" s="74">
        <f t="shared" si="18"/>
        <v>5.167330018197565</v>
      </c>
      <c r="W133" s="76">
        <f t="shared" si="19"/>
        <v>8.5538287871858003</v>
      </c>
    </row>
    <row r="134" spans="1:23" x14ac:dyDescent="0.45">
      <c r="A134" s="83" t="s">
        <v>370</v>
      </c>
      <c r="B134" s="83" t="s">
        <v>373</v>
      </c>
      <c r="C134" s="79" t="s">
        <v>60</v>
      </c>
      <c r="D134" s="94" t="s">
        <v>166</v>
      </c>
      <c r="E134" s="73">
        <v>191542</v>
      </c>
      <c r="F134" s="77">
        <v>1353</v>
      </c>
      <c r="G134" s="73">
        <v>1175</v>
      </c>
      <c r="H134" s="73">
        <v>1757</v>
      </c>
      <c r="I134" s="73">
        <v>1139</v>
      </c>
      <c r="J134" s="73">
        <v>749</v>
      </c>
      <c r="K134" s="73">
        <v>1469</v>
      </c>
      <c r="L134" s="73">
        <v>689</v>
      </c>
      <c r="M134" s="73">
        <v>524</v>
      </c>
      <c r="N134" s="82">
        <v>969</v>
      </c>
      <c r="O134" s="74">
        <f t="shared" ref="O134:O167" si="29">F134/$E134*1000</f>
        <v>7.0637249271700195</v>
      </c>
      <c r="P134" s="74">
        <f t="shared" ref="P134:P167" si="30">G134/$E134*1000</f>
        <v>6.1344248258867511</v>
      </c>
      <c r="Q134" s="74">
        <f t="shared" ref="Q134:Q167" si="31">H134/$E134*1000</f>
        <v>9.1729229098578902</v>
      </c>
      <c r="R134" s="74">
        <f t="shared" ref="R134:R167" si="32">I134/$E134*1000</f>
        <v>5.9464764907957521</v>
      </c>
      <c r="S134" s="74">
        <f t="shared" ref="S134:S167" si="33">J134/$E134*1000</f>
        <v>3.9103695273099373</v>
      </c>
      <c r="T134" s="74">
        <f t="shared" ref="T134:T167" si="34">K134/$E134*1000</f>
        <v>7.6693362291299039</v>
      </c>
      <c r="U134" s="74">
        <f t="shared" ref="U134:U167" si="35">L134/$E134*1000</f>
        <v>3.5971223021582737</v>
      </c>
      <c r="V134" s="74">
        <f t="shared" ref="V134:V167" si="36">M134/$E134*1000</f>
        <v>2.7356924329911978</v>
      </c>
      <c r="W134" s="76">
        <f t="shared" ref="W134:W167" si="37">N134/$E134*1000</f>
        <v>5.0589426861993712</v>
      </c>
    </row>
    <row r="135" spans="1:23" x14ac:dyDescent="0.45">
      <c r="A135" s="83" t="s">
        <v>366</v>
      </c>
      <c r="B135" s="83" t="s">
        <v>374</v>
      </c>
      <c r="C135" s="79" t="s">
        <v>60</v>
      </c>
      <c r="D135" s="94" t="s">
        <v>168</v>
      </c>
      <c r="E135" s="73">
        <v>129495</v>
      </c>
      <c r="F135" s="77">
        <v>1015</v>
      </c>
      <c r="G135" s="73">
        <v>865</v>
      </c>
      <c r="H135" s="73">
        <v>1266</v>
      </c>
      <c r="I135" s="73">
        <v>825</v>
      </c>
      <c r="J135" s="73">
        <v>702</v>
      </c>
      <c r="K135" s="73">
        <v>1033</v>
      </c>
      <c r="L135" s="73">
        <v>612</v>
      </c>
      <c r="M135" s="73">
        <v>467</v>
      </c>
      <c r="N135" s="82">
        <v>832</v>
      </c>
      <c r="O135" s="74">
        <f t="shared" si="29"/>
        <v>7.8381404687439673</v>
      </c>
      <c r="P135" s="74">
        <f t="shared" si="30"/>
        <v>6.6797945866635784</v>
      </c>
      <c r="Q135" s="74">
        <f t="shared" si="31"/>
        <v>9.7764392447584854</v>
      </c>
      <c r="R135" s="74">
        <f t="shared" si="32"/>
        <v>6.3709023514421403</v>
      </c>
      <c r="S135" s="74">
        <f t="shared" si="33"/>
        <v>5.4210587281362219</v>
      </c>
      <c r="T135" s="74">
        <f t="shared" si="34"/>
        <v>7.9771419745936143</v>
      </c>
      <c r="U135" s="74">
        <f t="shared" si="35"/>
        <v>4.7260511988879879</v>
      </c>
      <c r="V135" s="74">
        <f t="shared" si="36"/>
        <v>3.6063168462102784</v>
      </c>
      <c r="W135" s="76">
        <f t="shared" si="37"/>
        <v>6.4249584926058922</v>
      </c>
    </row>
    <row r="136" spans="1:23" x14ac:dyDescent="0.45">
      <c r="A136" s="83" t="s">
        <v>375</v>
      </c>
      <c r="B136" s="83" t="s">
        <v>376</v>
      </c>
      <c r="C136" s="79" t="s">
        <v>60</v>
      </c>
      <c r="D136" s="94" t="s">
        <v>176</v>
      </c>
      <c r="E136" s="73">
        <v>543664</v>
      </c>
      <c r="F136" s="77">
        <v>3855</v>
      </c>
      <c r="G136" s="73">
        <v>2411</v>
      </c>
      <c r="H136" s="73">
        <v>5377</v>
      </c>
      <c r="I136" s="73">
        <v>3175</v>
      </c>
      <c r="J136" s="73">
        <v>2197</v>
      </c>
      <c r="K136" s="73">
        <v>4127</v>
      </c>
      <c r="L136" s="73">
        <v>1933</v>
      </c>
      <c r="M136" s="73">
        <v>1040</v>
      </c>
      <c r="N136" s="82">
        <v>2849</v>
      </c>
      <c r="O136" s="74">
        <f t="shared" si="29"/>
        <v>7.0907766561699876</v>
      </c>
      <c r="P136" s="74">
        <f t="shared" si="30"/>
        <v>4.4347243885929553</v>
      </c>
      <c r="Q136" s="74">
        <f t="shared" si="31"/>
        <v>9.8902998911092137</v>
      </c>
      <c r="R136" s="74">
        <f t="shared" si="32"/>
        <v>5.8400041201918835</v>
      </c>
      <c r="S136" s="74">
        <f t="shared" si="33"/>
        <v>4.041098914035139</v>
      </c>
      <c r="T136" s="74">
        <f t="shared" si="34"/>
        <v>7.5910856705612293</v>
      </c>
      <c r="U136" s="74">
        <f t="shared" si="35"/>
        <v>3.5555048706554047</v>
      </c>
      <c r="V136" s="74">
        <f t="shared" si="36"/>
        <v>1.912946231495924</v>
      </c>
      <c r="W136" s="76">
        <f t="shared" si="37"/>
        <v>5.2403690514729684</v>
      </c>
    </row>
    <row r="137" spans="1:23" x14ac:dyDescent="0.45">
      <c r="A137" s="83" t="s">
        <v>375</v>
      </c>
      <c r="B137" s="83" t="s">
        <v>377</v>
      </c>
      <c r="C137" s="79" t="s">
        <v>60</v>
      </c>
      <c r="D137" s="94" t="s">
        <v>179</v>
      </c>
      <c r="E137" s="73">
        <v>162359</v>
      </c>
      <c r="F137" s="77">
        <v>2382</v>
      </c>
      <c r="G137" s="73">
        <v>2176</v>
      </c>
      <c r="H137" s="73">
        <v>2697</v>
      </c>
      <c r="I137" s="73">
        <v>2321</v>
      </c>
      <c r="J137" s="73">
        <v>1996</v>
      </c>
      <c r="K137" s="73">
        <v>2604</v>
      </c>
      <c r="L137" s="73">
        <v>920</v>
      </c>
      <c r="M137" s="73">
        <v>659</v>
      </c>
      <c r="N137" s="82">
        <v>1222</v>
      </c>
      <c r="O137" s="74">
        <f t="shared" si="29"/>
        <v>14.671191618573655</v>
      </c>
      <c r="P137" s="74">
        <f t="shared" si="30"/>
        <v>13.402398388755783</v>
      </c>
      <c r="Q137" s="74">
        <f t="shared" si="31"/>
        <v>16.61133660591652</v>
      </c>
      <c r="R137" s="74">
        <f t="shared" si="32"/>
        <v>14.2954810019771</v>
      </c>
      <c r="S137" s="74">
        <f t="shared" si="33"/>
        <v>12.293744110274146</v>
      </c>
      <c r="T137" s="74">
        <f t="shared" si="34"/>
        <v>16.038531895367672</v>
      </c>
      <c r="U137" s="74">
        <f t="shared" si="35"/>
        <v>5.6664552011283638</v>
      </c>
      <c r="V137" s="74">
        <f t="shared" si="36"/>
        <v>4.0589064973299909</v>
      </c>
      <c r="W137" s="76">
        <f t="shared" si="37"/>
        <v>7.5265307128031091</v>
      </c>
    </row>
    <row r="138" spans="1:23" x14ac:dyDescent="0.45">
      <c r="A138" s="83" t="s">
        <v>370</v>
      </c>
      <c r="B138" s="83" t="s">
        <v>378</v>
      </c>
      <c r="C138" s="79" t="s">
        <v>60</v>
      </c>
      <c r="D138" s="94" t="s">
        <v>186</v>
      </c>
      <c r="E138" s="73">
        <v>111686</v>
      </c>
      <c r="F138" s="77">
        <v>990</v>
      </c>
      <c r="G138" s="73">
        <v>881</v>
      </c>
      <c r="H138" s="73">
        <v>1215</v>
      </c>
      <c r="I138" s="73">
        <v>899</v>
      </c>
      <c r="J138" s="73">
        <v>693</v>
      </c>
      <c r="K138" s="73">
        <v>1103</v>
      </c>
      <c r="L138" s="73">
        <v>634</v>
      </c>
      <c r="M138" s="73">
        <v>514</v>
      </c>
      <c r="N138" s="82">
        <v>818</v>
      </c>
      <c r="O138" s="74">
        <f t="shared" si="29"/>
        <v>8.864136955392798</v>
      </c>
      <c r="P138" s="74">
        <f t="shared" si="30"/>
        <v>7.8881865229303587</v>
      </c>
      <c r="Q138" s="74">
        <f t="shared" si="31"/>
        <v>10.878713536163888</v>
      </c>
      <c r="R138" s="74">
        <f t="shared" si="32"/>
        <v>8.0493526493920466</v>
      </c>
      <c r="S138" s="74">
        <f t="shared" si="33"/>
        <v>6.2048958687749582</v>
      </c>
      <c r="T138" s="74">
        <f t="shared" si="34"/>
        <v>9.875902082624501</v>
      </c>
      <c r="U138" s="74">
        <f t="shared" si="35"/>
        <v>5.6766291209283164</v>
      </c>
      <c r="V138" s="74">
        <f t="shared" si="36"/>
        <v>4.6021882778504013</v>
      </c>
      <c r="W138" s="76">
        <f t="shared" si="37"/>
        <v>7.3241050803144532</v>
      </c>
    </row>
    <row r="139" spans="1:23" x14ac:dyDescent="0.45">
      <c r="A139" s="83" t="s">
        <v>366</v>
      </c>
      <c r="B139" s="83" t="s">
        <v>379</v>
      </c>
      <c r="C139" s="79" t="s">
        <v>60</v>
      </c>
      <c r="D139" s="94" t="s">
        <v>192</v>
      </c>
      <c r="E139" s="73">
        <v>173508</v>
      </c>
      <c r="F139" s="77">
        <v>1915</v>
      </c>
      <c r="G139" s="73">
        <v>1726</v>
      </c>
      <c r="H139" s="73">
        <v>2302</v>
      </c>
      <c r="I139" s="73">
        <v>1741</v>
      </c>
      <c r="J139" s="73">
        <v>1596</v>
      </c>
      <c r="K139" s="73">
        <v>2051</v>
      </c>
      <c r="L139" s="73">
        <v>1410</v>
      </c>
      <c r="M139" s="73">
        <v>1103</v>
      </c>
      <c r="N139" s="82">
        <v>1708</v>
      </c>
      <c r="O139" s="74">
        <f t="shared" si="29"/>
        <v>11.036955068354196</v>
      </c>
      <c r="P139" s="74">
        <f t="shared" si="30"/>
        <v>9.9476681190492648</v>
      </c>
      <c r="Q139" s="74">
        <f t="shared" si="31"/>
        <v>13.267399774073818</v>
      </c>
      <c r="R139" s="74">
        <f t="shared" si="32"/>
        <v>10.034119464232198</v>
      </c>
      <c r="S139" s="74">
        <f t="shared" si="33"/>
        <v>9.1984231274638635</v>
      </c>
      <c r="T139" s="74">
        <f t="shared" si="34"/>
        <v>11.820780598012773</v>
      </c>
      <c r="U139" s="74">
        <f t="shared" si="35"/>
        <v>8.1264264471955183</v>
      </c>
      <c r="V139" s="74">
        <f t="shared" si="36"/>
        <v>6.3570555824515296</v>
      </c>
      <c r="W139" s="76">
        <f t="shared" si="37"/>
        <v>9.8439265048297493</v>
      </c>
    </row>
    <row r="140" spans="1:23" x14ac:dyDescent="0.45">
      <c r="A140" s="83" t="s">
        <v>380</v>
      </c>
      <c r="B140" s="83" t="s">
        <v>381</v>
      </c>
      <c r="C140" s="79" t="s">
        <v>60</v>
      </c>
      <c r="D140" s="94" t="s">
        <v>196</v>
      </c>
      <c r="E140" s="73">
        <v>349801</v>
      </c>
      <c r="F140" s="77">
        <v>1839</v>
      </c>
      <c r="G140" s="73">
        <v>1675</v>
      </c>
      <c r="H140" s="73">
        <v>2082</v>
      </c>
      <c r="I140" s="73">
        <v>1791</v>
      </c>
      <c r="J140" s="73">
        <v>1549</v>
      </c>
      <c r="K140" s="73">
        <v>2295</v>
      </c>
      <c r="L140" s="73">
        <v>1245</v>
      </c>
      <c r="M140" s="73">
        <v>1031</v>
      </c>
      <c r="N140" s="82">
        <v>1533</v>
      </c>
      <c r="O140" s="74">
        <f t="shared" si="29"/>
        <v>5.2572748505578888</v>
      </c>
      <c r="P140" s="74">
        <f t="shared" si="30"/>
        <v>4.7884368540970437</v>
      </c>
      <c r="Q140" s="74">
        <f t="shared" si="31"/>
        <v>5.951955540435848</v>
      </c>
      <c r="R140" s="74">
        <f t="shared" si="32"/>
        <v>5.1200539735449588</v>
      </c>
      <c r="S140" s="74">
        <f t="shared" si="33"/>
        <v>4.4282320519381022</v>
      </c>
      <c r="T140" s="74">
        <f t="shared" si="34"/>
        <v>6.5608731821807256</v>
      </c>
      <c r="U140" s="74">
        <f t="shared" si="35"/>
        <v>3.5591664975228774</v>
      </c>
      <c r="V140" s="74">
        <f t="shared" si="36"/>
        <v>2.9473900875068968</v>
      </c>
      <c r="W140" s="76">
        <f t="shared" si="37"/>
        <v>4.3824917596004589</v>
      </c>
    </row>
    <row r="141" spans="1:23" x14ac:dyDescent="0.45">
      <c r="A141" s="83" t="s">
        <v>366</v>
      </c>
      <c r="B141" s="83" t="s">
        <v>382</v>
      </c>
      <c r="C141" s="79" t="s">
        <v>60</v>
      </c>
      <c r="D141" s="94" t="s">
        <v>205</v>
      </c>
      <c r="E141" s="73">
        <v>164558</v>
      </c>
      <c r="F141" s="77">
        <v>2233</v>
      </c>
      <c r="G141" s="73">
        <v>1757</v>
      </c>
      <c r="H141" s="73">
        <v>2723</v>
      </c>
      <c r="I141" s="73">
        <v>1832</v>
      </c>
      <c r="J141" s="73">
        <v>1537</v>
      </c>
      <c r="K141" s="73">
        <v>2132</v>
      </c>
      <c r="L141" s="73">
        <v>1547</v>
      </c>
      <c r="M141" s="73">
        <v>1278</v>
      </c>
      <c r="N141" s="82">
        <v>1832</v>
      </c>
      <c r="O141" s="74">
        <f t="shared" si="29"/>
        <v>13.569683637380134</v>
      </c>
      <c r="P141" s="74">
        <f t="shared" si="30"/>
        <v>10.677086498377472</v>
      </c>
      <c r="Q141" s="74">
        <f t="shared" si="31"/>
        <v>16.547357162824053</v>
      </c>
      <c r="R141" s="74">
        <f t="shared" si="32"/>
        <v>11.132852854312764</v>
      </c>
      <c r="S141" s="74">
        <f t="shared" si="33"/>
        <v>9.3401718543006105</v>
      </c>
      <c r="T141" s="74">
        <f t="shared" si="34"/>
        <v>12.955918278053938</v>
      </c>
      <c r="U141" s="74">
        <f t="shared" si="35"/>
        <v>9.4009407017586515</v>
      </c>
      <c r="V141" s="74">
        <f t="shared" si="36"/>
        <v>7.7662587051373979</v>
      </c>
      <c r="W141" s="76">
        <f t="shared" si="37"/>
        <v>11.132852854312764</v>
      </c>
    </row>
    <row r="142" spans="1:23" x14ac:dyDescent="0.45">
      <c r="A142" s="83" t="s">
        <v>370</v>
      </c>
      <c r="B142" s="83" t="s">
        <v>383</v>
      </c>
      <c r="C142" s="79" t="s">
        <v>60</v>
      </c>
      <c r="D142" s="94" t="s">
        <v>206</v>
      </c>
      <c r="E142" s="73">
        <v>358688</v>
      </c>
      <c r="F142" s="77">
        <v>2298</v>
      </c>
      <c r="G142" s="73">
        <v>2073</v>
      </c>
      <c r="H142" s="73">
        <v>2843</v>
      </c>
      <c r="I142" s="73">
        <v>2118</v>
      </c>
      <c r="J142" s="73">
        <v>1924</v>
      </c>
      <c r="K142" s="73">
        <v>2516</v>
      </c>
      <c r="L142" s="73">
        <v>1764</v>
      </c>
      <c r="M142" s="73">
        <v>1389</v>
      </c>
      <c r="N142" s="82">
        <v>2200</v>
      </c>
      <c r="O142" s="74">
        <f t="shared" si="29"/>
        <v>6.4066821304309034</v>
      </c>
      <c r="P142" s="74">
        <f t="shared" si="30"/>
        <v>5.7793960210545094</v>
      </c>
      <c r="Q142" s="74">
        <f t="shared" si="31"/>
        <v>7.9261084842537253</v>
      </c>
      <c r="R142" s="74">
        <f t="shared" si="32"/>
        <v>5.9048532429297893</v>
      </c>
      <c r="S142" s="74">
        <f t="shared" si="33"/>
        <v>5.3639932197341427</v>
      </c>
      <c r="T142" s="74">
        <f t="shared" si="34"/>
        <v>7.014452671960032</v>
      </c>
      <c r="U142" s="74">
        <f t="shared" si="35"/>
        <v>4.9179230975109283</v>
      </c>
      <c r="V142" s="74">
        <f t="shared" si="36"/>
        <v>3.8724462485502724</v>
      </c>
      <c r="W142" s="76">
        <f t="shared" si="37"/>
        <v>6.1334641805691854</v>
      </c>
    </row>
    <row r="143" spans="1:23" x14ac:dyDescent="0.45">
      <c r="A143" s="83" t="s">
        <v>384</v>
      </c>
      <c r="B143" s="83" t="s">
        <v>385</v>
      </c>
      <c r="C143" s="79" t="s">
        <v>52</v>
      </c>
      <c r="D143" s="94" t="s">
        <v>51</v>
      </c>
      <c r="E143" s="73">
        <v>154078</v>
      </c>
      <c r="F143" s="77">
        <v>1853</v>
      </c>
      <c r="G143" s="73">
        <v>1640</v>
      </c>
      <c r="H143" s="73">
        <v>2325</v>
      </c>
      <c r="I143" s="73">
        <v>1656</v>
      </c>
      <c r="J143" s="73">
        <v>1452</v>
      </c>
      <c r="K143" s="73">
        <v>2036</v>
      </c>
      <c r="L143" s="73">
        <v>799</v>
      </c>
      <c r="M143" s="73">
        <v>581</v>
      </c>
      <c r="N143" s="82">
        <v>1168</v>
      </c>
      <c r="O143" s="74">
        <f t="shared" si="29"/>
        <v>12.026376250989758</v>
      </c>
      <c r="P143" s="74">
        <f t="shared" si="30"/>
        <v>10.643959552953698</v>
      </c>
      <c r="Q143" s="74">
        <f t="shared" si="31"/>
        <v>15.089759732083749</v>
      </c>
      <c r="R143" s="74">
        <f t="shared" si="32"/>
        <v>10.747803060787392</v>
      </c>
      <c r="S143" s="74">
        <f t="shared" si="33"/>
        <v>9.4237983359077866</v>
      </c>
      <c r="T143" s="74">
        <f t="shared" si="34"/>
        <v>13.21408637183764</v>
      </c>
      <c r="U143" s="74">
        <f t="shared" si="35"/>
        <v>5.1856851724451252</v>
      </c>
      <c r="V143" s="74">
        <f t="shared" si="36"/>
        <v>3.7708173782110359</v>
      </c>
      <c r="W143" s="76">
        <f t="shared" si="37"/>
        <v>7.5805760718597082</v>
      </c>
    </row>
    <row r="144" spans="1:23" x14ac:dyDescent="0.45">
      <c r="A144" s="83" t="s">
        <v>386</v>
      </c>
      <c r="B144" s="83" t="s">
        <v>387</v>
      </c>
      <c r="C144" s="79" t="s">
        <v>52</v>
      </c>
      <c r="D144" s="94" t="s">
        <v>68</v>
      </c>
      <c r="E144" s="73">
        <v>336303</v>
      </c>
      <c r="F144" s="77">
        <v>4710</v>
      </c>
      <c r="G144" s="73">
        <v>3675</v>
      </c>
      <c r="H144" s="73">
        <v>5691</v>
      </c>
      <c r="I144" s="73">
        <v>3954</v>
      </c>
      <c r="J144" s="73">
        <v>3329</v>
      </c>
      <c r="K144" s="73">
        <v>4581</v>
      </c>
      <c r="L144" s="73">
        <v>3489</v>
      </c>
      <c r="M144" s="73">
        <v>2923</v>
      </c>
      <c r="N144" s="82">
        <v>4075</v>
      </c>
      <c r="O144" s="74">
        <f t="shared" si="29"/>
        <v>14.005227428836497</v>
      </c>
      <c r="P144" s="74">
        <f t="shared" si="30"/>
        <v>10.927645605302361</v>
      </c>
      <c r="Q144" s="74">
        <f t="shared" si="31"/>
        <v>16.922239765925369</v>
      </c>
      <c r="R144" s="74">
        <f t="shared" si="32"/>
        <v>11.757254618602866</v>
      </c>
      <c r="S144" s="74">
        <f t="shared" si="33"/>
        <v>9.8988114884494038</v>
      </c>
      <c r="T144" s="74">
        <f t="shared" si="34"/>
        <v>13.621644766772821</v>
      </c>
      <c r="U144" s="74">
        <f t="shared" si="35"/>
        <v>10.374572929768691</v>
      </c>
      <c r="V144" s="74">
        <f t="shared" si="36"/>
        <v>8.6915668311017154</v>
      </c>
      <c r="W144" s="76">
        <f t="shared" si="37"/>
        <v>12.117049208600577</v>
      </c>
    </row>
    <row r="145" spans="1:23" x14ac:dyDescent="0.45">
      <c r="A145" s="83" t="s">
        <v>386</v>
      </c>
      <c r="B145" s="83" t="s">
        <v>388</v>
      </c>
      <c r="C145" s="79" t="s">
        <v>52</v>
      </c>
      <c r="D145" s="94" t="s">
        <v>75</v>
      </c>
      <c r="E145" s="73">
        <v>132672</v>
      </c>
      <c r="F145" s="77">
        <v>1433</v>
      </c>
      <c r="G145" s="73">
        <v>1048</v>
      </c>
      <c r="H145" s="73">
        <v>1834</v>
      </c>
      <c r="I145" s="73">
        <v>1203</v>
      </c>
      <c r="J145" s="73">
        <v>966</v>
      </c>
      <c r="K145" s="73">
        <v>1448</v>
      </c>
      <c r="L145" s="73">
        <v>827</v>
      </c>
      <c r="M145" s="73">
        <v>699</v>
      </c>
      <c r="N145" s="82">
        <v>1005</v>
      </c>
      <c r="O145" s="74">
        <f t="shared" si="29"/>
        <v>10.801073323685481</v>
      </c>
      <c r="P145" s="74">
        <f t="shared" si="30"/>
        <v>7.8991799324650263</v>
      </c>
      <c r="Q145" s="74">
        <f t="shared" si="31"/>
        <v>13.823564881813796</v>
      </c>
      <c r="R145" s="74">
        <f t="shared" si="32"/>
        <v>9.0674746743849504</v>
      </c>
      <c r="S145" s="74">
        <f t="shared" si="33"/>
        <v>7.2811143270622285</v>
      </c>
      <c r="T145" s="74">
        <f t="shared" si="34"/>
        <v>10.914134105161603</v>
      </c>
      <c r="U145" s="74">
        <f t="shared" si="35"/>
        <v>6.2334177520501681</v>
      </c>
      <c r="V145" s="74">
        <f t="shared" si="36"/>
        <v>5.2686324167872653</v>
      </c>
      <c r="W145" s="76">
        <f t="shared" si="37"/>
        <v>7.5750723589001447</v>
      </c>
    </row>
    <row r="146" spans="1:23" x14ac:dyDescent="0.45">
      <c r="A146" s="83" t="s">
        <v>384</v>
      </c>
      <c r="B146" s="83" t="s">
        <v>389</v>
      </c>
      <c r="C146" s="79" t="s">
        <v>52</v>
      </c>
      <c r="D146" s="94" t="s">
        <v>92</v>
      </c>
      <c r="E146" s="73">
        <v>194865</v>
      </c>
      <c r="F146" s="77">
        <v>2735</v>
      </c>
      <c r="G146" s="73">
        <v>2316</v>
      </c>
      <c r="H146" s="73">
        <v>3638</v>
      </c>
      <c r="I146" s="73">
        <v>2037</v>
      </c>
      <c r="J146" s="73">
        <v>1889</v>
      </c>
      <c r="K146" s="73">
        <v>2274</v>
      </c>
      <c r="L146" s="73">
        <v>1046</v>
      </c>
      <c r="M146" s="73">
        <v>704</v>
      </c>
      <c r="N146" s="82">
        <v>1356</v>
      </c>
      <c r="O146" s="74">
        <f t="shared" si="29"/>
        <v>14.035357811818439</v>
      </c>
      <c r="P146" s="74">
        <f t="shared" si="30"/>
        <v>11.885151258563621</v>
      </c>
      <c r="Q146" s="74">
        <f t="shared" si="31"/>
        <v>18.669335180766172</v>
      </c>
      <c r="R146" s="74">
        <f t="shared" si="32"/>
        <v>10.453390809021631</v>
      </c>
      <c r="S146" s="74">
        <f t="shared" si="33"/>
        <v>9.6938906422395004</v>
      </c>
      <c r="T146" s="74">
        <f t="shared" si="34"/>
        <v>11.669617427449774</v>
      </c>
      <c r="U146" s="74">
        <f t="shared" si="35"/>
        <v>5.3678187463115492</v>
      </c>
      <c r="V146" s="74">
        <f t="shared" si="36"/>
        <v>3.6127575500987863</v>
      </c>
      <c r="W146" s="76">
        <f t="shared" si="37"/>
        <v>6.9586636902470946</v>
      </c>
    </row>
    <row r="147" spans="1:23" x14ac:dyDescent="0.45">
      <c r="A147" s="83" t="s">
        <v>390</v>
      </c>
      <c r="B147" s="83" t="s">
        <v>391</v>
      </c>
      <c r="C147" s="79" t="s">
        <v>52</v>
      </c>
      <c r="D147" s="94" t="s">
        <v>96</v>
      </c>
      <c r="E147" s="73">
        <v>201820</v>
      </c>
      <c r="F147" s="77">
        <v>1176</v>
      </c>
      <c r="G147" s="73">
        <v>953</v>
      </c>
      <c r="H147" s="73">
        <v>1608</v>
      </c>
      <c r="I147" s="73">
        <v>996</v>
      </c>
      <c r="J147" s="73">
        <v>599</v>
      </c>
      <c r="K147" s="73">
        <v>1355</v>
      </c>
      <c r="L147" s="73">
        <v>462</v>
      </c>
      <c r="M147" s="73">
        <v>106</v>
      </c>
      <c r="N147" s="82">
        <v>796</v>
      </c>
      <c r="O147" s="74">
        <f t="shared" si="29"/>
        <v>5.8269745317609747</v>
      </c>
      <c r="P147" s="74">
        <f t="shared" si="30"/>
        <v>4.7220295312654841</v>
      </c>
      <c r="Q147" s="74">
        <f t="shared" si="31"/>
        <v>7.9674957883262305</v>
      </c>
      <c r="R147" s="74">
        <f t="shared" si="32"/>
        <v>4.9350906748587846</v>
      </c>
      <c r="S147" s="74">
        <f t="shared" si="33"/>
        <v>2.967991279357844</v>
      </c>
      <c r="T147" s="74">
        <f t="shared" si="34"/>
        <v>6.7139034783470422</v>
      </c>
      <c r="U147" s="74">
        <f t="shared" si="35"/>
        <v>2.2891685660489545</v>
      </c>
      <c r="V147" s="74">
        <f t="shared" si="36"/>
        <v>0.52522049350906741</v>
      </c>
      <c r="W147" s="76">
        <f t="shared" si="37"/>
        <v>3.9441086116341295</v>
      </c>
    </row>
    <row r="148" spans="1:23" x14ac:dyDescent="0.45">
      <c r="A148" s="83" t="s">
        <v>390</v>
      </c>
      <c r="B148" s="83" t="s">
        <v>392</v>
      </c>
      <c r="C148" s="79" t="s">
        <v>52</v>
      </c>
      <c r="D148" s="94" t="s">
        <v>119</v>
      </c>
      <c r="E148" s="73">
        <v>173367</v>
      </c>
      <c r="F148" s="77">
        <v>3146</v>
      </c>
      <c r="G148" s="73">
        <v>2904</v>
      </c>
      <c r="H148" s="73">
        <v>3526</v>
      </c>
      <c r="I148" s="73">
        <v>2828</v>
      </c>
      <c r="J148" s="73">
        <v>2489</v>
      </c>
      <c r="K148" s="73">
        <v>3202</v>
      </c>
      <c r="L148" s="73">
        <v>877</v>
      </c>
      <c r="M148" s="73">
        <v>581</v>
      </c>
      <c r="N148" s="82">
        <v>1186</v>
      </c>
      <c r="O148" s="74">
        <f t="shared" si="29"/>
        <v>18.146475396124981</v>
      </c>
      <c r="P148" s="74">
        <f t="shared" si="30"/>
        <v>16.750592673346137</v>
      </c>
      <c r="Q148" s="74">
        <f t="shared" si="31"/>
        <v>20.338357357513253</v>
      </c>
      <c r="R148" s="74">
        <f t="shared" si="32"/>
        <v>16.312216281068487</v>
      </c>
      <c r="S148" s="74">
        <f t="shared" si="33"/>
        <v>14.356826847093162</v>
      </c>
      <c r="T148" s="74">
        <f t="shared" si="34"/>
        <v>18.469489579908519</v>
      </c>
      <c r="U148" s="74">
        <f t="shared" si="35"/>
        <v>5.0586328424671363</v>
      </c>
      <c r="V148" s="74">
        <f t="shared" si="36"/>
        <v>3.351272156754169</v>
      </c>
      <c r="W148" s="76">
        <f t="shared" si="37"/>
        <v>6.8409789637012812</v>
      </c>
    </row>
    <row r="149" spans="1:23" x14ac:dyDescent="0.45">
      <c r="A149" s="83" t="s">
        <v>386</v>
      </c>
      <c r="B149" s="83" t="s">
        <v>393</v>
      </c>
      <c r="C149" s="79" t="s">
        <v>52</v>
      </c>
      <c r="D149" s="94" t="s">
        <v>121</v>
      </c>
      <c r="E149" s="73">
        <v>277193</v>
      </c>
      <c r="F149" s="77">
        <v>2298</v>
      </c>
      <c r="G149" s="73">
        <v>2101</v>
      </c>
      <c r="H149" s="73">
        <v>2729</v>
      </c>
      <c r="I149" s="73">
        <v>2259</v>
      </c>
      <c r="J149" s="73">
        <v>1811</v>
      </c>
      <c r="K149" s="73">
        <v>2766</v>
      </c>
      <c r="L149" s="73">
        <v>1626</v>
      </c>
      <c r="M149" s="73">
        <v>1309</v>
      </c>
      <c r="N149" s="82">
        <v>2229</v>
      </c>
      <c r="O149" s="74">
        <f t="shared" si="29"/>
        <v>8.2902526398574263</v>
      </c>
      <c r="P149" s="74">
        <f t="shared" si="30"/>
        <v>7.5795564823065522</v>
      </c>
      <c r="Q149" s="74">
        <f t="shared" si="31"/>
        <v>9.845125959169243</v>
      </c>
      <c r="R149" s="74">
        <f t="shared" si="32"/>
        <v>8.1495564462306049</v>
      </c>
      <c r="S149" s="74">
        <f t="shared" si="33"/>
        <v>6.533354016876328</v>
      </c>
      <c r="T149" s="74">
        <f t="shared" si="34"/>
        <v>9.9786069633793062</v>
      </c>
      <c r="U149" s="74">
        <f t="shared" si="35"/>
        <v>5.8659489958260131</v>
      </c>
      <c r="V149" s="74">
        <f t="shared" si="36"/>
        <v>4.7223414732695277</v>
      </c>
      <c r="W149" s="76">
        <f t="shared" si="37"/>
        <v>8.0413286049792028</v>
      </c>
    </row>
    <row r="150" spans="1:23" x14ac:dyDescent="0.45">
      <c r="A150" s="83" t="s">
        <v>386</v>
      </c>
      <c r="B150" s="83" t="s">
        <v>394</v>
      </c>
      <c r="C150" s="79" t="s">
        <v>52</v>
      </c>
      <c r="D150" s="94" t="s">
        <v>125</v>
      </c>
      <c r="E150" s="73">
        <v>519895</v>
      </c>
      <c r="F150" s="77">
        <v>5550</v>
      </c>
      <c r="G150" s="73">
        <v>4062</v>
      </c>
      <c r="H150" s="73">
        <v>6953</v>
      </c>
      <c r="I150" s="73">
        <v>4569</v>
      </c>
      <c r="J150" s="73">
        <v>3570</v>
      </c>
      <c r="K150" s="73">
        <v>5570</v>
      </c>
      <c r="L150" s="73">
        <v>3490</v>
      </c>
      <c r="M150" s="73">
        <v>2596</v>
      </c>
      <c r="N150" s="82">
        <v>4454</v>
      </c>
      <c r="O150" s="74">
        <f t="shared" si="29"/>
        <v>10.675232498869963</v>
      </c>
      <c r="P150" s="74">
        <f t="shared" si="30"/>
        <v>7.8131161099837465</v>
      </c>
      <c r="Q150" s="74">
        <f t="shared" si="31"/>
        <v>13.373854335971687</v>
      </c>
      <c r="R150" s="74">
        <f t="shared" si="32"/>
        <v>8.7883130247453813</v>
      </c>
      <c r="S150" s="74">
        <f t="shared" si="33"/>
        <v>6.8667711749487879</v>
      </c>
      <c r="T150" s="74">
        <f t="shared" si="34"/>
        <v>10.713701805172199</v>
      </c>
      <c r="U150" s="74">
        <f t="shared" si="35"/>
        <v>6.7128939497398514</v>
      </c>
      <c r="V150" s="74">
        <f t="shared" si="36"/>
        <v>4.9933159580299868</v>
      </c>
      <c r="W150" s="76">
        <f t="shared" si="37"/>
        <v>8.5671145135075353</v>
      </c>
    </row>
    <row r="151" spans="1:23" x14ac:dyDescent="0.45">
      <c r="A151" s="83" t="s">
        <v>390</v>
      </c>
      <c r="B151" s="83" t="s">
        <v>395</v>
      </c>
      <c r="C151" s="79" t="s">
        <v>52</v>
      </c>
      <c r="D151" s="94" t="s">
        <v>140</v>
      </c>
      <c r="E151" s="73">
        <v>99372</v>
      </c>
      <c r="F151" s="77">
        <v>1426</v>
      </c>
      <c r="G151" s="73">
        <v>1306</v>
      </c>
      <c r="H151" s="73">
        <v>1763</v>
      </c>
      <c r="I151" s="73">
        <v>1265</v>
      </c>
      <c r="J151" s="73">
        <v>1164</v>
      </c>
      <c r="K151" s="73">
        <v>1513</v>
      </c>
      <c r="L151" s="73">
        <v>712</v>
      </c>
      <c r="M151" s="73">
        <v>575</v>
      </c>
      <c r="N151" s="82">
        <v>914</v>
      </c>
      <c r="O151" s="74">
        <f t="shared" si="29"/>
        <v>14.350118745723142</v>
      </c>
      <c r="P151" s="74">
        <f t="shared" si="30"/>
        <v>13.142535120557099</v>
      </c>
      <c r="Q151" s="74">
        <f t="shared" si="31"/>
        <v>17.741416093064444</v>
      </c>
      <c r="R151" s="74">
        <f t="shared" si="32"/>
        <v>12.729944048625368</v>
      </c>
      <c r="S151" s="74">
        <f t="shared" si="33"/>
        <v>11.713561164110615</v>
      </c>
      <c r="T151" s="74">
        <f t="shared" si="34"/>
        <v>15.225616873968521</v>
      </c>
      <c r="U151" s="74">
        <f t="shared" si="35"/>
        <v>7.1649961759851868</v>
      </c>
      <c r="V151" s="74">
        <f t="shared" si="36"/>
        <v>5.7863382039206215</v>
      </c>
      <c r="W151" s="76">
        <f t="shared" si="37"/>
        <v>9.1977619450146921</v>
      </c>
    </row>
    <row r="152" spans="1:23" x14ac:dyDescent="0.45">
      <c r="A152" s="83" t="s">
        <v>390</v>
      </c>
      <c r="B152" s="83" t="s">
        <v>396</v>
      </c>
      <c r="C152" s="79" t="s">
        <v>52</v>
      </c>
      <c r="D152" s="94" t="s">
        <v>141</v>
      </c>
      <c r="E152" s="73">
        <v>106322</v>
      </c>
      <c r="F152" s="77">
        <v>1305</v>
      </c>
      <c r="G152" s="73">
        <v>1129</v>
      </c>
      <c r="H152" s="73">
        <v>1598</v>
      </c>
      <c r="I152" s="73">
        <v>1174</v>
      </c>
      <c r="J152" s="73">
        <v>1017</v>
      </c>
      <c r="K152" s="73">
        <v>1485</v>
      </c>
      <c r="L152" s="73">
        <v>769</v>
      </c>
      <c r="M152" s="73">
        <v>615</v>
      </c>
      <c r="N152" s="82">
        <v>1023</v>
      </c>
      <c r="O152" s="74">
        <f t="shared" si="29"/>
        <v>12.274035477135493</v>
      </c>
      <c r="P152" s="74">
        <f t="shared" si="30"/>
        <v>10.618686631176992</v>
      </c>
      <c r="Q152" s="74">
        <f t="shared" si="31"/>
        <v>15.029815090009594</v>
      </c>
      <c r="R152" s="74">
        <f t="shared" si="32"/>
        <v>11.041929233836836</v>
      </c>
      <c r="S152" s="74">
        <f t="shared" si="33"/>
        <v>9.565282820112488</v>
      </c>
      <c r="T152" s="74">
        <f t="shared" si="34"/>
        <v>13.967005887774873</v>
      </c>
      <c r="U152" s="74">
        <f t="shared" si="35"/>
        <v>7.2327458098982342</v>
      </c>
      <c r="V152" s="74">
        <f t="shared" si="36"/>
        <v>5.7843155696845434</v>
      </c>
      <c r="W152" s="76">
        <f t="shared" si="37"/>
        <v>9.6217151671338002</v>
      </c>
    </row>
    <row r="153" spans="1:23" x14ac:dyDescent="0.45">
      <c r="A153" s="83" t="s">
        <v>397</v>
      </c>
      <c r="B153" s="83" t="s">
        <v>398</v>
      </c>
      <c r="C153" s="79" t="s">
        <v>52</v>
      </c>
      <c r="D153" s="94" t="s">
        <v>144</v>
      </c>
      <c r="E153" s="73">
        <v>369597</v>
      </c>
      <c r="F153" s="77">
        <v>2007</v>
      </c>
      <c r="G153" s="73">
        <v>1800</v>
      </c>
      <c r="H153" s="73">
        <v>2322</v>
      </c>
      <c r="I153" s="73">
        <v>1587</v>
      </c>
      <c r="J153" s="73">
        <v>1307</v>
      </c>
      <c r="K153" s="73">
        <v>3114</v>
      </c>
      <c r="L153" s="73">
        <v>1193</v>
      </c>
      <c r="M153" s="73">
        <v>789</v>
      </c>
      <c r="N153" s="82">
        <v>1988</v>
      </c>
      <c r="O153" s="74">
        <f t="shared" si="29"/>
        <v>5.430238881809105</v>
      </c>
      <c r="P153" s="74">
        <f t="shared" si="30"/>
        <v>4.8701694007256551</v>
      </c>
      <c r="Q153" s="74">
        <f t="shared" si="31"/>
        <v>6.2825185269360952</v>
      </c>
      <c r="R153" s="74">
        <f t="shared" si="32"/>
        <v>4.2938660216397855</v>
      </c>
      <c r="S153" s="74">
        <f t="shared" si="33"/>
        <v>3.5362841148602397</v>
      </c>
      <c r="T153" s="74">
        <f t="shared" si="34"/>
        <v>8.4253930632553828</v>
      </c>
      <c r="U153" s="74">
        <f t="shared" si="35"/>
        <v>3.2278400528142814</v>
      </c>
      <c r="V153" s="74">
        <f t="shared" si="36"/>
        <v>2.1347575873180791</v>
      </c>
      <c r="W153" s="76">
        <f t="shared" si="37"/>
        <v>5.3788315381347793</v>
      </c>
    </row>
    <row r="154" spans="1:23" x14ac:dyDescent="0.45">
      <c r="A154" s="83" t="s">
        <v>384</v>
      </c>
      <c r="B154" s="83" t="s">
        <v>399</v>
      </c>
      <c r="C154" s="79" t="s">
        <v>52</v>
      </c>
      <c r="D154" s="94" t="s">
        <v>160</v>
      </c>
      <c r="E154" s="73">
        <v>164260</v>
      </c>
      <c r="F154" s="77">
        <v>1946</v>
      </c>
      <c r="G154" s="73">
        <v>1734</v>
      </c>
      <c r="H154" s="73">
        <v>2266</v>
      </c>
      <c r="I154" s="73">
        <v>1656</v>
      </c>
      <c r="J154" s="73">
        <v>1332</v>
      </c>
      <c r="K154" s="73">
        <v>1942</v>
      </c>
      <c r="L154" s="73">
        <v>812</v>
      </c>
      <c r="M154" s="73">
        <v>633</v>
      </c>
      <c r="N154" s="82">
        <v>1091</v>
      </c>
      <c r="O154" s="74">
        <f t="shared" si="29"/>
        <v>11.847071715572872</v>
      </c>
      <c r="P154" s="74">
        <f t="shared" si="30"/>
        <v>10.556434920248385</v>
      </c>
      <c r="Q154" s="74">
        <f t="shared" si="31"/>
        <v>13.795202727383417</v>
      </c>
      <c r="R154" s="74">
        <f t="shared" si="32"/>
        <v>10.081577986119566</v>
      </c>
      <c r="S154" s="74">
        <f t="shared" si="33"/>
        <v>8.1090953366613903</v>
      </c>
      <c r="T154" s="74">
        <f t="shared" si="34"/>
        <v>11.822720077925242</v>
      </c>
      <c r="U154" s="74">
        <f t="shared" si="35"/>
        <v>4.9433824424692565</v>
      </c>
      <c r="V154" s="74">
        <f t="shared" si="36"/>
        <v>3.8536466577377326</v>
      </c>
      <c r="W154" s="76">
        <f t="shared" si="37"/>
        <v>6.6419091683915745</v>
      </c>
    </row>
    <row r="155" spans="1:23" x14ac:dyDescent="0.45">
      <c r="A155" s="83" t="s">
        <v>384</v>
      </c>
      <c r="B155" s="83" t="s">
        <v>400</v>
      </c>
      <c r="C155" s="79" t="s">
        <v>52</v>
      </c>
      <c r="D155" s="94" t="s">
        <v>165</v>
      </c>
      <c r="E155" s="73">
        <v>383240</v>
      </c>
      <c r="F155" s="77">
        <v>4120</v>
      </c>
      <c r="G155" s="73">
        <v>2915</v>
      </c>
      <c r="H155" s="73">
        <v>5250</v>
      </c>
      <c r="I155" s="73">
        <v>3382</v>
      </c>
      <c r="J155" s="73">
        <v>2586</v>
      </c>
      <c r="K155" s="73">
        <v>4045</v>
      </c>
      <c r="L155" s="73">
        <v>2434</v>
      </c>
      <c r="M155" s="73">
        <v>1974</v>
      </c>
      <c r="N155" s="82">
        <v>3077</v>
      </c>
      <c r="O155" s="74">
        <f t="shared" si="29"/>
        <v>10.750443586264481</v>
      </c>
      <c r="P155" s="74">
        <f t="shared" si="30"/>
        <v>7.6061997703788746</v>
      </c>
      <c r="Q155" s="74">
        <f t="shared" si="31"/>
        <v>13.698987579584594</v>
      </c>
      <c r="R155" s="74">
        <f t="shared" si="32"/>
        <v>8.8247573322200203</v>
      </c>
      <c r="S155" s="74">
        <f t="shared" si="33"/>
        <v>6.7477298820582394</v>
      </c>
      <c r="T155" s="74">
        <f t="shared" si="34"/>
        <v>10.554743763698989</v>
      </c>
      <c r="U155" s="74">
        <f t="shared" si="35"/>
        <v>6.3511115749921725</v>
      </c>
      <c r="V155" s="74">
        <f t="shared" si="36"/>
        <v>5.1508193299238076</v>
      </c>
      <c r="W155" s="76">
        <f t="shared" si="37"/>
        <v>8.0289113871203419</v>
      </c>
    </row>
    <row r="156" spans="1:23" x14ac:dyDescent="0.45">
      <c r="A156" s="83" t="s">
        <v>386</v>
      </c>
      <c r="B156" s="83" t="s">
        <v>401</v>
      </c>
      <c r="C156" s="79" t="s">
        <v>52</v>
      </c>
      <c r="D156" s="94" t="s">
        <v>191</v>
      </c>
      <c r="E156" s="73">
        <v>214523</v>
      </c>
      <c r="F156" s="77">
        <v>3016</v>
      </c>
      <c r="G156" s="73">
        <v>2596</v>
      </c>
      <c r="H156" s="73">
        <v>3711</v>
      </c>
      <c r="I156" s="73">
        <v>2476</v>
      </c>
      <c r="J156" s="73">
        <v>2108</v>
      </c>
      <c r="K156" s="73">
        <v>2935</v>
      </c>
      <c r="L156" s="73">
        <v>1236</v>
      </c>
      <c r="M156" s="73">
        <v>872</v>
      </c>
      <c r="N156" s="82">
        <v>1588</v>
      </c>
      <c r="O156" s="74">
        <f t="shared" si="29"/>
        <v>14.059098558196558</v>
      </c>
      <c r="P156" s="74">
        <f t="shared" si="30"/>
        <v>12.101266530861492</v>
      </c>
      <c r="Q156" s="74">
        <f t="shared" si="31"/>
        <v>17.29884441295339</v>
      </c>
      <c r="R156" s="74">
        <f t="shared" si="32"/>
        <v>11.541885951622904</v>
      </c>
      <c r="S156" s="74">
        <f t="shared" si="33"/>
        <v>9.8264521752912266</v>
      </c>
      <c r="T156" s="74">
        <f t="shared" si="34"/>
        <v>13.681516667210509</v>
      </c>
      <c r="U156" s="74">
        <f t="shared" si="35"/>
        <v>5.7616199661574754</v>
      </c>
      <c r="V156" s="74">
        <f t="shared" si="36"/>
        <v>4.064832209133753</v>
      </c>
      <c r="W156" s="76">
        <f t="shared" si="37"/>
        <v>7.4024696652573381</v>
      </c>
    </row>
    <row r="157" spans="1:23" x14ac:dyDescent="0.45">
      <c r="A157" s="83" t="s">
        <v>397</v>
      </c>
      <c r="B157" s="83" t="s">
        <v>402</v>
      </c>
      <c r="C157" s="79" t="s">
        <v>52</v>
      </c>
      <c r="D157" s="94" t="s">
        <v>207</v>
      </c>
      <c r="E157" s="73">
        <v>138741</v>
      </c>
      <c r="F157" s="77">
        <v>810</v>
      </c>
      <c r="G157" s="73">
        <v>695</v>
      </c>
      <c r="H157" s="73">
        <v>1105</v>
      </c>
      <c r="I157" s="73">
        <v>687</v>
      </c>
      <c r="J157" s="73">
        <v>610</v>
      </c>
      <c r="K157" s="73">
        <v>907</v>
      </c>
      <c r="L157" s="73">
        <v>483</v>
      </c>
      <c r="M157" s="73">
        <v>259</v>
      </c>
      <c r="N157" s="82">
        <v>1123</v>
      </c>
      <c r="O157" s="74">
        <f t="shared" si="29"/>
        <v>5.8382165329643003</v>
      </c>
      <c r="P157" s="74">
        <f t="shared" si="30"/>
        <v>5.0093339387780107</v>
      </c>
      <c r="Q157" s="74">
        <f t="shared" si="31"/>
        <v>7.9644805789204334</v>
      </c>
      <c r="R157" s="74">
        <f t="shared" si="32"/>
        <v>4.9516725409215727</v>
      </c>
      <c r="S157" s="74">
        <f t="shared" si="33"/>
        <v>4.3966815865533615</v>
      </c>
      <c r="T157" s="74">
        <f t="shared" si="34"/>
        <v>6.537360981973606</v>
      </c>
      <c r="U157" s="74">
        <f t="shared" si="35"/>
        <v>3.4813068955824162</v>
      </c>
      <c r="V157" s="74">
        <f t="shared" si="36"/>
        <v>1.8667877556021653</v>
      </c>
      <c r="W157" s="76">
        <f t="shared" si="37"/>
        <v>8.0942187240974199</v>
      </c>
    </row>
    <row r="158" spans="1:23" x14ac:dyDescent="0.45">
      <c r="A158" s="92" t="s">
        <v>56</v>
      </c>
      <c r="B158" s="92" t="s">
        <v>56</v>
      </c>
      <c r="C158" s="80" t="s">
        <v>56</v>
      </c>
      <c r="D158" s="95" t="s">
        <v>56</v>
      </c>
      <c r="E158" s="100">
        <v>3838553</v>
      </c>
      <c r="F158" s="100">
        <v>27509</v>
      </c>
      <c r="G158" s="100">
        <v>24249</v>
      </c>
      <c r="H158" s="100">
        <v>32475</v>
      </c>
      <c r="I158" s="100">
        <v>22308</v>
      </c>
      <c r="J158" s="100">
        <v>20099</v>
      </c>
      <c r="K158" s="100">
        <v>24963</v>
      </c>
      <c r="L158" s="100">
        <v>18170</v>
      </c>
      <c r="M158" s="100">
        <v>16033</v>
      </c>
      <c r="N158" s="102">
        <v>20400</v>
      </c>
      <c r="O158" s="125">
        <f t="shared" si="29"/>
        <v>7.1665025857399911</v>
      </c>
      <c r="P158" s="125">
        <f t="shared" si="30"/>
        <v>6.3172242248576476</v>
      </c>
      <c r="Q158" s="125">
        <f t="shared" si="31"/>
        <v>8.4602192544951187</v>
      </c>
      <c r="R158" s="125">
        <f t="shared" si="32"/>
        <v>5.8115649308476396</v>
      </c>
      <c r="S158" s="125">
        <f t="shared" si="33"/>
        <v>5.2360876611577334</v>
      </c>
      <c r="T158" s="125">
        <f t="shared" si="34"/>
        <v>6.5032318167809589</v>
      </c>
      <c r="U158" s="125">
        <f t="shared" si="35"/>
        <v>4.7335545451632424</v>
      </c>
      <c r="V158" s="125">
        <f t="shared" si="36"/>
        <v>4.1768343435664423</v>
      </c>
      <c r="W158" s="126">
        <f t="shared" si="37"/>
        <v>5.314502626380305</v>
      </c>
    </row>
    <row r="159" spans="1:23" x14ac:dyDescent="0.45">
      <c r="A159" s="92" t="s">
        <v>89</v>
      </c>
      <c r="B159" s="92" t="s">
        <v>89</v>
      </c>
      <c r="C159" s="80" t="s">
        <v>89</v>
      </c>
      <c r="D159" s="95" t="s">
        <v>89</v>
      </c>
      <c r="E159" s="100">
        <v>3008719</v>
      </c>
      <c r="F159" s="100">
        <v>24828</v>
      </c>
      <c r="G159" s="100">
        <v>22651</v>
      </c>
      <c r="H159" s="100">
        <v>27281</v>
      </c>
      <c r="I159" s="100">
        <v>21573</v>
      </c>
      <c r="J159" s="100">
        <v>20222</v>
      </c>
      <c r="K159" s="100">
        <v>23389</v>
      </c>
      <c r="L159" s="100">
        <v>11882</v>
      </c>
      <c r="M159" s="100">
        <v>10271</v>
      </c>
      <c r="N159" s="102">
        <v>13541</v>
      </c>
      <c r="O159" s="125">
        <f t="shared" si="29"/>
        <v>8.2520168882504485</v>
      </c>
      <c r="P159" s="125">
        <f t="shared" si="30"/>
        <v>7.5284531390269409</v>
      </c>
      <c r="Q159" s="125">
        <f t="shared" si="31"/>
        <v>9.0673140296584709</v>
      </c>
      <c r="R159" s="125">
        <f t="shared" si="32"/>
        <v>7.1701611217265553</v>
      </c>
      <c r="S159" s="125">
        <f t="shared" si="33"/>
        <v>6.721132814330617</v>
      </c>
      <c r="T159" s="125">
        <f t="shared" si="34"/>
        <v>7.7737402529116206</v>
      </c>
      <c r="U159" s="125">
        <f t="shared" si="35"/>
        <v>3.949189007015943</v>
      </c>
      <c r="V159" s="125">
        <f t="shared" si="36"/>
        <v>3.4137451852432878</v>
      </c>
      <c r="W159" s="126">
        <f t="shared" si="37"/>
        <v>4.5005864622119907</v>
      </c>
    </row>
    <row r="160" spans="1:23" x14ac:dyDescent="0.45">
      <c r="A160" s="92" t="s">
        <v>49</v>
      </c>
      <c r="B160" s="92" t="s">
        <v>49</v>
      </c>
      <c r="C160" s="80" t="s">
        <v>49</v>
      </c>
      <c r="D160" s="95" t="s">
        <v>49</v>
      </c>
      <c r="E160" s="100">
        <v>6048988</v>
      </c>
      <c r="F160" s="100">
        <v>56299</v>
      </c>
      <c r="G160" s="100">
        <v>53915</v>
      </c>
      <c r="H160" s="100">
        <v>59908</v>
      </c>
      <c r="I160" s="100">
        <v>43823</v>
      </c>
      <c r="J160" s="100">
        <v>42362</v>
      </c>
      <c r="K160" s="100">
        <v>47410</v>
      </c>
      <c r="L160" s="100">
        <v>36116</v>
      </c>
      <c r="M160" s="100">
        <v>34351</v>
      </c>
      <c r="N160" s="102">
        <v>38123</v>
      </c>
      <c r="O160" s="127">
        <f t="shared" si="29"/>
        <v>9.3071766715358013</v>
      </c>
      <c r="P160" s="127">
        <f t="shared" si="30"/>
        <v>8.9130611599824636</v>
      </c>
      <c r="Q160" s="127">
        <f t="shared" si="31"/>
        <v>9.9038053968696911</v>
      </c>
      <c r="R160" s="127">
        <f t="shared" si="32"/>
        <v>7.2446829122491234</v>
      </c>
      <c r="S160" s="127">
        <f t="shared" si="33"/>
        <v>7.003154907895337</v>
      </c>
      <c r="T160" s="127">
        <f t="shared" si="34"/>
        <v>7.8376746655804252</v>
      </c>
      <c r="U160" s="127">
        <f t="shared" si="35"/>
        <v>5.97058549297833</v>
      </c>
      <c r="V160" s="127">
        <f t="shared" si="36"/>
        <v>5.6788011482251246</v>
      </c>
      <c r="W160" s="128">
        <f t="shared" si="37"/>
        <v>6.3023765297600187</v>
      </c>
    </row>
    <row r="161" spans="1:23" x14ac:dyDescent="0.45">
      <c r="A161" s="92" t="s">
        <v>83</v>
      </c>
      <c r="B161" s="92" t="s">
        <v>83</v>
      </c>
      <c r="C161" s="80" t="s">
        <v>83</v>
      </c>
      <c r="D161" s="95" t="s">
        <v>83</v>
      </c>
      <c r="E161" s="100">
        <v>1688548</v>
      </c>
      <c r="F161" s="100">
        <v>18983</v>
      </c>
      <c r="G161" s="100">
        <v>18312</v>
      </c>
      <c r="H161" s="100">
        <v>20337</v>
      </c>
      <c r="I161" s="100">
        <v>16468</v>
      </c>
      <c r="J161" s="100">
        <v>16028</v>
      </c>
      <c r="K161" s="100">
        <v>17964</v>
      </c>
      <c r="L161" s="100">
        <v>6745</v>
      </c>
      <c r="M161" s="100">
        <v>5890</v>
      </c>
      <c r="N161" s="102">
        <v>8073</v>
      </c>
      <c r="O161" s="127">
        <f t="shared" si="29"/>
        <v>11.242203360520399</v>
      </c>
      <c r="P161" s="127">
        <f t="shared" si="30"/>
        <v>10.844820520352398</v>
      </c>
      <c r="Q161" s="127">
        <f t="shared" si="31"/>
        <v>12.044075738445102</v>
      </c>
      <c r="R161" s="127">
        <f t="shared" si="32"/>
        <v>9.7527579908892132</v>
      </c>
      <c r="S161" s="127">
        <f t="shared" si="33"/>
        <v>9.4921790793036376</v>
      </c>
      <c r="T161" s="127">
        <f t="shared" si="34"/>
        <v>10.63872629028017</v>
      </c>
      <c r="U161" s="127">
        <f t="shared" si="35"/>
        <v>3.9945562696470578</v>
      </c>
      <c r="V161" s="127">
        <f t="shared" si="36"/>
        <v>3.4882040664523601</v>
      </c>
      <c r="W161" s="128">
        <f t="shared" si="37"/>
        <v>4.7810308027962485</v>
      </c>
    </row>
    <row r="162" spans="1:23" x14ac:dyDescent="0.45">
      <c r="A162" s="92" t="s">
        <v>62</v>
      </c>
      <c r="B162" s="92" t="s">
        <v>62</v>
      </c>
      <c r="C162" s="80" t="s">
        <v>62</v>
      </c>
      <c r="D162" s="95" t="s">
        <v>62</v>
      </c>
      <c r="E162" s="100">
        <v>4613285</v>
      </c>
      <c r="F162" s="100">
        <v>49871</v>
      </c>
      <c r="G162" s="100">
        <v>46958</v>
      </c>
      <c r="H162" s="100">
        <v>53459</v>
      </c>
      <c r="I162" s="100">
        <v>41333</v>
      </c>
      <c r="J162" s="100">
        <v>39414</v>
      </c>
      <c r="K162" s="100">
        <v>43601</v>
      </c>
      <c r="L162" s="100">
        <v>28666</v>
      </c>
      <c r="M162" s="100">
        <v>26792</v>
      </c>
      <c r="N162" s="102">
        <v>30959</v>
      </c>
      <c r="O162" s="127">
        <f t="shared" si="29"/>
        <v>10.810301119484272</v>
      </c>
      <c r="P162" s="127">
        <f t="shared" si="30"/>
        <v>10.178863868154689</v>
      </c>
      <c r="Q162" s="127">
        <f t="shared" si="31"/>
        <v>11.588054932656448</v>
      </c>
      <c r="R162" s="127">
        <f t="shared" si="32"/>
        <v>8.9595591861330917</v>
      </c>
      <c r="S162" s="127">
        <f t="shared" si="33"/>
        <v>8.5435866199465238</v>
      </c>
      <c r="T162" s="127">
        <f t="shared" si="34"/>
        <v>9.4511828339242001</v>
      </c>
      <c r="U162" s="127">
        <f t="shared" si="35"/>
        <v>6.2137934248588582</v>
      </c>
      <c r="V162" s="127">
        <f t="shared" si="36"/>
        <v>5.8075752961284639</v>
      </c>
      <c r="W162" s="128">
        <f t="shared" si="37"/>
        <v>6.7108362045700627</v>
      </c>
    </row>
    <row r="163" spans="1:23" x14ac:dyDescent="0.45">
      <c r="A163" s="92" t="s">
        <v>67</v>
      </c>
      <c r="B163" s="92" t="s">
        <v>67</v>
      </c>
      <c r="C163" s="80" t="s">
        <v>67</v>
      </c>
      <c r="D163" s="95" t="s">
        <v>67</v>
      </c>
      <c r="E163" s="100">
        <v>5697624</v>
      </c>
      <c r="F163" s="100">
        <v>35135</v>
      </c>
      <c r="G163" s="100">
        <v>31476</v>
      </c>
      <c r="H163" s="100">
        <v>39983</v>
      </c>
      <c r="I163" s="100">
        <v>29176</v>
      </c>
      <c r="J163" s="100">
        <v>26655</v>
      </c>
      <c r="K163" s="100">
        <v>32545</v>
      </c>
      <c r="L163" s="100">
        <v>21891</v>
      </c>
      <c r="M163" s="100">
        <v>19987</v>
      </c>
      <c r="N163" s="102">
        <v>24464</v>
      </c>
      <c r="O163" s="127">
        <f t="shared" si="29"/>
        <v>6.1666055885751669</v>
      </c>
      <c r="P163" s="127">
        <f t="shared" si="30"/>
        <v>5.5244080690477295</v>
      </c>
      <c r="Q163" s="127">
        <f t="shared" si="31"/>
        <v>7.0174865873915167</v>
      </c>
      <c r="R163" s="127">
        <f t="shared" si="32"/>
        <v>5.1207310275300717</v>
      </c>
      <c r="S163" s="127">
        <f t="shared" si="33"/>
        <v>4.6782658876752841</v>
      </c>
      <c r="T163" s="127">
        <f t="shared" si="34"/>
        <v>5.7120301374748488</v>
      </c>
      <c r="U163" s="127">
        <f t="shared" si="35"/>
        <v>3.8421278764621882</v>
      </c>
      <c r="V163" s="127">
        <f t="shared" si="36"/>
        <v>3.5079534907884411</v>
      </c>
      <c r="W163" s="128">
        <f t="shared" si="37"/>
        <v>4.2937196276904199</v>
      </c>
    </row>
    <row r="164" spans="1:23" x14ac:dyDescent="0.45">
      <c r="A164" s="92" t="s">
        <v>54</v>
      </c>
      <c r="B164" s="92" t="s">
        <v>54</v>
      </c>
      <c r="C164" s="80" t="s">
        <v>54</v>
      </c>
      <c r="D164" s="95" t="s">
        <v>54</v>
      </c>
      <c r="E164" s="100">
        <v>3415759</v>
      </c>
      <c r="F164" s="100">
        <v>28434</v>
      </c>
      <c r="G164" s="100">
        <v>27335</v>
      </c>
      <c r="H164" s="100">
        <v>31278</v>
      </c>
      <c r="I164" s="100">
        <v>24431</v>
      </c>
      <c r="J164" s="100">
        <v>23261</v>
      </c>
      <c r="K164" s="100">
        <v>26096</v>
      </c>
      <c r="L164" s="100">
        <v>15327</v>
      </c>
      <c r="M164" s="100">
        <v>14000</v>
      </c>
      <c r="N164" s="102">
        <v>17334</v>
      </c>
      <c r="O164" s="127">
        <f t="shared" si="29"/>
        <v>8.3243577781687748</v>
      </c>
      <c r="P164" s="127">
        <f t="shared" si="30"/>
        <v>8.0026137675403906</v>
      </c>
      <c r="Q164" s="127">
        <f t="shared" si="31"/>
        <v>9.1569692124063788</v>
      </c>
      <c r="R164" s="127">
        <f t="shared" si="32"/>
        <v>7.1524366912302657</v>
      </c>
      <c r="S164" s="127">
        <f t="shared" si="33"/>
        <v>6.809906670816062</v>
      </c>
      <c r="T164" s="127">
        <f t="shared" si="34"/>
        <v>7.6398832587427856</v>
      </c>
      <c r="U164" s="127">
        <f t="shared" si="35"/>
        <v>4.4871432674260685</v>
      </c>
      <c r="V164" s="127">
        <f t="shared" si="36"/>
        <v>4.0986498169220953</v>
      </c>
      <c r="W164" s="128">
        <f t="shared" si="37"/>
        <v>5.0747139947519715</v>
      </c>
    </row>
    <row r="165" spans="1:23" x14ac:dyDescent="0.45">
      <c r="A165" s="92" t="s">
        <v>60</v>
      </c>
      <c r="B165" s="92" t="s">
        <v>60</v>
      </c>
      <c r="C165" s="80" t="s">
        <v>60</v>
      </c>
      <c r="D165" s="95" t="s">
        <v>60</v>
      </c>
      <c r="E165" s="100">
        <v>3679936</v>
      </c>
      <c r="F165" s="100">
        <v>35381</v>
      </c>
      <c r="G165" s="100">
        <v>32986</v>
      </c>
      <c r="H165" s="100">
        <v>38542</v>
      </c>
      <c r="I165" s="100">
        <v>30453</v>
      </c>
      <c r="J165" s="100">
        <v>28723</v>
      </c>
      <c r="K165" s="100">
        <v>33399</v>
      </c>
      <c r="L165" s="100">
        <v>21696</v>
      </c>
      <c r="M165" s="100">
        <v>19923</v>
      </c>
      <c r="N165" s="102">
        <v>23634</v>
      </c>
      <c r="O165" s="127">
        <f t="shared" si="29"/>
        <v>9.6145693838153701</v>
      </c>
      <c r="P165" s="127">
        <f t="shared" si="30"/>
        <v>8.9637428477016989</v>
      </c>
      <c r="Q165" s="127">
        <f t="shared" si="31"/>
        <v>10.47355171394285</v>
      </c>
      <c r="R165" s="127">
        <f t="shared" si="32"/>
        <v>8.2754156594027712</v>
      </c>
      <c r="S165" s="127">
        <f t="shared" si="33"/>
        <v>7.8052987878050057</v>
      </c>
      <c r="T165" s="127">
        <f t="shared" si="34"/>
        <v>9.0759730604010507</v>
      </c>
      <c r="U165" s="127">
        <f t="shared" si="35"/>
        <v>5.8957547087775444</v>
      </c>
      <c r="V165" s="127">
        <f t="shared" si="36"/>
        <v>5.4139528513539368</v>
      </c>
      <c r="W165" s="128">
        <f t="shared" si="37"/>
        <v>6.4223943025096091</v>
      </c>
    </row>
    <row r="166" spans="1:23" x14ac:dyDescent="0.45">
      <c r="A166" s="92" t="s">
        <v>52</v>
      </c>
      <c r="B166" s="92" t="s">
        <v>52</v>
      </c>
      <c r="C166" s="80" t="s">
        <v>52</v>
      </c>
      <c r="D166" s="95" t="s">
        <v>52</v>
      </c>
      <c r="E166" s="100">
        <v>3466248</v>
      </c>
      <c r="F166" s="100">
        <v>37531</v>
      </c>
      <c r="G166" s="100">
        <v>35574</v>
      </c>
      <c r="H166" s="100">
        <v>40650</v>
      </c>
      <c r="I166" s="100">
        <v>31729</v>
      </c>
      <c r="J166" s="100">
        <v>30144</v>
      </c>
      <c r="K166" s="100">
        <v>34278</v>
      </c>
      <c r="L166" s="100">
        <v>20255</v>
      </c>
      <c r="M166" s="100">
        <v>18896</v>
      </c>
      <c r="N166" s="102">
        <v>22167</v>
      </c>
      <c r="O166" s="127">
        <f t="shared" si="29"/>
        <v>10.827557635806786</v>
      </c>
      <c r="P166" s="127">
        <f t="shared" si="30"/>
        <v>10.262970220249676</v>
      </c>
      <c r="Q166" s="127">
        <f t="shared" si="31"/>
        <v>11.727377844862803</v>
      </c>
      <c r="R166" s="127">
        <f t="shared" si="32"/>
        <v>9.1537016393518282</v>
      </c>
      <c r="S166" s="127">
        <f t="shared" si="33"/>
        <v>8.6964348771351627</v>
      </c>
      <c r="T166" s="127">
        <f t="shared" si="34"/>
        <v>9.8890789118378137</v>
      </c>
      <c r="U166" s="127">
        <f t="shared" si="35"/>
        <v>5.8434941758350822</v>
      </c>
      <c r="V166" s="127">
        <f t="shared" si="36"/>
        <v>5.4514275954865319</v>
      </c>
      <c r="W166" s="128">
        <f t="shared" si="37"/>
        <v>6.3950992542945571</v>
      </c>
    </row>
    <row r="167" spans="1:23" x14ac:dyDescent="0.45">
      <c r="A167" s="93" t="s">
        <v>403</v>
      </c>
      <c r="B167" s="93" t="s">
        <v>403</v>
      </c>
      <c r="C167" s="81" t="s">
        <v>404</v>
      </c>
      <c r="D167" s="96" t="s">
        <v>404</v>
      </c>
      <c r="E167" s="101">
        <v>35457660</v>
      </c>
      <c r="F167" s="101">
        <v>313971</v>
      </c>
      <c r="G167" s="101">
        <v>309242</v>
      </c>
      <c r="H167" s="101">
        <v>327196</v>
      </c>
      <c r="I167" s="101">
        <v>261294</v>
      </c>
      <c r="J167" s="101">
        <v>259018</v>
      </c>
      <c r="K167" s="101">
        <v>271403</v>
      </c>
      <c r="L167" s="101">
        <v>180748</v>
      </c>
      <c r="M167" s="101">
        <v>176583</v>
      </c>
      <c r="N167" s="103">
        <v>188066</v>
      </c>
      <c r="O167" s="129">
        <f t="shared" si="29"/>
        <v>8.8548144463001783</v>
      </c>
      <c r="P167" s="129">
        <f t="shared" si="30"/>
        <v>8.721444111089113</v>
      </c>
      <c r="Q167" s="129">
        <f t="shared" si="31"/>
        <v>9.2277945019496492</v>
      </c>
      <c r="R167" s="129">
        <f t="shared" si="32"/>
        <v>7.3691834148107915</v>
      </c>
      <c r="S167" s="129">
        <f t="shared" si="33"/>
        <v>7.3049941817931581</v>
      </c>
      <c r="T167" s="129">
        <f t="shared" si="34"/>
        <v>7.6542840108456121</v>
      </c>
      <c r="U167" s="129">
        <f t="shared" si="35"/>
        <v>5.0975727106639299</v>
      </c>
      <c r="V167" s="129">
        <f t="shared" si="36"/>
        <v>4.9801086704537187</v>
      </c>
      <c r="W167" s="130">
        <f t="shared" si="37"/>
        <v>5.3039597085650891</v>
      </c>
    </row>
  </sheetData>
  <sheetProtection sort="0" autoFilter="0"/>
  <sortState xmlns:xlrd2="http://schemas.microsoft.com/office/spreadsheetml/2017/richdata2" ref="C7:AC157">
    <sortCondition ref="C7:C157"/>
    <sortCondition ref="D7:D157"/>
  </sortState>
  <mergeCells count="25">
    <mergeCell ref="E4:E6"/>
    <mergeCell ref="D4:D6"/>
    <mergeCell ref="G5:G6"/>
    <mergeCell ref="F5:F6"/>
    <mergeCell ref="F4:N4"/>
    <mergeCell ref="L5:L6"/>
    <mergeCell ref="K5:K6"/>
    <mergeCell ref="J5:J6"/>
    <mergeCell ref="I5:I6"/>
    <mergeCell ref="B4:B6"/>
    <mergeCell ref="A4:A6"/>
    <mergeCell ref="O4:W4"/>
    <mergeCell ref="W5:W6"/>
    <mergeCell ref="V5:V6"/>
    <mergeCell ref="U5:U6"/>
    <mergeCell ref="T5:T6"/>
    <mergeCell ref="S5:S6"/>
    <mergeCell ref="R5:R6"/>
    <mergeCell ref="Q5:Q6"/>
    <mergeCell ref="O5:O6"/>
    <mergeCell ref="P5:P6"/>
    <mergeCell ref="C4:C6"/>
    <mergeCell ref="H5:H6"/>
    <mergeCell ref="N5:N6"/>
    <mergeCell ref="M5:M6"/>
  </mergeCells>
  <phoneticPr fontId="0" type="noConversion"/>
  <pageMargins left="0.70866141732283472" right="0.39370078740157483" top="0.6692913385826772" bottom="0.31496062992125984" header="0.31496062992125984" footer="0.31496062992125984"/>
  <pageSetup scale="35" fitToHeight="2" orientation="landscape" r:id="rId1"/>
  <headerFooter>
    <oddHeader>&amp;L&amp;"-,Bold"&amp;14National prevalence estimates and rates per 1,000 population aged 15 to 64 with 95% confidence intervals (CI) - 2008/09&amp;RReleased 06/10/2010</oddHeader>
  </headerFooter>
  <rowBreaks count="6" manualBreakCount="6">
    <brk id="26" min="2" max="28" man="1"/>
    <brk id="59" min="2" max="28" man="1"/>
    <brk id="94" min="2" max="28" man="1"/>
    <brk id="128" min="2" max="28" man="1"/>
    <brk id="142" min="2" max="28" man="1"/>
    <brk id="157" min="2"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P169"/>
  <sheetViews>
    <sheetView showGridLines="0" showRowColHeaders="0" zoomScale="80" zoomScaleNormal="80" zoomScaleSheetLayoutView="100" workbookViewId="0">
      <pane xSplit="3" ySplit="8" topLeftCell="D9" activePane="bottomRight" state="frozen"/>
      <selection pane="topRight" sqref="A1:XFD1048576"/>
      <selection pane="bottomLeft" sqref="A1:XFD1048576"/>
      <selection pane="bottomRight" activeCell="C64" sqref="C64"/>
    </sheetView>
  </sheetViews>
  <sheetFormatPr defaultColWidth="9.1328125" defaultRowHeight="14.25" x14ac:dyDescent="0.45"/>
  <cols>
    <col min="1" max="1" width="20.73046875" style="2" hidden="1" customWidth="1"/>
    <col min="2" max="2" width="25.73046875" style="2" customWidth="1"/>
    <col min="3" max="3" width="30.59765625" style="2" customWidth="1"/>
    <col min="4" max="6" width="13.73046875" style="2" customWidth="1"/>
    <col min="7" max="16384" width="9.1328125" style="2"/>
  </cols>
  <sheetData>
    <row r="1" spans="1:42" ht="30" customHeight="1" x14ac:dyDescent="0.45">
      <c r="A1" s="12"/>
      <c r="B1" s="12" t="s">
        <v>405</v>
      </c>
      <c r="C1" s="12"/>
      <c r="D1" s="12"/>
      <c r="E1" s="12"/>
      <c r="F1" s="12"/>
      <c r="G1" s="12"/>
      <c r="H1" s="12"/>
      <c r="I1" s="12"/>
      <c r="J1" s="12"/>
      <c r="K1" s="12"/>
      <c r="L1" s="12"/>
      <c r="M1" s="12"/>
      <c r="N1" s="12"/>
      <c r="O1" s="12"/>
    </row>
    <row r="2" spans="1:42" x14ac:dyDescent="0.45">
      <c r="B2" s="8"/>
    </row>
    <row r="3" spans="1:42" hidden="1" x14ac:dyDescent="0.45">
      <c r="B3" s="8"/>
    </row>
    <row r="4" spans="1:42" ht="15" customHeight="1" x14ac:dyDescent="0.45">
      <c r="A4" s="196" t="s">
        <v>210</v>
      </c>
      <c r="B4" s="200" t="s">
        <v>211</v>
      </c>
      <c r="C4" s="203" t="s">
        <v>212</v>
      </c>
      <c r="D4" s="206" t="s">
        <v>406</v>
      </c>
      <c r="E4" s="206" t="s">
        <v>407</v>
      </c>
      <c r="F4" s="206" t="s">
        <v>408</v>
      </c>
      <c r="G4" s="208" t="s">
        <v>35</v>
      </c>
      <c r="H4" s="208"/>
      <c r="I4" s="208"/>
      <c r="J4" s="208"/>
      <c r="K4" s="208"/>
      <c r="L4" s="208"/>
      <c r="M4" s="208"/>
      <c r="N4" s="208"/>
      <c r="O4" s="208"/>
      <c r="P4" s="208"/>
      <c r="Q4" s="208"/>
      <c r="R4" s="208"/>
      <c r="S4" s="208"/>
      <c r="T4" s="208"/>
      <c r="U4" s="208"/>
      <c r="V4" s="208"/>
      <c r="W4" s="208"/>
      <c r="X4" s="209"/>
      <c r="Y4" s="208" t="s">
        <v>409</v>
      </c>
      <c r="Z4" s="208"/>
      <c r="AA4" s="208"/>
      <c r="AB4" s="208"/>
      <c r="AC4" s="208"/>
      <c r="AD4" s="208"/>
      <c r="AE4" s="208"/>
      <c r="AF4" s="208"/>
      <c r="AG4" s="208"/>
      <c r="AH4" s="208"/>
      <c r="AI4" s="208"/>
      <c r="AJ4" s="208"/>
      <c r="AK4" s="208"/>
      <c r="AL4" s="208"/>
      <c r="AM4" s="208"/>
      <c r="AN4" s="208"/>
      <c r="AO4" s="208"/>
      <c r="AP4" s="209"/>
    </row>
    <row r="5" spans="1:42" s="9" customFormat="1" ht="15" customHeight="1" x14ac:dyDescent="0.45">
      <c r="A5" s="197"/>
      <c r="B5" s="201"/>
      <c r="C5" s="204"/>
      <c r="D5" s="207"/>
      <c r="E5" s="207"/>
      <c r="F5" s="207"/>
      <c r="G5" s="210" t="s">
        <v>410</v>
      </c>
      <c r="H5" s="211"/>
      <c r="I5" s="211"/>
      <c r="J5" s="211"/>
      <c r="K5" s="211"/>
      <c r="L5" s="212"/>
      <c r="M5" s="210" t="s">
        <v>411</v>
      </c>
      <c r="N5" s="211"/>
      <c r="O5" s="211"/>
      <c r="P5" s="211"/>
      <c r="Q5" s="211"/>
      <c r="R5" s="212"/>
      <c r="S5" s="210" t="s">
        <v>412</v>
      </c>
      <c r="T5" s="211"/>
      <c r="U5" s="211"/>
      <c r="V5" s="211"/>
      <c r="W5" s="211"/>
      <c r="X5" s="212"/>
      <c r="Y5" s="210" t="s">
        <v>410</v>
      </c>
      <c r="Z5" s="211"/>
      <c r="AA5" s="211"/>
      <c r="AB5" s="211"/>
      <c r="AC5" s="211"/>
      <c r="AD5" s="212"/>
      <c r="AE5" s="210" t="s">
        <v>411</v>
      </c>
      <c r="AF5" s="211"/>
      <c r="AG5" s="211"/>
      <c r="AH5" s="211"/>
      <c r="AI5" s="211"/>
      <c r="AJ5" s="212"/>
      <c r="AK5" s="210" t="s">
        <v>412</v>
      </c>
      <c r="AL5" s="211"/>
      <c r="AM5" s="211"/>
      <c r="AN5" s="211"/>
      <c r="AO5" s="211"/>
      <c r="AP5" s="212"/>
    </row>
    <row r="6" spans="1:42" s="9" customFormat="1" ht="27" customHeight="1" x14ac:dyDescent="0.45">
      <c r="A6" s="197"/>
      <c r="B6" s="201"/>
      <c r="C6" s="204"/>
      <c r="D6" s="207"/>
      <c r="E6" s="207"/>
      <c r="F6" s="207"/>
      <c r="G6" s="199" t="s">
        <v>14</v>
      </c>
      <c r="H6" s="189" t="s">
        <v>36</v>
      </c>
      <c r="I6" s="189" t="s">
        <v>37</v>
      </c>
      <c r="J6" s="187" t="s">
        <v>15</v>
      </c>
      <c r="K6" s="187" t="s">
        <v>36</v>
      </c>
      <c r="L6" s="213" t="s">
        <v>38</v>
      </c>
      <c r="M6" s="199" t="s">
        <v>14</v>
      </c>
      <c r="N6" s="189" t="s">
        <v>36</v>
      </c>
      <c r="O6" s="189" t="s">
        <v>37</v>
      </c>
      <c r="P6" s="187" t="s">
        <v>15</v>
      </c>
      <c r="Q6" s="187" t="s">
        <v>36</v>
      </c>
      <c r="R6" s="213" t="s">
        <v>38</v>
      </c>
      <c r="S6" s="199" t="s">
        <v>14</v>
      </c>
      <c r="T6" s="189" t="s">
        <v>36</v>
      </c>
      <c r="U6" s="189" t="s">
        <v>37</v>
      </c>
      <c r="V6" s="187" t="s">
        <v>15</v>
      </c>
      <c r="W6" s="187" t="s">
        <v>36</v>
      </c>
      <c r="X6" s="213" t="s">
        <v>38</v>
      </c>
      <c r="Y6" s="199" t="s">
        <v>14</v>
      </c>
      <c r="Z6" s="189" t="s">
        <v>36</v>
      </c>
      <c r="AA6" s="189" t="s">
        <v>37</v>
      </c>
      <c r="AB6" s="187" t="s">
        <v>15</v>
      </c>
      <c r="AC6" s="187" t="s">
        <v>36</v>
      </c>
      <c r="AD6" s="213" t="s">
        <v>38</v>
      </c>
      <c r="AE6" s="199" t="s">
        <v>14</v>
      </c>
      <c r="AF6" s="189" t="s">
        <v>36</v>
      </c>
      <c r="AG6" s="189" t="s">
        <v>37</v>
      </c>
      <c r="AH6" s="187" t="s">
        <v>15</v>
      </c>
      <c r="AI6" s="187" t="s">
        <v>36</v>
      </c>
      <c r="AJ6" s="213" t="s">
        <v>38</v>
      </c>
      <c r="AK6" s="199" t="s">
        <v>14</v>
      </c>
      <c r="AL6" s="189" t="s">
        <v>36</v>
      </c>
      <c r="AM6" s="189" t="s">
        <v>37</v>
      </c>
      <c r="AN6" s="187" t="s">
        <v>15</v>
      </c>
      <c r="AO6" s="187" t="s">
        <v>36</v>
      </c>
      <c r="AP6" s="213" t="s">
        <v>38</v>
      </c>
    </row>
    <row r="7" spans="1:42" s="9" customFormat="1" ht="52.5" customHeight="1" x14ac:dyDescent="0.45">
      <c r="A7" s="197"/>
      <c r="B7" s="201"/>
      <c r="C7" s="204"/>
      <c r="D7" s="207"/>
      <c r="E7" s="207"/>
      <c r="F7" s="207"/>
      <c r="G7" s="199"/>
      <c r="H7" s="189"/>
      <c r="I7" s="189"/>
      <c r="J7" s="187"/>
      <c r="K7" s="187"/>
      <c r="L7" s="213"/>
      <c r="M7" s="199"/>
      <c r="N7" s="189"/>
      <c r="O7" s="189"/>
      <c r="P7" s="187"/>
      <c r="Q7" s="187"/>
      <c r="R7" s="213"/>
      <c r="S7" s="199"/>
      <c r="T7" s="189"/>
      <c r="U7" s="189"/>
      <c r="V7" s="187"/>
      <c r="W7" s="187"/>
      <c r="X7" s="213"/>
      <c r="Y7" s="199"/>
      <c r="Z7" s="189"/>
      <c r="AA7" s="189"/>
      <c r="AB7" s="187"/>
      <c r="AC7" s="187"/>
      <c r="AD7" s="213"/>
      <c r="AE7" s="199"/>
      <c r="AF7" s="189"/>
      <c r="AG7" s="189"/>
      <c r="AH7" s="187"/>
      <c r="AI7" s="187"/>
      <c r="AJ7" s="213"/>
      <c r="AK7" s="199"/>
      <c r="AL7" s="189"/>
      <c r="AM7" s="189"/>
      <c r="AN7" s="187"/>
      <c r="AO7" s="187"/>
      <c r="AP7" s="213"/>
    </row>
    <row r="8" spans="1:42" s="9" customFormat="1" x14ac:dyDescent="0.45">
      <c r="A8" s="198"/>
      <c r="B8" s="202"/>
      <c r="C8" s="205"/>
      <c r="D8" s="207"/>
      <c r="E8" s="207"/>
      <c r="F8" s="207"/>
      <c r="G8" s="199"/>
      <c r="H8" s="189"/>
      <c r="I8" s="189"/>
      <c r="J8" s="187"/>
      <c r="K8" s="187"/>
      <c r="L8" s="213"/>
      <c r="M8" s="199"/>
      <c r="N8" s="189"/>
      <c r="O8" s="189"/>
      <c r="P8" s="187"/>
      <c r="Q8" s="187"/>
      <c r="R8" s="213"/>
      <c r="S8" s="199"/>
      <c r="T8" s="189"/>
      <c r="U8" s="189"/>
      <c r="V8" s="187"/>
      <c r="W8" s="187"/>
      <c r="X8" s="213"/>
      <c r="Y8" s="199"/>
      <c r="Z8" s="189"/>
      <c r="AA8" s="189"/>
      <c r="AB8" s="187"/>
      <c r="AC8" s="187"/>
      <c r="AD8" s="213"/>
      <c r="AE8" s="199"/>
      <c r="AF8" s="189"/>
      <c r="AG8" s="189"/>
      <c r="AH8" s="187"/>
      <c r="AI8" s="187"/>
      <c r="AJ8" s="213"/>
      <c r="AK8" s="199"/>
      <c r="AL8" s="189"/>
      <c r="AM8" s="189"/>
      <c r="AN8" s="187"/>
      <c r="AO8" s="187"/>
      <c r="AP8" s="213"/>
    </row>
    <row r="9" spans="1:42" x14ac:dyDescent="0.45">
      <c r="A9" s="90" t="s">
        <v>214</v>
      </c>
      <c r="B9" s="90" t="s">
        <v>89</v>
      </c>
      <c r="C9" s="109" t="s">
        <v>88</v>
      </c>
      <c r="D9" s="116">
        <v>34905</v>
      </c>
      <c r="E9" s="116">
        <v>37115</v>
      </c>
      <c r="F9" s="116">
        <v>92490</v>
      </c>
      <c r="G9" s="77">
        <v>233</v>
      </c>
      <c r="H9" s="73">
        <v>66</v>
      </c>
      <c r="I9" s="73">
        <v>401</v>
      </c>
      <c r="J9" s="73">
        <v>150</v>
      </c>
      <c r="K9" s="73">
        <v>65</v>
      </c>
      <c r="L9" s="82">
        <v>248</v>
      </c>
      <c r="M9" s="77">
        <v>687</v>
      </c>
      <c r="N9" s="73">
        <v>449</v>
      </c>
      <c r="O9" s="73">
        <v>946</v>
      </c>
      <c r="P9" s="73">
        <v>587</v>
      </c>
      <c r="Q9" s="73">
        <v>405</v>
      </c>
      <c r="R9" s="82">
        <v>800</v>
      </c>
      <c r="S9" s="77">
        <v>1242</v>
      </c>
      <c r="T9" s="73">
        <v>890</v>
      </c>
      <c r="U9" s="73">
        <v>1644</v>
      </c>
      <c r="V9" s="73">
        <v>1089</v>
      </c>
      <c r="W9" s="73">
        <v>846</v>
      </c>
      <c r="X9" s="82">
        <v>1345</v>
      </c>
      <c r="Y9" s="75">
        <f>G9/$D9*1000</f>
        <v>6.6752614238647761</v>
      </c>
      <c r="Z9" s="74">
        <f t="shared" ref="Z9:AA9" si="0">H9/$D9*1000</f>
        <v>1.8908465835840138</v>
      </c>
      <c r="AA9" s="74">
        <f t="shared" si="0"/>
        <v>11.488325454805901</v>
      </c>
      <c r="AB9" s="74">
        <f>J9/$D9*1000</f>
        <v>4.2973785990545768</v>
      </c>
      <c r="AC9" s="74">
        <f t="shared" ref="AC9" si="1">K9/$D9*1000</f>
        <v>1.8621973929236499</v>
      </c>
      <c r="AD9" s="76">
        <f t="shared" ref="AD9" si="2">L9/$D9*1000</f>
        <v>7.1049992837702334</v>
      </c>
      <c r="AE9" s="75">
        <f>M9/$E9*1000</f>
        <v>18.510036373433923</v>
      </c>
      <c r="AF9" s="74">
        <f t="shared" ref="AF9:AJ9" si="3">N9/$E9*1000</f>
        <v>12.097534689478648</v>
      </c>
      <c r="AG9" s="74">
        <f t="shared" si="3"/>
        <v>25.488347029502897</v>
      </c>
      <c r="AH9" s="74">
        <f t="shared" si="3"/>
        <v>15.815707934797253</v>
      </c>
      <c r="AI9" s="74">
        <f t="shared" si="3"/>
        <v>10.912030176478511</v>
      </c>
      <c r="AJ9" s="76">
        <f t="shared" si="3"/>
        <v>21.554627509093358</v>
      </c>
      <c r="AK9" s="75">
        <f>S9/$F9*1000</f>
        <v>13.428478754459942</v>
      </c>
      <c r="AL9" s="74">
        <f t="shared" ref="AL9:AP9" si="4">T9/$F9*1000</f>
        <v>9.6226619093956103</v>
      </c>
      <c r="AM9" s="74">
        <f t="shared" si="4"/>
        <v>17.774894583198183</v>
      </c>
      <c r="AN9" s="74">
        <f t="shared" si="4"/>
        <v>11.774245864417775</v>
      </c>
      <c r="AO9" s="74">
        <f t="shared" si="4"/>
        <v>9.1469348037625693</v>
      </c>
      <c r="AP9" s="76">
        <f t="shared" si="4"/>
        <v>14.542112660828197</v>
      </c>
    </row>
    <row r="10" spans="1:42" x14ac:dyDescent="0.45">
      <c r="A10" s="79" t="s">
        <v>215</v>
      </c>
      <c r="B10" s="79" t="s">
        <v>89</v>
      </c>
      <c r="C10" s="110" t="s">
        <v>90</v>
      </c>
      <c r="D10" s="116">
        <v>84812</v>
      </c>
      <c r="E10" s="116">
        <v>88441</v>
      </c>
      <c r="F10" s="116">
        <v>320926</v>
      </c>
      <c r="G10" s="77">
        <v>236</v>
      </c>
      <c r="H10" s="73">
        <v>70</v>
      </c>
      <c r="I10" s="73">
        <v>692</v>
      </c>
      <c r="J10" s="73">
        <v>117</v>
      </c>
      <c r="K10" s="73">
        <v>51</v>
      </c>
      <c r="L10" s="82">
        <v>358</v>
      </c>
      <c r="M10" s="77">
        <v>1143</v>
      </c>
      <c r="N10" s="73">
        <v>691</v>
      </c>
      <c r="O10" s="73">
        <v>2070</v>
      </c>
      <c r="P10" s="73">
        <v>977</v>
      </c>
      <c r="Q10" s="73">
        <v>614</v>
      </c>
      <c r="R10" s="82">
        <v>1546</v>
      </c>
      <c r="S10" s="77">
        <v>2248</v>
      </c>
      <c r="T10" s="73">
        <v>1413</v>
      </c>
      <c r="U10" s="73">
        <v>2916</v>
      </c>
      <c r="V10" s="73">
        <v>2181</v>
      </c>
      <c r="W10" s="73">
        <v>1602</v>
      </c>
      <c r="X10" s="82">
        <v>2797</v>
      </c>
      <c r="Y10" s="75">
        <f t="shared" ref="Y10:Y72" si="5">G10/$D10*1000</f>
        <v>2.7826251002216669</v>
      </c>
      <c r="Z10" s="74">
        <f t="shared" ref="Z10:Z72" si="6">H10/$D10*1000</f>
        <v>0.8253549026081215</v>
      </c>
      <c r="AA10" s="74">
        <f t="shared" ref="AA10:AA72" si="7">I10/$D10*1000</f>
        <v>8.1592227514974294</v>
      </c>
      <c r="AB10" s="74">
        <f t="shared" ref="AB10:AB72" si="8">J10/$D10*1000</f>
        <v>1.3795217657878602</v>
      </c>
      <c r="AC10" s="74">
        <f t="shared" ref="AC10:AC72" si="9">K10/$D10*1000</f>
        <v>0.60133000047163143</v>
      </c>
      <c r="AD10" s="76">
        <f t="shared" ref="AD10:AD72" si="10">L10/$D10*1000</f>
        <v>4.2211007876243931</v>
      </c>
      <c r="AE10" s="75">
        <f t="shared" ref="AE10:AE72" si="11">M10/$E10*1000</f>
        <v>12.923870150721951</v>
      </c>
      <c r="AF10" s="74">
        <f t="shared" ref="AF10:AF72" si="12">N10/$E10*1000</f>
        <v>7.8131183500864987</v>
      </c>
      <c r="AG10" s="74">
        <f t="shared" ref="AG10:AG72" si="13">O10/$E10*1000</f>
        <v>23.405434131228727</v>
      </c>
      <c r="AH10" s="74">
        <f t="shared" ref="AH10:AH72" si="14">P10/$E10*1000</f>
        <v>11.04691263101955</v>
      </c>
      <c r="AI10" s="74">
        <f t="shared" ref="AI10:AI72" si="15">Q10/$E10*1000</f>
        <v>6.9424814282968308</v>
      </c>
      <c r="AJ10" s="76">
        <f t="shared" ref="AJ10:AJ72" si="16">R10/$E10*1000</f>
        <v>17.480580273854887</v>
      </c>
      <c r="AK10" s="75">
        <f t="shared" ref="AK10:AK72" si="17">S10/$F10*1000</f>
        <v>7.0047300623819826</v>
      </c>
      <c r="AL10" s="74">
        <f t="shared" ref="AL10:AL72" si="18">T10/$F10*1000</f>
        <v>4.4028841539794223</v>
      </c>
      <c r="AM10" s="74">
        <f t="shared" ref="AM10:AM72" si="19">U10/$F10*1000</f>
        <v>9.086206789104029</v>
      </c>
      <c r="AN10" s="74">
        <f t="shared" ref="AN10:AN72" si="20">V10/$F10*1000</f>
        <v>6.795959193085011</v>
      </c>
      <c r="AO10" s="74">
        <f t="shared" ref="AO10:AO72" si="21">W10/$F10*1000</f>
        <v>4.991804964384313</v>
      </c>
      <c r="AP10" s="76">
        <f t="shared" ref="AP10:AP72" si="22">X10/$F10*1000</f>
        <v>8.7154047973676168</v>
      </c>
    </row>
    <row r="11" spans="1:42" x14ac:dyDescent="0.45">
      <c r="A11" s="79" t="s">
        <v>217</v>
      </c>
      <c r="B11" s="79" t="s">
        <v>89</v>
      </c>
      <c r="C11" s="110" t="s">
        <v>126</v>
      </c>
      <c r="D11" s="116">
        <v>62194</v>
      </c>
      <c r="E11" s="116">
        <v>58093</v>
      </c>
      <c r="F11" s="116">
        <v>117233</v>
      </c>
      <c r="G11" s="77">
        <v>185</v>
      </c>
      <c r="H11" s="73">
        <v>57</v>
      </c>
      <c r="I11" s="73">
        <v>453</v>
      </c>
      <c r="J11" s="73">
        <v>116</v>
      </c>
      <c r="K11" s="73">
        <v>46</v>
      </c>
      <c r="L11" s="82">
        <v>247</v>
      </c>
      <c r="M11" s="77">
        <v>775</v>
      </c>
      <c r="N11" s="73">
        <v>507</v>
      </c>
      <c r="O11" s="73">
        <v>1108</v>
      </c>
      <c r="P11" s="73">
        <v>796</v>
      </c>
      <c r="Q11" s="73">
        <v>564</v>
      </c>
      <c r="R11" s="82">
        <v>1090</v>
      </c>
      <c r="S11" s="77">
        <v>1634</v>
      </c>
      <c r="T11" s="73">
        <v>1282</v>
      </c>
      <c r="U11" s="73">
        <v>2049</v>
      </c>
      <c r="V11" s="73">
        <v>1415</v>
      </c>
      <c r="W11" s="73">
        <v>1148</v>
      </c>
      <c r="X11" s="82">
        <v>1783</v>
      </c>
      <c r="Y11" s="75">
        <f t="shared" si="5"/>
        <v>2.9745634627134452</v>
      </c>
      <c r="Z11" s="74">
        <f t="shared" si="6"/>
        <v>0.91648712094414253</v>
      </c>
      <c r="AA11" s="74">
        <f t="shared" si="7"/>
        <v>7.2836608032929213</v>
      </c>
      <c r="AB11" s="74">
        <f t="shared" si="8"/>
        <v>1.8651316847284303</v>
      </c>
      <c r="AC11" s="74">
        <f t="shared" si="9"/>
        <v>0.73962118532334309</v>
      </c>
      <c r="AD11" s="76">
        <f t="shared" si="10"/>
        <v>3.9714441907579512</v>
      </c>
      <c r="AE11" s="75">
        <f t="shared" si="11"/>
        <v>13.340677878574011</v>
      </c>
      <c r="AF11" s="74">
        <f t="shared" si="12"/>
        <v>8.7273853992735777</v>
      </c>
      <c r="AG11" s="74">
        <f t="shared" si="13"/>
        <v>19.072865921883878</v>
      </c>
      <c r="AH11" s="74">
        <f t="shared" si="14"/>
        <v>13.702167214638596</v>
      </c>
      <c r="AI11" s="74">
        <f t="shared" si="15"/>
        <v>9.7085707400203116</v>
      </c>
      <c r="AJ11" s="76">
        <f t="shared" si="16"/>
        <v>18.763017919542804</v>
      </c>
      <c r="AK11" s="75">
        <f t="shared" si="17"/>
        <v>13.938054984518011</v>
      </c>
      <c r="AL11" s="74">
        <f t="shared" si="18"/>
        <v>10.935487448073493</v>
      </c>
      <c r="AM11" s="74">
        <f t="shared" si="19"/>
        <v>17.478013869814813</v>
      </c>
      <c r="AN11" s="74">
        <f t="shared" si="20"/>
        <v>12.069980295650542</v>
      </c>
      <c r="AO11" s="74">
        <f t="shared" si="21"/>
        <v>9.7924645790860936</v>
      </c>
      <c r="AP11" s="76">
        <f t="shared" si="22"/>
        <v>15.209028174660718</v>
      </c>
    </row>
    <row r="12" spans="1:42" x14ac:dyDescent="0.45">
      <c r="A12" s="79" t="s">
        <v>218</v>
      </c>
      <c r="B12" s="79" t="s">
        <v>89</v>
      </c>
      <c r="C12" s="110" t="s">
        <v>127</v>
      </c>
      <c r="D12" s="116">
        <v>85184</v>
      </c>
      <c r="E12" s="116">
        <v>76581</v>
      </c>
      <c r="F12" s="116">
        <v>268711</v>
      </c>
      <c r="G12" s="77">
        <v>189</v>
      </c>
      <c r="H12" s="73">
        <v>58</v>
      </c>
      <c r="I12" s="73">
        <v>667</v>
      </c>
      <c r="J12" s="73">
        <v>103</v>
      </c>
      <c r="K12" s="73">
        <v>51</v>
      </c>
      <c r="L12" s="82">
        <v>362</v>
      </c>
      <c r="M12" s="77">
        <v>804</v>
      </c>
      <c r="N12" s="73">
        <v>421</v>
      </c>
      <c r="O12" s="73">
        <v>1753</v>
      </c>
      <c r="P12" s="73">
        <v>755</v>
      </c>
      <c r="Q12" s="73">
        <v>379</v>
      </c>
      <c r="R12" s="82">
        <v>1375</v>
      </c>
      <c r="S12" s="77">
        <v>1446</v>
      </c>
      <c r="T12" s="73">
        <v>813</v>
      </c>
      <c r="U12" s="73">
        <v>2119</v>
      </c>
      <c r="V12" s="73">
        <v>1493</v>
      </c>
      <c r="W12" s="73">
        <v>897</v>
      </c>
      <c r="X12" s="82">
        <v>2086</v>
      </c>
      <c r="Y12" s="75">
        <f t="shared" si="5"/>
        <v>2.2187265214124716</v>
      </c>
      <c r="Z12" s="74">
        <f t="shared" si="6"/>
        <v>0.68087903831705487</v>
      </c>
      <c r="AA12" s="74">
        <f t="shared" si="7"/>
        <v>7.8301089406461308</v>
      </c>
      <c r="AB12" s="74">
        <f t="shared" si="8"/>
        <v>1.2091472577009768</v>
      </c>
      <c r="AC12" s="74">
        <f t="shared" si="9"/>
        <v>0.59870398196844477</v>
      </c>
      <c r="AD12" s="76">
        <f t="shared" si="10"/>
        <v>4.2496243425995486</v>
      </c>
      <c r="AE12" s="75">
        <f t="shared" si="11"/>
        <v>10.498687664041995</v>
      </c>
      <c r="AF12" s="74">
        <f t="shared" si="12"/>
        <v>5.4974471474647757</v>
      </c>
      <c r="AG12" s="74">
        <f t="shared" si="13"/>
        <v>22.890795366997036</v>
      </c>
      <c r="AH12" s="74">
        <f t="shared" si="14"/>
        <v>9.8588422715817234</v>
      </c>
      <c r="AI12" s="74">
        <f t="shared" si="15"/>
        <v>4.9490082396416861</v>
      </c>
      <c r="AJ12" s="76">
        <f t="shared" si="16"/>
        <v>17.954845196589233</v>
      </c>
      <c r="AK12" s="75">
        <f t="shared" si="17"/>
        <v>5.3812460226786394</v>
      </c>
      <c r="AL12" s="74">
        <f t="shared" si="18"/>
        <v>3.0255553364023058</v>
      </c>
      <c r="AM12" s="74">
        <f t="shared" si="19"/>
        <v>7.8857955200940779</v>
      </c>
      <c r="AN12" s="74">
        <f t="shared" si="20"/>
        <v>5.5561551257670878</v>
      </c>
      <c r="AO12" s="74">
        <f t="shared" si="21"/>
        <v>3.3381588397944264</v>
      </c>
      <c r="AP12" s="76">
        <f t="shared" si="22"/>
        <v>7.7629870009043174</v>
      </c>
    </row>
    <row r="13" spans="1:42" x14ac:dyDescent="0.45">
      <c r="A13" s="79" t="s">
        <v>220</v>
      </c>
      <c r="B13" s="79" t="s">
        <v>89</v>
      </c>
      <c r="C13" s="110" t="s">
        <v>129</v>
      </c>
      <c r="D13" s="116">
        <v>84717</v>
      </c>
      <c r="E13" s="116">
        <v>83713</v>
      </c>
      <c r="F13" s="116">
        <v>286180</v>
      </c>
      <c r="G13" s="77">
        <v>232</v>
      </c>
      <c r="H13" s="73">
        <v>82</v>
      </c>
      <c r="I13" s="73">
        <v>635</v>
      </c>
      <c r="J13" s="73">
        <v>127</v>
      </c>
      <c r="K13" s="73">
        <v>66</v>
      </c>
      <c r="L13" s="82">
        <v>355</v>
      </c>
      <c r="M13" s="77">
        <v>1121</v>
      </c>
      <c r="N13" s="73">
        <v>717</v>
      </c>
      <c r="O13" s="73">
        <v>1829</v>
      </c>
      <c r="P13" s="73">
        <v>1079</v>
      </c>
      <c r="Q13" s="73">
        <v>684</v>
      </c>
      <c r="R13" s="82">
        <v>1605</v>
      </c>
      <c r="S13" s="77">
        <v>2316</v>
      </c>
      <c r="T13" s="73">
        <v>1509</v>
      </c>
      <c r="U13" s="73">
        <v>2957</v>
      </c>
      <c r="V13" s="73">
        <v>2035</v>
      </c>
      <c r="W13" s="73">
        <v>1510</v>
      </c>
      <c r="X13" s="82">
        <v>2625</v>
      </c>
      <c r="Y13" s="75">
        <f t="shared" si="5"/>
        <v>2.738529456897671</v>
      </c>
      <c r="Z13" s="74">
        <f t="shared" si="6"/>
        <v>0.96792851493796994</v>
      </c>
      <c r="AA13" s="74">
        <f t="shared" si="7"/>
        <v>7.495543987629401</v>
      </c>
      <c r="AB13" s="74">
        <f t="shared" si="8"/>
        <v>1.4991087975258803</v>
      </c>
      <c r="AC13" s="74">
        <f t="shared" si="9"/>
        <v>0.77906441446226848</v>
      </c>
      <c r="AD13" s="76">
        <f t="shared" si="10"/>
        <v>4.1904222293046258</v>
      </c>
      <c r="AE13" s="75">
        <f t="shared" si="11"/>
        <v>13.390990646614027</v>
      </c>
      <c r="AF13" s="74">
        <f t="shared" si="12"/>
        <v>8.5649779604123619</v>
      </c>
      <c r="AG13" s="74">
        <f t="shared" si="13"/>
        <v>21.848458423422883</v>
      </c>
      <c r="AH13" s="74">
        <f t="shared" si="14"/>
        <v>12.88927645646435</v>
      </c>
      <c r="AI13" s="74">
        <f t="shared" si="15"/>
        <v>8.1707739538661848</v>
      </c>
      <c r="AJ13" s="76">
        <f t="shared" si="16"/>
        <v>19.172649409291267</v>
      </c>
      <c r="AK13" s="75">
        <f t="shared" si="17"/>
        <v>8.0928087217834914</v>
      </c>
      <c r="AL13" s="74">
        <f t="shared" si="18"/>
        <v>5.2729051645817311</v>
      </c>
      <c r="AM13" s="74">
        <f t="shared" si="19"/>
        <v>10.332657767838423</v>
      </c>
      <c r="AN13" s="74">
        <f t="shared" si="20"/>
        <v>7.1109092179747009</v>
      </c>
      <c r="AO13" s="74">
        <f t="shared" si="21"/>
        <v>5.2763994688657485</v>
      </c>
      <c r="AP13" s="76">
        <f t="shared" si="22"/>
        <v>9.1725487455447627</v>
      </c>
    </row>
    <row r="14" spans="1:42" x14ac:dyDescent="0.45">
      <c r="A14" s="79" t="s">
        <v>222</v>
      </c>
      <c r="B14" s="79" t="s">
        <v>89</v>
      </c>
      <c r="C14" s="110" t="s">
        <v>145</v>
      </c>
      <c r="D14" s="116">
        <v>81370</v>
      </c>
      <c r="E14" s="116">
        <v>90831</v>
      </c>
      <c r="F14" s="116">
        <v>292034</v>
      </c>
      <c r="G14" s="77">
        <v>316</v>
      </c>
      <c r="H14" s="73">
        <v>81</v>
      </c>
      <c r="I14" s="73">
        <v>857</v>
      </c>
      <c r="J14" s="73">
        <v>138</v>
      </c>
      <c r="K14" s="73">
        <v>48</v>
      </c>
      <c r="L14" s="82">
        <v>408</v>
      </c>
      <c r="M14" s="77">
        <v>977</v>
      </c>
      <c r="N14" s="73">
        <v>491</v>
      </c>
      <c r="O14" s="73">
        <v>1931</v>
      </c>
      <c r="P14" s="73">
        <v>730</v>
      </c>
      <c r="Q14" s="73">
        <v>439</v>
      </c>
      <c r="R14" s="82">
        <v>1330</v>
      </c>
      <c r="S14" s="77">
        <v>1988</v>
      </c>
      <c r="T14" s="73">
        <v>1218</v>
      </c>
      <c r="U14" s="73">
        <v>3004</v>
      </c>
      <c r="V14" s="73">
        <v>1790</v>
      </c>
      <c r="W14" s="73">
        <v>1163</v>
      </c>
      <c r="X14" s="82">
        <v>2623</v>
      </c>
      <c r="Y14" s="75">
        <f t="shared" si="5"/>
        <v>3.883495145631068</v>
      </c>
      <c r="Z14" s="74">
        <f t="shared" si="6"/>
        <v>0.99545286960796353</v>
      </c>
      <c r="AA14" s="74">
        <f t="shared" si="7"/>
        <v>10.532137151284257</v>
      </c>
      <c r="AB14" s="74">
        <f t="shared" si="8"/>
        <v>1.6959567408135676</v>
      </c>
      <c r="AC14" s="74">
        <f t="shared" si="9"/>
        <v>0.58989799680471922</v>
      </c>
      <c r="AD14" s="76">
        <f t="shared" si="10"/>
        <v>5.0141329728401134</v>
      </c>
      <c r="AE14" s="75">
        <f t="shared" si="11"/>
        <v>10.756239609824839</v>
      </c>
      <c r="AF14" s="74">
        <f t="shared" si="12"/>
        <v>5.4056434477215936</v>
      </c>
      <c r="AG14" s="74">
        <f t="shared" si="13"/>
        <v>21.259261705805287</v>
      </c>
      <c r="AH14" s="74">
        <f t="shared" si="14"/>
        <v>8.0369037002785397</v>
      </c>
      <c r="AI14" s="74">
        <f t="shared" si="15"/>
        <v>4.8331516772907932</v>
      </c>
      <c r="AJ14" s="76">
        <f t="shared" si="16"/>
        <v>14.642577974480078</v>
      </c>
      <c r="AK14" s="75">
        <f t="shared" si="17"/>
        <v>6.8074265325270344</v>
      </c>
      <c r="AL14" s="74">
        <f t="shared" si="18"/>
        <v>4.1707472417595213</v>
      </c>
      <c r="AM14" s="74">
        <f t="shared" si="19"/>
        <v>10.286473492812481</v>
      </c>
      <c r="AN14" s="74">
        <f t="shared" si="20"/>
        <v>6.1294232863296738</v>
      </c>
      <c r="AO14" s="74">
        <f t="shared" si="21"/>
        <v>3.9824130067046992</v>
      </c>
      <c r="AP14" s="76">
        <f t="shared" si="22"/>
        <v>8.9818308827054381</v>
      </c>
    </row>
    <row r="15" spans="1:42" x14ac:dyDescent="0.45">
      <c r="A15" s="79" t="s">
        <v>224</v>
      </c>
      <c r="B15" s="79" t="s">
        <v>89</v>
      </c>
      <c r="C15" s="110" t="s">
        <v>147</v>
      </c>
      <c r="D15" s="116">
        <v>75325</v>
      </c>
      <c r="E15" s="116">
        <v>52461</v>
      </c>
      <c r="F15" s="116">
        <v>102028</v>
      </c>
      <c r="G15" s="77">
        <v>334</v>
      </c>
      <c r="H15" s="73">
        <v>82</v>
      </c>
      <c r="I15" s="73">
        <v>673</v>
      </c>
      <c r="J15" s="73">
        <v>218</v>
      </c>
      <c r="K15" s="73">
        <v>62</v>
      </c>
      <c r="L15" s="82">
        <v>404</v>
      </c>
      <c r="M15" s="77">
        <v>664</v>
      </c>
      <c r="N15" s="73">
        <v>404</v>
      </c>
      <c r="O15" s="73">
        <v>1013</v>
      </c>
      <c r="P15" s="73">
        <v>557</v>
      </c>
      <c r="Q15" s="73">
        <v>342</v>
      </c>
      <c r="R15" s="82">
        <v>822</v>
      </c>
      <c r="S15" s="77">
        <v>1717</v>
      </c>
      <c r="T15" s="73">
        <v>1205</v>
      </c>
      <c r="U15" s="73">
        <v>2302</v>
      </c>
      <c r="V15" s="73">
        <v>1475</v>
      </c>
      <c r="W15" s="73">
        <v>1128</v>
      </c>
      <c r="X15" s="82">
        <v>1858</v>
      </c>
      <c r="Y15" s="75">
        <f t="shared" si="5"/>
        <v>4.434118818453368</v>
      </c>
      <c r="Z15" s="74">
        <f t="shared" si="6"/>
        <v>1.088615997344839</v>
      </c>
      <c r="AA15" s="74">
        <f t="shared" si="7"/>
        <v>8.934616661135081</v>
      </c>
      <c r="AB15" s="74">
        <f t="shared" si="8"/>
        <v>2.8941254563557917</v>
      </c>
      <c r="AC15" s="74">
        <f t="shared" si="9"/>
        <v>0.82309990043146364</v>
      </c>
      <c r="AD15" s="76">
        <f t="shared" si="10"/>
        <v>5.363425157650183</v>
      </c>
      <c r="AE15" s="75">
        <f t="shared" si="11"/>
        <v>12.657021406378071</v>
      </c>
      <c r="AF15" s="74">
        <f t="shared" si="12"/>
        <v>7.7009588074950912</v>
      </c>
      <c r="AG15" s="74">
        <f t="shared" si="13"/>
        <v>19.309582356417149</v>
      </c>
      <c r="AH15" s="74">
        <f t="shared" si="14"/>
        <v>10.61741102914546</v>
      </c>
      <c r="AI15" s="74">
        <f t="shared" si="15"/>
        <v>6.5191284954537654</v>
      </c>
      <c r="AJ15" s="76">
        <f t="shared" si="16"/>
        <v>15.668782524160804</v>
      </c>
      <c r="AK15" s="75">
        <f t="shared" si="17"/>
        <v>16.828713686439016</v>
      </c>
      <c r="AL15" s="74">
        <f t="shared" si="18"/>
        <v>11.810483396714627</v>
      </c>
      <c r="AM15" s="74">
        <f t="shared" si="19"/>
        <v>22.562433841690517</v>
      </c>
      <c r="AN15" s="74">
        <f t="shared" si="20"/>
        <v>14.456815776061473</v>
      </c>
      <c r="AO15" s="74">
        <f t="shared" si="21"/>
        <v>11.055788607049045</v>
      </c>
      <c r="AP15" s="76">
        <f t="shared" si="22"/>
        <v>18.21068726232015</v>
      </c>
    </row>
    <row r="16" spans="1:42" x14ac:dyDescent="0.45">
      <c r="A16" s="79" t="s">
        <v>225</v>
      </c>
      <c r="B16" s="79" t="s">
        <v>89</v>
      </c>
      <c r="C16" s="110" t="s">
        <v>148</v>
      </c>
      <c r="D16" s="116">
        <v>88967</v>
      </c>
      <c r="E16" s="116">
        <v>96137</v>
      </c>
      <c r="F16" s="116">
        <v>324682</v>
      </c>
      <c r="G16" s="77">
        <v>317</v>
      </c>
      <c r="H16" s="73">
        <v>94</v>
      </c>
      <c r="I16" s="73">
        <v>887</v>
      </c>
      <c r="J16" s="73">
        <v>149</v>
      </c>
      <c r="K16" s="73">
        <v>64</v>
      </c>
      <c r="L16" s="82">
        <v>405</v>
      </c>
      <c r="M16" s="77">
        <v>1395</v>
      </c>
      <c r="N16" s="73">
        <v>741</v>
      </c>
      <c r="O16" s="73">
        <v>2496</v>
      </c>
      <c r="P16" s="73">
        <v>1069</v>
      </c>
      <c r="Q16" s="73">
        <v>708</v>
      </c>
      <c r="R16" s="82">
        <v>1704</v>
      </c>
      <c r="S16" s="77">
        <v>2580</v>
      </c>
      <c r="T16" s="73">
        <v>1546</v>
      </c>
      <c r="U16" s="73">
        <v>3772</v>
      </c>
      <c r="V16" s="73">
        <v>2390</v>
      </c>
      <c r="W16" s="73">
        <v>1631</v>
      </c>
      <c r="X16" s="82">
        <v>3220</v>
      </c>
      <c r="Y16" s="75">
        <f t="shared" si="5"/>
        <v>3.5631189092584887</v>
      </c>
      <c r="Z16" s="74">
        <f t="shared" si="6"/>
        <v>1.0565715377611924</v>
      </c>
      <c r="AA16" s="74">
        <f t="shared" si="7"/>
        <v>9.9699888722784848</v>
      </c>
      <c r="AB16" s="74">
        <f t="shared" si="8"/>
        <v>1.6747782885789113</v>
      </c>
      <c r="AC16" s="74">
        <f t="shared" si="9"/>
        <v>0.71936785549698201</v>
      </c>
      <c r="AD16" s="76">
        <f t="shared" si="10"/>
        <v>4.5522497105668389</v>
      </c>
      <c r="AE16" s="75">
        <f t="shared" si="11"/>
        <v>14.510542247001673</v>
      </c>
      <c r="AF16" s="74">
        <f t="shared" si="12"/>
        <v>7.7077503978697068</v>
      </c>
      <c r="AG16" s="74">
        <f t="shared" si="13"/>
        <v>25.962948708613752</v>
      </c>
      <c r="AH16" s="74">
        <f t="shared" si="14"/>
        <v>11.119548144834976</v>
      </c>
      <c r="AI16" s="74">
        <f t="shared" si="15"/>
        <v>7.3644902586933236</v>
      </c>
      <c r="AJ16" s="76">
        <f t="shared" si="16"/>
        <v>17.72470536838054</v>
      </c>
      <c r="AK16" s="75">
        <f t="shared" si="17"/>
        <v>7.9462366253749819</v>
      </c>
      <c r="AL16" s="74">
        <f t="shared" si="18"/>
        <v>4.7615821018719853</v>
      </c>
      <c r="AM16" s="74">
        <f t="shared" si="19"/>
        <v>11.617521143765284</v>
      </c>
      <c r="AN16" s="74">
        <f t="shared" si="20"/>
        <v>7.361048656839615</v>
      </c>
      <c r="AO16" s="74">
        <f t="shared" si="21"/>
        <v>5.0233767193746495</v>
      </c>
      <c r="AP16" s="76">
        <f t="shared" si="22"/>
        <v>9.9173960983362175</v>
      </c>
    </row>
    <row r="17" spans="1:42" x14ac:dyDescent="0.45">
      <c r="A17" s="79" t="s">
        <v>226</v>
      </c>
      <c r="B17" s="79" t="s">
        <v>89</v>
      </c>
      <c r="C17" s="110" t="s">
        <v>161</v>
      </c>
      <c r="D17" s="116">
        <v>4585</v>
      </c>
      <c r="E17" s="116">
        <v>3947</v>
      </c>
      <c r="F17" s="116">
        <v>15057</v>
      </c>
      <c r="G17" s="77">
        <v>5</v>
      </c>
      <c r="H17" s="73">
        <v>0</v>
      </c>
      <c r="I17" s="73">
        <v>136</v>
      </c>
      <c r="J17" s="73">
        <v>1</v>
      </c>
      <c r="K17" s="73">
        <v>0</v>
      </c>
      <c r="L17" s="82">
        <v>54</v>
      </c>
      <c r="M17" s="77">
        <v>23</v>
      </c>
      <c r="N17" s="73">
        <v>4</v>
      </c>
      <c r="O17" s="73">
        <v>210</v>
      </c>
      <c r="P17" s="73">
        <v>10</v>
      </c>
      <c r="Q17" s="73">
        <v>4</v>
      </c>
      <c r="R17" s="82">
        <v>138</v>
      </c>
      <c r="S17" s="77">
        <v>21</v>
      </c>
      <c r="T17" s="73">
        <v>7</v>
      </c>
      <c r="U17" s="73">
        <v>302</v>
      </c>
      <c r="V17" s="73">
        <v>26</v>
      </c>
      <c r="W17" s="73">
        <v>7</v>
      </c>
      <c r="X17" s="82">
        <v>129</v>
      </c>
      <c r="Y17" s="75">
        <f t="shared" si="5"/>
        <v>1.0905125408942202</v>
      </c>
      <c r="Z17" s="74">
        <f t="shared" si="6"/>
        <v>0</v>
      </c>
      <c r="AA17" s="74">
        <f t="shared" si="7"/>
        <v>29.66194111232279</v>
      </c>
      <c r="AB17" s="74">
        <f t="shared" si="8"/>
        <v>0.21810250817884405</v>
      </c>
      <c r="AC17" s="74">
        <f t="shared" si="9"/>
        <v>0</v>
      </c>
      <c r="AD17" s="76">
        <f t="shared" si="10"/>
        <v>11.777535441657578</v>
      </c>
      <c r="AE17" s="75">
        <f t="shared" si="11"/>
        <v>5.8272105396503671</v>
      </c>
      <c r="AF17" s="74">
        <f t="shared" si="12"/>
        <v>1.0134279199391945</v>
      </c>
      <c r="AG17" s="74">
        <f t="shared" si="13"/>
        <v>53.204965796807706</v>
      </c>
      <c r="AH17" s="74">
        <f t="shared" si="14"/>
        <v>2.533569799847986</v>
      </c>
      <c r="AI17" s="74">
        <f t="shared" si="15"/>
        <v>1.0134279199391945</v>
      </c>
      <c r="AJ17" s="76">
        <f t="shared" si="16"/>
        <v>34.963263237902204</v>
      </c>
      <c r="AK17" s="75">
        <f t="shared" si="17"/>
        <v>1.3947001394700138</v>
      </c>
      <c r="AL17" s="74">
        <f t="shared" si="18"/>
        <v>0.46490004649000466</v>
      </c>
      <c r="AM17" s="74">
        <f t="shared" si="19"/>
        <v>20.057116291425913</v>
      </c>
      <c r="AN17" s="74">
        <f t="shared" si="20"/>
        <v>1.7267716012485888</v>
      </c>
      <c r="AO17" s="74">
        <f t="shared" si="21"/>
        <v>0.46490004649000466</v>
      </c>
      <c r="AP17" s="76">
        <f t="shared" si="22"/>
        <v>8.5674437138872275</v>
      </c>
    </row>
    <row r="18" spans="1:42" x14ac:dyDescent="0.45">
      <c r="A18" s="83" t="s">
        <v>228</v>
      </c>
      <c r="B18" s="79" t="s">
        <v>56</v>
      </c>
      <c r="C18" s="94" t="s">
        <v>55</v>
      </c>
      <c r="D18" s="116">
        <v>19525</v>
      </c>
      <c r="E18" s="116">
        <v>20959</v>
      </c>
      <c r="F18" s="116">
        <v>66579</v>
      </c>
      <c r="G18" s="77">
        <v>129</v>
      </c>
      <c r="H18" s="73">
        <v>44</v>
      </c>
      <c r="I18" s="73">
        <v>240</v>
      </c>
      <c r="J18" s="73">
        <v>64</v>
      </c>
      <c r="K18" s="73">
        <v>20</v>
      </c>
      <c r="L18" s="82">
        <v>117</v>
      </c>
      <c r="M18" s="77">
        <v>322</v>
      </c>
      <c r="N18" s="73">
        <v>225</v>
      </c>
      <c r="O18" s="73">
        <v>498</v>
      </c>
      <c r="P18" s="73">
        <v>353</v>
      </c>
      <c r="Q18" s="73">
        <v>232</v>
      </c>
      <c r="R18" s="82">
        <v>488</v>
      </c>
      <c r="S18" s="77">
        <v>680</v>
      </c>
      <c r="T18" s="73">
        <v>504</v>
      </c>
      <c r="U18" s="73">
        <v>932</v>
      </c>
      <c r="V18" s="73">
        <v>634</v>
      </c>
      <c r="W18" s="73">
        <v>475</v>
      </c>
      <c r="X18" s="82">
        <v>789</v>
      </c>
      <c r="Y18" s="75">
        <f t="shared" si="5"/>
        <v>6.6069142125480154</v>
      </c>
      <c r="Z18" s="74">
        <f t="shared" si="6"/>
        <v>2.2535211267605635</v>
      </c>
      <c r="AA18" s="74">
        <f t="shared" si="7"/>
        <v>12.291933418693983</v>
      </c>
      <c r="AB18" s="74">
        <f t="shared" si="8"/>
        <v>3.2778489116517284</v>
      </c>
      <c r="AC18" s="74">
        <f t="shared" si="9"/>
        <v>1.0243277848911652</v>
      </c>
      <c r="AD18" s="76">
        <f t="shared" si="10"/>
        <v>5.9923175416133159</v>
      </c>
      <c r="AE18" s="75">
        <f t="shared" si="11"/>
        <v>15.363328403072666</v>
      </c>
      <c r="AF18" s="74">
        <f t="shared" si="12"/>
        <v>10.73524500214705</v>
      </c>
      <c r="AG18" s="74">
        <f t="shared" si="13"/>
        <v>23.760675604752137</v>
      </c>
      <c r="AH18" s="74">
        <f t="shared" si="14"/>
        <v>16.842406603368481</v>
      </c>
      <c r="AI18" s="74">
        <f t="shared" si="15"/>
        <v>11.069230402213847</v>
      </c>
      <c r="AJ18" s="76">
        <f t="shared" si="16"/>
        <v>23.283553604656714</v>
      </c>
      <c r="AK18" s="75">
        <f t="shared" si="17"/>
        <v>10.213430661319634</v>
      </c>
      <c r="AL18" s="74">
        <f t="shared" si="18"/>
        <v>7.5699544901545535</v>
      </c>
      <c r="AM18" s="74">
        <f t="shared" si="19"/>
        <v>13.998407906396912</v>
      </c>
      <c r="AN18" s="74">
        <f t="shared" si="20"/>
        <v>9.5225221165833069</v>
      </c>
      <c r="AO18" s="74">
        <f t="shared" si="21"/>
        <v>7.1343817119512165</v>
      </c>
      <c r="AP18" s="76">
        <f t="shared" si="22"/>
        <v>11.850583517325283</v>
      </c>
    </row>
    <row r="19" spans="1:42" x14ac:dyDescent="0.45">
      <c r="A19" s="83" t="s">
        <v>229</v>
      </c>
      <c r="B19" s="79" t="s">
        <v>56</v>
      </c>
      <c r="C19" s="94" t="s">
        <v>57</v>
      </c>
      <c r="D19" s="116">
        <v>28368</v>
      </c>
      <c r="E19" s="116">
        <v>35398</v>
      </c>
      <c r="F19" s="116">
        <v>113299</v>
      </c>
      <c r="G19" s="77">
        <v>104</v>
      </c>
      <c r="H19" s="73">
        <v>25</v>
      </c>
      <c r="I19" s="73">
        <v>611</v>
      </c>
      <c r="J19" s="73">
        <v>57</v>
      </c>
      <c r="K19" s="73">
        <v>25</v>
      </c>
      <c r="L19" s="82">
        <v>144</v>
      </c>
      <c r="M19" s="77">
        <v>393</v>
      </c>
      <c r="N19" s="73">
        <v>167</v>
      </c>
      <c r="O19" s="73">
        <v>1887</v>
      </c>
      <c r="P19" s="73">
        <v>274</v>
      </c>
      <c r="Q19" s="73">
        <v>148</v>
      </c>
      <c r="R19" s="82">
        <v>533</v>
      </c>
      <c r="S19" s="77">
        <v>623</v>
      </c>
      <c r="T19" s="73">
        <v>325</v>
      </c>
      <c r="U19" s="73">
        <v>2751</v>
      </c>
      <c r="V19" s="73">
        <v>510</v>
      </c>
      <c r="W19" s="73">
        <v>315</v>
      </c>
      <c r="X19" s="82">
        <v>763</v>
      </c>
      <c r="Y19" s="75">
        <f t="shared" si="5"/>
        <v>3.6661026508742243</v>
      </c>
      <c r="Z19" s="74">
        <f t="shared" si="6"/>
        <v>0.88127467569091933</v>
      </c>
      <c r="AA19" s="74">
        <f t="shared" si="7"/>
        <v>21.538353073886071</v>
      </c>
      <c r="AB19" s="74">
        <f t="shared" si="8"/>
        <v>2.009306260575296</v>
      </c>
      <c r="AC19" s="74">
        <f t="shared" si="9"/>
        <v>0.88127467569091933</v>
      </c>
      <c r="AD19" s="76">
        <f t="shared" si="10"/>
        <v>5.0761421319796947</v>
      </c>
      <c r="AE19" s="75">
        <f t="shared" si="11"/>
        <v>11.102322165094073</v>
      </c>
      <c r="AF19" s="74">
        <f t="shared" si="12"/>
        <v>4.7177806655743257</v>
      </c>
      <c r="AG19" s="74">
        <f t="shared" si="13"/>
        <v>53.308096502627265</v>
      </c>
      <c r="AH19" s="74">
        <f t="shared" si="14"/>
        <v>7.7405503135770379</v>
      </c>
      <c r="AI19" s="74">
        <f t="shared" si="15"/>
        <v>4.1810271766766487</v>
      </c>
      <c r="AJ19" s="76">
        <f t="shared" si="16"/>
        <v>15.057347872761174</v>
      </c>
      <c r="AK19" s="75">
        <f t="shared" si="17"/>
        <v>5.4987246136329535</v>
      </c>
      <c r="AL19" s="74">
        <f t="shared" si="18"/>
        <v>2.8685160504505776</v>
      </c>
      <c r="AM19" s="74">
        <f t="shared" si="19"/>
        <v>24.280885091660117</v>
      </c>
      <c r="AN19" s="74">
        <f t="shared" si="20"/>
        <v>4.5013636483993684</v>
      </c>
      <c r="AO19" s="74">
        <f t="shared" si="21"/>
        <v>2.7802540181290216</v>
      </c>
      <c r="AP19" s="76">
        <f t="shared" si="22"/>
        <v>6.7343930661347411</v>
      </c>
    </row>
    <row r="20" spans="1:42" x14ac:dyDescent="0.45">
      <c r="A20" s="79" t="s">
        <v>231</v>
      </c>
      <c r="B20" s="79" t="s">
        <v>56</v>
      </c>
      <c r="C20" s="110" t="s">
        <v>76</v>
      </c>
      <c r="D20" s="116">
        <v>80425</v>
      </c>
      <c r="E20" s="116">
        <v>82031</v>
      </c>
      <c r="F20" s="116">
        <v>251078</v>
      </c>
      <c r="G20" s="77">
        <v>170</v>
      </c>
      <c r="H20" s="73">
        <v>38</v>
      </c>
      <c r="I20" s="73">
        <v>708</v>
      </c>
      <c r="J20" s="73">
        <v>70</v>
      </c>
      <c r="K20" s="73">
        <v>24</v>
      </c>
      <c r="L20" s="82">
        <v>300</v>
      </c>
      <c r="M20" s="77">
        <v>782</v>
      </c>
      <c r="N20" s="73">
        <v>349</v>
      </c>
      <c r="O20" s="73">
        <v>1659</v>
      </c>
      <c r="P20" s="73">
        <v>544</v>
      </c>
      <c r="Q20" s="73">
        <v>313</v>
      </c>
      <c r="R20" s="82">
        <v>1084</v>
      </c>
      <c r="S20" s="77">
        <v>1650</v>
      </c>
      <c r="T20" s="73">
        <v>938</v>
      </c>
      <c r="U20" s="73">
        <v>2812</v>
      </c>
      <c r="V20" s="73">
        <v>1519</v>
      </c>
      <c r="W20" s="73">
        <v>906</v>
      </c>
      <c r="X20" s="82">
        <v>2274</v>
      </c>
      <c r="Y20" s="75">
        <f t="shared" si="5"/>
        <v>2.113770593720858</v>
      </c>
      <c r="Z20" s="74">
        <f t="shared" si="6"/>
        <v>0.47248989741995645</v>
      </c>
      <c r="AA20" s="74">
        <f t="shared" si="7"/>
        <v>8.8032328256139252</v>
      </c>
      <c r="AB20" s="74">
        <f t="shared" si="8"/>
        <v>0.87037612682623566</v>
      </c>
      <c r="AC20" s="74">
        <f t="shared" si="9"/>
        <v>0.29841467205470934</v>
      </c>
      <c r="AD20" s="76">
        <f t="shared" si="10"/>
        <v>3.7301834006838668</v>
      </c>
      <c r="AE20" s="75">
        <f t="shared" si="11"/>
        <v>9.5329814338481782</v>
      </c>
      <c r="AF20" s="74">
        <f t="shared" si="12"/>
        <v>4.2544891565383818</v>
      </c>
      <c r="AG20" s="74">
        <f t="shared" si="13"/>
        <v>20.224061635235458</v>
      </c>
      <c r="AH20" s="74">
        <f t="shared" si="14"/>
        <v>6.6316392583291677</v>
      </c>
      <c r="AI20" s="74">
        <f t="shared" si="15"/>
        <v>3.8156306762077752</v>
      </c>
      <c r="AJ20" s="76">
        <f t="shared" si="16"/>
        <v>13.21451646328827</v>
      </c>
      <c r="AK20" s="75">
        <f t="shared" si="17"/>
        <v>6.5716629891906102</v>
      </c>
      <c r="AL20" s="74">
        <f t="shared" si="18"/>
        <v>3.7358908387035106</v>
      </c>
      <c r="AM20" s="74">
        <f t="shared" si="19"/>
        <v>11.199706864002422</v>
      </c>
      <c r="AN20" s="74">
        <f t="shared" si="20"/>
        <v>6.0499127761094167</v>
      </c>
      <c r="AO20" s="74">
        <f t="shared" si="21"/>
        <v>3.6084404049737531</v>
      </c>
      <c r="AP20" s="76">
        <f t="shared" si="22"/>
        <v>9.0569464469208771</v>
      </c>
    </row>
    <row r="21" spans="1:42" x14ac:dyDescent="0.45">
      <c r="A21" s="79" t="s">
        <v>233</v>
      </c>
      <c r="B21" s="79" t="s">
        <v>56</v>
      </c>
      <c r="C21" s="110" t="s">
        <v>99</v>
      </c>
      <c r="D21" s="116">
        <v>162378</v>
      </c>
      <c r="E21" s="116">
        <v>173079</v>
      </c>
      <c r="F21" s="116">
        <v>570517</v>
      </c>
      <c r="G21" s="77">
        <v>675</v>
      </c>
      <c r="H21" s="73">
        <v>162</v>
      </c>
      <c r="I21" s="73">
        <v>2002</v>
      </c>
      <c r="J21" s="73">
        <v>365</v>
      </c>
      <c r="K21" s="73">
        <v>103</v>
      </c>
      <c r="L21" s="82">
        <v>999</v>
      </c>
      <c r="M21" s="77">
        <v>1547</v>
      </c>
      <c r="N21" s="73">
        <v>651</v>
      </c>
      <c r="O21" s="73">
        <v>3835</v>
      </c>
      <c r="P21" s="73">
        <v>1271</v>
      </c>
      <c r="Q21" s="73">
        <v>551</v>
      </c>
      <c r="R21" s="82">
        <v>2825</v>
      </c>
      <c r="S21" s="77">
        <v>3176</v>
      </c>
      <c r="T21" s="73">
        <v>1593</v>
      </c>
      <c r="U21" s="73">
        <v>5411</v>
      </c>
      <c r="V21" s="73">
        <v>2738</v>
      </c>
      <c r="W21" s="73">
        <v>1492</v>
      </c>
      <c r="X21" s="82">
        <v>4360</v>
      </c>
      <c r="Y21" s="75">
        <f t="shared" si="5"/>
        <v>4.1569670768207514</v>
      </c>
      <c r="Z21" s="74">
        <f t="shared" si="6"/>
        <v>0.99767209843698035</v>
      </c>
      <c r="AA21" s="74">
        <f t="shared" si="7"/>
        <v>12.329256426363177</v>
      </c>
      <c r="AB21" s="74">
        <f t="shared" si="8"/>
        <v>2.2478414563549247</v>
      </c>
      <c r="AC21" s="74">
        <f t="shared" si="9"/>
        <v>0.63432238357412951</v>
      </c>
      <c r="AD21" s="76">
        <f t="shared" si="10"/>
        <v>6.1523112736947123</v>
      </c>
      <c r="AE21" s="75">
        <f t="shared" si="11"/>
        <v>8.9381149648426437</v>
      </c>
      <c r="AF21" s="74">
        <f t="shared" si="12"/>
        <v>3.7612881978749586</v>
      </c>
      <c r="AG21" s="74">
        <f t="shared" si="13"/>
        <v>22.157511887635128</v>
      </c>
      <c r="AH21" s="74">
        <f t="shared" si="14"/>
        <v>7.3434674339463477</v>
      </c>
      <c r="AI21" s="74">
        <f t="shared" si="15"/>
        <v>3.1835173533473151</v>
      </c>
      <c r="AJ21" s="76">
        <f t="shared" si="16"/>
        <v>16.322026357905926</v>
      </c>
      <c r="AK21" s="75">
        <f t="shared" si="17"/>
        <v>5.5668805662232677</v>
      </c>
      <c r="AL21" s="74">
        <f t="shared" si="18"/>
        <v>2.79220426385191</v>
      </c>
      <c r="AM21" s="74">
        <f t="shared" si="19"/>
        <v>9.4843799571266061</v>
      </c>
      <c r="AN21" s="74">
        <f t="shared" si="20"/>
        <v>4.7991558533750966</v>
      </c>
      <c r="AO21" s="74">
        <f t="shared" si="21"/>
        <v>2.6151718528983361</v>
      </c>
      <c r="AP21" s="76">
        <f t="shared" si="22"/>
        <v>7.6421912055206072</v>
      </c>
    </row>
    <row r="22" spans="1:42" x14ac:dyDescent="0.45">
      <c r="A22" s="79" t="s">
        <v>235</v>
      </c>
      <c r="B22" s="79" t="s">
        <v>56</v>
      </c>
      <c r="C22" s="110" t="s">
        <v>112</v>
      </c>
      <c r="D22" s="116">
        <v>131365</v>
      </c>
      <c r="E22" s="116">
        <v>152223</v>
      </c>
      <c r="F22" s="116">
        <v>470185</v>
      </c>
      <c r="G22" s="77">
        <v>481</v>
      </c>
      <c r="H22" s="73">
        <v>110</v>
      </c>
      <c r="I22" s="73">
        <v>1547</v>
      </c>
      <c r="J22" s="73">
        <v>262</v>
      </c>
      <c r="K22" s="73">
        <v>77</v>
      </c>
      <c r="L22" s="82">
        <v>786</v>
      </c>
      <c r="M22" s="77">
        <v>1323</v>
      </c>
      <c r="N22" s="73">
        <v>521</v>
      </c>
      <c r="O22" s="73">
        <v>3194</v>
      </c>
      <c r="P22" s="73">
        <v>1124</v>
      </c>
      <c r="Q22" s="73">
        <v>465</v>
      </c>
      <c r="R22" s="82">
        <v>2433</v>
      </c>
      <c r="S22" s="77">
        <v>2370</v>
      </c>
      <c r="T22" s="73">
        <v>1192</v>
      </c>
      <c r="U22" s="73">
        <v>4129</v>
      </c>
      <c r="V22" s="73">
        <v>2050</v>
      </c>
      <c r="W22" s="73">
        <v>1108</v>
      </c>
      <c r="X22" s="82">
        <v>3236</v>
      </c>
      <c r="Y22" s="75">
        <f t="shared" si="5"/>
        <v>3.6615536862939138</v>
      </c>
      <c r="Z22" s="74">
        <f t="shared" si="6"/>
        <v>0.83736154988010503</v>
      </c>
      <c r="AA22" s="74">
        <f t="shared" si="7"/>
        <v>11.776348342404749</v>
      </c>
      <c r="AB22" s="74">
        <f t="shared" si="8"/>
        <v>1.9944429642598867</v>
      </c>
      <c r="AC22" s="74">
        <f t="shared" si="9"/>
        <v>0.58615308491607354</v>
      </c>
      <c r="AD22" s="76">
        <f t="shared" si="10"/>
        <v>5.9833288927796593</v>
      </c>
      <c r="AE22" s="75">
        <f t="shared" si="11"/>
        <v>8.6911964683392124</v>
      </c>
      <c r="AF22" s="74">
        <f t="shared" si="12"/>
        <v>3.4226102494366817</v>
      </c>
      <c r="AG22" s="74">
        <f t="shared" si="13"/>
        <v>20.982374542611826</v>
      </c>
      <c r="AH22" s="74">
        <f t="shared" si="14"/>
        <v>7.3839038778633981</v>
      </c>
      <c r="AI22" s="74">
        <f t="shared" si="15"/>
        <v>3.0547289174434877</v>
      </c>
      <c r="AJ22" s="76">
        <f t="shared" si="16"/>
        <v>15.983130013204311</v>
      </c>
      <c r="AK22" s="75">
        <f t="shared" si="17"/>
        <v>5.0405691376798494</v>
      </c>
      <c r="AL22" s="74">
        <f t="shared" si="18"/>
        <v>2.5351723257866587</v>
      </c>
      <c r="AM22" s="74">
        <f t="shared" si="19"/>
        <v>8.7816497761519408</v>
      </c>
      <c r="AN22" s="74">
        <f t="shared" si="20"/>
        <v>4.3599859629720221</v>
      </c>
      <c r="AO22" s="74">
        <f t="shared" si="21"/>
        <v>2.3565192424258536</v>
      </c>
      <c r="AP22" s="76">
        <f t="shared" si="22"/>
        <v>6.882397354232908</v>
      </c>
    </row>
    <row r="23" spans="1:42" x14ac:dyDescent="0.45">
      <c r="A23" s="79" t="s">
        <v>236</v>
      </c>
      <c r="B23" s="79" t="s">
        <v>56</v>
      </c>
      <c r="C23" s="110" t="s">
        <v>131</v>
      </c>
      <c r="D23" s="116">
        <v>27823</v>
      </c>
      <c r="E23" s="116">
        <v>37016</v>
      </c>
      <c r="F23" s="116">
        <v>75940</v>
      </c>
      <c r="G23" s="77">
        <v>224</v>
      </c>
      <c r="H23" s="73">
        <v>82</v>
      </c>
      <c r="I23" s="73">
        <v>365</v>
      </c>
      <c r="J23" s="73">
        <v>123</v>
      </c>
      <c r="K23" s="73">
        <v>55</v>
      </c>
      <c r="L23" s="82">
        <v>207</v>
      </c>
      <c r="M23" s="77">
        <v>460</v>
      </c>
      <c r="N23" s="73">
        <v>284</v>
      </c>
      <c r="O23" s="73">
        <v>658</v>
      </c>
      <c r="P23" s="73">
        <v>396</v>
      </c>
      <c r="Q23" s="73">
        <v>232</v>
      </c>
      <c r="R23" s="82">
        <v>561</v>
      </c>
      <c r="S23" s="77">
        <v>1191</v>
      </c>
      <c r="T23" s="73">
        <v>870</v>
      </c>
      <c r="U23" s="73">
        <v>1530</v>
      </c>
      <c r="V23" s="73">
        <v>996</v>
      </c>
      <c r="W23" s="73">
        <v>765</v>
      </c>
      <c r="X23" s="82">
        <v>1258</v>
      </c>
      <c r="Y23" s="75">
        <f t="shared" si="5"/>
        <v>8.0508931459583781</v>
      </c>
      <c r="Z23" s="74">
        <f t="shared" si="6"/>
        <v>2.9472019552169066</v>
      </c>
      <c r="AA23" s="74">
        <f t="shared" si="7"/>
        <v>13.118642849441109</v>
      </c>
      <c r="AB23" s="74">
        <f t="shared" si="8"/>
        <v>4.4208029328253602</v>
      </c>
      <c r="AC23" s="74">
        <f t="shared" si="9"/>
        <v>1.9767817992308521</v>
      </c>
      <c r="AD23" s="76">
        <f t="shared" si="10"/>
        <v>7.4398878625597531</v>
      </c>
      <c r="AE23" s="75">
        <f t="shared" si="11"/>
        <v>12.427058569267345</v>
      </c>
      <c r="AF23" s="74">
        <f t="shared" si="12"/>
        <v>7.6723578992867942</v>
      </c>
      <c r="AG23" s="74">
        <f t="shared" si="13"/>
        <v>17.776096822995463</v>
      </c>
      <c r="AH23" s="74">
        <f t="shared" si="14"/>
        <v>10.698076507456236</v>
      </c>
      <c r="AI23" s="74">
        <f t="shared" si="15"/>
        <v>6.2675599740652697</v>
      </c>
      <c r="AJ23" s="76">
        <f t="shared" si="16"/>
        <v>15.155608385562999</v>
      </c>
      <c r="AK23" s="75">
        <f t="shared" si="17"/>
        <v>15.683434290229128</v>
      </c>
      <c r="AL23" s="74">
        <f t="shared" si="18"/>
        <v>11.456412957598104</v>
      </c>
      <c r="AM23" s="74">
        <f t="shared" si="19"/>
        <v>20.147484856465631</v>
      </c>
      <c r="AN23" s="74">
        <f t="shared" si="20"/>
        <v>13.11561759283645</v>
      </c>
      <c r="AO23" s="74">
        <f t="shared" si="21"/>
        <v>10.073742428232816</v>
      </c>
      <c r="AP23" s="76">
        <f t="shared" si="22"/>
        <v>16.565709770871738</v>
      </c>
    </row>
    <row r="24" spans="1:42" x14ac:dyDescent="0.45">
      <c r="A24" s="79" t="s">
        <v>238</v>
      </c>
      <c r="B24" s="79" t="s">
        <v>56</v>
      </c>
      <c r="C24" s="110" t="s">
        <v>139</v>
      </c>
      <c r="D24" s="116">
        <v>100810</v>
      </c>
      <c r="E24" s="116">
        <v>103203</v>
      </c>
      <c r="F24" s="116">
        <v>333565</v>
      </c>
      <c r="G24" s="77">
        <v>310</v>
      </c>
      <c r="H24" s="73">
        <v>94</v>
      </c>
      <c r="I24" s="73">
        <v>787</v>
      </c>
      <c r="J24" s="73">
        <v>170</v>
      </c>
      <c r="K24" s="73">
        <v>76</v>
      </c>
      <c r="L24" s="82">
        <v>425</v>
      </c>
      <c r="M24" s="77">
        <v>1131</v>
      </c>
      <c r="N24" s="73">
        <v>645</v>
      </c>
      <c r="O24" s="73">
        <v>1813</v>
      </c>
      <c r="P24" s="73">
        <v>996</v>
      </c>
      <c r="Q24" s="73">
        <v>568</v>
      </c>
      <c r="R24" s="82">
        <v>1542</v>
      </c>
      <c r="S24" s="77">
        <v>2948</v>
      </c>
      <c r="T24" s="73">
        <v>2199</v>
      </c>
      <c r="U24" s="73">
        <v>3714</v>
      </c>
      <c r="V24" s="73">
        <v>2666</v>
      </c>
      <c r="W24" s="73">
        <v>2096</v>
      </c>
      <c r="X24" s="82">
        <v>3388</v>
      </c>
      <c r="Y24" s="75">
        <f t="shared" si="5"/>
        <v>3.0750917567701617</v>
      </c>
      <c r="Z24" s="74">
        <f t="shared" si="6"/>
        <v>0.93244717785933928</v>
      </c>
      <c r="AA24" s="74">
        <f t="shared" si="7"/>
        <v>7.8067652018648941</v>
      </c>
      <c r="AB24" s="74">
        <f t="shared" si="8"/>
        <v>1.6863406408094435</v>
      </c>
      <c r="AC24" s="74">
        <f t="shared" si="9"/>
        <v>0.75389346295010418</v>
      </c>
      <c r="AD24" s="76">
        <f t="shared" si="10"/>
        <v>4.2158516020236085</v>
      </c>
      <c r="AE24" s="75">
        <f t="shared" si="11"/>
        <v>10.95898375047237</v>
      </c>
      <c r="AF24" s="74">
        <f t="shared" si="12"/>
        <v>6.2498183192349055</v>
      </c>
      <c r="AG24" s="74">
        <f t="shared" si="13"/>
        <v>17.567318779492844</v>
      </c>
      <c r="AH24" s="74">
        <f t="shared" si="14"/>
        <v>9.650882241795296</v>
      </c>
      <c r="AI24" s="74">
        <f t="shared" si="15"/>
        <v>5.5037159772487234</v>
      </c>
      <c r="AJ24" s="76">
        <f t="shared" si="16"/>
        <v>14.941426121333683</v>
      </c>
      <c r="AK24" s="75">
        <f t="shared" si="17"/>
        <v>8.8378576889062117</v>
      </c>
      <c r="AL24" s="74">
        <f t="shared" si="18"/>
        <v>6.5924182693028346</v>
      </c>
      <c r="AM24" s="74">
        <f t="shared" si="19"/>
        <v>11.134261688126751</v>
      </c>
      <c r="AN24" s="74">
        <f t="shared" si="20"/>
        <v>7.9924452505508672</v>
      </c>
      <c r="AO24" s="74">
        <f t="shared" si="21"/>
        <v>6.2836328751517696</v>
      </c>
      <c r="AP24" s="76">
        <f t="shared" si="22"/>
        <v>10.156940926056391</v>
      </c>
    </row>
    <row r="25" spans="1:42" x14ac:dyDescent="0.45">
      <c r="A25" s="79" t="s">
        <v>239</v>
      </c>
      <c r="B25" s="79" t="s">
        <v>56</v>
      </c>
      <c r="C25" s="110" t="s">
        <v>151</v>
      </c>
      <c r="D25" s="116">
        <v>21934</v>
      </c>
      <c r="E25" s="116">
        <v>30885</v>
      </c>
      <c r="F25" s="116">
        <v>73351</v>
      </c>
      <c r="G25" s="77">
        <v>179</v>
      </c>
      <c r="H25" s="73">
        <v>63</v>
      </c>
      <c r="I25" s="73">
        <v>337</v>
      </c>
      <c r="J25" s="73">
        <v>121</v>
      </c>
      <c r="K25" s="73">
        <v>63</v>
      </c>
      <c r="L25" s="82">
        <v>186</v>
      </c>
      <c r="M25" s="77">
        <v>560</v>
      </c>
      <c r="N25" s="73">
        <v>394</v>
      </c>
      <c r="O25" s="73">
        <v>907</v>
      </c>
      <c r="P25" s="73">
        <v>499</v>
      </c>
      <c r="Q25" s="73">
        <v>356</v>
      </c>
      <c r="R25" s="82">
        <v>663</v>
      </c>
      <c r="S25" s="77">
        <v>998</v>
      </c>
      <c r="T25" s="73">
        <v>746</v>
      </c>
      <c r="U25" s="73">
        <v>1481</v>
      </c>
      <c r="V25" s="73">
        <v>827</v>
      </c>
      <c r="W25" s="73">
        <v>641</v>
      </c>
      <c r="X25" s="82">
        <v>1010</v>
      </c>
      <c r="Y25" s="75">
        <f t="shared" si="5"/>
        <v>8.1608461748883006</v>
      </c>
      <c r="Z25" s="74">
        <f t="shared" si="6"/>
        <v>2.8722531230053798</v>
      </c>
      <c r="AA25" s="74">
        <f t="shared" si="7"/>
        <v>15.364274642108143</v>
      </c>
      <c r="AB25" s="74">
        <f t="shared" si="8"/>
        <v>5.5165496489468406</v>
      </c>
      <c r="AC25" s="74">
        <f t="shared" si="9"/>
        <v>2.8722531230053798</v>
      </c>
      <c r="AD25" s="76">
        <f t="shared" si="10"/>
        <v>8.4799854107777879</v>
      </c>
      <c r="AE25" s="75">
        <f t="shared" si="11"/>
        <v>18.131779180832122</v>
      </c>
      <c r="AF25" s="74">
        <f t="shared" si="12"/>
        <v>12.757001780799742</v>
      </c>
      <c r="AG25" s="74">
        <f t="shared" si="13"/>
        <v>29.367006637526305</v>
      </c>
      <c r="AH25" s="74">
        <f t="shared" si="14"/>
        <v>16.156710377205766</v>
      </c>
      <c r="AI25" s="74">
        <f t="shared" si="15"/>
        <v>11.526631050671847</v>
      </c>
      <c r="AJ25" s="76">
        <f t="shared" si="16"/>
        <v>21.466731423020885</v>
      </c>
      <c r="AK25" s="75">
        <f t="shared" si="17"/>
        <v>13.605813145015064</v>
      </c>
      <c r="AL25" s="74">
        <f t="shared" si="18"/>
        <v>10.170277160502241</v>
      </c>
      <c r="AM25" s="74">
        <f t="shared" si="19"/>
        <v>20.19059044866464</v>
      </c>
      <c r="AN25" s="74">
        <f t="shared" si="20"/>
        <v>11.274556584095651</v>
      </c>
      <c r="AO25" s="74">
        <f t="shared" si="21"/>
        <v>8.7388038336219012</v>
      </c>
      <c r="AP25" s="76">
        <f t="shared" si="22"/>
        <v>13.769410096658532</v>
      </c>
    </row>
    <row r="26" spans="1:42" x14ac:dyDescent="0.45">
      <c r="A26" s="79" t="s">
        <v>240</v>
      </c>
      <c r="B26" s="79" t="s">
        <v>56</v>
      </c>
      <c r="C26" s="110" t="s">
        <v>173</v>
      </c>
      <c r="D26" s="116">
        <v>19434</v>
      </c>
      <c r="E26" s="116">
        <v>22506</v>
      </c>
      <c r="F26" s="116">
        <v>71409</v>
      </c>
      <c r="G26" s="77">
        <v>100</v>
      </c>
      <c r="H26" s="73">
        <v>24</v>
      </c>
      <c r="I26" s="73">
        <v>214</v>
      </c>
      <c r="J26" s="73">
        <v>57</v>
      </c>
      <c r="K26" s="73">
        <v>16</v>
      </c>
      <c r="L26" s="82">
        <v>114</v>
      </c>
      <c r="M26" s="77">
        <v>319</v>
      </c>
      <c r="N26" s="73">
        <v>195</v>
      </c>
      <c r="O26" s="73">
        <v>514</v>
      </c>
      <c r="P26" s="73">
        <v>220</v>
      </c>
      <c r="Q26" s="73">
        <v>117</v>
      </c>
      <c r="R26" s="82">
        <v>336</v>
      </c>
      <c r="S26" s="77">
        <v>806</v>
      </c>
      <c r="T26" s="73">
        <v>601</v>
      </c>
      <c r="U26" s="73">
        <v>1091</v>
      </c>
      <c r="V26" s="73">
        <v>620</v>
      </c>
      <c r="W26" s="73">
        <v>449</v>
      </c>
      <c r="X26" s="82">
        <v>797</v>
      </c>
      <c r="Y26" s="75">
        <f t="shared" si="5"/>
        <v>5.1456210764639296</v>
      </c>
      <c r="Z26" s="74">
        <f t="shared" si="6"/>
        <v>1.2349490583513429</v>
      </c>
      <c r="AA26" s="74">
        <f t="shared" si="7"/>
        <v>11.01162910363281</v>
      </c>
      <c r="AB26" s="74">
        <f t="shared" si="8"/>
        <v>2.9330040135844393</v>
      </c>
      <c r="AC26" s="74">
        <f t="shared" si="9"/>
        <v>0.82329937223422867</v>
      </c>
      <c r="AD26" s="76">
        <f t="shared" si="10"/>
        <v>5.8660080271688786</v>
      </c>
      <c r="AE26" s="75">
        <f t="shared" si="11"/>
        <v>14.173998044965787</v>
      </c>
      <c r="AF26" s="74">
        <f t="shared" si="12"/>
        <v>8.6643561716875492</v>
      </c>
      <c r="AG26" s="74">
        <f t="shared" si="13"/>
        <v>22.838354216653336</v>
      </c>
      <c r="AH26" s="74">
        <f t="shared" si="14"/>
        <v>9.7751710654936463</v>
      </c>
      <c r="AI26" s="74">
        <f t="shared" si="15"/>
        <v>5.1986137030125299</v>
      </c>
      <c r="AJ26" s="76">
        <f t="shared" si="16"/>
        <v>14.929352172753932</v>
      </c>
      <c r="AK26" s="75">
        <f t="shared" si="17"/>
        <v>11.287092663389769</v>
      </c>
      <c r="AL26" s="74">
        <f t="shared" si="18"/>
        <v>8.4163060678625943</v>
      </c>
      <c r="AM26" s="74">
        <f t="shared" si="19"/>
        <v>15.278186223025109</v>
      </c>
      <c r="AN26" s="74">
        <f t="shared" si="20"/>
        <v>8.6823789718382844</v>
      </c>
      <c r="AO26" s="74">
        <f t="shared" si="21"/>
        <v>6.2877228360570792</v>
      </c>
      <c r="AP26" s="76">
        <f t="shared" si="22"/>
        <v>11.1610581299276</v>
      </c>
    </row>
    <row r="27" spans="1:42" x14ac:dyDescent="0.45">
      <c r="A27" s="79" t="s">
        <v>242</v>
      </c>
      <c r="B27" s="79" t="s">
        <v>56</v>
      </c>
      <c r="C27" s="110" t="s">
        <v>180</v>
      </c>
      <c r="D27" s="116">
        <v>78979</v>
      </c>
      <c r="E27" s="116">
        <v>88179</v>
      </c>
      <c r="F27" s="116">
        <v>286976</v>
      </c>
      <c r="G27" s="77">
        <v>311</v>
      </c>
      <c r="H27" s="73">
        <v>81</v>
      </c>
      <c r="I27" s="73">
        <v>750</v>
      </c>
      <c r="J27" s="73">
        <v>172</v>
      </c>
      <c r="K27" s="73">
        <v>63</v>
      </c>
      <c r="L27" s="82">
        <v>386</v>
      </c>
      <c r="M27" s="77">
        <v>974</v>
      </c>
      <c r="N27" s="73">
        <v>551</v>
      </c>
      <c r="O27" s="73">
        <v>1700</v>
      </c>
      <c r="P27" s="73">
        <v>719</v>
      </c>
      <c r="Q27" s="73">
        <v>426</v>
      </c>
      <c r="R27" s="82">
        <v>1170</v>
      </c>
      <c r="S27" s="77">
        <v>1831</v>
      </c>
      <c r="T27" s="73">
        <v>1070</v>
      </c>
      <c r="U27" s="73">
        <v>2472</v>
      </c>
      <c r="V27" s="73">
        <v>1423</v>
      </c>
      <c r="W27" s="73">
        <v>946</v>
      </c>
      <c r="X27" s="82">
        <v>1948</v>
      </c>
      <c r="Y27" s="75">
        <f t="shared" si="5"/>
        <v>3.9377556059205614</v>
      </c>
      <c r="Z27" s="74">
        <f t="shared" si="6"/>
        <v>1.0255890806416896</v>
      </c>
      <c r="AA27" s="74">
        <f t="shared" si="7"/>
        <v>9.4961951911267555</v>
      </c>
      <c r="AB27" s="74">
        <f t="shared" si="8"/>
        <v>2.1777940971650693</v>
      </c>
      <c r="AC27" s="74">
        <f t="shared" si="9"/>
        <v>0.79768039605464747</v>
      </c>
      <c r="AD27" s="76">
        <f t="shared" si="10"/>
        <v>4.8873751250332367</v>
      </c>
      <c r="AE27" s="75">
        <f t="shared" si="11"/>
        <v>11.045713832091542</v>
      </c>
      <c r="AF27" s="74">
        <f t="shared" si="12"/>
        <v>6.2486533074768369</v>
      </c>
      <c r="AG27" s="74">
        <f t="shared" si="13"/>
        <v>19.278966647387701</v>
      </c>
      <c r="AH27" s="74">
        <f t="shared" si="14"/>
        <v>8.1538688349833865</v>
      </c>
      <c r="AI27" s="74">
        <f t="shared" si="15"/>
        <v>4.8310822304630356</v>
      </c>
      <c r="AJ27" s="76">
        <f t="shared" si="16"/>
        <v>13.268465280849183</v>
      </c>
      <c r="AK27" s="75">
        <f t="shared" si="17"/>
        <v>6.3803244870651206</v>
      </c>
      <c r="AL27" s="74">
        <f t="shared" si="18"/>
        <v>3.7285347903657451</v>
      </c>
      <c r="AM27" s="74">
        <f t="shared" si="19"/>
        <v>8.6139607493309551</v>
      </c>
      <c r="AN27" s="74">
        <f t="shared" si="20"/>
        <v>4.9586028099910795</v>
      </c>
      <c r="AO27" s="74">
        <f t="shared" si="21"/>
        <v>3.296442908117752</v>
      </c>
      <c r="AP27" s="76">
        <f t="shared" si="22"/>
        <v>6.7880240856378231</v>
      </c>
    </row>
    <row r="28" spans="1:42" x14ac:dyDescent="0.45">
      <c r="A28" s="79" t="s">
        <v>243</v>
      </c>
      <c r="B28" s="79" t="s">
        <v>56</v>
      </c>
      <c r="C28" s="110" t="s">
        <v>187</v>
      </c>
      <c r="D28" s="116">
        <v>19276</v>
      </c>
      <c r="E28" s="116">
        <v>24097</v>
      </c>
      <c r="F28" s="116">
        <v>65761</v>
      </c>
      <c r="G28" s="77">
        <v>104</v>
      </c>
      <c r="H28" s="73">
        <v>24</v>
      </c>
      <c r="I28" s="73">
        <v>270</v>
      </c>
      <c r="J28" s="73">
        <v>42</v>
      </c>
      <c r="K28" s="73">
        <v>13</v>
      </c>
      <c r="L28" s="82">
        <v>127</v>
      </c>
      <c r="M28" s="77">
        <v>206</v>
      </c>
      <c r="N28" s="73">
        <v>83</v>
      </c>
      <c r="O28" s="73">
        <v>483</v>
      </c>
      <c r="P28" s="73">
        <v>111</v>
      </c>
      <c r="Q28" s="73">
        <v>61</v>
      </c>
      <c r="R28" s="82">
        <v>267</v>
      </c>
      <c r="S28" s="77">
        <v>432</v>
      </c>
      <c r="T28" s="73">
        <v>185</v>
      </c>
      <c r="U28" s="73">
        <v>725</v>
      </c>
      <c r="V28" s="73">
        <v>315</v>
      </c>
      <c r="W28" s="73">
        <v>163</v>
      </c>
      <c r="X28" s="82">
        <v>536</v>
      </c>
      <c r="Y28" s="75">
        <f t="shared" si="5"/>
        <v>5.3953102303382448</v>
      </c>
      <c r="Z28" s="74">
        <f t="shared" si="6"/>
        <v>1.2450715916165178</v>
      </c>
      <c r="AA28" s="74">
        <f t="shared" si="7"/>
        <v>14.007055405685826</v>
      </c>
      <c r="AB28" s="74">
        <f t="shared" si="8"/>
        <v>2.1788752853289064</v>
      </c>
      <c r="AC28" s="74">
        <f t="shared" si="9"/>
        <v>0.67441377879228059</v>
      </c>
      <c r="AD28" s="76">
        <f t="shared" si="10"/>
        <v>6.5885038389707411</v>
      </c>
      <c r="AE28" s="75">
        <f t="shared" si="11"/>
        <v>8.5487820060588451</v>
      </c>
      <c r="AF28" s="74">
        <f t="shared" si="12"/>
        <v>3.444412167489729</v>
      </c>
      <c r="AG28" s="74">
        <f t="shared" si="13"/>
        <v>20.043988878283603</v>
      </c>
      <c r="AH28" s="74">
        <f t="shared" si="14"/>
        <v>4.6063825372453007</v>
      </c>
      <c r="AI28" s="74">
        <f t="shared" si="15"/>
        <v>2.5314354483960657</v>
      </c>
      <c r="AJ28" s="76">
        <f t="shared" si="16"/>
        <v>11.08021745445491</v>
      </c>
      <c r="AK28" s="75">
        <f t="shared" si="17"/>
        <v>6.5692431684433021</v>
      </c>
      <c r="AL28" s="74">
        <f t="shared" si="18"/>
        <v>2.8132175605602106</v>
      </c>
      <c r="AM28" s="74">
        <f t="shared" si="19"/>
        <v>11.024771521114339</v>
      </c>
      <c r="AN28" s="74">
        <f t="shared" si="20"/>
        <v>4.7900731436565742</v>
      </c>
      <c r="AO28" s="74">
        <f t="shared" si="21"/>
        <v>2.478672769574672</v>
      </c>
      <c r="AP28" s="76">
        <f t="shared" si="22"/>
        <v>8.1507276349203934</v>
      </c>
    </row>
    <row r="29" spans="1:42" x14ac:dyDescent="0.45">
      <c r="A29" s="79" t="s">
        <v>245</v>
      </c>
      <c r="B29" s="79" t="s">
        <v>49</v>
      </c>
      <c r="C29" s="110" t="s">
        <v>48</v>
      </c>
      <c r="D29" s="116">
        <v>26443</v>
      </c>
      <c r="E29" s="116">
        <v>34071</v>
      </c>
      <c r="F29" s="116">
        <v>73931</v>
      </c>
      <c r="G29" s="77">
        <v>287</v>
      </c>
      <c r="H29" s="73">
        <v>145</v>
      </c>
      <c r="I29" s="73">
        <v>459</v>
      </c>
      <c r="J29" s="73">
        <v>148</v>
      </c>
      <c r="K29" s="73">
        <v>71</v>
      </c>
      <c r="L29" s="82">
        <v>256</v>
      </c>
      <c r="M29" s="77">
        <v>331</v>
      </c>
      <c r="N29" s="73">
        <v>175</v>
      </c>
      <c r="O29" s="73">
        <v>542</v>
      </c>
      <c r="P29" s="73">
        <v>278</v>
      </c>
      <c r="Q29" s="73">
        <v>144</v>
      </c>
      <c r="R29" s="82">
        <v>446</v>
      </c>
      <c r="S29" s="77">
        <v>675</v>
      </c>
      <c r="T29" s="73">
        <v>388</v>
      </c>
      <c r="U29" s="73">
        <v>984</v>
      </c>
      <c r="V29" s="73">
        <v>581</v>
      </c>
      <c r="W29" s="73">
        <v>375</v>
      </c>
      <c r="X29" s="82">
        <v>787</v>
      </c>
      <c r="Y29" s="75">
        <f t="shared" si="5"/>
        <v>10.85353401656393</v>
      </c>
      <c r="Z29" s="74">
        <f t="shared" si="6"/>
        <v>5.4834927958249819</v>
      </c>
      <c r="AA29" s="74">
        <f t="shared" si="7"/>
        <v>17.358090988163216</v>
      </c>
      <c r="AB29" s="74">
        <f t="shared" si="8"/>
        <v>5.5969443709110163</v>
      </c>
      <c r="AC29" s="74">
        <f t="shared" si="9"/>
        <v>2.6850206103694738</v>
      </c>
      <c r="AD29" s="76">
        <f t="shared" si="10"/>
        <v>9.6812010740082446</v>
      </c>
      <c r="AE29" s="75">
        <f t="shared" si="11"/>
        <v>9.7150068973613912</v>
      </c>
      <c r="AF29" s="74">
        <f t="shared" si="12"/>
        <v>5.1363329517771712</v>
      </c>
      <c r="AG29" s="74">
        <f t="shared" si="13"/>
        <v>15.907956913504151</v>
      </c>
      <c r="AH29" s="74">
        <f t="shared" si="14"/>
        <v>8.1594317748231635</v>
      </c>
      <c r="AI29" s="74">
        <f t="shared" si="15"/>
        <v>4.2264682574623587</v>
      </c>
      <c r="AJ29" s="76">
        <f t="shared" si="16"/>
        <v>13.090311408529248</v>
      </c>
      <c r="AK29" s="75">
        <f t="shared" si="17"/>
        <v>9.1301348554733472</v>
      </c>
      <c r="AL29" s="74">
        <f t="shared" si="18"/>
        <v>5.2481367761831983</v>
      </c>
      <c r="AM29" s="74">
        <f t="shared" si="19"/>
        <v>13.309707700423367</v>
      </c>
      <c r="AN29" s="74">
        <f t="shared" si="20"/>
        <v>7.8586790385629843</v>
      </c>
      <c r="AO29" s="74">
        <f t="shared" si="21"/>
        <v>5.0722971419296377</v>
      </c>
      <c r="AP29" s="76">
        <f t="shared" si="22"/>
        <v>10.645060935196332</v>
      </c>
    </row>
    <row r="30" spans="1:42" x14ac:dyDescent="0.45">
      <c r="A30" s="79" t="s">
        <v>246</v>
      </c>
      <c r="B30" s="79" t="s">
        <v>49</v>
      </c>
      <c r="C30" s="110" t="s">
        <v>50</v>
      </c>
      <c r="D30" s="116">
        <v>43047</v>
      </c>
      <c r="E30" s="116">
        <v>63127</v>
      </c>
      <c r="F30" s="116">
        <v>147078</v>
      </c>
      <c r="G30" s="77">
        <v>258</v>
      </c>
      <c r="H30" s="73">
        <v>58</v>
      </c>
      <c r="I30" s="73">
        <v>607</v>
      </c>
      <c r="J30" s="73">
        <v>129</v>
      </c>
      <c r="K30" s="73">
        <v>37</v>
      </c>
      <c r="L30" s="82">
        <v>302</v>
      </c>
      <c r="M30" s="77">
        <v>367</v>
      </c>
      <c r="N30" s="73">
        <v>137</v>
      </c>
      <c r="O30" s="73">
        <v>804</v>
      </c>
      <c r="P30" s="73">
        <v>254</v>
      </c>
      <c r="Q30" s="73">
        <v>113</v>
      </c>
      <c r="R30" s="82">
        <v>585</v>
      </c>
      <c r="S30" s="77">
        <v>958</v>
      </c>
      <c r="T30" s="73">
        <v>515</v>
      </c>
      <c r="U30" s="73">
        <v>1562</v>
      </c>
      <c r="V30" s="73">
        <v>873</v>
      </c>
      <c r="W30" s="73">
        <v>479</v>
      </c>
      <c r="X30" s="82">
        <v>1388</v>
      </c>
      <c r="Y30" s="75">
        <f t="shared" si="5"/>
        <v>5.9934490208376889</v>
      </c>
      <c r="Z30" s="74">
        <f t="shared" si="6"/>
        <v>1.3473645085604107</v>
      </c>
      <c r="AA30" s="74">
        <f t="shared" si="7"/>
        <v>14.100866494761538</v>
      </c>
      <c r="AB30" s="74">
        <f t="shared" si="8"/>
        <v>2.9967245104188445</v>
      </c>
      <c r="AC30" s="74">
        <f t="shared" si="9"/>
        <v>0.85952563477129651</v>
      </c>
      <c r="AD30" s="76">
        <f t="shared" si="10"/>
        <v>7.015587613538691</v>
      </c>
      <c r="AE30" s="75">
        <f t="shared" si="11"/>
        <v>5.8136771904256497</v>
      </c>
      <c r="AF30" s="74">
        <f t="shared" si="12"/>
        <v>2.1702282699954059</v>
      </c>
      <c r="AG30" s="74">
        <f t="shared" si="13"/>
        <v>12.736230139243114</v>
      </c>
      <c r="AH30" s="74">
        <f t="shared" si="14"/>
        <v>4.0236348947360083</v>
      </c>
      <c r="AI30" s="74">
        <f t="shared" si="15"/>
        <v>1.7900422956896416</v>
      </c>
      <c r="AJ30" s="76">
        <f t="shared" si="16"/>
        <v>9.2670331237030101</v>
      </c>
      <c r="AK30" s="75">
        <f t="shared" si="17"/>
        <v>6.5135506329974575</v>
      </c>
      <c r="AL30" s="74">
        <f t="shared" si="18"/>
        <v>3.5015433987408042</v>
      </c>
      <c r="AM30" s="74">
        <f t="shared" si="19"/>
        <v>10.620215123947837</v>
      </c>
      <c r="AN30" s="74">
        <f t="shared" si="20"/>
        <v>5.9356259943703344</v>
      </c>
      <c r="AO30" s="74">
        <f t="shared" si="21"/>
        <v>3.2567753164987288</v>
      </c>
      <c r="AP30" s="76">
        <f t="shared" si="22"/>
        <v>9.4371693931111373</v>
      </c>
    </row>
    <row r="31" spans="1:42" x14ac:dyDescent="0.45">
      <c r="A31" s="79" t="s">
        <v>247</v>
      </c>
      <c r="B31" s="79" t="s">
        <v>49</v>
      </c>
      <c r="C31" s="110" t="s">
        <v>58</v>
      </c>
      <c r="D31" s="116">
        <v>29429</v>
      </c>
      <c r="E31" s="116">
        <v>33401</v>
      </c>
      <c r="F31" s="116">
        <v>94437</v>
      </c>
      <c r="G31" s="77">
        <v>143</v>
      </c>
      <c r="H31" s="73">
        <v>32</v>
      </c>
      <c r="I31" s="73">
        <v>183</v>
      </c>
      <c r="J31" s="73">
        <v>69</v>
      </c>
      <c r="K31" s="73">
        <v>22</v>
      </c>
      <c r="L31" s="82">
        <v>207</v>
      </c>
      <c r="M31" s="77">
        <v>220</v>
      </c>
      <c r="N31" s="73">
        <v>78</v>
      </c>
      <c r="O31" s="73">
        <v>245</v>
      </c>
      <c r="P31" s="73">
        <v>145</v>
      </c>
      <c r="Q31" s="73">
        <v>64</v>
      </c>
      <c r="R31" s="82">
        <v>374</v>
      </c>
      <c r="S31" s="77">
        <v>405</v>
      </c>
      <c r="T31" s="73">
        <v>242</v>
      </c>
      <c r="U31" s="73">
        <v>1006</v>
      </c>
      <c r="V31" s="73">
        <v>377</v>
      </c>
      <c r="W31" s="73">
        <v>202</v>
      </c>
      <c r="X31" s="82">
        <v>672</v>
      </c>
      <c r="Y31" s="75">
        <f t="shared" si="5"/>
        <v>4.8591525366135446</v>
      </c>
      <c r="Z31" s="74">
        <f t="shared" si="6"/>
        <v>1.087362805396038</v>
      </c>
      <c r="AA31" s="74">
        <f t="shared" si="7"/>
        <v>6.2183560433585923</v>
      </c>
      <c r="AB31" s="74">
        <f t="shared" si="8"/>
        <v>2.3446260491352064</v>
      </c>
      <c r="AC31" s="74">
        <f t="shared" si="9"/>
        <v>0.74756192870977611</v>
      </c>
      <c r="AD31" s="76">
        <f t="shared" si="10"/>
        <v>7.0338781474056198</v>
      </c>
      <c r="AE31" s="75">
        <f t="shared" si="11"/>
        <v>6.5866291428400352</v>
      </c>
      <c r="AF31" s="74">
        <f t="shared" si="12"/>
        <v>2.3352594233705579</v>
      </c>
      <c r="AG31" s="74">
        <f t="shared" si="13"/>
        <v>7.3351097272536752</v>
      </c>
      <c r="AH31" s="74">
        <f t="shared" si="14"/>
        <v>4.3411873895991144</v>
      </c>
      <c r="AI31" s="74">
        <f t="shared" si="15"/>
        <v>1.9161102960989191</v>
      </c>
      <c r="AJ31" s="76">
        <f t="shared" si="16"/>
        <v>11.19726954282806</v>
      </c>
      <c r="AK31" s="75">
        <f t="shared" si="17"/>
        <v>4.2885733346040222</v>
      </c>
      <c r="AL31" s="74">
        <f t="shared" si="18"/>
        <v>2.5625549308004278</v>
      </c>
      <c r="AM31" s="74">
        <f t="shared" si="19"/>
        <v>10.652604381757151</v>
      </c>
      <c r="AN31" s="74">
        <f t="shared" si="20"/>
        <v>3.9920793756684345</v>
      </c>
      <c r="AO31" s="74">
        <f t="shared" si="21"/>
        <v>2.1389921323210186</v>
      </c>
      <c r="AP31" s="76">
        <f t="shared" si="22"/>
        <v>7.1158550144540804</v>
      </c>
    </row>
    <row r="32" spans="1:42" x14ac:dyDescent="0.45">
      <c r="A32" s="79" t="s">
        <v>248</v>
      </c>
      <c r="B32" s="79" t="s">
        <v>49</v>
      </c>
      <c r="C32" s="110" t="s">
        <v>69</v>
      </c>
      <c r="D32" s="116">
        <v>39185</v>
      </c>
      <c r="E32" s="116">
        <v>60907</v>
      </c>
      <c r="F32" s="116">
        <v>123509</v>
      </c>
      <c r="G32" s="77">
        <v>489</v>
      </c>
      <c r="H32" s="73">
        <v>273</v>
      </c>
      <c r="I32" s="73">
        <v>782</v>
      </c>
      <c r="J32" s="73">
        <v>294</v>
      </c>
      <c r="K32" s="73">
        <v>167</v>
      </c>
      <c r="L32" s="82">
        <v>470</v>
      </c>
      <c r="M32" s="77">
        <v>429</v>
      </c>
      <c r="N32" s="73">
        <v>204</v>
      </c>
      <c r="O32" s="73">
        <v>761</v>
      </c>
      <c r="P32" s="73">
        <v>352</v>
      </c>
      <c r="Q32" s="73">
        <v>168</v>
      </c>
      <c r="R32" s="82">
        <v>623</v>
      </c>
      <c r="S32" s="77">
        <v>1392</v>
      </c>
      <c r="T32" s="73">
        <v>919</v>
      </c>
      <c r="U32" s="73">
        <v>1965</v>
      </c>
      <c r="V32" s="73">
        <v>1106</v>
      </c>
      <c r="W32" s="73">
        <v>745</v>
      </c>
      <c r="X32" s="82">
        <v>1542</v>
      </c>
      <c r="Y32" s="75">
        <f t="shared" si="5"/>
        <v>12.47926502488197</v>
      </c>
      <c r="Z32" s="74">
        <f t="shared" si="6"/>
        <v>6.9669516396580322</v>
      </c>
      <c r="AA32" s="74">
        <f t="shared" si="7"/>
        <v>19.956616052060738</v>
      </c>
      <c r="AB32" s="74">
        <f t="shared" si="8"/>
        <v>7.5028709965548037</v>
      </c>
      <c r="AC32" s="74">
        <f t="shared" si="9"/>
        <v>4.2618348857981374</v>
      </c>
      <c r="AD32" s="76">
        <f t="shared" si="10"/>
        <v>11.994385606737271</v>
      </c>
      <c r="AE32" s="75">
        <f t="shared" si="11"/>
        <v>7.0435253747516704</v>
      </c>
      <c r="AF32" s="74">
        <f t="shared" si="12"/>
        <v>3.3493687096721234</v>
      </c>
      <c r="AG32" s="74">
        <f t="shared" si="13"/>
        <v>12.494458765002381</v>
      </c>
      <c r="AH32" s="74">
        <f t="shared" si="14"/>
        <v>5.7793028715911143</v>
      </c>
      <c r="AI32" s="74">
        <f t="shared" si="15"/>
        <v>2.7583036432593957</v>
      </c>
      <c r="AJ32" s="76">
        <f t="shared" si="16"/>
        <v>10.228709343753593</v>
      </c>
      <c r="AK32" s="75">
        <f t="shared" si="17"/>
        <v>11.270433733574071</v>
      </c>
      <c r="AL32" s="74">
        <f t="shared" si="18"/>
        <v>7.4407533054271342</v>
      </c>
      <c r="AM32" s="74">
        <f t="shared" si="19"/>
        <v>15.909771757523744</v>
      </c>
      <c r="AN32" s="74">
        <f t="shared" si="20"/>
        <v>8.954813009578249</v>
      </c>
      <c r="AO32" s="74">
        <f t="shared" si="21"/>
        <v>6.0319490887303759</v>
      </c>
      <c r="AP32" s="76">
        <f t="shared" si="22"/>
        <v>12.484920127278174</v>
      </c>
    </row>
    <row r="33" spans="1:42" x14ac:dyDescent="0.45">
      <c r="A33" s="79" t="s">
        <v>249</v>
      </c>
      <c r="B33" s="79" t="s">
        <v>49</v>
      </c>
      <c r="C33" s="110" t="s">
        <v>72</v>
      </c>
      <c r="D33" s="116">
        <v>32708</v>
      </c>
      <c r="E33" s="116">
        <v>41702</v>
      </c>
      <c r="F33" s="116">
        <v>133703</v>
      </c>
      <c r="G33" s="77">
        <v>134</v>
      </c>
      <c r="H33" s="73">
        <v>29</v>
      </c>
      <c r="I33" s="73">
        <v>445</v>
      </c>
      <c r="J33" s="73">
        <v>84</v>
      </c>
      <c r="K33" s="73">
        <v>20</v>
      </c>
      <c r="L33" s="82">
        <v>323</v>
      </c>
      <c r="M33" s="77">
        <v>294</v>
      </c>
      <c r="N33" s="73">
        <v>90</v>
      </c>
      <c r="O33" s="73">
        <v>914</v>
      </c>
      <c r="P33" s="73">
        <v>214</v>
      </c>
      <c r="Q33" s="73">
        <v>72</v>
      </c>
      <c r="R33" s="82">
        <v>621</v>
      </c>
      <c r="S33" s="77">
        <v>702</v>
      </c>
      <c r="T33" s="73">
        <v>288</v>
      </c>
      <c r="U33" s="73">
        <v>1204</v>
      </c>
      <c r="V33" s="73">
        <v>617</v>
      </c>
      <c r="W33" s="73">
        <v>267</v>
      </c>
      <c r="X33" s="82">
        <v>1142</v>
      </c>
      <c r="Y33" s="75">
        <f t="shared" si="5"/>
        <v>4.0968570380335088</v>
      </c>
      <c r="Z33" s="74">
        <f t="shared" si="6"/>
        <v>0.88663323957441598</v>
      </c>
      <c r="AA33" s="74">
        <f t="shared" si="7"/>
        <v>13.605234193469487</v>
      </c>
      <c r="AB33" s="74">
        <f t="shared" si="8"/>
        <v>2.568179038767274</v>
      </c>
      <c r="AC33" s="74">
        <f t="shared" si="9"/>
        <v>0.61147119970649377</v>
      </c>
      <c r="AD33" s="76">
        <f t="shared" si="10"/>
        <v>9.875259875259875</v>
      </c>
      <c r="AE33" s="75">
        <f t="shared" si="11"/>
        <v>7.0500215816987195</v>
      </c>
      <c r="AF33" s="74">
        <f t="shared" si="12"/>
        <v>2.1581698719485876</v>
      </c>
      <c r="AG33" s="74">
        <f t="shared" si="13"/>
        <v>21.917414032900101</v>
      </c>
      <c r="AH33" s="74">
        <f t="shared" si="14"/>
        <v>5.131648362188864</v>
      </c>
      <c r="AI33" s="74">
        <f t="shared" si="15"/>
        <v>1.72653589755887</v>
      </c>
      <c r="AJ33" s="76">
        <f t="shared" si="16"/>
        <v>14.891372116445254</v>
      </c>
      <c r="AK33" s="75">
        <f t="shared" si="17"/>
        <v>5.2504431463766705</v>
      </c>
      <c r="AL33" s="74">
        <f t="shared" si="18"/>
        <v>2.1540279574878647</v>
      </c>
      <c r="AM33" s="74">
        <f t="shared" si="19"/>
        <v>9.0050335444978806</v>
      </c>
      <c r="AN33" s="74">
        <f t="shared" si="20"/>
        <v>4.6147057283680999</v>
      </c>
      <c r="AO33" s="74">
        <f t="shared" si="21"/>
        <v>1.9969634189210415</v>
      </c>
      <c r="AP33" s="76">
        <f t="shared" si="22"/>
        <v>8.5413191925386869</v>
      </c>
    </row>
    <row r="34" spans="1:42" x14ac:dyDescent="0.45">
      <c r="A34" s="79" t="s">
        <v>250</v>
      </c>
      <c r="B34" s="79" t="s">
        <v>49</v>
      </c>
      <c r="C34" s="110" t="s">
        <v>77</v>
      </c>
      <c r="D34" s="116">
        <v>35202</v>
      </c>
      <c r="E34" s="116">
        <v>54190</v>
      </c>
      <c r="F34" s="116">
        <v>89564</v>
      </c>
      <c r="G34" s="77">
        <v>186</v>
      </c>
      <c r="H34" s="73">
        <v>37</v>
      </c>
      <c r="I34" s="73">
        <v>362</v>
      </c>
      <c r="J34" s="73">
        <v>58</v>
      </c>
      <c r="K34" s="73">
        <v>15</v>
      </c>
      <c r="L34" s="82">
        <v>149</v>
      </c>
      <c r="M34" s="77">
        <v>456</v>
      </c>
      <c r="N34" s="73">
        <v>217</v>
      </c>
      <c r="O34" s="73">
        <v>722</v>
      </c>
      <c r="P34" s="73">
        <v>363</v>
      </c>
      <c r="Q34" s="73">
        <v>189</v>
      </c>
      <c r="R34" s="82">
        <v>596</v>
      </c>
      <c r="S34" s="77">
        <v>1505</v>
      </c>
      <c r="T34" s="73">
        <v>1062</v>
      </c>
      <c r="U34" s="73">
        <v>1970</v>
      </c>
      <c r="V34" s="73">
        <v>1316</v>
      </c>
      <c r="W34" s="73">
        <v>1011</v>
      </c>
      <c r="X34" s="82">
        <v>1724</v>
      </c>
      <c r="Y34" s="75">
        <f t="shared" si="5"/>
        <v>5.2837906937105847</v>
      </c>
      <c r="Z34" s="74">
        <f t="shared" si="6"/>
        <v>1.0510766433725356</v>
      </c>
      <c r="AA34" s="74">
        <f t="shared" si="7"/>
        <v>10.283506618942106</v>
      </c>
      <c r="AB34" s="74">
        <f t="shared" si="8"/>
        <v>1.6476336571785695</v>
      </c>
      <c r="AC34" s="74">
        <f t="shared" si="9"/>
        <v>0.42611215271859554</v>
      </c>
      <c r="AD34" s="76">
        <f t="shared" si="10"/>
        <v>4.2327140503380489</v>
      </c>
      <c r="AE34" s="75">
        <f t="shared" si="11"/>
        <v>8.4148366857353754</v>
      </c>
      <c r="AF34" s="74">
        <f t="shared" si="12"/>
        <v>4.0044288614135448</v>
      </c>
      <c r="AG34" s="74">
        <f t="shared" si="13"/>
        <v>13.323491419081011</v>
      </c>
      <c r="AH34" s="74">
        <f t="shared" si="14"/>
        <v>6.6986528879867127</v>
      </c>
      <c r="AI34" s="74">
        <f t="shared" si="15"/>
        <v>3.487728363166636</v>
      </c>
      <c r="AJ34" s="76">
        <f t="shared" si="16"/>
        <v>10.998339176969921</v>
      </c>
      <c r="AK34" s="75">
        <f t="shared" si="17"/>
        <v>16.803626457058641</v>
      </c>
      <c r="AL34" s="74">
        <f t="shared" si="18"/>
        <v>11.857442722522443</v>
      </c>
      <c r="AM34" s="74">
        <f t="shared" si="19"/>
        <v>21.995444598276094</v>
      </c>
      <c r="AN34" s="74">
        <f t="shared" si="20"/>
        <v>14.693403599660577</v>
      </c>
      <c r="AO34" s="74">
        <f t="shared" si="21"/>
        <v>11.288017507034075</v>
      </c>
      <c r="AP34" s="76">
        <f t="shared" si="22"/>
        <v>19.248805323567503</v>
      </c>
    </row>
    <row r="35" spans="1:42" x14ac:dyDescent="0.45">
      <c r="A35" s="79" t="s">
        <v>252</v>
      </c>
      <c r="B35" s="79" t="s">
        <v>49</v>
      </c>
      <c r="C35" s="110" t="s">
        <v>80</v>
      </c>
      <c r="D35" s="116">
        <v>676</v>
      </c>
      <c r="E35" s="116">
        <v>948</v>
      </c>
      <c r="F35" s="116">
        <v>3212</v>
      </c>
      <c r="G35" s="77">
        <v>10</v>
      </c>
      <c r="H35" s="73">
        <v>3</v>
      </c>
      <c r="I35" s="73">
        <v>38</v>
      </c>
      <c r="J35" s="73">
        <v>4</v>
      </c>
      <c r="K35" s="73">
        <v>2</v>
      </c>
      <c r="L35" s="82">
        <v>14</v>
      </c>
      <c r="M35" s="77">
        <v>7</v>
      </c>
      <c r="N35" s="73">
        <v>3</v>
      </c>
      <c r="O35" s="73">
        <v>22</v>
      </c>
      <c r="P35" s="73">
        <v>4</v>
      </c>
      <c r="Q35" s="73">
        <v>3</v>
      </c>
      <c r="R35" s="82">
        <v>16</v>
      </c>
      <c r="S35" s="77">
        <v>5</v>
      </c>
      <c r="T35" s="73">
        <v>3</v>
      </c>
      <c r="U35" s="73">
        <v>15</v>
      </c>
      <c r="V35" s="73">
        <v>6</v>
      </c>
      <c r="W35" s="73">
        <v>3</v>
      </c>
      <c r="X35" s="82">
        <v>15</v>
      </c>
      <c r="Y35" s="75">
        <f t="shared" si="5"/>
        <v>14.792899408284024</v>
      </c>
      <c r="Z35" s="74">
        <f t="shared" si="6"/>
        <v>4.4378698224852071</v>
      </c>
      <c r="AA35" s="74">
        <f t="shared" si="7"/>
        <v>56.213017751479292</v>
      </c>
      <c r="AB35" s="74">
        <f t="shared" si="8"/>
        <v>5.9171597633136095</v>
      </c>
      <c r="AC35" s="74">
        <f t="shared" si="9"/>
        <v>2.9585798816568047</v>
      </c>
      <c r="AD35" s="76">
        <f t="shared" si="10"/>
        <v>20.710059171597635</v>
      </c>
      <c r="AE35" s="75">
        <f t="shared" si="11"/>
        <v>7.3839662447257384</v>
      </c>
      <c r="AF35" s="74">
        <f t="shared" si="12"/>
        <v>3.1645569620253164</v>
      </c>
      <c r="AG35" s="74">
        <f t="shared" si="13"/>
        <v>23.206751054852322</v>
      </c>
      <c r="AH35" s="74">
        <f t="shared" si="14"/>
        <v>4.2194092827004219</v>
      </c>
      <c r="AI35" s="74">
        <f t="shared" si="15"/>
        <v>3.1645569620253164</v>
      </c>
      <c r="AJ35" s="76">
        <f t="shared" si="16"/>
        <v>16.877637130801688</v>
      </c>
      <c r="AK35" s="75">
        <f t="shared" si="17"/>
        <v>1.5566625155666252</v>
      </c>
      <c r="AL35" s="74">
        <f t="shared" si="18"/>
        <v>0.93399750933997516</v>
      </c>
      <c r="AM35" s="74">
        <f t="shared" si="19"/>
        <v>4.6699875466998755</v>
      </c>
      <c r="AN35" s="74">
        <f t="shared" si="20"/>
        <v>1.8679950186799503</v>
      </c>
      <c r="AO35" s="74">
        <f t="shared" si="21"/>
        <v>0.93399750933997516</v>
      </c>
      <c r="AP35" s="76">
        <f t="shared" si="22"/>
        <v>4.6699875466998755</v>
      </c>
    </row>
    <row r="36" spans="1:42" x14ac:dyDescent="0.45">
      <c r="A36" s="79" t="s">
        <v>253</v>
      </c>
      <c r="B36" s="79" t="s">
        <v>49</v>
      </c>
      <c r="C36" s="110" t="s">
        <v>85</v>
      </c>
      <c r="D36" s="116">
        <v>43145</v>
      </c>
      <c r="E36" s="116">
        <v>57771</v>
      </c>
      <c r="F36" s="116">
        <v>152012</v>
      </c>
      <c r="G36" s="77">
        <v>477</v>
      </c>
      <c r="H36" s="73">
        <v>223</v>
      </c>
      <c r="I36" s="73">
        <v>904</v>
      </c>
      <c r="J36" s="73">
        <v>355</v>
      </c>
      <c r="K36" s="73">
        <v>206</v>
      </c>
      <c r="L36" s="82">
        <v>667</v>
      </c>
      <c r="M36" s="77">
        <v>426</v>
      </c>
      <c r="N36" s="73">
        <v>208</v>
      </c>
      <c r="O36" s="73">
        <v>825</v>
      </c>
      <c r="P36" s="73">
        <v>348</v>
      </c>
      <c r="Q36" s="73">
        <v>162</v>
      </c>
      <c r="R36" s="82">
        <v>702</v>
      </c>
      <c r="S36" s="77">
        <v>1030</v>
      </c>
      <c r="T36" s="73">
        <v>589</v>
      </c>
      <c r="U36" s="73">
        <v>1573</v>
      </c>
      <c r="V36" s="73">
        <v>987</v>
      </c>
      <c r="W36" s="73">
        <v>554</v>
      </c>
      <c r="X36" s="82">
        <v>1460</v>
      </c>
      <c r="Y36" s="75">
        <f t="shared" si="5"/>
        <v>11.055742264457065</v>
      </c>
      <c r="Z36" s="74">
        <f t="shared" si="6"/>
        <v>5.168617452775524</v>
      </c>
      <c r="AA36" s="74">
        <f t="shared" si="7"/>
        <v>20.95260169196894</v>
      </c>
      <c r="AB36" s="74">
        <f t="shared" si="8"/>
        <v>8.2280681423108124</v>
      </c>
      <c r="AC36" s="74">
        <f t="shared" si="9"/>
        <v>4.7745972882141618</v>
      </c>
      <c r="AD36" s="76">
        <f t="shared" si="10"/>
        <v>15.459497044848765</v>
      </c>
      <c r="AE36" s="75">
        <f t="shared" si="11"/>
        <v>7.3739419431894895</v>
      </c>
      <c r="AF36" s="74">
        <f t="shared" si="12"/>
        <v>3.6004223572380605</v>
      </c>
      <c r="AG36" s="74">
        <f t="shared" si="13"/>
        <v>14.280521368852884</v>
      </c>
      <c r="AH36" s="74">
        <f t="shared" si="14"/>
        <v>6.0237835592252171</v>
      </c>
      <c r="AI36" s="74">
        <f t="shared" si="15"/>
        <v>2.8041751051565664</v>
      </c>
      <c r="AJ36" s="76">
        <f t="shared" si="16"/>
        <v>12.151425455678453</v>
      </c>
      <c r="AK36" s="75">
        <f t="shared" si="17"/>
        <v>6.7757808594058364</v>
      </c>
      <c r="AL36" s="74">
        <f t="shared" si="18"/>
        <v>3.874694103097124</v>
      </c>
      <c r="AM36" s="74">
        <f t="shared" si="19"/>
        <v>10.347867273636293</v>
      </c>
      <c r="AN36" s="74">
        <f t="shared" si="20"/>
        <v>6.4929084545956899</v>
      </c>
      <c r="AO36" s="74">
        <f t="shared" si="21"/>
        <v>3.6444491224377025</v>
      </c>
      <c r="AP36" s="76">
        <f t="shared" si="22"/>
        <v>9.6045049075073017</v>
      </c>
    </row>
    <row r="37" spans="1:42" x14ac:dyDescent="0.45">
      <c r="A37" s="79" t="s">
        <v>254</v>
      </c>
      <c r="B37" s="79" t="s">
        <v>49</v>
      </c>
      <c r="C37" s="110" t="s">
        <v>95</v>
      </c>
      <c r="D37" s="116">
        <v>37928</v>
      </c>
      <c r="E37" s="116">
        <v>58855</v>
      </c>
      <c r="F37" s="116">
        <v>136313</v>
      </c>
      <c r="G37" s="77">
        <v>320</v>
      </c>
      <c r="H37" s="73">
        <v>165</v>
      </c>
      <c r="I37" s="73">
        <v>538</v>
      </c>
      <c r="J37" s="73">
        <v>225</v>
      </c>
      <c r="K37" s="73">
        <v>122</v>
      </c>
      <c r="L37" s="82">
        <v>351</v>
      </c>
      <c r="M37" s="77">
        <v>610</v>
      </c>
      <c r="N37" s="73">
        <v>379</v>
      </c>
      <c r="O37" s="73">
        <v>930</v>
      </c>
      <c r="P37" s="73">
        <v>665</v>
      </c>
      <c r="Q37" s="73">
        <v>400</v>
      </c>
      <c r="R37" s="82">
        <v>953</v>
      </c>
      <c r="S37" s="77">
        <v>1489</v>
      </c>
      <c r="T37" s="73">
        <v>1141</v>
      </c>
      <c r="U37" s="73">
        <v>1959</v>
      </c>
      <c r="V37" s="73">
        <v>1209</v>
      </c>
      <c r="W37" s="73">
        <v>953</v>
      </c>
      <c r="X37" s="82">
        <v>1605</v>
      </c>
      <c r="Y37" s="75">
        <f t="shared" si="5"/>
        <v>8.4370385994515917</v>
      </c>
      <c r="Z37" s="74">
        <f t="shared" si="6"/>
        <v>4.3503480278422275</v>
      </c>
      <c r="AA37" s="74">
        <f t="shared" si="7"/>
        <v>14.184771145327989</v>
      </c>
      <c r="AB37" s="74">
        <f t="shared" si="8"/>
        <v>5.9322927652394011</v>
      </c>
      <c r="AC37" s="74">
        <f t="shared" si="9"/>
        <v>3.2166209660409195</v>
      </c>
      <c r="AD37" s="76">
        <f t="shared" si="10"/>
        <v>9.2543767137734658</v>
      </c>
      <c r="AE37" s="75">
        <f t="shared" si="11"/>
        <v>10.364455016566136</v>
      </c>
      <c r="AF37" s="74">
        <f t="shared" si="12"/>
        <v>6.4395548381615839</v>
      </c>
      <c r="AG37" s="74">
        <f t="shared" si="13"/>
        <v>15.801546172797554</v>
      </c>
      <c r="AH37" s="74">
        <f t="shared" si="14"/>
        <v>11.298955059043411</v>
      </c>
      <c r="AI37" s="74">
        <f t="shared" si="15"/>
        <v>6.7963639452892703</v>
      </c>
      <c r="AJ37" s="76">
        <f t="shared" si="16"/>
        <v>16.192337099651688</v>
      </c>
      <c r="AK37" s="75">
        <f t="shared" si="17"/>
        <v>10.92338955198697</v>
      </c>
      <c r="AL37" s="74">
        <f t="shared" si="18"/>
        <v>8.3704415572982764</v>
      </c>
      <c r="AM37" s="74">
        <f t="shared" si="19"/>
        <v>14.371336556307909</v>
      </c>
      <c r="AN37" s="74">
        <f t="shared" si="20"/>
        <v>8.8692934643064127</v>
      </c>
      <c r="AO37" s="74">
        <f t="shared" si="21"/>
        <v>6.9912627555699016</v>
      </c>
      <c r="AP37" s="76">
        <f t="shared" si="22"/>
        <v>11.774372216883203</v>
      </c>
    </row>
    <row r="38" spans="1:42" x14ac:dyDescent="0.45">
      <c r="A38" s="79" t="s">
        <v>255</v>
      </c>
      <c r="B38" s="79" t="s">
        <v>49</v>
      </c>
      <c r="C38" s="110" t="s">
        <v>98</v>
      </c>
      <c r="D38" s="116">
        <v>40468</v>
      </c>
      <c r="E38" s="116">
        <v>51881</v>
      </c>
      <c r="F38" s="116">
        <v>125801</v>
      </c>
      <c r="G38" s="77">
        <v>389</v>
      </c>
      <c r="H38" s="73">
        <v>157</v>
      </c>
      <c r="I38" s="73">
        <v>711</v>
      </c>
      <c r="J38" s="73">
        <v>265</v>
      </c>
      <c r="K38" s="73">
        <v>139</v>
      </c>
      <c r="L38" s="82">
        <v>522</v>
      </c>
      <c r="M38" s="77">
        <v>352</v>
      </c>
      <c r="N38" s="73">
        <v>157</v>
      </c>
      <c r="O38" s="73">
        <v>697</v>
      </c>
      <c r="P38" s="73">
        <v>289</v>
      </c>
      <c r="Q38" s="73">
        <v>119</v>
      </c>
      <c r="R38" s="82">
        <v>598</v>
      </c>
      <c r="S38" s="77">
        <v>913</v>
      </c>
      <c r="T38" s="73">
        <v>476</v>
      </c>
      <c r="U38" s="73">
        <v>1388</v>
      </c>
      <c r="V38" s="73">
        <v>773</v>
      </c>
      <c r="W38" s="73">
        <v>436</v>
      </c>
      <c r="X38" s="82">
        <v>1332</v>
      </c>
      <c r="Y38" s="75">
        <f t="shared" si="5"/>
        <v>9.6125333596916072</v>
      </c>
      <c r="Z38" s="74">
        <f t="shared" si="6"/>
        <v>3.8796085796184641</v>
      </c>
      <c r="AA38" s="74">
        <f t="shared" si="7"/>
        <v>17.569437580310371</v>
      </c>
      <c r="AB38" s="74">
        <f t="shared" si="8"/>
        <v>6.5483839082732036</v>
      </c>
      <c r="AC38" s="74">
        <f t="shared" si="9"/>
        <v>3.4348126915093409</v>
      </c>
      <c r="AD38" s="76">
        <f t="shared" si="10"/>
        <v>12.899080755164576</v>
      </c>
      <c r="AE38" s="75">
        <f t="shared" si="11"/>
        <v>6.7847574256471548</v>
      </c>
      <c r="AF38" s="74">
        <f t="shared" si="12"/>
        <v>3.0261560108710319</v>
      </c>
      <c r="AG38" s="74">
        <f t="shared" si="13"/>
        <v>13.434590697943371</v>
      </c>
      <c r="AH38" s="74">
        <f t="shared" si="14"/>
        <v>5.5704400454887146</v>
      </c>
      <c r="AI38" s="74">
        <f t="shared" si="15"/>
        <v>2.2937106069659414</v>
      </c>
      <c r="AJ38" s="76">
        <f t="shared" si="16"/>
        <v>11.526377671980107</v>
      </c>
      <c r="AK38" s="75">
        <f t="shared" si="17"/>
        <v>7.2574939785852264</v>
      </c>
      <c r="AL38" s="74">
        <f t="shared" si="18"/>
        <v>3.7837537062503475</v>
      </c>
      <c r="AM38" s="74">
        <f t="shared" si="19"/>
        <v>11.033298622427486</v>
      </c>
      <c r="AN38" s="74">
        <f t="shared" si="20"/>
        <v>6.1446252414527711</v>
      </c>
      <c r="AO38" s="74">
        <f t="shared" si="21"/>
        <v>3.4657912099267891</v>
      </c>
      <c r="AP38" s="76">
        <f t="shared" si="22"/>
        <v>10.588151127574502</v>
      </c>
    </row>
    <row r="39" spans="1:42" x14ac:dyDescent="0.45">
      <c r="A39" s="79" t="s">
        <v>256</v>
      </c>
      <c r="B39" s="79" t="s">
        <v>49</v>
      </c>
      <c r="C39" s="110" t="s">
        <v>102</v>
      </c>
      <c r="D39" s="116">
        <v>33905</v>
      </c>
      <c r="E39" s="116">
        <v>51042</v>
      </c>
      <c r="F39" s="116">
        <v>106912</v>
      </c>
      <c r="G39" s="77">
        <v>329</v>
      </c>
      <c r="H39" s="73">
        <v>140</v>
      </c>
      <c r="I39" s="73">
        <v>584</v>
      </c>
      <c r="J39" s="73">
        <v>224</v>
      </c>
      <c r="K39" s="73">
        <v>120</v>
      </c>
      <c r="L39" s="82">
        <v>392</v>
      </c>
      <c r="M39" s="77">
        <v>379</v>
      </c>
      <c r="N39" s="73">
        <v>185</v>
      </c>
      <c r="O39" s="73">
        <v>682</v>
      </c>
      <c r="P39" s="73">
        <v>261</v>
      </c>
      <c r="Q39" s="73">
        <v>138</v>
      </c>
      <c r="R39" s="82">
        <v>491</v>
      </c>
      <c r="S39" s="77">
        <v>866</v>
      </c>
      <c r="T39" s="73">
        <v>513</v>
      </c>
      <c r="U39" s="73">
        <v>1304</v>
      </c>
      <c r="V39" s="73">
        <v>723</v>
      </c>
      <c r="W39" s="73">
        <v>451</v>
      </c>
      <c r="X39" s="82">
        <v>1056</v>
      </c>
      <c r="Y39" s="75">
        <f t="shared" si="5"/>
        <v>9.7035835422504064</v>
      </c>
      <c r="Z39" s="74">
        <f t="shared" si="6"/>
        <v>4.1291844860640028</v>
      </c>
      <c r="AA39" s="74">
        <f t="shared" si="7"/>
        <v>17.224598141866981</v>
      </c>
      <c r="AB39" s="74">
        <f t="shared" si="8"/>
        <v>6.6066951777024041</v>
      </c>
      <c r="AC39" s="74">
        <f t="shared" si="9"/>
        <v>3.5393009880548592</v>
      </c>
      <c r="AD39" s="76">
        <f t="shared" si="10"/>
        <v>11.561716560979207</v>
      </c>
      <c r="AE39" s="75">
        <f t="shared" si="11"/>
        <v>7.4252576309705729</v>
      </c>
      <c r="AF39" s="74">
        <f t="shared" si="12"/>
        <v>3.6244661259355042</v>
      </c>
      <c r="AG39" s="74">
        <f t="shared" si="13"/>
        <v>13.361545393989264</v>
      </c>
      <c r="AH39" s="74">
        <f t="shared" si="14"/>
        <v>5.1134359938873866</v>
      </c>
      <c r="AI39" s="74">
        <f t="shared" si="15"/>
        <v>2.7036558128599979</v>
      </c>
      <c r="AJ39" s="76">
        <f t="shared" si="16"/>
        <v>9.6195290153207171</v>
      </c>
      <c r="AK39" s="75">
        <f t="shared" si="17"/>
        <v>8.1001197246333447</v>
      </c>
      <c r="AL39" s="74">
        <f t="shared" si="18"/>
        <v>4.7983388207123623</v>
      </c>
      <c r="AM39" s="74">
        <f t="shared" si="19"/>
        <v>12.196947021849745</v>
      </c>
      <c r="AN39" s="74">
        <f t="shared" si="20"/>
        <v>6.7625710865010475</v>
      </c>
      <c r="AO39" s="74">
        <f t="shared" si="21"/>
        <v>4.218422627955702</v>
      </c>
      <c r="AP39" s="76">
        <f t="shared" si="22"/>
        <v>9.8772822508231073</v>
      </c>
    </row>
    <row r="40" spans="1:42" x14ac:dyDescent="0.45">
      <c r="A40" s="79" t="s">
        <v>257</v>
      </c>
      <c r="B40" s="79" t="s">
        <v>49</v>
      </c>
      <c r="C40" s="110" t="s">
        <v>103</v>
      </c>
      <c r="D40" s="116">
        <v>30050</v>
      </c>
      <c r="E40" s="116">
        <v>71770</v>
      </c>
      <c r="F40" s="116">
        <v>97525</v>
      </c>
      <c r="G40" s="77">
        <v>436</v>
      </c>
      <c r="H40" s="73">
        <v>252</v>
      </c>
      <c r="I40" s="73">
        <v>651</v>
      </c>
      <c r="J40" s="73">
        <v>296</v>
      </c>
      <c r="K40" s="73">
        <v>191</v>
      </c>
      <c r="L40" s="82">
        <v>433</v>
      </c>
      <c r="M40" s="77">
        <v>525</v>
      </c>
      <c r="N40" s="73">
        <v>257</v>
      </c>
      <c r="O40" s="73">
        <v>853</v>
      </c>
      <c r="P40" s="73">
        <v>392</v>
      </c>
      <c r="Q40" s="73">
        <v>215</v>
      </c>
      <c r="R40" s="82">
        <v>702</v>
      </c>
      <c r="S40" s="77">
        <v>1897</v>
      </c>
      <c r="T40" s="73">
        <v>1364</v>
      </c>
      <c r="U40" s="73">
        <v>2457</v>
      </c>
      <c r="V40" s="73">
        <v>1543</v>
      </c>
      <c r="W40" s="73">
        <v>1181</v>
      </c>
      <c r="X40" s="82">
        <v>1991</v>
      </c>
      <c r="Y40" s="75">
        <f t="shared" si="5"/>
        <v>14.509151414309484</v>
      </c>
      <c r="Z40" s="74">
        <f t="shared" si="6"/>
        <v>8.3860232945091511</v>
      </c>
      <c r="AA40" s="74">
        <f t="shared" si="7"/>
        <v>21.663893510815306</v>
      </c>
      <c r="AB40" s="74">
        <f t="shared" si="8"/>
        <v>9.8502495840266224</v>
      </c>
      <c r="AC40" s="74">
        <f t="shared" si="9"/>
        <v>6.3560732113144756</v>
      </c>
      <c r="AD40" s="76">
        <f t="shared" si="10"/>
        <v>14.409317803660567</v>
      </c>
      <c r="AE40" s="75">
        <f t="shared" si="11"/>
        <v>7.3150341368259726</v>
      </c>
      <c r="AF40" s="74">
        <f t="shared" si="12"/>
        <v>3.5808833774557614</v>
      </c>
      <c r="AG40" s="74">
        <f t="shared" si="13"/>
        <v>11.885188797547722</v>
      </c>
      <c r="AH40" s="74">
        <f t="shared" si="14"/>
        <v>5.4618921554967264</v>
      </c>
      <c r="AI40" s="74">
        <f t="shared" si="15"/>
        <v>2.9956806465096837</v>
      </c>
      <c r="AJ40" s="76">
        <f t="shared" si="16"/>
        <v>9.7812456458130139</v>
      </c>
      <c r="AK40" s="75">
        <f t="shared" si="17"/>
        <v>19.451422712125094</v>
      </c>
      <c r="AL40" s="74">
        <f t="shared" si="18"/>
        <v>13.986157395539605</v>
      </c>
      <c r="AM40" s="74">
        <f t="shared" si="19"/>
        <v>25.193540117918481</v>
      </c>
      <c r="AN40" s="74">
        <f t="shared" si="20"/>
        <v>15.821584209177134</v>
      </c>
      <c r="AO40" s="74">
        <f t="shared" si="21"/>
        <v>12.109715457574982</v>
      </c>
      <c r="AP40" s="76">
        <f t="shared" si="22"/>
        <v>20.415278133811842</v>
      </c>
    </row>
    <row r="41" spans="1:42" x14ac:dyDescent="0.45">
      <c r="A41" s="79" t="s">
        <v>258</v>
      </c>
      <c r="B41" s="79" t="s">
        <v>49</v>
      </c>
      <c r="C41" s="110" t="s">
        <v>105</v>
      </c>
      <c r="D41" s="116">
        <v>20993</v>
      </c>
      <c r="E41" s="116">
        <v>41879</v>
      </c>
      <c r="F41" s="116">
        <v>69623</v>
      </c>
      <c r="G41" s="77">
        <v>161</v>
      </c>
      <c r="H41" s="73">
        <v>70</v>
      </c>
      <c r="I41" s="73">
        <v>269</v>
      </c>
      <c r="J41" s="73">
        <v>97</v>
      </c>
      <c r="K41" s="73">
        <v>45</v>
      </c>
      <c r="L41" s="82">
        <v>219</v>
      </c>
      <c r="M41" s="77">
        <v>269</v>
      </c>
      <c r="N41" s="73">
        <v>131</v>
      </c>
      <c r="O41" s="73">
        <v>461</v>
      </c>
      <c r="P41" s="73">
        <v>231</v>
      </c>
      <c r="Q41" s="73">
        <v>100</v>
      </c>
      <c r="R41" s="82">
        <v>524</v>
      </c>
      <c r="S41" s="77">
        <v>1052</v>
      </c>
      <c r="T41" s="73">
        <v>870</v>
      </c>
      <c r="U41" s="73">
        <v>1361</v>
      </c>
      <c r="V41" s="73">
        <v>889</v>
      </c>
      <c r="W41" s="73">
        <v>708</v>
      </c>
      <c r="X41" s="82">
        <v>1770</v>
      </c>
      <c r="Y41" s="75">
        <f t="shared" si="5"/>
        <v>7.6692230743581193</v>
      </c>
      <c r="Z41" s="74">
        <f t="shared" si="6"/>
        <v>3.3344448149383128</v>
      </c>
      <c r="AA41" s="74">
        <f t="shared" si="7"/>
        <v>12.813795074548658</v>
      </c>
      <c r="AB41" s="74">
        <f t="shared" si="8"/>
        <v>4.6205878149859476</v>
      </c>
      <c r="AC41" s="74">
        <f t="shared" si="9"/>
        <v>2.143571666746058</v>
      </c>
      <c r="AD41" s="76">
        <f t="shared" si="10"/>
        <v>10.43204877816415</v>
      </c>
      <c r="AE41" s="75">
        <f t="shared" si="11"/>
        <v>6.423267031208959</v>
      </c>
      <c r="AF41" s="74">
        <f t="shared" si="12"/>
        <v>3.1280594092504597</v>
      </c>
      <c r="AG41" s="74">
        <f t="shared" si="13"/>
        <v>11.00790372262948</v>
      </c>
      <c r="AH41" s="74">
        <f t="shared" si="14"/>
        <v>5.5158910193653146</v>
      </c>
      <c r="AI41" s="74">
        <f t="shared" si="15"/>
        <v>2.3878316101148549</v>
      </c>
      <c r="AJ41" s="76">
        <f t="shared" si="16"/>
        <v>12.512237637001839</v>
      </c>
      <c r="AK41" s="75">
        <f t="shared" si="17"/>
        <v>15.109949298364047</v>
      </c>
      <c r="AL41" s="74">
        <f t="shared" si="18"/>
        <v>12.495870617468366</v>
      </c>
      <c r="AM41" s="74">
        <f t="shared" si="19"/>
        <v>19.548137828016603</v>
      </c>
      <c r="AN41" s="74">
        <f t="shared" si="20"/>
        <v>12.768768941298134</v>
      </c>
      <c r="AO41" s="74">
        <f t="shared" si="21"/>
        <v>10.169053330077704</v>
      </c>
      <c r="AP41" s="76">
        <f t="shared" si="22"/>
        <v>25.422633325194262</v>
      </c>
    </row>
    <row r="42" spans="1:42" x14ac:dyDescent="0.45">
      <c r="A42" s="79" t="s">
        <v>259</v>
      </c>
      <c r="B42" s="79" t="s">
        <v>49</v>
      </c>
      <c r="C42" s="110" t="s">
        <v>107</v>
      </c>
      <c r="D42" s="116">
        <v>32579</v>
      </c>
      <c r="E42" s="116">
        <v>54840</v>
      </c>
      <c r="F42" s="116">
        <v>107231</v>
      </c>
      <c r="G42" s="77">
        <v>366</v>
      </c>
      <c r="H42" s="73">
        <v>191</v>
      </c>
      <c r="I42" s="73">
        <v>592</v>
      </c>
      <c r="J42" s="73">
        <v>268</v>
      </c>
      <c r="K42" s="73">
        <v>162</v>
      </c>
      <c r="L42" s="82">
        <v>424</v>
      </c>
      <c r="M42" s="77">
        <v>461</v>
      </c>
      <c r="N42" s="73">
        <v>240</v>
      </c>
      <c r="O42" s="73">
        <v>738</v>
      </c>
      <c r="P42" s="73">
        <v>358</v>
      </c>
      <c r="Q42" s="73">
        <v>197</v>
      </c>
      <c r="R42" s="82">
        <v>620</v>
      </c>
      <c r="S42" s="77">
        <v>1279</v>
      </c>
      <c r="T42" s="73">
        <v>872</v>
      </c>
      <c r="U42" s="73">
        <v>1734</v>
      </c>
      <c r="V42" s="73">
        <v>1036</v>
      </c>
      <c r="W42" s="73">
        <v>718</v>
      </c>
      <c r="X42" s="82">
        <v>1373</v>
      </c>
      <c r="Y42" s="75">
        <f t="shared" si="5"/>
        <v>11.234230639368919</v>
      </c>
      <c r="Z42" s="74">
        <f t="shared" si="6"/>
        <v>5.8626722735504462</v>
      </c>
      <c r="AA42" s="74">
        <f t="shared" si="7"/>
        <v>18.17121458608306</v>
      </c>
      <c r="AB42" s="74">
        <f t="shared" si="8"/>
        <v>8.2261579545105743</v>
      </c>
      <c r="AC42" s="74">
        <f t="shared" si="9"/>
        <v>4.972528315786243</v>
      </c>
      <c r="AD42" s="76">
        <f t="shared" si="10"/>
        <v>13.014518554897327</v>
      </c>
      <c r="AE42" s="75">
        <f t="shared" si="11"/>
        <v>8.4062727935813264</v>
      </c>
      <c r="AF42" s="74">
        <f t="shared" si="12"/>
        <v>4.3763676148796495</v>
      </c>
      <c r="AG42" s="74">
        <f t="shared" si="13"/>
        <v>13.457330415754923</v>
      </c>
      <c r="AH42" s="74">
        <f t="shared" si="14"/>
        <v>6.5280816921954781</v>
      </c>
      <c r="AI42" s="74">
        <f t="shared" si="15"/>
        <v>3.5922684172137127</v>
      </c>
      <c r="AJ42" s="76">
        <f t="shared" si="16"/>
        <v>11.305616338439096</v>
      </c>
      <c r="AK42" s="75">
        <f t="shared" si="17"/>
        <v>11.927520959424047</v>
      </c>
      <c r="AL42" s="74">
        <f t="shared" si="18"/>
        <v>8.1319767604517352</v>
      </c>
      <c r="AM42" s="74">
        <f t="shared" si="19"/>
        <v>16.170696906678106</v>
      </c>
      <c r="AN42" s="74">
        <f t="shared" si="20"/>
        <v>9.6613852337477031</v>
      </c>
      <c r="AO42" s="74">
        <f t="shared" si="21"/>
        <v>6.6958249013811306</v>
      </c>
      <c r="AP42" s="76">
        <f t="shared" si="22"/>
        <v>12.804133133142468</v>
      </c>
    </row>
    <row r="43" spans="1:42" x14ac:dyDescent="0.45">
      <c r="A43" s="79" t="s">
        <v>260</v>
      </c>
      <c r="B43" s="79" t="s">
        <v>49</v>
      </c>
      <c r="C43" s="110" t="s">
        <v>108</v>
      </c>
      <c r="D43" s="116">
        <v>27912</v>
      </c>
      <c r="E43" s="116">
        <v>38350</v>
      </c>
      <c r="F43" s="116">
        <v>96202</v>
      </c>
      <c r="G43" s="77">
        <v>174</v>
      </c>
      <c r="H43" s="73">
        <v>31</v>
      </c>
      <c r="I43" s="73">
        <v>479</v>
      </c>
      <c r="J43" s="73">
        <v>118</v>
      </c>
      <c r="K43" s="73">
        <v>19</v>
      </c>
      <c r="L43" s="82">
        <v>426</v>
      </c>
      <c r="M43" s="77">
        <v>382</v>
      </c>
      <c r="N43" s="73">
        <v>121</v>
      </c>
      <c r="O43" s="73">
        <v>968</v>
      </c>
      <c r="P43" s="73">
        <v>340</v>
      </c>
      <c r="Q43" s="73">
        <v>84</v>
      </c>
      <c r="R43" s="82">
        <v>1080</v>
      </c>
      <c r="S43" s="77">
        <v>745</v>
      </c>
      <c r="T43" s="73">
        <v>257</v>
      </c>
      <c r="U43" s="73">
        <v>1351</v>
      </c>
      <c r="V43" s="73">
        <v>684</v>
      </c>
      <c r="W43" s="73">
        <v>335</v>
      </c>
      <c r="X43" s="82">
        <v>1866</v>
      </c>
      <c r="Y43" s="75">
        <f t="shared" si="5"/>
        <v>6.2338779019776442</v>
      </c>
      <c r="Z43" s="74">
        <f t="shared" si="6"/>
        <v>1.110633419317856</v>
      </c>
      <c r="AA43" s="74">
        <f t="shared" si="7"/>
        <v>17.161077672685586</v>
      </c>
      <c r="AB43" s="74">
        <f t="shared" si="8"/>
        <v>4.2275723703066781</v>
      </c>
      <c r="AC43" s="74">
        <f t="shared" si="9"/>
        <v>0.68071080538836337</v>
      </c>
      <c r="AD43" s="76">
        <f t="shared" si="10"/>
        <v>15.262252794496991</v>
      </c>
      <c r="AE43" s="75">
        <f t="shared" si="11"/>
        <v>9.9608865710560615</v>
      </c>
      <c r="AF43" s="74">
        <f t="shared" si="12"/>
        <v>3.1551499348109515</v>
      </c>
      <c r="AG43" s="74">
        <f t="shared" si="13"/>
        <v>25.241199478487612</v>
      </c>
      <c r="AH43" s="74">
        <f t="shared" si="14"/>
        <v>8.865710560625816</v>
      </c>
      <c r="AI43" s="74">
        <f t="shared" si="15"/>
        <v>2.1903520208604959</v>
      </c>
      <c r="AJ43" s="76">
        <f t="shared" si="16"/>
        <v>28.161668839634942</v>
      </c>
      <c r="AK43" s="75">
        <f t="shared" si="17"/>
        <v>7.7441217438306893</v>
      </c>
      <c r="AL43" s="74">
        <f t="shared" si="18"/>
        <v>2.6714621317644123</v>
      </c>
      <c r="AM43" s="74">
        <f t="shared" si="19"/>
        <v>14.043367081765451</v>
      </c>
      <c r="AN43" s="74">
        <f t="shared" si="20"/>
        <v>7.1100392923224049</v>
      </c>
      <c r="AO43" s="74">
        <f t="shared" si="21"/>
        <v>3.4822560861520553</v>
      </c>
      <c r="AP43" s="76">
        <f t="shared" si="22"/>
        <v>19.396686139581298</v>
      </c>
    </row>
    <row r="44" spans="1:42" x14ac:dyDescent="0.45">
      <c r="A44" s="79" t="s">
        <v>261</v>
      </c>
      <c r="B44" s="79" t="s">
        <v>49</v>
      </c>
      <c r="C44" s="110" t="s">
        <v>110</v>
      </c>
      <c r="D44" s="116">
        <v>29275</v>
      </c>
      <c r="E44" s="116">
        <v>34989</v>
      </c>
      <c r="F44" s="116">
        <v>95909</v>
      </c>
      <c r="G44" s="77">
        <v>149</v>
      </c>
      <c r="H44" s="73">
        <v>34</v>
      </c>
      <c r="I44" s="73">
        <v>377</v>
      </c>
      <c r="J44" s="73">
        <v>92</v>
      </c>
      <c r="K44" s="73">
        <v>20</v>
      </c>
      <c r="L44" s="82">
        <v>268</v>
      </c>
      <c r="M44" s="77">
        <v>196</v>
      </c>
      <c r="N44" s="73">
        <v>80</v>
      </c>
      <c r="O44" s="73">
        <v>485</v>
      </c>
      <c r="P44" s="73">
        <v>147</v>
      </c>
      <c r="Q44" s="73">
        <v>53</v>
      </c>
      <c r="R44" s="82">
        <v>420</v>
      </c>
      <c r="S44" s="77">
        <v>513</v>
      </c>
      <c r="T44" s="73">
        <v>253</v>
      </c>
      <c r="U44" s="73">
        <v>919</v>
      </c>
      <c r="V44" s="73">
        <v>478</v>
      </c>
      <c r="W44" s="73">
        <v>227</v>
      </c>
      <c r="X44" s="82">
        <v>834</v>
      </c>
      <c r="Y44" s="75">
        <f t="shared" si="5"/>
        <v>5.0896669513236548</v>
      </c>
      <c r="Z44" s="74">
        <f t="shared" si="6"/>
        <v>1.161400512382579</v>
      </c>
      <c r="AA44" s="74">
        <f t="shared" si="7"/>
        <v>12.877882152006832</v>
      </c>
      <c r="AB44" s="74">
        <f t="shared" si="8"/>
        <v>3.1426131511528608</v>
      </c>
      <c r="AC44" s="74">
        <f t="shared" si="9"/>
        <v>0.68317677198975235</v>
      </c>
      <c r="AD44" s="76">
        <f t="shared" si="10"/>
        <v>9.1545687446626829</v>
      </c>
      <c r="AE44" s="75">
        <f t="shared" si="11"/>
        <v>5.6017605533167565</v>
      </c>
      <c r="AF44" s="74">
        <f t="shared" si="12"/>
        <v>2.2864328789047983</v>
      </c>
      <c r="AG44" s="74">
        <f t="shared" si="13"/>
        <v>13.861499328360342</v>
      </c>
      <c r="AH44" s="74">
        <f t="shared" si="14"/>
        <v>4.2013204149875678</v>
      </c>
      <c r="AI44" s="74">
        <f t="shared" si="15"/>
        <v>1.5147617822744293</v>
      </c>
      <c r="AJ44" s="76">
        <f t="shared" si="16"/>
        <v>12.003772614250193</v>
      </c>
      <c r="AK44" s="75">
        <f t="shared" si="17"/>
        <v>5.3488202358485646</v>
      </c>
      <c r="AL44" s="74">
        <f t="shared" si="18"/>
        <v>2.6379171923385707</v>
      </c>
      <c r="AM44" s="74">
        <f t="shared" si="19"/>
        <v>9.5819996037910951</v>
      </c>
      <c r="AN44" s="74">
        <f t="shared" si="20"/>
        <v>4.9838909799914504</v>
      </c>
      <c r="AO44" s="74">
        <f t="shared" si="21"/>
        <v>2.3668268879875716</v>
      </c>
      <c r="AP44" s="76">
        <f t="shared" si="22"/>
        <v>8.6957428395666732</v>
      </c>
    </row>
    <row r="45" spans="1:42" x14ac:dyDescent="0.45">
      <c r="A45" s="79" t="s">
        <v>262</v>
      </c>
      <c r="B45" s="79" t="s">
        <v>49</v>
      </c>
      <c r="C45" s="110" t="s">
        <v>113</v>
      </c>
      <c r="D45" s="116">
        <v>39449</v>
      </c>
      <c r="E45" s="116">
        <v>46939</v>
      </c>
      <c r="F45" s="116">
        <v>112556</v>
      </c>
      <c r="G45" s="77">
        <v>272</v>
      </c>
      <c r="H45" s="73">
        <v>59</v>
      </c>
      <c r="I45" s="73">
        <v>540</v>
      </c>
      <c r="J45" s="73">
        <v>108</v>
      </c>
      <c r="K45" s="73">
        <v>38</v>
      </c>
      <c r="L45" s="82">
        <v>225</v>
      </c>
      <c r="M45" s="77">
        <v>624</v>
      </c>
      <c r="N45" s="73">
        <v>357</v>
      </c>
      <c r="O45" s="73">
        <v>1020</v>
      </c>
      <c r="P45" s="73">
        <v>515</v>
      </c>
      <c r="Q45" s="73">
        <v>282</v>
      </c>
      <c r="R45" s="82">
        <v>778</v>
      </c>
      <c r="S45" s="77">
        <v>1271</v>
      </c>
      <c r="T45" s="73">
        <v>845</v>
      </c>
      <c r="U45" s="73">
        <v>1720</v>
      </c>
      <c r="V45" s="73">
        <v>877</v>
      </c>
      <c r="W45" s="73">
        <v>578</v>
      </c>
      <c r="X45" s="82">
        <v>1196</v>
      </c>
      <c r="Y45" s="75">
        <f t="shared" si="5"/>
        <v>6.8949783264468048</v>
      </c>
      <c r="Z45" s="74">
        <f t="shared" si="6"/>
        <v>1.4956019163983878</v>
      </c>
      <c r="AA45" s="74">
        <f t="shared" si="7"/>
        <v>13.688559912798803</v>
      </c>
      <c r="AB45" s="74">
        <f t="shared" si="8"/>
        <v>2.7377119825597607</v>
      </c>
      <c r="AC45" s="74">
        <f t="shared" si="9"/>
        <v>0.96326903090065663</v>
      </c>
      <c r="AD45" s="76">
        <f t="shared" si="10"/>
        <v>5.7035666303328352</v>
      </c>
      <c r="AE45" s="75">
        <f t="shared" si="11"/>
        <v>13.293849464198214</v>
      </c>
      <c r="AF45" s="74">
        <f t="shared" si="12"/>
        <v>7.6056157992287856</v>
      </c>
      <c r="AG45" s="74">
        <f t="shared" si="13"/>
        <v>21.730330854939389</v>
      </c>
      <c r="AH45" s="74">
        <f t="shared" si="14"/>
        <v>10.971686657150771</v>
      </c>
      <c r="AI45" s="74">
        <f t="shared" si="15"/>
        <v>6.0077973540126548</v>
      </c>
      <c r="AJ45" s="76">
        <f t="shared" si="16"/>
        <v>16.574703338375336</v>
      </c>
      <c r="AK45" s="75">
        <f t="shared" si="17"/>
        <v>11.292156793063009</v>
      </c>
      <c r="AL45" s="74">
        <f t="shared" si="18"/>
        <v>7.5073741071111275</v>
      </c>
      <c r="AM45" s="74">
        <f t="shared" si="19"/>
        <v>15.281282206190697</v>
      </c>
      <c r="AN45" s="74">
        <f t="shared" si="20"/>
        <v>7.7916770318774651</v>
      </c>
      <c r="AO45" s="74">
        <f t="shared" si="21"/>
        <v>5.1352215785919899</v>
      </c>
      <c r="AP45" s="76">
        <f t="shared" si="22"/>
        <v>10.625821813141904</v>
      </c>
    </row>
    <row r="46" spans="1:42" x14ac:dyDescent="0.45">
      <c r="A46" s="79" t="s">
        <v>263</v>
      </c>
      <c r="B46" s="79" t="s">
        <v>49</v>
      </c>
      <c r="C46" s="110" t="s">
        <v>114</v>
      </c>
      <c r="D46" s="116">
        <v>29893</v>
      </c>
      <c r="E46" s="116">
        <v>47945</v>
      </c>
      <c r="F46" s="116">
        <v>104570</v>
      </c>
      <c r="G46" s="77">
        <v>207</v>
      </c>
      <c r="H46" s="73">
        <v>57</v>
      </c>
      <c r="I46" s="73">
        <v>367</v>
      </c>
      <c r="J46" s="73">
        <v>156</v>
      </c>
      <c r="K46" s="73">
        <v>63</v>
      </c>
      <c r="L46" s="82">
        <v>271</v>
      </c>
      <c r="M46" s="77">
        <v>426</v>
      </c>
      <c r="N46" s="73">
        <v>229</v>
      </c>
      <c r="O46" s="73">
        <v>743</v>
      </c>
      <c r="P46" s="73">
        <v>394</v>
      </c>
      <c r="Q46" s="73">
        <v>197</v>
      </c>
      <c r="R46" s="82">
        <v>643</v>
      </c>
      <c r="S46" s="77">
        <v>1055</v>
      </c>
      <c r="T46" s="73">
        <v>641</v>
      </c>
      <c r="U46" s="73">
        <v>1530</v>
      </c>
      <c r="V46" s="73">
        <v>899</v>
      </c>
      <c r="W46" s="73">
        <v>593</v>
      </c>
      <c r="X46" s="82">
        <v>1236</v>
      </c>
      <c r="Y46" s="75">
        <f t="shared" si="5"/>
        <v>6.9246980898538117</v>
      </c>
      <c r="Z46" s="74">
        <f t="shared" si="6"/>
        <v>1.9068009232930787</v>
      </c>
      <c r="AA46" s="74">
        <f t="shared" si="7"/>
        <v>12.277121734185261</v>
      </c>
      <c r="AB46" s="74">
        <f t="shared" si="8"/>
        <v>5.2186130532231623</v>
      </c>
      <c r="AC46" s="74">
        <f t="shared" si="9"/>
        <v>2.1075168099555079</v>
      </c>
      <c r="AD46" s="76">
        <f t="shared" si="10"/>
        <v>9.0656675475863899</v>
      </c>
      <c r="AE46" s="75">
        <f t="shared" si="11"/>
        <v>8.8851809364897267</v>
      </c>
      <c r="AF46" s="74">
        <f t="shared" si="12"/>
        <v>4.7763061841693606</v>
      </c>
      <c r="AG46" s="74">
        <f t="shared" si="13"/>
        <v>15.49692355824382</v>
      </c>
      <c r="AH46" s="74">
        <f t="shared" si="14"/>
        <v>8.2177495046407341</v>
      </c>
      <c r="AI46" s="74">
        <f t="shared" si="15"/>
        <v>4.108874752320367</v>
      </c>
      <c r="AJ46" s="76">
        <f t="shared" si="16"/>
        <v>13.411200333715716</v>
      </c>
      <c r="AK46" s="75">
        <f t="shared" si="17"/>
        <v>10.088935641197285</v>
      </c>
      <c r="AL46" s="74">
        <f t="shared" si="18"/>
        <v>6.1298651620923783</v>
      </c>
      <c r="AM46" s="74">
        <f t="shared" si="19"/>
        <v>14.631347422779001</v>
      </c>
      <c r="AN46" s="74">
        <f t="shared" si="20"/>
        <v>8.5971119824041313</v>
      </c>
      <c r="AO46" s="74">
        <f t="shared" si="21"/>
        <v>5.6708424978483309</v>
      </c>
      <c r="AP46" s="76">
        <f t="shared" si="22"/>
        <v>11.819833604284211</v>
      </c>
    </row>
    <row r="47" spans="1:42" x14ac:dyDescent="0.45">
      <c r="A47" s="79" t="s">
        <v>264</v>
      </c>
      <c r="B47" s="79" t="s">
        <v>49</v>
      </c>
      <c r="C47" s="110" t="s">
        <v>116</v>
      </c>
      <c r="D47" s="116">
        <v>36442</v>
      </c>
      <c r="E47" s="116">
        <v>60915</v>
      </c>
      <c r="F47" s="116">
        <v>79338</v>
      </c>
      <c r="G47" s="77">
        <v>223</v>
      </c>
      <c r="H47" s="73">
        <v>49</v>
      </c>
      <c r="I47" s="73">
        <v>419</v>
      </c>
      <c r="J47" s="73">
        <v>163</v>
      </c>
      <c r="K47" s="73">
        <v>69</v>
      </c>
      <c r="L47" s="82">
        <v>273</v>
      </c>
      <c r="M47" s="77">
        <v>450</v>
      </c>
      <c r="N47" s="73">
        <v>209</v>
      </c>
      <c r="O47" s="73">
        <v>719</v>
      </c>
      <c r="P47" s="73">
        <v>367</v>
      </c>
      <c r="Q47" s="73">
        <v>175</v>
      </c>
      <c r="R47" s="82">
        <v>606</v>
      </c>
      <c r="S47" s="77">
        <v>1635</v>
      </c>
      <c r="T47" s="73">
        <v>1225</v>
      </c>
      <c r="U47" s="73">
        <v>2137</v>
      </c>
      <c r="V47" s="73">
        <v>1343</v>
      </c>
      <c r="W47" s="73">
        <v>1039</v>
      </c>
      <c r="X47" s="82">
        <v>1785</v>
      </c>
      <c r="Y47" s="75">
        <f t="shared" si="5"/>
        <v>6.119312880742001</v>
      </c>
      <c r="Z47" s="74">
        <f t="shared" si="6"/>
        <v>1.3446023818670765</v>
      </c>
      <c r="AA47" s="74">
        <f t="shared" si="7"/>
        <v>11.497722408210306</v>
      </c>
      <c r="AB47" s="74">
        <f t="shared" si="8"/>
        <v>4.4728609845782339</v>
      </c>
      <c r="AC47" s="74">
        <f t="shared" si="9"/>
        <v>1.8934196805883321</v>
      </c>
      <c r="AD47" s="76">
        <f t="shared" si="10"/>
        <v>7.4913561275451404</v>
      </c>
      <c r="AE47" s="75">
        <f t="shared" si="11"/>
        <v>7.3873430189608467</v>
      </c>
      <c r="AF47" s="74">
        <f t="shared" si="12"/>
        <v>3.4310104243618156</v>
      </c>
      <c r="AG47" s="74">
        <f t="shared" si="13"/>
        <v>11.803332512517443</v>
      </c>
      <c r="AH47" s="74">
        <f t="shared" si="14"/>
        <v>6.0247886399080688</v>
      </c>
      <c r="AI47" s="74">
        <f t="shared" si="15"/>
        <v>2.872855618484774</v>
      </c>
      <c r="AJ47" s="76">
        <f t="shared" si="16"/>
        <v>9.9482885988672756</v>
      </c>
      <c r="AK47" s="75">
        <f t="shared" si="17"/>
        <v>20.608031460334267</v>
      </c>
      <c r="AL47" s="74">
        <f t="shared" si="18"/>
        <v>15.440268219516499</v>
      </c>
      <c r="AM47" s="74">
        <f t="shared" si="19"/>
        <v>26.935390355189192</v>
      </c>
      <c r="AN47" s="74">
        <f t="shared" si="20"/>
        <v>16.92757568882503</v>
      </c>
      <c r="AO47" s="74">
        <f t="shared" si="21"/>
        <v>13.095868310267463</v>
      </c>
      <c r="AP47" s="76">
        <f t="shared" si="22"/>
        <v>22.498676548438329</v>
      </c>
    </row>
    <row r="48" spans="1:42" x14ac:dyDescent="0.45">
      <c r="A48" s="79" t="s">
        <v>265</v>
      </c>
      <c r="B48" s="79" t="s">
        <v>49</v>
      </c>
      <c r="C48" s="110" t="s">
        <v>117</v>
      </c>
      <c r="D48" s="116">
        <v>15676</v>
      </c>
      <c r="E48" s="116">
        <v>27595</v>
      </c>
      <c r="F48" s="116">
        <v>65728</v>
      </c>
      <c r="G48" s="77">
        <v>164</v>
      </c>
      <c r="H48" s="73">
        <v>54</v>
      </c>
      <c r="I48" s="73">
        <v>299</v>
      </c>
      <c r="J48" s="73">
        <v>71</v>
      </c>
      <c r="K48" s="73">
        <v>25</v>
      </c>
      <c r="L48" s="82">
        <v>138</v>
      </c>
      <c r="M48" s="77">
        <v>229</v>
      </c>
      <c r="N48" s="73">
        <v>79</v>
      </c>
      <c r="O48" s="73">
        <v>447</v>
      </c>
      <c r="P48" s="73">
        <v>103</v>
      </c>
      <c r="Q48" s="73">
        <v>50</v>
      </c>
      <c r="R48" s="82">
        <v>232</v>
      </c>
      <c r="S48" s="77">
        <v>1058</v>
      </c>
      <c r="T48" s="73">
        <v>771</v>
      </c>
      <c r="U48" s="73">
        <v>1439</v>
      </c>
      <c r="V48" s="73">
        <v>606</v>
      </c>
      <c r="W48" s="73">
        <v>422</v>
      </c>
      <c r="X48" s="82">
        <v>832</v>
      </c>
      <c r="Y48" s="75">
        <f t="shared" si="5"/>
        <v>10.461852513396273</v>
      </c>
      <c r="Z48" s="74">
        <f t="shared" si="6"/>
        <v>3.4447563153865781</v>
      </c>
      <c r="AA48" s="74">
        <f t="shared" si="7"/>
        <v>19.07374330186272</v>
      </c>
      <c r="AB48" s="74">
        <f t="shared" si="8"/>
        <v>4.5292166368971678</v>
      </c>
      <c r="AC48" s="74">
        <f t="shared" si="9"/>
        <v>1.5947945904567491</v>
      </c>
      <c r="AD48" s="76">
        <f t="shared" si="10"/>
        <v>8.8032661393212539</v>
      </c>
      <c r="AE48" s="75">
        <f t="shared" si="11"/>
        <v>8.2986048197137166</v>
      </c>
      <c r="AF48" s="74">
        <f t="shared" si="12"/>
        <v>2.86283747055626</v>
      </c>
      <c r="AG48" s="74">
        <f t="shared" si="13"/>
        <v>16.198586700489219</v>
      </c>
      <c r="AH48" s="74">
        <f t="shared" si="14"/>
        <v>3.7325602464214533</v>
      </c>
      <c r="AI48" s="74">
        <f t="shared" si="15"/>
        <v>1.811922449719152</v>
      </c>
      <c r="AJ48" s="76">
        <f t="shared" si="16"/>
        <v>8.4073201666968664</v>
      </c>
      <c r="AK48" s="75">
        <f t="shared" si="17"/>
        <v>16.096640701071081</v>
      </c>
      <c r="AL48" s="74">
        <f t="shared" si="18"/>
        <v>11.730160662122689</v>
      </c>
      <c r="AM48" s="74">
        <f t="shared" si="19"/>
        <v>21.893257059396301</v>
      </c>
      <c r="AN48" s="74">
        <f t="shared" si="20"/>
        <v>9.2198149951314505</v>
      </c>
      <c r="AO48" s="74">
        <f t="shared" si="21"/>
        <v>6.4203992210321319</v>
      </c>
      <c r="AP48" s="76">
        <f t="shared" si="22"/>
        <v>12.658227848101266</v>
      </c>
    </row>
    <row r="49" spans="1:42" x14ac:dyDescent="0.45">
      <c r="A49" s="79" t="s">
        <v>266</v>
      </c>
      <c r="B49" s="79" t="s">
        <v>49</v>
      </c>
      <c r="C49" s="110" t="s">
        <v>120</v>
      </c>
      <c r="D49" s="116">
        <v>22329</v>
      </c>
      <c r="E49" s="116">
        <v>27459</v>
      </c>
      <c r="F49" s="116">
        <v>67742</v>
      </c>
      <c r="G49" s="77">
        <v>54</v>
      </c>
      <c r="H49" s="73">
        <v>11</v>
      </c>
      <c r="I49" s="73">
        <v>223</v>
      </c>
      <c r="J49" s="73">
        <v>22</v>
      </c>
      <c r="K49" s="73">
        <v>5</v>
      </c>
      <c r="L49" s="82">
        <v>142</v>
      </c>
      <c r="M49" s="77">
        <v>154</v>
      </c>
      <c r="N49" s="73">
        <v>49</v>
      </c>
      <c r="O49" s="73">
        <v>399</v>
      </c>
      <c r="P49" s="73">
        <v>118</v>
      </c>
      <c r="Q49" s="73">
        <v>43</v>
      </c>
      <c r="R49" s="82">
        <v>351</v>
      </c>
      <c r="S49" s="77">
        <v>367</v>
      </c>
      <c r="T49" s="73">
        <v>187</v>
      </c>
      <c r="U49" s="73">
        <v>660</v>
      </c>
      <c r="V49" s="73">
        <v>354</v>
      </c>
      <c r="W49" s="73">
        <v>175</v>
      </c>
      <c r="X49" s="82">
        <v>793</v>
      </c>
      <c r="Y49" s="75">
        <f t="shared" si="5"/>
        <v>2.4183796856106405</v>
      </c>
      <c r="Z49" s="74">
        <f t="shared" si="6"/>
        <v>0.49263289892068607</v>
      </c>
      <c r="AA49" s="74">
        <f t="shared" si="7"/>
        <v>9.9870124053920915</v>
      </c>
      <c r="AB49" s="74">
        <f t="shared" si="8"/>
        <v>0.98526579784137214</v>
      </c>
      <c r="AC49" s="74">
        <f t="shared" si="9"/>
        <v>0.22392404496394822</v>
      </c>
      <c r="AD49" s="76">
        <f t="shared" si="10"/>
        <v>6.3594428769761295</v>
      </c>
      <c r="AE49" s="75">
        <f t="shared" si="11"/>
        <v>5.608361557230781</v>
      </c>
      <c r="AF49" s="74">
        <f t="shared" si="12"/>
        <v>1.7844786773007029</v>
      </c>
      <c r="AG49" s="74">
        <f t="shared" si="13"/>
        <v>14.530754943734296</v>
      </c>
      <c r="AH49" s="74">
        <f t="shared" si="14"/>
        <v>4.297315998397611</v>
      </c>
      <c r="AI49" s="74">
        <f t="shared" si="15"/>
        <v>1.5659710841618413</v>
      </c>
      <c r="AJ49" s="76">
        <f t="shared" si="16"/>
        <v>12.782694198623402</v>
      </c>
      <c r="AK49" s="75">
        <f t="shared" si="17"/>
        <v>5.4176138879867732</v>
      </c>
      <c r="AL49" s="74">
        <f t="shared" si="18"/>
        <v>2.7604735614537508</v>
      </c>
      <c r="AM49" s="74">
        <f t="shared" si="19"/>
        <v>9.7428478639544149</v>
      </c>
      <c r="AN49" s="74">
        <f t="shared" si="20"/>
        <v>5.2257093088482769</v>
      </c>
      <c r="AO49" s="74">
        <f t="shared" si="21"/>
        <v>2.5833308730182165</v>
      </c>
      <c r="AP49" s="76">
        <f t="shared" si="22"/>
        <v>11.706179327448259</v>
      </c>
    </row>
    <row r="50" spans="1:42" x14ac:dyDescent="0.45">
      <c r="A50" s="79" t="s">
        <v>267</v>
      </c>
      <c r="B50" s="79" t="s">
        <v>49</v>
      </c>
      <c r="C50" s="110" t="s">
        <v>123</v>
      </c>
      <c r="D50" s="116">
        <v>35890</v>
      </c>
      <c r="E50" s="116">
        <v>89808</v>
      </c>
      <c r="F50" s="116">
        <v>117886</v>
      </c>
      <c r="G50" s="77">
        <v>576</v>
      </c>
      <c r="H50" s="73">
        <v>333</v>
      </c>
      <c r="I50" s="73">
        <v>891</v>
      </c>
      <c r="J50" s="73">
        <v>379</v>
      </c>
      <c r="K50" s="73">
        <v>245</v>
      </c>
      <c r="L50" s="82">
        <v>591</v>
      </c>
      <c r="M50" s="77">
        <v>501</v>
      </c>
      <c r="N50" s="73">
        <v>232</v>
      </c>
      <c r="O50" s="73">
        <v>867</v>
      </c>
      <c r="P50" s="73">
        <v>335</v>
      </c>
      <c r="Q50" s="73">
        <v>183</v>
      </c>
      <c r="R50" s="82">
        <v>717</v>
      </c>
      <c r="S50" s="77">
        <v>1924</v>
      </c>
      <c r="T50" s="73">
        <v>1333</v>
      </c>
      <c r="U50" s="73">
        <v>2607</v>
      </c>
      <c r="V50" s="73">
        <v>1534</v>
      </c>
      <c r="W50" s="73">
        <v>1098</v>
      </c>
      <c r="X50" s="82">
        <v>2055</v>
      </c>
      <c r="Y50" s="75">
        <f t="shared" si="5"/>
        <v>16.049038729451102</v>
      </c>
      <c r="Z50" s="74">
        <f t="shared" si="6"/>
        <v>9.2783505154639183</v>
      </c>
      <c r="AA50" s="74">
        <f t="shared" si="7"/>
        <v>24.82585678461967</v>
      </c>
      <c r="AB50" s="74">
        <f t="shared" si="8"/>
        <v>10.560044580663137</v>
      </c>
      <c r="AC50" s="74">
        <f t="shared" si="9"/>
        <v>6.8264140429088886</v>
      </c>
      <c r="AD50" s="76">
        <f t="shared" si="10"/>
        <v>16.46698244636389</v>
      </c>
      <c r="AE50" s="75">
        <f t="shared" si="11"/>
        <v>5.5785676109032609</v>
      </c>
      <c r="AF50" s="74">
        <f t="shared" si="12"/>
        <v>2.58328879387137</v>
      </c>
      <c r="AG50" s="74">
        <f t="shared" si="13"/>
        <v>9.6539283805451621</v>
      </c>
      <c r="AH50" s="74">
        <f t="shared" si="14"/>
        <v>3.7301799394263315</v>
      </c>
      <c r="AI50" s="74">
        <f t="shared" si="15"/>
        <v>2.037680384820951</v>
      </c>
      <c r="AJ50" s="76">
        <f t="shared" si="16"/>
        <v>7.983698556921432</v>
      </c>
      <c r="AK50" s="75">
        <f t="shared" si="17"/>
        <v>16.320852348879427</v>
      </c>
      <c r="AL50" s="74">
        <f t="shared" si="18"/>
        <v>11.307534397638397</v>
      </c>
      <c r="AM50" s="74">
        <f t="shared" si="19"/>
        <v>22.114585277301799</v>
      </c>
      <c r="AN50" s="74">
        <f t="shared" si="20"/>
        <v>13.012571467349812</v>
      </c>
      <c r="AO50" s="74">
        <f t="shared" si="21"/>
        <v>9.3140830972295277</v>
      </c>
      <c r="AP50" s="76">
        <f t="shared" si="22"/>
        <v>17.43209541421373</v>
      </c>
    </row>
    <row r="51" spans="1:42" x14ac:dyDescent="0.45">
      <c r="A51" s="79" t="s">
        <v>268</v>
      </c>
      <c r="B51" s="79" t="s">
        <v>49</v>
      </c>
      <c r="C51" s="110" t="s">
        <v>128</v>
      </c>
      <c r="D51" s="116">
        <v>34275</v>
      </c>
      <c r="E51" s="116">
        <v>59701</v>
      </c>
      <c r="F51" s="116">
        <v>118184</v>
      </c>
      <c r="G51" s="77">
        <v>419</v>
      </c>
      <c r="H51" s="73">
        <v>220</v>
      </c>
      <c r="I51" s="73">
        <v>670</v>
      </c>
      <c r="J51" s="73">
        <v>255</v>
      </c>
      <c r="K51" s="73">
        <v>150</v>
      </c>
      <c r="L51" s="82">
        <v>412</v>
      </c>
      <c r="M51" s="77">
        <v>421</v>
      </c>
      <c r="N51" s="73">
        <v>212</v>
      </c>
      <c r="O51" s="73">
        <v>748</v>
      </c>
      <c r="P51" s="73">
        <v>347</v>
      </c>
      <c r="Q51" s="73">
        <v>157</v>
      </c>
      <c r="R51" s="82">
        <v>637</v>
      </c>
      <c r="S51" s="77">
        <v>1445</v>
      </c>
      <c r="T51" s="73">
        <v>975</v>
      </c>
      <c r="U51" s="73">
        <v>2006</v>
      </c>
      <c r="V51" s="73">
        <v>1149</v>
      </c>
      <c r="W51" s="73">
        <v>785</v>
      </c>
      <c r="X51" s="82">
        <v>1573</v>
      </c>
      <c r="Y51" s="75">
        <f t="shared" si="5"/>
        <v>12.224653537563821</v>
      </c>
      <c r="Z51" s="74">
        <f t="shared" si="6"/>
        <v>6.4186725018234867</v>
      </c>
      <c r="AA51" s="74">
        <f t="shared" si="7"/>
        <v>19.547775346462434</v>
      </c>
      <c r="AB51" s="74">
        <f t="shared" si="8"/>
        <v>7.4398249452954044</v>
      </c>
      <c r="AC51" s="74">
        <f t="shared" si="9"/>
        <v>4.3763676148796495</v>
      </c>
      <c r="AD51" s="76">
        <f t="shared" si="10"/>
        <v>12.020423048869439</v>
      </c>
      <c r="AE51" s="75">
        <f t="shared" si="11"/>
        <v>7.0518081774174641</v>
      </c>
      <c r="AF51" s="74">
        <f t="shared" si="12"/>
        <v>3.5510292959916918</v>
      </c>
      <c r="AG51" s="74">
        <f t="shared" si="13"/>
        <v>12.529103365102761</v>
      </c>
      <c r="AH51" s="74">
        <f t="shared" si="14"/>
        <v>5.8122979514580999</v>
      </c>
      <c r="AI51" s="74">
        <f t="shared" si="15"/>
        <v>2.6297716956164887</v>
      </c>
      <c r="AJ51" s="76">
        <f t="shared" si="16"/>
        <v>10.669838026163717</v>
      </c>
      <c r="AK51" s="75">
        <f t="shared" si="17"/>
        <v>12.226697353279631</v>
      </c>
      <c r="AL51" s="74">
        <f t="shared" si="18"/>
        <v>8.2498476951194757</v>
      </c>
      <c r="AM51" s="74">
        <f t="shared" si="19"/>
        <v>16.973532796317606</v>
      </c>
      <c r="AN51" s="74">
        <f t="shared" si="20"/>
        <v>9.7221282068638732</v>
      </c>
      <c r="AO51" s="74">
        <f t="shared" si="21"/>
        <v>6.6421850673526031</v>
      </c>
      <c r="AP51" s="76">
        <f t="shared" si="22"/>
        <v>13.309754281459419</v>
      </c>
    </row>
    <row r="52" spans="1:42" x14ac:dyDescent="0.45">
      <c r="A52" s="79" t="s">
        <v>269</v>
      </c>
      <c r="B52" s="79" t="s">
        <v>49</v>
      </c>
      <c r="C52" s="110" t="s">
        <v>134</v>
      </c>
      <c r="D52" s="116">
        <v>20615</v>
      </c>
      <c r="E52" s="116">
        <v>36822</v>
      </c>
      <c r="F52" s="116">
        <v>83322</v>
      </c>
      <c r="G52" s="77">
        <v>107</v>
      </c>
      <c r="H52" s="73">
        <v>26</v>
      </c>
      <c r="I52" s="73">
        <v>291</v>
      </c>
      <c r="J52" s="73">
        <v>73</v>
      </c>
      <c r="K52" s="73">
        <v>18</v>
      </c>
      <c r="L52" s="82">
        <v>202</v>
      </c>
      <c r="M52" s="77">
        <v>210</v>
      </c>
      <c r="N52" s="73">
        <v>78</v>
      </c>
      <c r="O52" s="73">
        <v>519</v>
      </c>
      <c r="P52" s="73">
        <v>131</v>
      </c>
      <c r="Q52" s="73">
        <v>52</v>
      </c>
      <c r="R52" s="82">
        <v>349</v>
      </c>
      <c r="S52" s="77">
        <v>429</v>
      </c>
      <c r="T52" s="73">
        <v>231</v>
      </c>
      <c r="U52" s="73">
        <v>785</v>
      </c>
      <c r="V52" s="73">
        <v>387</v>
      </c>
      <c r="W52" s="73">
        <v>210</v>
      </c>
      <c r="X52" s="82">
        <v>683</v>
      </c>
      <c r="Y52" s="75">
        <f t="shared" si="5"/>
        <v>5.1903953431967018</v>
      </c>
      <c r="Z52" s="74">
        <f t="shared" si="6"/>
        <v>1.2612175600291049</v>
      </c>
      <c r="AA52" s="74">
        <f t="shared" si="7"/>
        <v>14.11593499878729</v>
      </c>
      <c r="AB52" s="74">
        <f t="shared" si="8"/>
        <v>3.5411108416201795</v>
      </c>
      <c r="AC52" s="74">
        <f t="shared" si="9"/>
        <v>0.87315061848168807</v>
      </c>
      <c r="AD52" s="76">
        <f t="shared" si="10"/>
        <v>9.7986902740722783</v>
      </c>
      <c r="AE52" s="75">
        <f t="shared" si="11"/>
        <v>5.7031122698386829</v>
      </c>
      <c r="AF52" s="74">
        <f t="shared" si="12"/>
        <v>2.1182988430829397</v>
      </c>
      <c r="AG52" s="74">
        <f t="shared" si="13"/>
        <v>14.094834609744174</v>
      </c>
      <c r="AH52" s="74">
        <f t="shared" si="14"/>
        <v>3.5576557492803218</v>
      </c>
      <c r="AI52" s="74">
        <f t="shared" si="15"/>
        <v>1.4121992287219596</v>
      </c>
      <c r="AJ52" s="76">
        <f t="shared" si="16"/>
        <v>9.478029438922384</v>
      </c>
      <c r="AK52" s="75">
        <f t="shared" si="17"/>
        <v>5.1487002232303594</v>
      </c>
      <c r="AL52" s="74">
        <f t="shared" si="18"/>
        <v>2.7723770432778858</v>
      </c>
      <c r="AM52" s="74">
        <f t="shared" si="19"/>
        <v>9.4212812942560191</v>
      </c>
      <c r="AN52" s="74">
        <f t="shared" si="20"/>
        <v>4.6446316699071071</v>
      </c>
      <c r="AO52" s="74">
        <f t="shared" si="21"/>
        <v>2.5203427666162597</v>
      </c>
      <c r="AP52" s="76">
        <f t="shared" si="22"/>
        <v>8.1971148076138345</v>
      </c>
    </row>
    <row r="53" spans="1:42" x14ac:dyDescent="0.45">
      <c r="A53" s="79" t="s">
        <v>270</v>
      </c>
      <c r="B53" s="79" t="s">
        <v>49</v>
      </c>
      <c r="C53" s="110" t="s">
        <v>138</v>
      </c>
      <c r="D53" s="116">
        <v>48021</v>
      </c>
      <c r="E53" s="116">
        <v>82150</v>
      </c>
      <c r="F53" s="116">
        <v>116563</v>
      </c>
      <c r="G53" s="77">
        <v>631</v>
      </c>
      <c r="H53" s="73">
        <v>361</v>
      </c>
      <c r="I53" s="73">
        <v>962</v>
      </c>
      <c r="J53" s="73">
        <v>444</v>
      </c>
      <c r="K53" s="73">
        <v>275</v>
      </c>
      <c r="L53" s="82">
        <v>668</v>
      </c>
      <c r="M53" s="77">
        <v>669</v>
      </c>
      <c r="N53" s="73">
        <v>349</v>
      </c>
      <c r="O53" s="73">
        <v>1073</v>
      </c>
      <c r="P53" s="73">
        <v>628</v>
      </c>
      <c r="Q53" s="73">
        <v>314</v>
      </c>
      <c r="R53" s="82">
        <v>1022</v>
      </c>
      <c r="S53" s="77">
        <v>1505</v>
      </c>
      <c r="T53" s="73">
        <v>975</v>
      </c>
      <c r="U53" s="73">
        <v>2119</v>
      </c>
      <c r="V53" s="73">
        <v>1191</v>
      </c>
      <c r="W53" s="73">
        <v>836</v>
      </c>
      <c r="X53" s="82">
        <v>1636</v>
      </c>
      <c r="Y53" s="75">
        <f t="shared" si="5"/>
        <v>13.140084546344308</v>
      </c>
      <c r="Z53" s="74">
        <f t="shared" si="6"/>
        <v>7.5175444076549844</v>
      </c>
      <c r="AA53" s="74">
        <f t="shared" si="7"/>
        <v>20.032902271922701</v>
      </c>
      <c r="AB53" s="74">
        <f t="shared" si="8"/>
        <v>9.2459548947335541</v>
      </c>
      <c r="AC53" s="74">
        <f t="shared" si="9"/>
        <v>5.7266612523687552</v>
      </c>
      <c r="AD53" s="76">
        <f t="shared" si="10"/>
        <v>13.910580787572103</v>
      </c>
      <c r="AE53" s="75">
        <f t="shared" si="11"/>
        <v>8.143639683505782</v>
      </c>
      <c r="AF53" s="74">
        <f t="shared" si="12"/>
        <v>4.2483262325015216</v>
      </c>
      <c r="AG53" s="74">
        <f t="shared" si="13"/>
        <v>13.06147291539866</v>
      </c>
      <c r="AH53" s="74">
        <f t="shared" si="14"/>
        <v>7.6445526475958614</v>
      </c>
      <c r="AI53" s="74">
        <f t="shared" si="15"/>
        <v>3.8222763237979307</v>
      </c>
      <c r="AJ53" s="76">
        <f t="shared" si="16"/>
        <v>12.440657334144857</v>
      </c>
      <c r="AK53" s="75">
        <f t="shared" si="17"/>
        <v>12.911472765800468</v>
      </c>
      <c r="AL53" s="74">
        <f t="shared" si="18"/>
        <v>8.3645753798375129</v>
      </c>
      <c r="AM53" s="74">
        <f t="shared" si="19"/>
        <v>18.179010492180193</v>
      </c>
      <c r="AN53" s="74">
        <f t="shared" si="20"/>
        <v>10.217650540909208</v>
      </c>
      <c r="AO53" s="74">
        <f t="shared" si="21"/>
        <v>7.1720871974811908</v>
      </c>
      <c r="AP53" s="76">
        <f t="shared" si="22"/>
        <v>14.035328534783766</v>
      </c>
    </row>
    <row r="54" spans="1:42" x14ac:dyDescent="0.45">
      <c r="A54" s="79" t="s">
        <v>271</v>
      </c>
      <c r="B54" s="79" t="s">
        <v>49</v>
      </c>
      <c r="C54" s="110" t="s">
        <v>156</v>
      </c>
      <c r="D54" s="116">
        <v>36475</v>
      </c>
      <c r="E54" s="116">
        <v>50227</v>
      </c>
      <c r="F54" s="116">
        <v>113252</v>
      </c>
      <c r="G54" s="77">
        <v>262</v>
      </c>
      <c r="H54" s="73">
        <v>47</v>
      </c>
      <c r="I54" s="73">
        <v>628</v>
      </c>
      <c r="J54" s="73">
        <v>171</v>
      </c>
      <c r="K54" s="73">
        <v>56</v>
      </c>
      <c r="L54" s="82">
        <v>397</v>
      </c>
      <c r="M54" s="77">
        <v>443</v>
      </c>
      <c r="N54" s="73">
        <v>153</v>
      </c>
      <c r="O54" s="73">
        <v>909</v>
      </c>
      <c r="P54" s="73">
        <v>341</v>
      </c>
      <c r="Q54" s="73">
        <v>131</v>
      </c>
      <c r="R54" s="82">
        <v>712</v>
      </c>
      <c r="S54" s="77">
        <v>781</v>
      </c>
      <c r="T54" s="73">
        <v>349</v>
      </c>
      <c r="U54" s="73">
        <v>1349</v>
      </c>
      <c r="V54" s="73">
        <v>698</v>
      </c>
      <c r="W54" s="73">
        <v>364</v>
      </c>
      <c r="X54" s="82">
        <v>1184</v>
      </c>
      <c r="Y54" s="75">
        <f t="shared" si="5"/>
        <v>7.183002056202878</v>
      </c>
      <c r="Z54" s="74">
        <f t="shared" si="6"/>
        <v>1.2885538039753255</v>
      </c>
      <c r="AA54" s="74">
        <f t="shared" si="7"/>
        <v>17.217272104180946</v>
      </c>
      <c r="AB54" s="74">
        <f t="shared" si="8"/>
        <v>4.6881425633995883</v>
      </c>
      <c r="AC54" s="74">
        <f t="shared" si="9"/>
        <v>1.5352981494174092</v>
      </c>
      <c r="AD54" s="76">
        <f t="shared" si="10"/>
        <v>10.884167237834133</v>
      </c>
      <c r="AE54" s="75">
        <f t="shared" si="11"/>
        <v>8.8199573934338105</v>
      </c>
      <c r="AF54" s="74">
        <f t="shared" si="12"/>
        <v>3.0461703864455374</v>
      </c>
      <c r="AG54" s="74">
        <f t="shared" si="13"/>
        <v>18.097835825352895</v>
      </c>
      <c r="AH54" s="74">
        <f t="shared" si="14"/>
        <v>6.7891771358034525</v>
      </c>
      <c r="AI54" s="74">
        <f t="shared" si="15"/>
        <v>2.6081589583291853</v>
      </c>
      <c r="AJ54" s="76">
        <f t="shared" si="16"/>
        <v>14.175642582674657</v>
      </c>
      <c r="AK54" s="75">
        <f t="shared" si="17"/>
        <v>6.8961254547381063</v>
      </c>
      <c r="AL54" s="74">
        <f t="shared" si="18"/>
        <v>3.0816232825910359</v>
      </c>
      <c r="AM54" s="74">
        <f t="shared" si="19"/>
        <v>11.911489421820367</v>
      </c>
      <c r="AN54" s="74">
        <f t="shared" si="20"/>
        <v>6.1632465651820718</v>
      </c>
      <c r="AO54" s="74">
        <f t="shared" si="21"/>
        <v>3.2140712746794762</v>
      </c>
      <c r="AP54" s="76">
        <f t="shared" si="22"/>
        <v>10.454561508847526</v>
      </c>
    </row>
    <row r="55" spans="1:42" x14ac:dyDescent="0.45">
      <c r="A55" s="79" t="s">
        <v>272</v>
      </c>
      <c r="B55" s="79" t="s">
        <v>49</v>
      </c>
      <c r="C55" s="110" t="s">
        <v>158</v>
      </c>
      <c r="D55" s="116">
        <v>17678</v>
      </c>
      <c r="E55" s="116">
        <v>24550</v>
      </c>
      <c r="F55" s="116">
        <v>84654</v>
      </c>
      <c r="G55" s="77">
        <v>60</v>
      </c>
      <c r="H55" s="73">
        <v>17</v>
      </c>
      <c r="I55" s="73">
        <v>199</v>
      </c>
      <c r="J55" s="73">
        <v>38</v>
      </c>
      <c r="K55" s="73">
        <v>12</v>
      </c>
      <c r="L55" s="82">
        <v>124</v>
      </c>
      <c r="M55" s="77">
        <v>194</v>
      </c>
      <c r="N55" s="73">
        <v>79</v>
      </c>
      <c r="O55" s="73">
        <v>521</v>
      </c>
      <c r="P55" s="73">
        <v>153</v>
      </c>
      <c r="Q55" s="73">
        <v>62</v>
      </c>
      <c r="R55" s="82">
        <v>368</v>
      </c>
      <c r="S55" s="77">
        <v>369</v>
      </c>
      <c r="T55" s="73">
        <v>224</v>
      </c>
      <c r="U55" s="73">
        <v>589</v>
      </c>
      <c r="V55" s="73">
        <v>410</v>
      </c>
      <c r="W55" s="73">
        <v>210</v>
      </c>
      <c r="X55" s="82">
        <v>654</v>
      </c>
      <c r="Y55" s="75">
        <f t="shared" si="5"/>
        <v>3.3940491005769884</v>
      </c>
      <c r="Z55" s="74">
        <f t="shared" si="6"/>
        <v>0.9616472451634801</v>
      </c>
      <c r="AA55" s="74">
        <f t="shared" si="7"/>
        <v>11.256929516913678</v>
      </c>
      <c r="AB55" s="74">
        <f t="shared" si="8"/>
        <v>2.1495644303654262</v>
      </c>
      <c r="AC55" s="74">
        <f t="shared" si="9"/>
        <v>0.67880982011539759</v>
      </c>
      <c r="AD55" s="76">
        <f t="shared" si="10"/>
        <v>7.0143681411924419</v>
      </c>
      <c r="AE55" s="75">
        <f t="shared" si="11"/>
        <v>7.9022403258655807</v>
      </c>
      <c r="AF55" s="74">
        <f t="shared" si="12"/>
        <v>3.2179226069246436</v>
      </c>
      <c r="AG55" s="74">
        <f t="shared" si="13"/>
        <v>21.221995926680243</v>
      </c>
      <c r="AH55" s="74">
        <f t="shared" si="14"/>
        <v>6.2321792260692463</v>
      </c>
      <c r="AI55" s="74">
        <f t="shared" si="15"/>
        <v>2.5254582484725052</v>
      </c>
      <c r="AJ55" s="76">
        <f t="shared" si="16"/>
        <v>14.989816700610998</v>
      </c>
      <c r="AK55" s="75">
        <f t="shared" si="17"/>
        <v>4.3589198384010208</v>
      </c>
      <c r="AL55" s="74">
        <f t="shared" si="18"/>
        <v>2.6460651593545492</v>
      </c>
      <c r="AM55" s="74">
        <f t="shared" si="19"/>
        <v>6.9577338341956674</v>
      </c>
      <c r="AN55" s="74">
        <f t="shared" si="20"/>
        <v>4.8432442648900231</v>
      </c>
      <c r="AO55" s="74">
        <f t="shared" si="21"/>
        <v>2.4806860868948899</v>
      </c>
      <c r="AP55" s="76">
        <f t="shared" si="22"/>
        <v>7.7255652420440857</v>
      </c>
    </row>
    <row r="56" spans="1:42" x14ac:dyDescent="0.45">
      <c r="A56" s="79" t="s">
        <v>273</v>
      </c>
      <c r="B56" s="79" t="s">
        <v>49</v>
      </c>
      <c r="C56" s="110" t="s">
        <v>174</v>
      </c>
      <c r="D56" s="116">
        <v>39051</v>
      </c>
      <c r="E56" s="116">
        <v>75514</v>
      </c>
      <c r="F56" s="116">
        <v>116716</v>
      </c>
      <c r="G56" s="77">
        <v>412</v>
      </c>
      <c r="H56" s="73">
        <v>204</v>
      </c>
      <c r="I56" s="73">
        <v>672</v>
      </c>
      <c r="J56" s="73">
        <v>267</v>
      </c>
      <c r="K56" s="73">
        <v>145</v>
      </c>
      <c r="L56" s="82">
        <v>415</v>
      </c>
      <c r="M56" s="77">
        <v>461</v>
      </c>
      <c r="N56" s="73">
        <v>208</v>
      </c>
      <c r="O56" s="73">
        <v>833</v>
      </c>
      <c r="P56" s="73">
        <v>343</v>
      </c>
      <c r="Q56" s="73">
        <v>165</v>
      </c>
      <c r="R56" s="82">
        <v>664</v>
      </c>
      <c r="S56" s="77">
        <v>1619</v>
      </c>
      <c r="T56" s="73">
        <v>1111</v>
      </c>
      <c r="U56" s="73">
        <v>2232</v>
      </c>
      <c r="V56" s="73">
        <v>1370</v>
      </c>
      <c r="W56" s="73">
        <v>987</v>
      </c>
      <c r="X56" s="82">
        <v>1879</v>
      </c>
      <c r="Y56" s="75">
        <f t="shared" si="5"/>
        <v>10.55030601008937</v>
      </c>
      <c r="Z56" s="74">
        <f t="shared" si="6"/>
        <v>5.223937927325804</v>
      </c>
      <c r="AA56" s="74">
        <f t="shared" si="7"/>
        <v>17.208266113543829</v>
      </c>
      <c r="AB56" s="74">
        <f t="shared" si="8"/>
        <v>6.8372128754705388</v>
      </c>
      <c r="AC56" s="74">
        <f t="shared" si="9"/>
        <v>3.7130931346188318</v>
      </c>
      <c r="AD56" s="76">
        <f t="shared" si="10"/>
        <v>10.627128626667691</v>
      </c>
      <c r="AE56" s="75">
        <f t="shared" si="11"/>
        <v>6.1048282437693668</v>
      </c>
      <c r="AF56" s="74">
        <f t="shared" si="12"/>
        <v>2.7544561273406258</v>
      </c>
      <c r="AG56" s="74">
        <f t="shared" si="13"/>
        <v>11.031067086897792</v>
      </c>
      <c r="AH56" s="74">
        <f t="shared" si="14"/>
        <v>4.5422040946049744</v>
      </c>
      <c r="AI56" s="74">
        <f t="shared" si="15"/>
        <v>2.1850252933230925</v>
      </c>
      <c r="AJ56" s="76">
        <f t="shared" si="16"/>
        <v>8.7930714834335362</v>
      </c>
      <c r="AK56" s="75">
        <f t="shared" si="17"/>
        <v>13.871277288460879</v>
      </c>
      <c r="AL56" s="74">
        <f t="shared" si="18"/>
        <v>9.5188320367387504</v>
      </c>
      <c r="AM56" s="74">
        <f t="shared" si="19"/>
        <v>19.123342129613761</v>
      </c>
      <c r="AN56" s="74">
        <f t="shared" si="20"/>
        <v>11.737893690667946</v>
      </c>
      <c r="AO56" s="74">
        <f t="shared" si="21"/>
        <v>8.4564241406490979</v>
      </c>
      <c r="AP56" s="76">
        <f t="shared" si="22"/>
        <v>16.098906748003699</v>
      </c>
    </row>
    <row r="57" spans="1:42" x14ac:dyDescent="0.45">
      <c r="A57" s="79" t="s">
        <v>274</v>
      </c>
      <c r="B57" s="79" t="s">
        <v>49</v>
      </c>
      <c r="C57" s="110" t="s">
        <v>183</v>
      </c>
      <c r="D57" s="116">
        <v>20991</v>
      </c>
      <c r="E57" s="116">
        <v>27650</v>
      </c>
      <c r="F57" s="116">
        <v>82950</v>
      </c>
      <c r="G57" s="77">
        <v>90</v>
      </c>
      <c r="H57" s="73">
        <v>20</v>
      </c>
      <c r="I57" s="73">
        <v>310</v>
      </c>
      <c r="J57" s="73">
        <v>32</v>
      </c>
      <c r="K57" s="73">
        <v>12</v>
      </c>
      <c r="L57" s="82">
        <v>117</v>
      </c>
      <c r="M57" s="77">
        <v>238</v>
      </c>
      <c r="N57" s="73">
        <v>79</v>
      </c>
      <c r="O57" s="73">
        <v>593</v>
      </c>
      <c r="P57" s="73">
        <v>159</v>
      </c>
      <c r="Q57" s="73">
        <v>61</v>
      </c>
      <c r="R57" s="82">
        <v>351</v>
      </c>
      <c r="S57" s="77">
        <v>558</v>
      </c>
      <c r="T57" s="73">
        <v>266</v>
      </c>
      <c r="U57" s="73">
        <v>925</v>
      </c>
      <c r="V57" s="73">
        <v>418</v>
      </c>
      <c r="W57" s="73">
        <v>234</v>
      </c>
      <c r="X57" s="82">
        <v>640</v>
      </c>
      <c r="Y57" s="75">
        <f t="shared" si="5"/>
        <v>4.2875518079176782</v>
      </c>
      <c r="Z57" s="74">
        <f t="shared" si="6"/>
        <v>0.95278929064837314</v>
      </c>
      <c r="AA57" s="74">
        <f t="shared" si="7"/>
        <v>14.768234005049784</v>
      </c>
      <c r="AB57" s="74">
        <f t="shared" si="8"/>
        <v>1.524462865037397</v>
      </c>
      <c r="AC57" s="74">
        <f t="shared" si="9"/>
        <v>0.57167357438902389</v>
      </c>
      <c r="AD57" s="76">
        <f t="shared" si="10"/>
        <v>5.5738173502929831</v>
      </c>
      <c r="AE57" s="75">
        <f t="shared" si="11"/>
        <v>8.6075949367088604</v>
      </c>
      <c r="AF57" s="74">
        <f t="shared" si="12"/>
        <v>2.8571428571428572</v>
      </c>
      <c r="AG57" s="74">
        <f t="shared" si="13"/>
        <v>21.446654611211574</v>
      </c>
      <c r="AH57" s="74">
        <f t="shared" si="14"/>
        <v>5.7504520795660037</v>
      </c>
      <c r="AI57" s="74">
        <f t="shared" si="15"/>
        <v>2.2061482820976495</v>
      </c>
      <c r="AJ57" s="76">
        <f t="shared" si="16"/>
        <v>12.694394213381555</v>
      </c>
      <c r="AK57" s="75">
        <f t="shared" si="17"/>
        <v>6.7269439421338157</v>
      </c>
      <c r="AL57" s="74">
        <f t="shared" si="18"/>
        <v>3.2067510548523206</v>
      </c>
      <c r="AM57" s="74">
        <f t="shared" si="19"/>
        <v>11.151295961422544</v>
      </c>
      <c r="AN57" s="74">
        <f t="shared" si="20"/>
        <v>5.0391802290536463</v>
      </c>
      <c r="AO57" s="74">
        <f t="shared" si="21"/>
        <v>2.8209764918625679</v>
      </c>
      <c r="AP57" s="76">
        <f t="shared" si="22"/>
        <v>7.7154912597950576</v>
      </c>
    </row>
    <row r="58" spans="1:42" x14ac:dyDescent="0.45">
      <c r="A58" s="79" t="s">
        <v>275</v>
      </c>
      <c r="B58" s="79" t="s">
        <v>49</v>
      </c>
      <c r="C58" s="110" t="s">
        <v>189</v>
      </c>
      <c r="D58" s="116">
        <v>42480</v>
      </c>
      <c r="E58" s="116">
        <v>85438</v>
      </c>
      <c r="F58" s="116">
        <v>97078</v>
      </c>
      <c r="G58" s="77">
        <v>350</v>
      </c>
      <c r="H58" s="73">
        <v>130</v>
      </c>
      <c r="I58" s="73">
        <v>574</v>
      </c>
      <c r="J58" s="73">
        <v>204</v>
      </c>
      <c r="K58" s="73">
        <v>87</v>
      </c>
      <c r="L58" s="82">
        <v>335</v>
      </c>
      <c r="M58" s="77">
        <v>837</v>
      </c>
      <c r="N58" s="73">
        <v>441</v>
      </c>
      <c r="O58" s="73">
        <v>1256</v>
      </c>
      <c r="P58" s="73">
        <v>690</v>
      </c>
      <c r="Q58" s="73">
        <v>367</v>
      </c>
      <c r="R58" s="82">
        <v>1021</v>
      </c>
      <c r="S58" s="77">
        <v>2057</v>
      </c>
      <c r="T58" s="73">
        <v>1537</v>
      </c>
      <c r="U58" s="73">
        <v>2637</v>
      </c>
      <c r="V58" s="73">
        <v>1672</v>
      </c>
      <c r="W58" s="73">
        <v>1276</v>
      </c>
      <c r="X58" s="82">
        <v>2139</v>
      </c>
      <c r="Y58" s="75">
        <f t="shared" si="5"/>
        <v>8.2391713747645952</v>
      </c>
      <c r="Z58" s="74">
        <f t="shared" si="6"/>
        <v>3.0602636534839922</v>
      </c>
      <c r="AA58" s="74">
        <f t="shared" si="7"/>
        <v>13.512241054613936</v>
      </c>
      <c r="AB58" s="74">
        <f t="shared" si="8"/>
        <v>4.8022598870056497</v>
      </c>
      <c r="AC58" s="74">
        <f t="shared" si="9"/>
        <v>2.0480225988700567</v>
      </c>
      <c r="AD58" s="76">
        <f t="shared" si="10"/>
        <v>7.8860640301318279</v>
      </c>
      <c r="AE58" s="75">
        <f t="shared" si="11"/>
        <v>9.7965776352442706</v>
      </c>
      <c r="AF58" s="74">
        <f t="shared" si="12"/>
        <v>5.1616376787846159</v>
      </c>
      <c r="AG58" s="74">
        <f t="shared" si="13"/>
        <v>14.700718649781129</v>
      </c>
      <c r="AH58" s="74">
        <f t="shared" si="14"/>
        <v>8.076031742316065</v>
      </c>
      <c r="AI58" s="74">
        <f t="shared" si="15"/>
        <v>4.2955125354057913</v>
      </c>
      <c r="AJ58" s="76">
        <f t="shared" si="16"/>
        <v>11.950186099861888</v>
      </c>
      <c r="AK58" s="75">
        <f t="shared" si="17"/>
        <v>21.189146871587795</v>
      </c>
      <c r="AL58" s="74">
        <f t="shared" si="18"/>
        <v>15.832629432003133</v>
      </c>
      <c r="AM58" s="74">
        <f t="shared" si="19"/>
        <v>27.16372401573992</v>
      </c>
      <c r="AN58" s="74">
        <f t="shared" si="20"/>
        <v>17.223263767279921</v>
      </c>
      <c r="AO58" s="74">
        <f t="shared" si="21"/>
        <v>13.144069717134675</v>
      </c>
      <c r="AP58" s="76">
        <f t="shared" si="22"/>
        <v>22.033828467829991</v>
      </c>
    </row>
    <row r="59" spans="1:42" x14ac:dyDescent="0.45">
      <c r="A59" s="79" t="s">
        <v>276</v>
      </c>
      <c r="B59" s="79" t="s">
        <v>49</v>
      </c>
      <c r="C59" s="110" t="s">
        <v>193</v>
      </c>
      <c r="D59" s="116">
        <v>31081</v>
      </c>
      <c r="E59" s="116">
        <v>53063</v>
      </c>
      <c r="F59" s="116">
        <v>104628</v>
      </c>
      <c r="G59" s="77">
        <v>266</v>
      </c>
      <c r="H59" s="73">
        <v>97</v>
      </c>
      <c r="I59" s="73">
        <v>527</v>
      </c>
      <c r="J59" s="73">
        <v>205</v>
      </c>
      <c r="K59" s="73">
        <v>100</v>
      </c>
      <c r="L59" s="82">
        <v>384</v>
      </c>
      <c r="M59" s="77">
        <v>389</v>
      </c>
      <c r="N59" s="73">
        <v>165</v>
      </c>
      <c r="O59" s="73">
        <v>756</v>
      </c>
      <c r="P59" s="73">
        <v>342</v>
      </c>
      <c r="Q59" s="73">
        <v>141</v>
      </c>
      <c r="R59" s="82">
        <v>632</v>
      </c>
      <c r="S59" s="77">
        <v>785</v>
      </c>
      <c r="T59" s="73">
        <v>426</v>
      </c>
      <c r="U59" s="73">
        <v>1197</v>
      </c>
      <c r="V59" s="73">
        <v>634</v>
      </c>
      <c r="W59" s="73">
        <v>374</v>
      </c>
      <c r="X59" s="82">
        <v>957</v>
      </c>
      <c r="Y59" s="75">
        <f t="shared" si="5"/>
        <v>8.5582831955213798</v>
      </c>
      <c r="Z59" s="74">
        <f t="shared" si="6"/>
        <v>3.1208777066374958</v>
      </c>
      <c r="AA59" s="74">
        <f t="shared" si="7"/>
        <v>16.955696406164538</v>
      </c>
      <c r="AB59" s="74">
        <f t="shared" si="8"/>
        <v>6.5956693800070783</v>
      </c>
      <c r="AC59" s="74">
        <f t="shared" si="9"/>
        <v>3.2173996975644283</v>
      </c>
      <c r="AD59" s="76">
        <f t="shared" si="10"/>
        <v>12.354814838647405</v>
      </c>
      <c r="AE59" s="75">
        <f t="shared" si="11"/>
        <v>7.3309085426756875</v>
      </c>
      <c r="AF59" s="74">
        <f t="shared" si="12"/>
        <v>3.1095113355822321</v>
      </c>
      <c r="AG59" s="74">
        <f t="shared" si="13"/>
        <v>14.24721557394041</v>
      </c>
      <c r="AH59" s="74">
        <f t="shared" si="14"/>
        <v>6.4451689501159004</v>
      </c>
      <c r="AI59" s="74">
        <f t="shared" si="15"/>
        <v>2.6572187776793621</v>
      </c>
      <c r="AJ59" s="76">
        <f t="shared" si="16"/>
        <v>11.910370691442248</v>
      </c>
      <c r="AK59" s="75">
        <f t="shared" si="17"/>
        <v>7.502771724586152</v>
      </c>
      <c r="AL59" s="74">
        <f t="shared" si="18"/>
        <v>4.0715678403486635</v>
      </c>
      <c r="AM59" s="74">
        <f t="shared" si="19"/>
        <v>11.440532171120541</v>
      </c>
      <c r="AN59" s="74">
        <f t="shared" si="20"/>
        <v>6.0595634055893255</v>
      </c>
      <c r="AO59" s="74">
        <f t="shared" si="21"/>
        <v>3.5745689490384982</v>
      </c>
      <c r="AP59" s="76">
        <f t="shared" si="22"/>
        <v>9.1466911343043922</v>
      </c>
    </row>
    <row r="60" spans="1:42" x14ac:dyDescent="0.45">
      <c r="A60" s="79" t="s">
        <v>277</v>
      </c>
      <c r="B60" s="79" t="s">
        <v>49</v>
      </c>
      <c r="C60" s="110" t="s">
        <v>194</v>
      </c>
      <c r="D60" s="116">
        <v>32053</v>
      </c>
      <c r="E60" s="116">
        <v>87731</v>
      </c>
      <c r="F60" s="116">
        <v>117074</v>
      </c>
      <c r="G60" s="77">
        <v>193</v>
      </c>
      <c r="H60" s="73">
        <v>52</v>
      </c>
      <c r="I60" s="73">
        <v>450</v>
      </c>
      <c r="J60" s="73">
        <v>122</v>
      </c>
      <c r="K60" s="73">
        <v>32</v>
      </c>
      <c r="L60" s="82">
        <v>315</v>
      </c>
      <c r="M60" s="77">
        <v>416</v>
      </c>
      <c r="N60" s="73">
        <v>126</v>
      </c>
      <c r="O60" s="73">
        <v>832</v>
      </c>
      <c r="P60" s="73">
        <v>214</v>
      </c>
      <c r="Q60" s="73">
        <v>90</v>
      </c>
      <c r="R60" s="82">
        <v>572</v>
      </c>
      <c r="S60" s="77">
        <v>913</v>
      </c>
      <c r="T60" s="73">
        <v>532</v>
      </c>
      <c r="U60" s="73">
        <v>1507</v>
      </c>
      <c r="V60" s="73">
        <v>779</v>
      </c>
      <c r="W60" s="73">
        <v>457</v>
      </c>
      <c r="X60" s="82">
        <v>1495</v>
      </c>
      <c r="Y60" s="75">
        <f t="shared" si="5"/>
        <v>6.0212772595388886</v>
      </c>
      <c r="Z60" s="74">
        <f t="shared" si="6"/>
        <v>1.6223130440208406</v>
      </c>
      <c r="AA60" s="74">
        <f t="shared" si="7"/>
        <v>14.039247496334196</v>
      </c>
      <c r="AB60" s="74">
        <f t="shared" si="8"/>
        <v>3.8061959878950486</v>
      </c>
      <c r="AC60" s="74">
        <f t="shared" si="9"/>
        <v>0.99834648862820952</v>
      </c>
      <c r="AD60" s="76">
        <f t="shared" si="10"/>
        <v>9.8274732474339377</v>
      </c>
      <c r="AE60" s="75">
        <f t="shared" si="11"/>
        <v>4.741767448222407</v>
      </c>
      <c r="AF60" s="74">
        <f t="shared" si="12"/>
        <v>1.4362084097981329</v>
      </c>
      <c r="AG60" s="74">
        <f t="shared" si="13"/>
        <v>9.4835348964448141</v>
      </c>
      <c r="AH60" s="74">
        <f t="shared" si="14"/>
        <v>2.4392746007682575</v>
      </c>
      <c r="AI60" s="74">
        <f t="shared" si="15"/>
        <v>1.0258631498558093</v>
      </c>
      <c r="AJ60" s="76">
        <f t="shared" si="16"/>
        <v>6.5199302413058096</v>
      </c>
      <c r="AK60" s="75">
        <f t="shared" si="17"/>
        <v>7.7984864273878056</v>
      </c>
      <c r="AL60" s="74">
        <f t="shared" si="18"/>
        <v>4.5441344790474396</v>
      </c>
      <c r="AM60" s="74">
        <f t="shared" si="19"/>
        <v>12.872200488579873</v>
      </c>
      <c r="AN60" s="74">
        <f t="shared" si="20"/>
        <v>6.6539112014623223</v>
      </c>
      <c r="AO60" s="74">
        <f t="shared" si="21"/>
        <v>3.9035140167757145</v>
      </c>
      <c r="AP60" s="76">
        <f t="shared" si="22"/>
        <v>12.769701214616397</v>
      </c>
    </row>
    <row r="61" spans="1:42" x14ac:dyDescent="0.45">
      <c r="A61" s="79" t="s">
        <v>278</v>
      </c>
      <c r="B61" s="79" t="s">
        <v>49</v>
      </c>
      <c r="C61" s="110" t="s">
        <v>199</v>
      </c>
      <c r="D61" s="116">
        <v>28134</v>
      </c>
      <c r="E61" s="116">
        <v>51385</v>
      </c>
      <c r="F61" s="116">
        <v>95692</v>
      </c>
      <c r="G61" s="77">
        <v>192</v>
      </c>
      <c r="H61" s="73">
        <v>26</v>
      </c>
      <c r="I61" s="73">
        <v>481</v>
      </c>
      <c r="J61" s="73">
        <v>75</v>
      </c>
      <c r="K61" s="73">
        <v>20</v>
      </c>
      <c r="L61" s="82">
        <v>169</v>
      </c>
      <c r="M61" s="77">
        <v>508</v>
      </c>
      <c r="N61" s="73">
        <v>149</v>
      </c>
      <c r="O61" s="73">
        <v>1006</v>
      </c>
      <c r="P61" s="73">
        <v>215</v>
      </c>
      <c r="Q61" s="73">
        <v>95</v>
      </c>
      <c r="R61" s="82">
        <v>435</v>
      </c>
      <c r="S61" s="77">
        <v>1442</v>
      </c>
      <c r="T61" s="73">
        <v>1015</v>
      </c>
      <c r="U61" s="73">
        <v>2130</v>
      </c>
      <c r="V61" s="73">
        <v>757</v>
      </c>
      <c r="W61" s="73">
        <v>498</v>
      </c>
      <c r="X61" s="82">
        <v>1133</v>
      </c>
      <c r="Y61" s="75">
        <f t="shared" si="5"/>
        <v>6.824482832160375</v>
      </c>
      <c r="Z61" s="74">
        <f t="shared" si="6"/>
        <v>0.92414871685505084</v>
      </c>
      <c r="AA61" s="74">
        <f t="shared" si="7"/>
        <v>17.09675126181844</v>
      </c>
      <c r="AB61" s="74">
        <f t="shared" si="8"/>
        <v>2.6658136063126467</v>
      </c>
      <c r="AC61" s="74">
        <f t="shared" si="9"/>
        <v>0.71088362835003915</v>
      </c>
      <c r="AD61" s="76">
        <f t="shared" si="10"/>
        <v>6.0069666595578299</v>
      </c>
      <c r="AE61" s="75">
        <f t="shared" si="11"/>
        <v>9.8861535467548904</v>
      </c>
      <c r="AF61" s="74">
        <f t="shared" si="12"/>
        <v>2.8996788946190524</v>
      </c>
      <c r="AG61" s="74">
        <f t="shared" si="13"/>
        <v>19.577697771723265</v>
      </c>
      <c r="AH61" s="74">
        <f t="shared" si="14"/>
        <v>4.1841004184100417</v>
      </c>
      <c r="AI61" s="74">
        <f t="shared" si="15"/>
        <v>1.8487885569718789</v>
      </c>
      <c r="AJ61" s="76">
        <f t="shared" si="16"/>
        <v>8.465505497713341</v>
      </c>
      <c r="AK61" s="75">
        <f t="shared" si="17"/>
        <v>15.069180286753335</v>
      </c>
      <c r="AL61" s="74">
        <f t="shared" si="18"/>
        <v>10.60694728921958</v>
      </c>
      <c r="AM61" s="74">
        <f t="shared" si="19"/>
        <v>22.258914015800695</v>
      </c>
      <c r="AN61" s="74">
        <f t="shared" si="20"/>
        <v>7.9107971408268192</v>
      </c>
      <c r="AO61" s="74">
        <f t="shared" si="21"/>
        <v>5.204196798060444</v>
      </c>
      <c r="AP61" s="76">
        <f t="shared" si="22"/>
        <v>11.840070225306192</v>
      </c>
    </row>
    <row r="62" spans="1:42" x14ac:dyDescent="0.45">
      <c r="A62" s="79" t="s">
        <v>280</v>
      </c>
      <c r="B62" s="79" t="s">
        <v>83</v>
      </c>
      <c r="C62" s="110" t="s">
        <v>82</v>
      </c>
      <c r="D62" s="116">
        <v>66960</v>
      </c>
      <c r="E62" s="116">
        <v>61921</v>
      </c>
      <c r="F62" s="116">
        <v>203553</v>
      </c>
      <c r="G62" s="77">
        <v>259</v>
      </c>
      <c r="H62" s="73">
        <v>101</v>
      </c>
      <c r="I62" s="73">
        <v>632</v>
      </c>
      <c r="J62" s="73">
        <v>129</v>
      </c>
      <c r="K62" s="73">
        <v>73</v>
      </c>
      <c r="L62" s="82">
        <v>297</v>
      </c>
      <c r="M62" s="77">
        <v>986</v>
      </c>
      <c r="N62" s="73">
        <v>621</v>
      </c>
      <c r="O62" s="73">
        <v>1589</v>
      </c>
      <c r="P62" s="73">
        <v>762</v>
      </c>
      <c r="Q62" s="73">
        <v>531</v>
      </c>
      <c r="R62" s="82">
        <v>1125</v>
      </c>
      <c r="S62" s="77">
        <v>1593</v>
      </c>
      <c r="T62" s="73">
        <v>990</v>
      </c>
      <c r="U62" s="73">
        <v>2082</v>
      </c>
      <c r="V62" s="73">
        <v>1336</v>
      </c>
      <c r="W62" s="73">
        <v>981</v>
      </c>
      <c r="X62" s="82">
        <v>1667</v>
      </c>
      <c r="Y62" s="75">
        <f t="shared" si="5"/>
        <v>3.8679808841099166</v>
      </c>
      <c r="Z62" s="74">
        <f t="shared" si="6"/>
        <v>1.5083632019115889</v>
      </c>
      <c r="AA62" s="74">
        <f t="shared" si="7"/>
        <v>9.438470728793309</v>
      </c>
      <c r="AB62" s="74">
        <f t="shared" si="8"/>
        <v>1.9265232974910396</v>
      </c>
      <c r="AC62" s="74">
        <f t="shared" si="9"/>
        <v>1.0902031063321385</v>
      </c>
      <c r="AD62" s="76">
        <f t="shared" si="10"/>
        <v>4.435483870967742</v>
      </c>
      <c r="AE62" s="75">
        <f t="shared" si="11"/>
        <v>15.923515447101952</v>
      </c>
      <c r="AF62" s="74">
        <f t="shared" si="12"/>
        <v>10.028907801876585</v>
      </c>
      <c r="AG62" s="74">
        <f t="shared" si="13"/>
        <v>25.661730269213997</v>
      </c>
      <c r="AH62" s="74">
        <f t="shared" si="14"/>
        <v>12.306002810032139</v>
      </c>
      <c r="AI62" s="74">
        <f t="shared" si="15"/>
        <v>8.5754429030538919</v>
      </c>
      <c r="AJ62" s="76">
        <f t="shared" si="16"/>
        <v>18.168311235283667</v>
      </c>
      <c r="AK62" s="75">
        <f t="shared" si="17"/>
        <v>7.8259716142724498</v>
      </c>
      <c r="AL62" s="74">
        <f t="shared" si="18"/>
        <v>4.8635981783614088</v>
      </c>
      <c r="AM62" s="74">
        <f t="shared" si="19"/>
        <v>10.228294350857025</v>
      </c>
      <c r="AN62" s="74">
        <f t="shared" si="20"/>
        <v>6.5634011780715591</v>
      </c>
      <c r="AO62" s="74">
        <f t="shared" si="21"/>
        <v>4.8193836494672153</v>
      </c>
      <c r="AP62" s="76">
        <f t="shared" si="22"/>
        <v>8.1895132962913824</v>
      </c>
    </row>
    <row r="63" spans="1:42" x14ac:dyDescent="0.45">
      <c r="A63" s="79" t="s">
        <v>281</v>
      </c>
      <c r="B63" s="79" t="s">
        <v>83</v>
      </c>
      <c r="C63" s="110" t="s">
        <v>87</v>
      </c>
      <c r="D63" s="116">
        <v>11396</v>
      </c>
      <c r="E63" s="116">
        <v>12980</v>
      </c>
      <c r="F63" s="116">
        <v>42086</v>
      </c>
      <c r="G63" s="77">
        <v>87</v>
      </c>
      <c r="H63" s="73">
        <v>28</v>
      </c>
      <c r="I63" s="73">
        <v>168</v>
      </c>
      <c r="J63" s="73">
        <v>35</v>
      </c>
      <c r="K63" s="73">
        <v>16</v>
      </c>
      <c r="L63" s="82">
        <v>68</v>
      </c>
      <c r="M63" s="77">
        <v>208</v>
      </c>
      <c r="N63" s="73">
        <v>134</v>
      </c>
      <c r="O63" s="73">
        <v>329</v>
      </c>
      <c r="P63" s="73">
        <v>170</v>
      </c>
      <c r="Q63" s="73">
        <v>107</v>
      </c>
      <c r="R63" s="82">
        <v>240</v>
      </c>
      <c r="S63" s="77">
        <v>582</v>
      </c>
      <c r="T63" s="73">
        <v>446</v>
      </c>
      <c r="U63" s="73">
        <v>799</v>
      </c>
      <c r="V63" s="73">
        <v>476</v>
      </c>
      <c r="W63" s="73">
        <v>374</v>
      </c>
      <c r="X63" s="82">
        <v>593</v>
      </c>
      <c r="Y63" s="75">
        <f t="shared" si="5"/>
        <v>7.6342576342576347</v>
      </c>
      <c r="Z63" s="74">
        <f t="shared" si="6"/>
        <v>2.4570024570024569</v>
      </c>
      <c r="AA63" s="74">
        <f t="shared" si="7"/>
        <v>14.742014742014742</v>
      </c>
      <c r="AB63" s="74">
        <f t="shared" si="8"/>
        <v>3.071253071253071</v>
      </c>
      <c r="AC63" s="74">
        <f t="shared" si="9"/>
        <v>1.4040014040014039</v>
      </c>
      <c r="AD63" s="76">
        <f t="shared" si="10"/>
        <v>5.9670059670059663</v>
      </c>
      <c r="AE63" s="75">
        <f t="shared" si="11"/>
        <v>16.024653312788907</v>
      </c>
      <c r="AF63" s="74">
        <f t="shared" si="12"/>
        <v>10.323574730354391</v>
      </c>
      <c r="AG63" s="74">
        <f t="shared" si="13"/>
        <v>25.34668721109399</v>
      </c>
      <c r="AH63" s="74">
        <f t="shared" si="14"/>
        <v>13.097072419106317</v>
      </c>
      <c r="AI63" s="74">
        <f t="shared" si="15"/>
        <v>8.2434514637904481</v>
      </c>
      <c r="AJ63" s="76">
        <f t="shared" si="16"/>
        <v>18.489984591679509</v>
      </c>
      <c r="AK63" s="75">
        <f t="shared" si="17"/>
        <v>13.828826688209856</v>
      </c>
      <c r="AL63" s="74">
        <f t="shared" si="18"/>
        <v>10.597348286841228</v>
      </c>
      <c r="AM63" s="74">
        <f t="shared" si="19"/>
        <v>18.984935608040679</v>
      </c>
      <c r="AN63" s="74">
        <f t="shared" si="20"/>
        <v>11.310174404790192</v>
      </c>
      <c r="AO63" s="74">
        <f t="shared" si="21"/>
        <v>8.8865656037637226</v>
      </c>
      <c r="AP63" s="76">
        <f t="shared" si="22"/>
        <v>14.090196264791141</v>
      </c>
    </row>
    <row r="64" spans="1:42" x14ac:dyDescent="0.45">
      <c r="A64" s="79" t="s">
        <v>283</v>
      </c>
      <c r="B64" s="79" t="s">
        <v>83</v>
      </c>
      <c r="C64" s="110" t="s">
        <v>100</v>
      </c>
      <c r="D64" s="116">
        <v>24058</v>
      </c>
      <c r="E64" s="116">
        <v>27931</v>
      </c>
      <c r="F64" s="116">
        <v>78415</v>
      </c>
      <c r="G64" s="77">
        <v>121</v>
      </c>
      <c r="H64" s="73">
        <v>49</v>
      </c>
      <c r="I64" s="73">
        <v>257</v>
      </c>
      <c r="J64" s="73">
        <v>87</v>
      </c>
      <c r="K64" s="73">
        <v>42</v>
      </c>
      <c r="L64" s="82">
        <v>152</v>
      </c>
      <c r="M64" s="77">
        <v>667</v>
      </c>
      <c r="N64" s="73">
        <v>492</v>
      </c>
      <c r="O64" s="73">
        <v>943</v>
      </c>
      <c r="P64" s="73">
        <v>613</v>
      </c>
      <c r="Q64" s="73">
        <v>456</v>
      </c>
      <c r="R64" s="82">
        <v>788</v>
      </c>
      <c r="S64" s="77">
        <v>1062</v>
      </c>
      <c r="T64" s="73">
        <v>844</v>
      </c>
      <c r="U64" s="73">
        <v>1400</v>
      </c>
      <c r="V64" s="73">
        <v>935</v>
      </c>
      <c r="W64" s="73">
        <v>752</v>
      </c>
      <c r="X64" s="82">
        <v>1131</v>
      </c>
      <c r="Y64" s="75">
        <f t="shared" si="5"/>
        <v>5.029512012636129</v>
      </c>
      <c r="Z64" s="74">
        <f t="shared" si="6"/>
        <v>2.0367445340427301</v>
      </c>
      <c r="AA64" s="74">
        <f t="shared" si="7"/>
        <v>10.682517249979217</v>
      </c>
      <c r="AB64" s="74">
        <f t="shared" si="8"/>
        <v>3.6162607033003575</v>
      </c>
      <c r="AC64" s="74">
        <f t="shared" si="9"/>
        <v>1.7457810291794829</v>
      </c>
      <c r="AD64" s="76">
        <f t="shared" si="10"/>
        <v>6.3180646770305096</v>
      </c>
      <c r="AE64" s="75">
        <f t="shared" si="11"/>
        <v>23.880276395402955</v>
      </c>
      <c r="AF64" s="74">
        <f t="shared" si="12"/>
        <v>17.614836561526619</v>
      </c>
      <c r="AG64" s="74">
        <f t="shared" si="13"/>
        <v>33.761770076259353</v>
      </c>
      <c r="AH64" s="74">
        <f t="shared" si="14"/>
        <v>21.9469406752354</v>
      </c>
      <c r="AI64" s="74">
        <f t="shared" si="15"/>
        <v>16.325946081414912</v>
      </c>
      <c r="AJ64" s="76">
        <f t="shared" si="16"/>
        <v>28.212380509111743</v>
      </c>
      <c r="AK64" s="75">
        <f t="shared" si="17"/>
        <v>13.543327169546643</v>
      </c>
      <c r="AL64" s="74">
        <f t="shared" si="18"/>
        <v>10.763246827775298</v>
      </c>
      <c r="AM64" s="74">
        <f t="shared" si="19"/>
        <v>17.853726965504048</v>
      </c>
      <c r="AN64" s="74">
        <f t="shared" si="20"/>
        <v>11.923739080533062</v>
      </c>
      <c r="AO64" s="74">
        <f t="shared" si="21"/>
        <v>9.5900019128993179</v>
      </c>
      <c r="AP64" s="76">
        <f t="shared" si="22"/>
        <v>14.423260855703628</v>
      </c>
    </row>
    <row r="65" spans="1:42" x14ac:dyDescent="0.45">
      <c r="A65" s="79" t="s">
        <v>285</v>
      </c>
      <c r="B65" s="79" t="s">
        <v>83</v>
      </c>
      <c r="C65" s="110" t="s">
        <v>109</v>
      </c>
      <c r="D65" s="116">
        <v>11267</v>
      </c>
      <c r="E65" s="116">
        <v>11742</v>
      </c>
      <c r="F65" s="116">
        <v>35747</v>
      </c>
      <c r="G65" s="77">
        <v>95</v>
      </c>
      <c r="H65" s="73">
        <v>39</v>
      </c>
      <c r="I65" s="73">
        <v>182</v>
      </c>
      <c r="J65" s="73">
        <v>62</v>
      </c>
      <c r="K65" s="73">
        <v>32</v>
      </c>
      <c r="L65" s="82">
        <v>133</v>
      </c>
      <c r="M65" s="77">
        <v>316</v>
      </c>
      <c r="N65" s="73">
        <v>227</v>
      </c>
      <c r="O65" s="73">
        <v>469</v>
      </c>
      <c r="P65" s="73">
        <v>291</v>
      </c>
      <c r="Q65" s="73">
        <v>226</v>
      </c>
      <c r="R65" s="82">
        <v>578</v>
      </c>
      <c r="S65" s="77">
        <v>801</v>
      </c>
      <c r="T65" s="73">
        <v>621</v>
      </c>
      <c r="U65" s="73">
        <v>1113</v>
      </c>
      <c r="V65" s="73">
        <v>665</v>
      </c>
      <c r="W65" s="73">
        <v>551</v>
      </c>
      <c r="X65" s="82">
        <v>1249</v>
      </c>
      <c r="Y65" s="75">
        <f t="shared" si="5"/>
        <v>8.4317032040472171</v>
      </c>
      <c r="Z65" s="74">
        <f t="shared" si="6"/>
        <v>3.4614360521878047</v>
      </c>
      <c r="AA65" s="74">
        <f t="shared" si="7"/>
        <v>16.153368243543088</v>
      </c>
      <c r="AB65" s="74">
        <f t="shared" si="8"/>
        <v>5.5027957752729213</v>
      </c>
      <c r="AC65" s="74">
        <f t="shared" si="9"/>
        <v>2.8401526582053784</v>
      </c>
      <c r="AD65" s="76">
        <f t="shared" si="10"/>
        <v>11.804384485666104</v>
      </c>
      <c r="AE65" s="75">
        <f t="shared" si="11"/>
        <v>26.911940044285469</v>
      </c>
      <c r="AF65" s="74">
        <f t="shared" si="12"/>
        <v>19.332311360926589</v>
      </c>
      <c r="AG65" s="74">
        <f t="shared" si="13"/>
        <v>39.942088230284455</v>
      </c>
      <c r="AH65" s="74">
        <f t="shared" si="14"/>
        <v>24.782830863566684</v>
      </c>
      <c r="AI65" s="74">
        <f t="shared" si="15"/>
        <v>19.247146993697836</v>
      </c>
      <c r="AJ65" s="76">
        <f t="shared" si="16"/>
        <v>49.225004258218362</v>
      </c>
      <c r="AK65" s="75">
        <f t="shared" si="17"/>
        <v>22.407474753126138</v>
      </c>
      <c r="AL65" s="74">
        <f t="shared" si="18"/>
        <v>17.372087168153971</v>
      </c>
      <c r="AM65" s="74">
        <f t="shared" si="19"/>
        <v>31.135479900411223</v>
      </c>
      <c r="AN65" s="74">
        <f t="shared" si="20"/>
        <v>18.602959688924944</v>
      </c>
      <c r="AO65" s="74">
        <f t="shared" si="21"/>
        <v>15.41388088510924</v>
      </c>
      <c r="AP65" s="76">
        <f t="shared" si="22"/>
        <v>34.93999496461241</v>
      </c>
    </row>
    <row r="66" spans="1:42" x14ac:dyDescent="0.45">
      <c r="A66" s="79" t="s">
        <v>286</v>
      </c>
      <c r="B66" s="79" t="s">
        <v>83</v>
      </c>
      <c r="C66" s="110" t="s">
        <v>135</v>
      </c>
      <c r="D66" s="116">
        <v>21137</v>
      </c>
      <c r="E66" s="116">
        <v>19631</v>
      </c>
      <c r="F66" s="116">
        <v>49982</v>
      </c>
      <c r="G66" s="77">
        <v>156</v>
      </c>
      <c r="H66" s="73">
        <v>68</v>
      </c>
      <c r="I66" s="73">
        <v>272</v>
      </c>
      <c r="J66" s="73">
        <v>100</v>
      </c>
      <c r="K66" s="73">
        <v>56</v>
      </c>
      <c r="L66" s="82">
        <v>160</v>
      </c>
      <c r="M66" s="77">
        <v>664</v>
      </c>
      <c r="N66" s="73">
        <v>533</v>
      </c>
      <c r="O66" s="73">
        <v>816</v>
      </c>
      <c r="P66" s="73">
        <v>636</v>
      </c>
      <c r="Q66" s="73">
        <v>519</v>
      </c>
      <c r="R66" s="82">
        <v>754</v>
      </c>
      <c r="S66" s="77">
        <v>1495</v>
      </c>
      <c r="T66" s="73">
        <v>1280</v>
      </c>
      <c r="U66" s="73">
        <v>1736</v>
      </c>
      <c r="V66" s="73">
        <v>1256</v>
      </c>
      <c r="W66" s="73">
        <v>1099</v>
      </c>
      <c r="X66" s="82">
        <v>1434</v>
      </c>
      <c r="Y66" s="75">
        <f t="shared" si="5"/>
        <v>7.3804229550078064</v>
      </c>
      <c r="Z66" s="74">
        <f t="shared" si="6"/>
        <v>3.2171074419264798</v>
      </c>
      <c r="AA66" s="74">
        <f t="shared" si="7"/>
        <v>12.868429767705919</v>
      </c>
      <c r="AB66" s="74">
        <f t="shared" si="8"/>
        <v>4.7310403557742342</v>
      </c>
      <c r="AC66" s="74">
        <f t="shared" si="9"/>
        <v>2.6493825992335718</v>
      </c>
      <c r="AD66" s="76">
        <f t="shared" si="10"/>
        <v>7.5696645692387756</v>
      </c>
      <c r="AE66" s="75">
        <f t="shared" si="11"/>
        <v>33.824053792471091</v>
      </c>
      <c r="AF66" s="74">
        <f t="shared" si="12"/>
        <v>27.150934746064898</v>
      </c>
      <c r="AG66" s="74">
        <f t="shared" si="13"/>
        <v>41.566909479904233</v>
      </c>
      <c r="AH66" s="74">
        <f t="shared" si="14"/>
        <v>32.397738271101829</v>
      </c>
      <c r="AI66" s="74">
        <f t="shared" si="15"/>
        <v>26.437776985380268</v>
      </c>
      <c r="AJ66" s="76">
        <f t="shared" si="16"/>
        <v>38.408639396872296</v>
      </c>
      <c r="AK66" s="75">
        <f t="shared" si="17"/>
        <v>29.910767876435514</v>
      </c>
      <c r="AL66" s="74">
        <f t="shared" si="18"/>
        <v>25.609219318954825</v>
      </c>
      <c r="AM66" s="74">
        <f t="shared" si="19"/>
        <v>34.732503701332483</v>
      </c>
      <c r="AN66" s="74">
        <f t="shared" si="20"/>
        <v>25.129046456724421</v>
      </c>
      <c r="AO66" s="74">
        <f t="shared" si="21"/>
        <v>21.987915649633869</v>
      </c>
      <c r="AP66" s="76">
        <f t="shared" si="22"/>
        <v>28.690328518266575</v>
      </c>
    </row>
    <row r="67" spans="1:42" x14ac:dyDescent="0.45">
      <c r="A67" s="79" t="s">
        <v>287</v>
      </c>
      <c r="B67" s="79" t="s">
        <v>83</v>
      </c>
      <c r="C67" s="110" t="s">
        <v>137</v>
      </c>
      <c r="D67" s="116">
        <v>59667</v>
      </c>
      <c r="E67" s="116">
        <v>47267</v>
      </c>
      <c r="F67" s="116">
        <v>96257</v>
      </c>
      <c r="G67" s="77">
        <v>160</v>
      </c>
      <c r="H67" s="73">
        <v>73</v>
      </c>
      <c r="I67" s="73">
        <v>419</v>
      </c>
      <c r="J67" s="73">
        <v>90</v>
      </c>
      <c r="K67" s="73">
        <v>51</v>
      </c>
      <c r="L67" s="82">
        <v>268</v>
      </c>
      <c r="M67" s="77">
        <v>739</v>
      </c>
      <c r="N67" s="73">
        <v>546</v>
      </c>
      <c r="O67" s="73">
        <v>1048</v>
      </c>
      <c r="P67" s="73">
        <v>823</v>
      </c>
      <c r="Q67" s="73">
        <v>601</v>
      </c>
      <c r="R67" s="82">
        <v>1150</v>
      </c>
      <c r="S67" s="77">
        <v>1275</v>
      </c>
      <c r="T67" s="73">
        <v>1000</v>
      </c>
      <c r="U67" s="73">
        <v>1647</v>
      </c>
      <c r="V67" s="73">
        <v>1241</v>
      </c>
      <c r="W67" s="73">
        <v>986</v>
      </c>
      <c r="X67" s="82">
        <v>1661</v>
      </c>
      <c r="Y67" s="75">
        <f t="shared" si="5"/>
        <v>2.6815492650879045</v>
      </c>
      <c r="Z67" s="74">
        <f t="shared" si="6"/>
        <v>1.2234568521963565</v>
      </c>
      <c r="AA67" s="74">
        <f t="shared" si="7"/>
        <v>7.0223071379489506</v>
      </c>
      <c r="AB67" s="74">
        <f t="shared" si="8"/>
        <v>1.5083714616119464</v>
      </c>
      <c r="AC67" s="74">
        <f t="shared" si="9"/>
        <v>0.85474382824676964</v>
      </c>
      <c r="AD67" s="76">
        <f t="shared" si="10"/>
        <v>4.4915950190222409</v>
      </c>
      <c r="AE67" s="75">
        <f t="shared" si="11"/>
        <v>15.634586497979562</v>
      </c>
      <c r="AF67" s="74">
        <f t="shared" si="12"/>
        <v>11.551399496477458</v>
      </c>
      <c r="AG67" s="74">
        <f t="shared" si="13"/>
        <v>22.171916982249773</v>
      </c>
      <c r="AH67" s="74">
        <f t="shared" si="14"/>
        <v>17.411724882053019</v>
      </c>
      <c r="AI67" s="74">
        <f t="shared" si="15"/>
        <v>12.715002009858887</v>
      </c>
      <c r="AJ67" s="76">
        <f t="shared" si="16"/>
        <v>24.329870734338968</v>
      </c>
      <c r="AK67" s="75">
        <f t="shared" si="17"/>
        <v>13.245789916577495</v>
      </c>
      <c r="AL67" s="74">
        <f t="shared" si="18"/>
        <v>10.388854836531369</v>
      </c>
      <c r="AM67" s="74">
        <f t="shared" si="19"/>
        <v>17.110443915767167</v>
      </c>
      <c r="AN67" s="74">
        <f t="shared" si="20"/>
        <v>12.892568852135428</v>
      </c>
      <c r="AO67" s="74">
        <f t="shared" si="21"/>
        <v>10.243410868819931</v>
      </c>
      <c r="AP67" s="76">
        <f t="shared" si="22"/>
        <v>17.255887883478604</v>
      </c>
    </row>
    <row r="68" spans="1:42" x14ac:dyDescent="0.45">
      <c r="A68" s="79" t="s">
        <v>288</v>
      </c>
      <c r="B68" s="79" t="s">
        <v>83</v>
      </c>
      <c r="C68" s="110" t="s">
        <v>143</v>
      </c>
      <c r="D68" s="116">
        <v>20698</v>
      </c>
      <c r="E68" s="116">
        <v>25067</v>
      </c>
      <c r="F68" s="116">
        <v>83759</v>
      </c>
      <c r="G68" s="77">
        <v>73</v>
      </c>
      <c r="H68" s="73">
        <v>34</v>
      </c>
      <c r="I68" s="73">
        <v>197</v>
      </c>
      <c r="J68" s="73">
        <v>41</v>
      </c>
      <c r="K68" s="73">
        <v>24</v>
      </c>
      <c r="L68" s="82">
        <v>109</v>
      </c>
      <c r="M68" s="77">
        <v>358</v>
      </c>
      <c r="N68" s="73">
        <v>218</v>
      </c>
      <c r="O68" s="73">
        <v>578</v>
      </c>
      <c r="P68" s="73">
        <v>290</v>
      </c>
      <c r="Q68" s="73">
        <v>193</v>
      </c>
      <c r="R68" s="82">
        <v>462</v>
      </c>
      <c r="S68" s="77">
        <v>599</v>
      </c>
      <c r="T68" s="73">
        <v>378</v>
      </c>
      <c r="U68" s="73">
        <v>829</v>
      </c>
      <c r="V68" s="73">
        <v>555</v>
      </c>
      <c r="W68" s="73">
        <v>393</v>
      </c>
      <c r="X68" s="82">
        <v>761</v>
      </c>
      <c r="Y68" s="75">
        <f t="shared" si="5"/>
        <v>3.5269108126389024</v>
      </c>
      <c r="Z68" s="74">
        <f t="shared" si="6"/>
        <v>1.6426707894482557</v>
      </c>
      <c r="AA68" s="74">
        <f t="shared" si="7"/>
        <v>9.5178278094501891</v>
      </c>
      <c r="AB68" s="74">
        <f t="shared" si="8"/>
        <v>1.9808677166876028</v>
      </c>
      <c r="AC68" s="74">
        <f t="shared" si="9"/>
        <v>1.1595323219634748</v>
      </c>
      <c r="AD68" s="76">
        <f t="shared" si="10"/>
        <v>5.2662092955841144</v>
      </c>
      <c r="AE68" s="75">
        <f t="shared" si="11"/>
        <v>14.281724977061476</v>
      </c>
      <c r="AF68" s="74">
        <f t="shared" si="12"/>
        <v>8.6966928631268203</v>
      </c>
      <c r="AG68" s="74">
        <f t="shared" si="13"/>
        <v>23.058204013244506</v>
      </c>
      <c r="AH68" s="74">
        <f t="shared" si="14"/>
        <v>11.568995093150358</v>
      </c>
      <c r="AI68" s="74">
        <f t="shared" si="15"/>
        <v>7.6993656999242033</v>
      </c>
      <c r="AJ68" s="76">
        <f t="shared" si="16"/>
        <v>18.430605975984363</v>
      </c>
      <c r="AK68" s="75">
        <f t="shared" si="17"/>
        <v>7.1514702897599065</v>
      </c>
      <c r="AL68" s="74">
        <f t="shared" si="18"/>
        <v>4.5129478623192734</v>
      </c>
      <c r="AM68" s="74">
        <f t="shared" si="19"/>
        <v>9.8974438567795691</v>
      </c>
      <c r="AN68" s="74">
        <f t="shared" si="20"/>
        <v>6.6261536073735359</v>
      </c>
      <c r="AO68" s="74">
        <f t="shared" si="21"/>
        <v>4.6920330949509905</v>
      </c>
      <c r="AP68" s="76">
        <f t="shared" si="22"/>
        <v>9.0855908021824519</v>
      </c>
    </row>
    <row r="69" spans="1:42" x14ac:dyDescent="0.45">
      <c r="A69" s="79" t="s">
        <v>289</v>
      </c>
      <c r="B69" s="79" t="s">
        <v>83</v>
      </c>
      <c r="C69" s="110" t="s">
        <v>146</v>
      </c>
      <c r="D69" s="116">
        <v>31756</v>
      </c>
      <c r="E69" s="116">
        <v>33005</v>
      </c>
      <c r="F69" s="116">
        <v>129467</v>
      </c>
      <c r="G69" s="77">
        <v>147</v>
      </c>
      <c r="H69" s="73">
        <v>57</v>
      </c>
      <c r="I69" s="73">
        <v>353</v>
      </c>
      <c r="J69" s="73">
        <v>77</v>
      </c>
      <c r="K69" s="73">
        <v>50</v>
      </c>
      <c r="L69" s="82">
        <v>159</v>
      </c>
      <c r="M69" s="77">
        <v>556</v>
      </c>
      <c r="N69" s="73">
        <v>310</v>
      </c>
      <c r="O69" s="73">
        <v>1009</v>
      </c>
      <c r="P69" s="73">
        <v>419</v>
      </c>
      <c r="Q69" s="73">
        <v>294</v>
      </c>
      <c r="R69" s="82">
        <v>629</v>
      </c>
      <c r="S69" s="77">
        <v>952</v>
      </c>
      <c r="T69" s="73">
        <v>568</v>
      </c>
      <c r="U69" s="73">
        <v>1361</v>
      </c>
      <c r="V69" s="73">
        <v>790</v>
      </c>
      <c r="W69" s="73">
        <v>567</v>
      </c>
      <c r="X69" s="82">
        <v>1021</v>
      </c>
      <c r="Y69" s="75">
        <f t="shared" si="5"/>
        <v>4.6290464794054671</v>
      </c>
      <c r="Z69" s="74">
        <f t="shared" si="6"/>
        <v>1.7949363899735482</v>
      </c>
      <c r="AA69" s="74">
        <f t="shared" si="7"/>
        <v>11.116009572994081</v>
      </c>
      <c r="AB69" s="74">
        <f t="shared" si="8"/>
        <v>2.4247386320695301</v>
      </c>
      <c r="AC69" s="74">
        <f t="shared" si="9"/>
        <v>1.5745056052399546</v>
      </c>
      <c r="AD69" s="76">
        <f t="shared" si="10"/>
        <v>5.0069278246630562</v>
      </c>
      <c r="AE69" s="75">
        <f t="shared" si="11"/>
        <v>16.845932434479625</v>
      </c>
      <c r="AF69" s="74">
        <f t="shared" si="12"/>
        <v>9.3925162854113005</v>
      </c>
      <c r="AG69" s="74">
        <f t="shared" si="13"/>
        <v>30.571125587032267</v>
      </c>
      <c r="AH69" s="74">
        <f t="shared" si="14"/>
        <v>12.695046205120436</v>
      </c>
      <c r="AI69" s="74">
        <f t="shared" si="15"/>
        <v>8.9077412513255556</v>
      </c>
      <c r="AJ69" s="76">
        <f t="shared" si="16"/>
        <v>19.057718527495833</v>
      </c>
      <c r="AK69" s="75">
        <f t="shared" si="17"/>
        <v>7.3532251461762455</v>
      </c>
      <c r="AL69" s="74">
        <f t="shared" si="18"/>
        <v>4.3872183645253235</v>
      </c>
      <c r="AM69" s="74">
        <f t="shared" si="19"/>
        <v>10.512331327674232</v>
      </c>
      <c r="AN69" s="74">
        <f t="shared" si="20"/>
        <v>6.1019410351672629</v>
      </c>
      <c r="AO69" s="74">
        <f t="shared" si="21"/>
        <v>4.379494388531441</v>
      </c>
      <c r="AP69" s="76">
        <f t="shared" si="22"/>
        <v>7.8861794897541451</v>
      </c>
    </row>
    <row r="70" spans="1:42" x14ac:dyDescent="0.45">
      <c r="A70" s="79" t="s">
        <v>290</v>
      </c>
      <c r="B70" s="79" t="s">
        <v>83</v>
      </c>
      <c r="C70" s="110" t="s">
        <v>157</v>
      </c>
      <c r="D70" s="116">
        <v>15268</v>
      </c>
      <c r="E70" s="116">
        <v>15689</v>
      </c>
      <c r="F70" s="116">
        <v>52140</v>
      </c>
      <c r="G70" s="77">
        <v>61</v>
      </c>
      <c r="H70" s="73">
        <v>24</v>
      </c>
      <c r="I70" s="73">
        <v>132</v>
      </c>
      <c r="J70" s="73">
        <v>43</v>
      </c>
      <c r="K70" s="73">
        <v>18</v>
      </c>
      <c r="L70" s="82">
        <v>86</v>
      </c>
      <c r="M70" s="77">
        <v>270</v>
      </c>
      <c r="N70" s="73">
        <v>189</v>
      </c>
      <c r="O70" s="73">
        <v>383</v>
      </c>
      <c r="P70" s="73">
        <v>260</v>
      </c>
      <c r="Q70" s="73">
        <v>169</v>
      </c>
      <c r="R70" s="82">
        <v>361</v>
      </c>
      <c r="S70" s="77">
        <v>587</v>
      </c>
      <c r="T70" s="73">
        <v>443</v>
      </c>
      <c r="U70" s="73">
        <v>725</v>
      </c>
      <c r="V70" s="73">
        <v>556</v>
      </c>
      <c r="W70" s="73">
        <v>427</v>
      </c>
      <c r="X70" s="82">
        <v>691</v>
      </c>
      <c r="Y70" s="75">
        <f t="shared" si="5"/>
        <v>3.9952842546502487</v>
      </c>
      <c r="Z70" s="74">
        <f t="shared" si="6"/>
        <v>1.5719151165837044</v>
      </c>
      <c r="AA70" s="74">
        <f t="shared" si="7"/>
        <v>8.6455331412103753</v>
      </c>
      <c r="AB70" s="74">
        <f t="shared" si="8"/>
        <v>2.8163479172124704</v>
      </c>
      <c r="AC70" s="74">
        <f t="shared" si="9"/>
        <v>1.1789363374377784</v>
      </c>
      <c r="AD70" s="76">
        <f t="shared" si="10"/>
        <v>5.6326958344249407</v>
      </c>
      <c r="AE70" s="75">
        <f t="shared" si="11"/>
        <v>17.20950984766397</v>
      </c>
      <c r="AF70" s="74">
        <f t="shared" si="12"/>
        <v>12.046656893364778</v>
      </c>
      <c r="AG70" s="74">
        <f t="shared" si="13"/>
        <v>24.412008413538146</v>
      </c>
      <c r="AH70" s="74">
        <f t="shared" si="14"/>
        <v>16.572120594046783</v>
      </c>
      <c r="AI70" s="74">
        <f t="shared" si="15"/>
        <v>10.771878386130409</v>
      </c>
      <c r="AJ70" s="76">
        <f t="shared" si="16"/>
        <v>23.009752055580343</v>
      </c>
      <c r="AK70" s="75">
        <f t="shared" si="17"/>
        <v>11.258151131568852</v>
      </c>
      <c r="AL70" s="74">
        <f t="shared" si="18"/>
        <v>8.4963559647103963</v>
      </c>
      <c r="AM70" s="74">
        <f t="shared" si="19"/>
        <v>13.904871499808207</v>
      </c>
      <c r="AN70" s="74">
        <f t="shared" si="20"/>
        <v>10.663598005370158</v>
      </c>
      <c r="AO70" s="74">
        <f t="shared" si="21"/>
        <v>8.1894898350594545</v>
      </c>
      <c r="AP70" s="76">
        <f t="shared" si="22"/>
        <v>13.252780974299963</v>
      </c>
    </row>
    <row r="71" spans="1:42" x14ac:dyDescent="0.45">
      <c r="A71" s="79" t="s">
        <v>291</v>
      </c>
      <c r="B71" s="79" t="s">
        <v>83</v>
      </c>
      <c r="C71" s="110" t="s">
        <v>171</v>
      </c>
      <c r="D71" s="116">
        <v>16795</v>
      </c>
      <c r="E71" s="116">
        <v>18630</v>
      </c>
      <c r="F71" s="116">
        <v>59547</v>
      </c>
      <c r="G71" s="77">
        <v>58</v>
      </c>
      <c r="H71" s="73">
        <v>23</v>
      </c>
      <c r="I71" s="73">
        <v>136</v>
      </c>
      <c r="J71" s="73">
        <v>28</v>
      </c>
      <c r="K71" s="73">
        <v>18</v>
      </c>
      <c r="L71" s="82">
        <v>66</v>
      </c>
      <c r="M71" s="77">
        <v>255</v>
      </c>
      <c r="N71" s="73">
        <v>180</v>
      </c>
      <c r="O71" s="73">
        <v>408</v>
      </c>
      <c r="P71" s="73">
        <v>217</v>
      </c>
      <c r="Q71" s="73">
        <v>165</v>
      </c>
      <c r="R71" s="82">
        <v>327</v>
      </c>
      <c r="S71" s="77">
        <v>424</v>
      </c>
      <c r="T71" s="73">
        <v>316</v>
      </c>
      <c r="U71" s="73">
        <v>590</v>
      </c>
      <c r="V71" s="73">
        <v>388</v>
      </c>
      <c r="W71" s="73">
        <v>312</v>
      </c>
      <c r="X71" s="82">
        <v>505</v>
      </c>
      <c r="Y71" s="75">
        <f t="shared" si="5"/>
        <v>3.4534087526049415</v>
      </c>
      <c r="Z71" s="74">
        <f t="shared" si="6"/>
        <v>1.3694551949985114</v>
      </c>
      <c r="AA71" s="74">
        <f t="shared" si="7"/>
        <v>8.097648109556415</v>
      </c>
      <c r="AB71" s="74">
        <f t="shared" si="8"/>
        <v>1.6671628460851444</v>
      </c>
      <c r="AC71" s="74">
        <f t="shared" si="9"/>
        <v>1.0717475439118784</v>
      </c>
      <c r="AD71" s="76">
        <f t="shared" si="10"/>
        <v>3.9297409943435548</v>
      </c>
      <c r="AE71" s="75">
        <f t="shared" si="11"/>
        <v>13.687600644122384</v>
      </c>
      <c r="AF71" s="74">
        <f t="shared" si="12"/>
        <v>9.6618357487922708</v>
      </c>
      <c r="AG71" s="74">
        <f t="shared" si="13"/>
        <v>21.900161030595811</v>
      </c>
      <c r="AH71" s="74">
        <f t="shared" si="14"/>
        <v>11.647879763821793</v>
      </c>
      <c r="AI71" s="74">
        <f t="shared" si="15"/>
        <v>8.8566827697262482</v>
      </c>
      <c r="AJ71" s="76">
        <f t="shared" si="16"/>
        <v>17.552334943639291</v>
      </c>
      <c r="AK71" s="75">
        <f t="shared" si="17"/>
        <v>7.1204258820763426</v>
      </c>
      <c r="AL71" s="74">
        <f t="shared" si="18"/>
        <v>5.3067324970191621</v>
      </c>
      <c r="AM71" s="74">
        <f t="shared" si="19"/>
        <v>9.9081397887383069</v>
      </c>
      <c r="AN71" s="74">
        <f t="shared" si="20"/>
        <v>6.5158614203906158</v>
      </c>
      <c r="AO71" s="74">
        <f t="shared" si="21"/>
        <v>5.2395586679429691</v>
      </c>
      <c r="AP71" s="76">
        <f t="shared" si="22"/>
        <v>8.4806959208692305</v>
      </c>
    </row>
    <row r="72" spans="1:42" x14ac:dyDescent="0.45">
      <c r="A72" s="79" t="s">
        <v>292</v>
      </c>
      <c r="B72" s="79" t="s">
        <v>83</v>
      </c>
      <c r="C72" s="110" t="s">
        <v>178</v>
      </c>
      <c r="D72" s="116">
        <v>23579</v>
      </c>
      <c r="E72" s="116">
        <v>25791</v>
      </c>
      <c r="F72" s="116">
        <v>75890</v>
      </c>
      <c r="G72" s="77">
        <v>151</v>
      </c>
      <c r="H72" s="73">
        <v>50</v>
      </c>
      <c r="I72" s="73">
        <v>264</v>
      </c>
      <c r="J72" s="73">
        <v>98</v>
      </c>
      <c r="K72" s="73">
        <v>41</v>
      </c>
      <c r="L72" s="82">
        <v>165</v>
      </c>
      <c r="M72" s="77">
        <v>535</v>
      </c>
      <c r="N72" s="73">
        <v>416</v>
      </c>
      <c r="O72" s="73">
        <v>707</v>
      </c>
      <c r="P72" s="73">
        <v>535</v>
      </c>
      <c r="Q72" s="73">
        <v>417</v>
      </c>
      <c r="R72" s="82">
        <v>737</v>
      </c>
      <c r="S72" s="77">
        <v>1039</v>
      </c>
      <c r="T72" s="73">
        <v>845</v>
      </c>
      <c r="U72" s="73">
        <v>1225</v>
      </c>
      <c r="V72" s="73">
        <v>971</v>
      </c>
      <c r="W72" s="73">
        <v>809</v>
      </c>
      <c r="X72" s="82">
        <v>1284</v>
      </c>
      <c r="Y72" s="75">
        <f t="shared" si="5"/>
        <v>6.4040035624920479</v>
      </c>
      <c r="Z72" s="74">
        <f t="shared" si="6"/>
        <v>2.1205309809576316</v>
      </c>
      <c r="AA72" s="74">
        <f t="shared" si="7"/>
        <v>11.196403579456296</v>
      </c>
      <c r="AB72" s="74">
        <f t="shared" si="8"/>
        <v>4.1562407226769587</v>
      </c>
      <c r="AC72" s="74">
        <f t="shared" si="9"/>
        <v>1.7388354043852581</v>
      </c>
      <c r="AD72" s="76">
        <f t="shared" si="10"/>
        <v>6.997752237160185</v>
      </c>
      <c r="AE72" s="75">
        <f t="shared" si="11"/>
        <v>20.743670272575702</v>
      </c>
      <c r="AF72" s="74">
        <f t="shared" si="12"/>
        <v>16.129657632507467</v>
      </c>
      <c r="AG72" s="74">
        <f t="shared" si="13"/>
        <v>27.412663332170137</v>
      </c>
      <c r="AH72" s="74">
        <f t="shared" si="14"/>
        <v>20.743670272575702</v>
      </c>
      <c r="AI72" s="74">
        <f t="shared" si="15"/>
        <v>16.168430847970225</v>
      </c>
      <c r="AJ72" s="76">
        <f t="shared" si="16"/>
        <v>28.575859796052885</v>
      </c>
      <c r="AK72" s="75">
        <f t="shared" si="17"/>
        <v>13.690868362103044</v>
      </c>
      <c r="AL72" s="74">
        <f t="shared" si="18"/>
        <v>11.134536829621821</v>
      </c>
      <c r="AM72" s="74">
        <f t="shared" si="19"/>
        <v>16.141784161286072</v>
      </c>
      <c r="AN72" s="74">
        <f t="shared" si="20"/>
        <v>12.794834629068388</v>
      </c>
      <c r="AO72" s="74">
        <f t="shared" si="21"/>
        <v>10.660166029779944</v>
      </c>
      <c r="AP72" s="76">
        <f t="shared" si="22"/>
        <v>16.919225194360255</v>
      </c>
    </row>
    <row r="73" spans="1:42" x14ac:dyDescent="0.45">
      <c r="A73" s="79" t="s">
        <v>293</v>
      </c>
      <c r="B73" s="79" t="s">
        <v>83</v>
      </c>
      <c r="C73" s="110" t="s">
        <v>181</v>
      </c>
      <c r="D73" s="116">
        <v>34723</v>
      </c>
      <c r="E73" s="116">
        <v>36151</v>
      </c>
      <c r="F73" s="116">
        <v>108596</v>
      </c>
      <c r="G73" s="77">
        <v>107</v>
      </c>
      <c r="H73" s="73">
        <v>40</v>
      </c>
      <c r="I73" s="73">
        <v>309</v>
      </c>
      <c r="J73" s="73">
        <v>60</v>
      </c>
      <c r="K73" s="73">
        <v>28</v>
      </c>
      <c r="L73" s="82">
        <v>167</v>
      </c>
      <c r="M73" s="77">
        <v>606</v>
      </c>
      <c r="N73" s="73">
        <v>409</v>
      </c>
      <c r="O73" s="73">
        <v>955</v>
      </c>
      <c r="P73" s="73">
        <v>553</v>
      </c>
      <c r="Q73" s="73">
        <v>370</v>
      </c>
      <c r="R73" s="82">
        <v>856</v>
      </c>
      <c r="S73" s="77">
        <v>939</v>
      </c>
      <c r="T73" s="73">
        <v>596</v>
      </c>
      <c r="U73" s="73">
        <v>1300</v>
      </c>
      <c r="V73" s="73">
        <v>880</v>
      </c>
      <c r="W73" s="73">
        <v>643</v>
      </c>
      <c r="X73" s="82">
        <v>1231</v>
      </c>
      <c r="Y73" s="75">
        <f t="shared" ref="Y73:Y135" si="23">G73/$D73*1000</f>
        <v>3.0815309737061889</v>
      </c>
      <c r="Z73" s="74">
        <f t="shared" ref="Z73:Z135" si="24">H73/$D73*1000</f>
        <v>1.1519741957780145</v>
      </c>
      <c r="AA73" s="74">
        <f t="shared" ref="AA73:AA135" si="25">I73/$D73*1000</f>
        <v>8.8990006623851627</v>
      </c>
      <c r="AB73" s="74">
        <f t="shared" ref="AB73:AB135" si="26">J73/$D73*1000</f>
        <v>1.7279612936670217</v>
      </c>
      <c r="AC73" s="74">
        <f t="shared" ref="AC73:AC135" si="27">K73/$D73*1000</f>
        <v>0.80638193704461025</v>
      </c>
      <c r="AD73" s="76">
        <f t="shared" ref="AD73:AD135" si="28">L73/$D73*1000</f>
        <v>4.8094922673732103</v>
      </c>
      <c r="AE73" s="75">
        <f t="shared" ref="AE73:AE135" si="29">M73/$E73*1000</f>
        <v>16.763021769798897</v>
      </c>
      <c r="AF73" s="74">
        <f t="shared" ref="AF73:AF135" si="30">N73/$E73*1000</f>
        <v>11.313656607009488</v>
      </c>
      <c r="AG73" s="74">
        <f t="shared" ref="AG73:AG135" si="31">O73/$E73*1000</f>
        <v>26.416973251085725</v>
      </c>
      <c r="AH73" s="74">
        <f t="shared" ref="AH73:AH135" si="32">P73/$E73*1000</f>
        <v>15.296948908743881</v>
      </c>
      <c r="AI73" s="74">
        <f t="shared" ref="AI73:AI135" si="33">Q73/$E73*1000</f>
        <v>10.234848275289757</v>
      </c>
      <c r="AJ73" s="76">
        <f t="shared" ref="AJ73:AJ135" si="34">R73/$E73*1000</f>
        <v>23.678459793643331</v>
      </c>
      <c r="AK73" s="75">
        <f t="shared" ref="AK73:AK135" si="35">S73/$F73*1000</f>
        <v>8.6467273196066152</v>
      </c>
      <c r="AL73" s="74">
        <f t="shared" ref="AL73:AL135" si="36">T73/$F73*1000</f>
        <v>5.4882316107407272</v>
      </c>
      <c r="AM73" s="74">
        <f t="shared" ref="AM73:AM135" si="37">U73/$F73*1000</f>
        <v>11.970974989870713</v>
      </c>
      <c r="AN73" s="74">
        <f t="shared" ref="AN73:AN135" si="38">V73/$F73*1000</f>
        <v>8.1034292239124834</v>
      </c>
      <c r="AO73" s="74">
        <f t="shared" ref="AO73:AO135" si="39">W73/$F73*1000</f>
        <v>5.9210283988360528</v>
      </c>
      <c r="AP73" s="76">
        <f t="shared" ref="AP73:AP135" si="40">X73/$F73*1000</f>
        <v>11.335592471177577</v>
      </c>
    </row>
    <row r="74" spans="1:42" x14ac:dyDescent="0.45">
      <c r="A74" s="79" t="s">
        <v>295</v>
      </c>
      <c r="B74" s="79" t="s">
        <v>62</v>
      </c>
      <c r="C74" s="110" t="s">
        <v>61</v>
      </c>
      <c r="D74" s="116">
        <v>19135</v>
      </c>
      <c r="E74" s="116">
        <v>20627</v>
      </c>
      <c r="F74" s="116">
        <v>55163</v>
      </c>
      <c r="G74" s="77">
        <v>91</v>
      </c>
      <c r="H74" s="73">
        <v>24</v>
      </c>
      <c r="I74" s="73">
        <v>227</v>
      </c>
      <c r="J74" s="73">
        <v>28</v>
      </c>
      <c r="K74" s="73">
        <v>13</v>
      </c>
      <c r="L74" s="82">
        <v>75</v>
      </c>
      <c r="M74" s="77">
        <v>435</v>
      </c>
      <c r="N74" s="73">
        <v>301</v>
      </c>
      <c r="O74" s="73">
        <v>659</v>
      </c>
      <c r="P74" s="73">
        <v>286</v>
      </c>
      <c r="Q74" s="73">
        <v>192</v>
      </c>
      <c r="R74" s="82">
        <v>388</v>
      </c>
      <c r="S74" s="77">
        <v>1262</v>
      </c>
      <c r="T74" s="73">
        <v>1024</v>
      </c>
      <c r="U74" s="73">
        <v>1748</v>
      </c>
      <c r="V74" s="73">
        <v>880</v>
      </c>
      <c r="W74" s="73">
        <v>724</v>
      </c>
      <c r="X74" s="82">
        <v>1043</v>
      </c>
      <c r="Y74" s="75">
        <f t="shared" si="23"/>
        <v>4.7556833028481842</v>
      </c>
      <c r="Z74" s="74">
        <f t="shared" si="24"/>
        <v>1.2542461458061145</v>
      </c>
      <c r="AA74" s="74">
        <f t="shared" si="25"/>
        <v>11.863078129082831</v>
      </c>
      <c r="AB74" s="74">
        <f t="shared" si="26"/>
        <v>1.4632871701071335</v>
      </c>
      <c r="AC74" s="74">
        <f t="shared" si="27"/>
        <v>0.679383328978312</v>
      </c>
      <c r="AD74" s="76">
        <f t="shared" si="28"/>
        <v>3.9195192056441073</v>
      </c>
      <c r="AE74" s="75">
        <f t="shared" si="29"/>
        <v>21.088864110146893</v>
      </c>
      <c r="AF74" s="74">
        <f t="shared" si="30"/>
        <v>14.592524361274059</v>
      </c>
      <c r="AG74" s="74">
        <f t="shared" si="31"/>
        <v>31.948417123188058</v>
      </c>
      <c r="AH74" s="74">
        <f t="shared" si="32"/>
        <v>13.865322150579338</v>
      </c>
      <c r="AI74" s="74">
        <f t="shared" si="33"/>
        <v>9.308188296892423</v>
      </c>
      <c r="AJ74" s="76">
        <f t="shared" si="34"/>
        <v>18.81029718330344</v>
      </c>
      <c r="AK74" s="75">
        <f t="shared" si="35"/>
        <v>22.877653499628373</v>
      </c>
      <c r="AL74" s="74">
        <f t="shared" si="36"/>
        <v>18.563167340427459</v>
      </c>
      <c r="AM74" s="74">
        <f t="shared" si="37"/>
        <v>31.687906749089063</v>
      </c>
      <c r="AN74" s="74">
        <f t="shared" si="38"/>
        <v>15.952721933179848</v>
      </c>
      <c r="AO74" s="74">
        <f t="shared" si="39"/>
        <v>13.124739408661602</v>
      </c>
      <c r="AP74" s="76">
        <f t="shared" si="40"/>
        <v>18.907601109439298</v>
      </c>
    </row>
    <row r="75" spans="1:42" x14ac:dyDescent="0.45">
      <c r="A75" s="79" t="s">
        <v>296</v>
      </c>
      <c r="B75" s="79" t="s">
        <v>62</v>
      </c>
      <c r="C75" s="110" t="s">
        <v>63</v>
      </c>
      <c r="D75" s="116">
        <v>16114</v>
      </c>
      <c r="E75" s="116">
        <v>16967</v>
      </c>
      <c r="F75" s="116">
        <v>54415</v>
      </c>
      <c r="G75" s="77">
        <v>110</v>
      </c>
      <c r="H75" s="73">
        <v>28</v>
      </c>
      <c r="I75" s="73">
        <v>196</v>
      </c>
      <c r="J75" s="73">
        <v>67</v>
      </c>
      <c r="K75" s="73">
        <v>24</v>
      </c>
      <c r="L75" s="82">
        <v>118</v>
      </c>
      <c r="M75" s="77">
        <v>372</v>
      </c>
      <c r="N75" s="73">
        <v>278</v>
      </c>
      <c r="O75" s="73">
        <v>496</v>
      </c>
      <c r="P75" s="73">
        <v>333</v>
      </c>
      <c r="Q75" s="73">
        <v>244</v>
      </c>
      <c r="R75" s="82">
        <v>441</v>
      </c>
      <c r="S75" s="77">
        <v>1570</v>
      </c>
      <c r="T75" s="73">
        <v>1349</v>
      </c>
      <c r="U75" s="73">
        <v>1860</v>
      </c>
      <c r="V75" s="73">
        <v>1402</v>
      </c>
      <c r="W75" s="73">
        <v>1229</v>
      </c>
      <c r="X75" s="82">
        <v>1707</v>
      </c>
      <c r="Y75" s="75">
        <f t="shared" si="23"/>
        <v>6.8263621695420129</v>
      </c>
      <c r="Z75" s="74">
        <f t="shared" si="24"/>
        <v>1.737619461337967</v>
      </c>
      <c r="AA75" s="74">
        <f t="shared" si="25"/>
        <v>12.16333622936577</v>
      </c>
      <c r="AB75" s="74">
        <f t="shared" si="26"/>
        <v>4.1578751396301357</v>
      </c>
      <c r="AC75" s="74">
        <f t="shared" si="27"/>
        <v>1.4893881097182573</v>
      </c>
      <c r="AD75" s="76">
        <f t="shared" si="28"/>
        <v>7.3228248727814327</v>
      </c>
      <c r="AE75" s="75">
        <f t="shared" si="29"/>
        <v>21.924913066540935</v>
      </c>
      <c r="AF75" s="74">
        <f t="shared" si="30"/>
        <v>16.384746861554785</v>
      </c>
      <c r="AG75" s="74">
        <f t="shared" si="31"/>
        <v>29.233217422054576</v>
      </c>
      <c r="AH75" s="74">
        <f t="shared" si="32"/>
        <v>19.62633347085519</v>
      </c>
      <c r="AI75" s="74">
        <f t="shared" si="33"/>
        <v>14.380856957623623</v>
      </c>
      <c r="AJ75" s="76">
        <f t="shared" si="34"/>
        <v>25.99163081275417</v>
      </c>
      <c r="AK75" s="75">
        <f t="shared" si="35"/>
        <v>28.852338509602134</v>
      </c>
      <c r="AL75" s="74">
        <f t="shared" si="36"/>
        <v>24.790958375447946</v>
      </c>
      <c r="AM75" s="74">
        <f t="shared" si="37"/>
        <v>34.18175135532482</v>
      </c>
      <c r="AN75" s="74">
        <f t="shared" si="38"/>
        <v>25.764954516217955</v>
      </c>
      <c r="AO75" s="74">
        <f t="shared" si="39"/>
        <v>22.585684094459246</v>
      </c>
      <c r="AP75" s="76">
        <f t="shared" si="40"/>
        <v>31.370026647064229</v>
      </c>
    </row>
    <row r="76" spans="1:42" x14ac:dyDescent="0.45">
      <c r="A76" s="79" t="s">
        <v>298</v>
      </c>
      <c r="B76" s="79" t="s">
        <v>62</v>
      </c>
      <c r="C76" s="110" t="s">
        <v>64</v>
      </c>
      <c r="D76" s="116">
        <v>34377</v>
      </c>
      <c r="E76" s="116">
        <v>37781</v>
      </c>
      <c r="F76" s="116">
        <v>107192</v>
      </c>
      <c r="G76" s="77">
        <v>149</v>
      </c>
      <c r="H76" s="73">
        <v>40</v>
      </c>
      <c r="I76" s="73">
        <v>323</v>
      </c>
      <c r="J76" s="73">
        <v>78</v>
      </c>
      <c r="K76" s="73">
        <v>25</v>
      </c>
      <c r="L76" s="82">
        <v>173</v>
      </c>
      <c r="M76" s="77">
        <v>516</v>
      </c>
      <c r="N76" s="73">
        <v>314</v>
      </c>
      <c r="O76" s="73">
        <v>785</v>
      </c>
      <c r="P76" s="73">
        <v>418</v>
      </c>
      <c r="Q76" s="73">
        <v>276</v>
      </c>
      <c r="R76" s="82">
        <v>615</v>
      </c>
      <c r="S76" s="77">
        <v>1575</v>
      </c>
      <c r="T76" s="73">
        <v>1157</v>
      </c>
      <c r="U76" s="73">
        <v>2009</v>
      </c>
      <c r="V76" s="73">
        <v>1404</v>
      </c>
      <c r="W76" s="73">
        <v>1098</v>
      </c>
      <c r="X76" s="82">
        <v>1698</v>
      </c>
      <c r="Y76" s="75">
        <f t="shared" si="23"/>
        <v>4.334293277482038</v>
      </c>
      <c r="Z76" s="74">
        <f t="shared" si="24"/>
        <v>1.1635686650958488</v>
      </c>
      <c r="AA76" s="74">
        <f t="shared" si="25"/>
        <v>9.3958169706489816</v>
      </c>
      <c r="AB76" s="74">
        <f t="shared" si="26"/>
        <v>2.2689588969369057</v>
      </c>
      <c r="AC76" s="74">
        <f t="shared" si="27"/>
        <v>0.72723041568490554</v>
      </c>
      <c r="AD76" s="76">
        <f t="shared" si="28"/>
        <v>5.0324344765395468</v>
      </c>
      <c r="AE76" s="75">
        <f t="shared" si="29"/>
        <v>13.657658611471374</v>
      </c>
      <c r="AF76" s="74">
        <f t="shared" si="30"/>
        <v>8.3110558217093242</v>
      </c>
      <c r="AG76" s="74">
        <f t="shared" si="31"/>
        <v>20.777639554273311</v>
      </c>
      <c r="AH76" s="74">
        <f t="shared" si="32"/>
        <v>11.063762208517508</v>
      </c>
      <c r="AI76" s="74">
        <f t="shared" si="33"/>
        <v>7.3052592572986423</v>
      </c>
      <c r="AJ76" s="76">
        <f t="shared" si="34"/>
        <v>16.278023345067627</v>
      </c>
      <c r="AK76" s="75">
        <f t="shared" si="35"/>
        <v>14.69326069109635</v>
      </c>
      <c r="AL76" s="74">
        <f t="shared" si="36"/>
        <v>10.793715948951414</v>
      </c>
      <c r="AM76" s="74">
        <f t="shared" si="37"/>
        <v>18.742070303754012</v>
      </c>
      <c r="AN76" s="74">
        <f t="shared" si="38"/>
        <v>13.097992387491605</v>
      </c>
      <c r="AO76" s="74">
        <f t="shared" si="39"/>
        <v>10.243301738935742</v>
      </c>
      <c r="AP76" s="76">
        <f t="shared" si="40"/>
        <v>15.840734383162923</v>
      </c>
    </row>
    <row r="77" spans="1:42" x14ac:dyDescent="0.45">
      <c r="A77" s="79" t="s">
        <v>299</v>
      </c>
      <c r="B77" s="79" t="s">
        <v>62</v>
      </c>
      <c r="C77" s="110" t="s">
        <v>74</v>
      </c>
      <c r="D77" s="116">
        <v>20708</v>
      </c>
      <c r="E77" s="116">
        <v>24281</v>
      </c>
      <c r="F77" s="116">
        <v>73601</v>
      </c>
      <c r="G77" s="77">
        <v>129</v>
      </c>
      <c r="H77" s="73">
        <v>30</v>
      </c>
      <c r="I77" s="73">
        <v>287</v>
      </c>
      <c r="J77" s="73">
        <v>60</v>
      </c>
      <c r="K77" s="73">
        <v>13</v>
      </c>
      <c r="L77" s="82">
        <v>132</v>
      </c>
      <c r="M77" s="77">
        <v>284</v>
      </c>
      <c r="N77" s="73">
        <v>136</v>
      </c>
      <c r="O77" s="73">
        <v>483</v>
      </c>
      <c r="P77" s="73">
        <v>156</v>
      </c>
      <c r="Q77" s="73">
        <v>89</v>
      </c>
      <c r="R77" s="82">
        <v>304</v>
      </c>
      <c r="S77" s="77">
        <v>772</v>
      </c>
      <c r="T77" s="73">
        <v>533</v>
      </c>
      <c r="U77" s="73">
        <v>1038</v>
      </c>
      <c r="V77" s="73">
        <v>576</v>
      </c>
      <c r="W77" s="73">
        <v>400</v>
      </c>
      <c r="X77" s="82">
        <v>789</v>
      </c>
      <c r="Y77" s="75">
        <f t="shared" si="23"/>
        <v>6.2294765308093494</v>
      </c>
      <c r="Z77" s="74">
        <f t="shared" si="24"/>
        <v>1.4487154722812441</v>
      </c>
      <c r="AA77" s="74">
        <f t="shared" si="25"/>
        <v>13.859378018157235</v>
      </c>
      <c r="AB77" s="74">
        <f t="shared" si="26"/>
        <v>2.8974309445624882</v>
      </c>
      <c r="AC77" s="74">
        <f t="shared" si="27"/>
        <v>0.62777670465520574</v>
      </c>
      <c r="AD77" s="76">
        <f t="shared" si="28"/>
        <v>6.3743480780374737</v>
      </c>
      <c r="AE77" s="75">
        <f t="shared" si="29"/>
        <v>11.696388122400231</v>
      </c>
      <c r="AF77" s="74">
        <f t="shared" si="30"/>
        <v>5.6010872698818002</v>
      </c>
      <c r="AG77" s="74">
        <f t="shared" si="31"/>
        <v>19.892096701124338</v>
      </c>
      <c r="AH77" s="74">
        <f t="shared" si="32"/>
        <v>6.4247765742761835</v>
      </c>
      <c r="AI77" s="74">
        <f t="shared" si="33"/>
        <v>3.6654174045550016</v>
      </c>
      <c r="AJ77" s="76">
        <f t="shared" si="34"/>
        <v>12.520077426794613</v>
      </c>
      <c r="AK77" s="75">
        <f t="shared" si="35"/>
        <v>10.488987921359765</v>
      </c>
      <c r="AL77" s="74">
        <f t="shared" si="36"/>
        <v>7.2417494327522718</v>
      </c>
      <c r="AM77" s="74">
        <f t="shared" si="37"/>
        <v>14.103069251776471</v>
      </c>
      <c r="AN77" s="74">
        <f t="shared" si="38"/>
        <v>7.8259806252632433</v>
      </c>
      <c r="AO77" s="74">
        <f t="shared" si="39"/>
        <v>5.4347087675439187</v>
      </c>
      <c r="AP77" s="76">
        <f t="shared" si="40"/>
        <v>10.71996304398038</v>
      </c>
    </row>
    <row r="78" spans="1:42" x14ac:dyDescent="0.45">
      <c r="A78" s="83" t="s">
        <v>301</v>
      </c>
      <c r="B78" s="79" t="s">
        <v>62</v>
      </c>
      <c r="C78" s="94" t="s">
        <v>78</v>
      </c>
      <c r="D78" s="116">
        <v>38662</v>
      </c>
      <c r="E78" s="116">
        <v>38526</v>
      </c>
      <c r="F78" s="116">
        <v>153472</v>
      </c>
      <c r="G78" s="77">
        <v>87</v>
      </c>
      <c r="H78" s="73">
        <v>21</v>
      </c>
      <c r="I78" s="73">
        <v>332</v>
      </c>
      <c r="J78" s="73">
        <v>45</v>
      </c>
      <c r="K78" s="73">
        <v>15</v>
      </c>
      <c r="L78" s="82">
        <v>166</v>
      </c>
      <c r="M78" s="77">
        <v>352</v>
      </c>
      <c r="N78" s="73">
        <v>177</v>
      </c>
      <c r="O78" s="73">
        <v>746</v>
      </c>
      <c r="P78" s="73">
        <v>304</v>
      </c>
      <c r="Q78" s="73">
        <v>157</v>
      </c>
      <c r="R78" s="82">
        <v>606</v>
      </c>
      <c r="S78" s="77">
        <v>959</v>
      </c>
      <c r="T78" s="73">
        <v>624</v>
      </c>
      <c r="U78" s="73">
        <v>1285</v>
      </c>
      <c r="V78" s="73">
        <v>934</v>
      </c>
      <c r="W78" s="73">
        <v>610</v>
      </c>
      <c r="X78" s="82">
        <v>1351</v>
      </c>
      <c r="Y78" s="75">
        <f t="shared" si="23"/>
        <v>2.2502715845015775</v>
      </c>
      <c r="Z78" s="74">
        <f t="shared" si="24"/>
        <v>0.54316900315555317</v>
      </c>
      <c r="AA78" s="74">
        <f t="shared" si="25"/>
        <v>8.587243287983032</v>
      </c>
      <c r="AB78" s="74">
        <f t="shared" si="26"/>
        <v>1.1639335781904712</v>
      </c>
      <c r="AC78" s="74">
        <f t="shared" si="27"/>
        <v>0.38797785939682372</v>
      </c>
      <c r="AD78" s="76">
        <f t="shared" si="28"/>
        <v>4.293621643991516</v>
      </c>
      <c r="AE78" s="75">
        <f t="shared" si="29"/>
        <v>9.1366869127342571</v>
      </c>
      <c r="AF78" s="74">
        <f t="shared" si="30"/>
        <v>4.5942999532783055</v>
      </c>
      <c r="AG78" s="74">
        <f t="shared" si="31"/>
        <v>19.363546695737941</v>
      </c>
      <c r="AH78" s="74">
        <f t="shared" si="32"/>
        <v>7.8907750609977683</v>
      </c>
      <c r="AI78" s="74">
        <f t="shared" si="33"/>
        <v>4.0751700150547689</v>
      </c>
      <c r="AJ78" s="76">
        <f t="shared" si="34"/>
        <v>15.729637128173181</v>
      </c>
      <c r="AK78" s="75">
        <f t="shared" si="35"/>
        <v>6.2486968306922437</v>
      </c>
      <c r="AL78" s="74">
        <f t="shared" si="36"/>
        <v>4.0658882402001675</v>
      </c>
      <c r="AM78" s="74">
        <f t="shared" si="37"/>
        <v>8.3728628023352805</v>
      </c>
      <c r="AN78" s="74">
        <f t="shared" si="38"/>
        <v>6.0858006672226859</v>
      </c>
      <c r="AO78" s="74">
        <f t="shared" si="39"/>
        <v>3.974666388657214</v>
      </c>
      <c r="AP78" s="76">
        <f t="shared" si="40"/>
        <v>8.8029086738949118</v>
      </c>
    </row>
    <row r="79" spans="1:42" x14ac:dyDescent="0.45">
      <c r="A79" s="83" t="s">
        <v>302</v>
      </c>
      <c r="B79" s="79" t="s">
        <v>62</v>
      </c>
      <c r="C79" s="94" t="s">
        <v>79</v>
      </c>
      <c r="D79" s="116">
        <v>38739</v>
      </c>
      <c r="E79" s="116">
        <v>37857</v>
      </c>
      <c r="F79" s="116">
        <v>133175</v>
      </c>
      <c r="G79" s="77">
        <v>115</v>
      </c>
      <c r="H79" s="73">
        <v>27</v>
      </c>
      <c r="I79" s="73">
        <v>354</v>
      </c>
      <c r="J79" s="73">
        <v>52</v>
      </c>
      <c r="K79" s="73">
        <v>12</v>
      </c>
      <c r="L79" s="82">
        <v>169</v>
      </c>
      <c r="M79" s="77">
        <v>395</v>
      </c>
      <c r="N79" s="73">
        <v>196</v>
      </c>
      <c r="O79" s="73">
        <v>683</v>
      </c>
      <c r="P79" s="73">
        <v>296</v>
      </c>
      <c r="Q79" s="73">
        <v>157</v>
      </c>
      <c r="R79" s="82">
        <v>520</v>
      </c>
      <c r="S79" s="77">
        <v>1296</v>
      </c>
      <c r="T79" s="73">
        <v>928</v>
      </c>
      <c r="U79" s="73">
        <v>1633</v>
      </c>
      <c r="V79" s="73">
        <v>1129</v>
      </c>
      <c r="W79" s="73">
        <v>747</v>
      </c>
      <c r="X79" s="82">
        <v>1503</v>
      </c>
      <c r="Y79" s="75">
        <f t="shared" si="23"/>
        <v>2.9685846304757479</v>
      </c>
      <c r="Z79" s="74">
        <f t="shared" si="24"/>
        <v>0.69697204367691479</v>
      </c>
      <c r="AA79" s="74">
        <f t="shared" si="25"/>
        <v>9.1380779059862167</v>
      </c>
      <c r="AB79" s="74">
        <f t="shared" si="26"/>
        <v>1.342316528562947</v>
      </c>
      <c r="AC79" s="74">
        <f t="shared" si="27"/>
        <v>0.30976535274529543</v>
      </c>
      <c r="AD79" s="76">
        <f t="shared" si="28"/>
        <v>4.3625287178295773</v>
      </c>
      <c r="AE79" s="75">
        <f t="shared" si="29"/>
        <v>10.43400163774203</v>
      </c>
      <c r="AF79" s="74">
        <f t="shared" si="30"/>
        <v>5.1773780278416144</v>
      </c>
      <c r="AG79" s="74">
        <f t="shared" si="31"/>
        <v>18.041577515386852</v>
      </c>
      <c r="AH79" s="74">
        <f t="shared" si="32"/>
        <v>7.8188974298016216</v>
      </c>
      <c r="AI79" s="74">
        <f t="shared" si="33"/>
        <v>4.1471854610772114</v>
      </c>
      <c r="AJ79" s="76">
        <f t="shared" si="34"/>
        <v>13.735900890192038</v>
      </c>
      <c r="AK79" s="75">
        <f t="shared" si="35"/>
        <v>9.7315562230148291</v>
      </c>
      <c r="AL79" s="74">
        <f t="shared" si="36"/>
        <v>6.9682748263562981</v>
      </c>
      <c r="AM79" s="74">
        <f t="shared" si="37"/>
        <v>12.262061197672235</v>
      </c>
      <c r="AN79" s="74">
        <f t="shared" si="38"/>
        <v>8.4775671109442463</v>
      </c>
      <c r="AO79" s="74">
        <f t="shared" si="39"/>
        <v>5.6091608785432703</v>
      </c>
      <c r="AP79" s="76">
        <f t="shared" si="40"/>
        <v>11.285902008635254</v>
      </c>
    </row>
    <row r="80" spans="1:42" x14ac:dyDescent="0.45">
      <c r="A80" s="79" t="s">
        <v>304</v>
      </c>
      <c r="B80" s="79" t="s">
        <v>62</v>
      </c>
      <c r="C80" s="110" t="s">
        <v>86</v>
      </c>
      <c r="D80" s="116">
        <v>51980</v>
      </c>
      <c r="E80" s="116">
        <v>52219</v>
      </c>
      <c r="F80" s="116">
        <v>200486</v>
      </c>
      <c r="G80" s="77">
        <v>125</v>
      </c>
      <c r="H80" s="73">
        <v>52</v>
      </c>
      <c r="I80" s="73">
        <v>354</v>
      </c>
      <c r="J80" s="73">
        <v>82</v>
      </c>
      <c r="K80" s="73">
        <v>45</v>
      </c>
      <c r="L80" s="82">
        <v>227</v>
      </c>
      <c r="M80" s="77">
        <v>654</v>
      </c>
      <c r="N80" s="73">
        <v>427</v>
      </c>
      <c r="O80" s="73">
        <v>1020</v>
      </c>
      <c r="P80" s="73">
        <v>654</v>
      </c>
      <c r="Q80" s="73">
        <v>432</v>
      </c>
      <c r="R80" s="82">
        <v>987</v>
      </c>
      <c r="S80" s="77">
        <v>1617</v>
      </c>
      <c r="T80" s="73">
        <v>1217</v>
      </c>
      <c r="U80" s="73">
        <v>2015</v>
      </c>
      <c r="V80" s="73">
        <v>1627</v>
      </c>
      <c r="W80" s="73">
        <v>1301</v>
      </c>
      <c r="X80" s="82">
        <v>2011</v>
      </c>
      <c r="Y80" s="75">
        <f t="shared" si="23"/>
        <v>2.4047710657945363</v>
      </c>
      <c r="Z80" s="74">
        <f t="shared" si="24"/>
        <v>1.0003847633705272</v>
      </c>
      <c r="AA80" s="74">
        <f t="shared" si="25"/>
        <v>6.8103116583301269</v>
      </c>
      <c r="AB80" s="74">
        <f t="shared" si="26"/>
        <v>1.5775298191612159</v>
      </c>
      <c r="AC80" s="74">
        <f t="shared" si="27"/>
        <v>0.86571758368603313</v>
      </c>
      <c r="AD80" s="76">
        <f t="shared" si="28"/>
        <v>4.3670642554828785</v>
      </c>
      <c r="AE80" s="75">
        <f t="shared" si="29"/>
        <v>12.524177023688695</v>
      </c>
      <c r="AF80" s="74">
        <f t="shared" si="30"/>
        <v>8.1771002891667788</v>
      </c>
      <c r="AG80" s="74">
        <f t="shared" si="31"/>
        <v>19.53312012868879</v>
      </c>
      <c r="AH80" s="74">
        <f t="shared" si="32"/>
        <v>12.524177023688695</v>
      </c>
      <c r="AI80" s="74">
        <f t="shared" si="33"/>
        <v>8.2728508780328998</v>
      </c>
      <c r="AJ80" s="76">
        <f t="shared" si="34"/>
        <v>18.90116624217239</v>
      </c>
      <c r="AK80" s="75">
        <f t="shared" si="35"/>
        <v>8.0654010753868093</v>
      </c>
      <c r="AL80" s="74">
        <f t="shared" si="36"/>
        <v>6.0702492942150572</v>
      </c>
      <c r="AM80" s="74">
        <f t="shared" si="37"/>
        <v>10.050577097652704</v>
      </c>
      <c r="AN80" s="74">
        <f t="shared" si="38"/>
        <v>8.1152798699161046</v>
      </c>
      <c r="AO80" s="74">
        <f t="shared" si="39"/>
        <v>6.4892311682611252</v>
      </c>
      <c r="AP80" s="76">
        <f t="shared" si="40"/>
        <v>10.030625579840986</v>
      </c>
    </row>
    <row r="81" spans="1:42" x14ac:dyDescent="0.45">
      <c r="A81" s="79" t="s">
        <v>305</v>
      </c>
      <c r="B81" s="79" t="s">
        <v>62</v>
      </c>
      <c r="C81" s="110" t="s">
        <v>104</v>
      </c>
      <c r="D81" s="116">
        <v>14661</v>
      </c>
      <c r="E81" s="116">
        <v>16333</v>
      </c>
      <c r="F81" s="116">
        <v>50181</v>
      </c>
      <c r="G81" s="77">
        <v>64</v>
      </c>
      <c r="H81" s="73">
        <v>15</v>
      </c>
      <c r="I81" s="73">
        <v>141</v>
      </c>
      <c r="J81" s="73">
        <v>44</v>
      </c>
      <c r="K81" s="73">
        <v>10</v>
      </c>
      <c r="L81" s="82">
        <v>96</v>
      </c>
      <c r="M81" s="77">
        <v>135</v>
      </c>
      <c r="N81" s="73">
        <v>80</v>
      </c>
      <c r="O81" s="73">
        <v>233</v>
      </c>
      <c r="P81" s="73">
        <v>140</v>
      </c>
      <c r="Q81" s="73">
        <v>69</v>
      </c>
      <c r="R81" s="82">
        <v>250</v>
      </c>
      <c r="S81" s="77">
        <v>455</v>
      </c>
      <c r="T81" s="73">
        <v>335</v>
      </c>
      <c r="U81" s="73">
        <v>595</v>
      </c>
      <c r="V81" s="73">
        <v>465</v>
      </c>
      <c r="W81" s="73">
        <v>321</v>
      </c>
      <c r="X81" s="82">
        <v>619</v>
      </c>
      <c r="Y81" s="75">
        <f t="shared" si="23"/>
        <v>4.3653229656912895</v>
      </c>
      <c r="Z81" s="74">
        <f t="shared" si="24"/>
        <v>1.0231225700838962</v>
      </c>
      <c r="AA81" s="74">
        <f t="shared" si="25"/>
        <v>9.6173521587886217</v>
      </c>
      <c r="AB81" s="74">
        <f t="shared" si="26"/>
        <v>3.0011595389127619</v>
      </c>
      <c r="AC81" s="74">
        <f t="shared" si="27"/>
        <v>0.68208171338926404</v>
      </c>
      <c r="AD81" s="76">
        <f t="shared" si="28"/>
        <v>6.5479844485369352</v>
      </c>
      <c r="AE81" s="75">
        <f t="shared" si="29"/>
        <v>8.2654748056082781</v>
      </c>
      <c r="AF81" s="74">
        <f t="shared" si="30"/>
        <v>4.898059144064165</v>
      </c>
      <c r="AG81" s="74">
        <f t="shared" si="31"/>
        <v>14.265597257086879</v>
      </c>
      <c r="AH81" s="74">
        <f t="shared" si="32"/>
        <v>8.5716035021122874</v>
      </c>
      <c r="AI81" s="74">
        <f t="shared" si="33"/>
        <v>4.2245760117553424</v>
      </c>
      <c r="AJ81" s="76">
        <f t="shared" si="34"/>
        <v>15.306434825200515</v>
      </c>
      <c r="AK81" s="75">
        <f t="shared" si="35"/>
        <v>9.0671768199119196</v>
      </c>
      <c r="AL81" s="74">
        <f t="shared" si="36"/>
        <v>6.6758334827922923</v>
      </c>
      <c r="AM81" s="74">
        <f t="shared" si="37"/>
        <v>11.857077379884817</v>
      </c>
      <c r="AN81" s="74">
        <f t="shared" si="38"/>
        <v>9.2664554313385548</v>
      </c>
      <c r="AO81" s="74">
        <f t="shared" si="39"/>
        <v>6.3968434267950025</v>
      </c>
      <c r="AP81" s="76">
        <f t="shared" si="40"/>
        <v>12.335346047308743</v>
      </c>
    </row>
    <row r="82" spans="1:42" x14ac:dyDescent="0.45">
      <c r="A82" s="79" t="s">
        <v>307</v>
      </c>
      <c r="B82" s="79" t="s">
        <v>62</v>
      </c>
      <c r="C82" s="110" t="s">
        <v>122</v>
      </c>
      <c r="D82" s="116">
        <v>18513</v>
      </c>
      <c r="E82" s="116">
        <v>19740</v>
      </c>
      <c r="F82" s="116">
        <v>57319</v>
      </c>
      <c r="G82" s="77">
        <v>117</v>
      </c>
      <c r="H82" s="73">
        <v>22</v>
      </c>
      <c r="I82" s="73">
        <v>230</v>
      </c>
      <c r="J82" s="73">
        <v>70</v>
      </c>
      <c r="K82" s="73">
        <v>17</v>
      </c>
      <c r="L82" s="82">
        <v>122</v>
      </c>
      <c r="M82" s="77">
        <v>140</v>
      </c>
      <c r="N82" s="73">
        <v>74</v>
      </c>
      <c r="O82" s="73">
        <v>255</v>
      </c>
      <c r="P82" s="73">
        <v>96</v>
      </c>
      <c r="Q82" s="73">
        <v>55</v>
      </c>
      <c r="R82" s="82">
        <v>190</v>
      </c>
      <c r="S82" s="77">
        <v>888</v>
      </c>
      <c r="T82" s="73">
        <v>656</v>
      </c>
      <c r="U82" s="73">
        <v>1160</v>
      </c>
      <c r="V82" s="73">
        <v>803</v>
      </c>
      <c r="W82" s="73">
        <v>638</v>
      </c>
      <c r="X82" s="82">
        <v>988</v>
      </c>
      <c r="Y82" s="75">
        <f t="shared" si="23"/>
        <v>6.3198833252309186</v>
      </c>
      <c r="Z82" s="74">
        <f t="shared" si="24"/>
        <v>1.1883541295306002</v>
      </c>
      <c r="AA82" s="74">
        <f t="shared" si="25"/>
        <v>12.423702263274457</v>
      </c>
      <c r="AB82" s="74">
        <f t="shared" si="26"/>
        <v>3.7811267757791822</v>
      </c>
      <c r="AC82" s="74">
        <f t="shared" si="27"/>
        <v>0.91827364554637281</v>
      </c>
      <c r="AD82" s="76">
        <f t="shared" si="28"/>
        <v>6.5899638092151465</v>
      </c>
      <c r="AE82" s="75">
        <f t="shared" si="29"/>
        <v>7.0921985815602833</v>
      </c>
      <c r="AF82" s="74">
        <f t="shared" si="30"/>
        <v>3.7487335359675789</v>
      </c>
      <c r="AG82" s="74">
        <f t="shared" si="31"/>
        <v>12.917933130699089</v>
      </c>
      <c r="AH82" s="74">
        <f t="shared" si="32"/>
        <v>4.8632218844984809</v>
      </c>
      <c r="AI82" s="74">
        <f t="shared" si="33"/>
        <v>2.786220871327254</v>
      </c>
      <c r="AJ82" s="76">
        <f t="shared" si="34"/>
        <v>9.6251266464032437</v>
      </c>
      <c r="AK82" s="75">
        <f t="shared" si="35"/>
        <v>15.492245154311835</v>
      </c>
      <c r="AL82" s="74">
        <f t="shared" si="36"/>
        <v>11.444721645527661</v>
      </c>
      <c r="AM82" s="74">
        <f t="shared" si="37"/>
        <v>20.237617543920862</v>
      </c>
      <c r="AN82" s="74">
        <f t="shared" si="38"/>
        <v>14.009316282559011</v>
      </c>
      <c r="AO82" s="74">
        <f t="shared" si="39"/>
        <v>11.130689649156476</v>
      </c>
      <c r="AP82" s="76">
        <f t="shared" si="40"/>
        <v>17.236867356373978</v>
      </c>
    </row>
    <row r="83" spans="1:42" x14ac:dyDescent="0.45">
      <c r="A83" s="79" t="s">
        <v>308</v>
      </c>
      <c r="B83" s="79" t="s">
        <v>62</v>
      </c>
      <c r="C83" s="110" t="s">
        <v>124</v>
      </c>
      <c r="D83" s="116">
        <v>148823</v>
      </c>
      <c r="E83" s="116">
        <v>141505</v>
      </c>
      <c r="F83" s="116">
        <v>457624</v>
      </c>
      <c r="G83" s="77">
        <v>436</v>
      </c>
      <c r="H83" s="73">
        <v>120</v>
      </c>
      <c r="I83" s="73">
        <v>1308</v>
      </c>
      <c r="J83" s="73">
        <v>209</v>
      </c>
      <c r="K83" s="73">
        <v>77</v>
      </c>
      <c r="L83" s="82">
        <v>577</v>
      </c>
      <c r="M83" s="77">
        <v>1449</v>
      </c>
      <c r="N83" s="73">
        <v>727</v>
      </c>
      <c r="O83" s="73">
        <v>2484</v>
      </c>
      <c r="P83" s="73">
        <v>1131</v>
      </c>
      <c r="Q83" s="73">
        <v>659</v>
      </c>
      <c r="R83" s="82">
        <v>1902</v>
      </c>
      <c r="S83" s="77">
        <v>4927</v>
      </c>
      <c r="T83" s="73">
        <v>3096</v>
      </c>
      <c r="U83" s="73">
        <v>6863</v>
      </c>
      <c r="V83" s="73">
        <v>4390</v>
      </c>
      <c r="W83" s="73">
        <v>3284</v>
      </c>
      <c r="X83" s="82">
        <v>5778</v>
      </c>
      <c r="Y83" s="75">
        <f t="shared" si="23"/>
        <v>2.9296546904712306</v>
      </c>
      <c r="Z83" s="74">
        <f t="shared" si="24"/>
        <v>0.80632697902877914</v>
      </c>
      <c r="AA83" s="74">
        <f t="shared" si="25"/>
        <v>8.7889640714136927</v>
      </c>
      <c r="AB83" s="74">
        <f t="shared" si="26"/>
        <v>1.4043528218084569</v>
      </c>
      <c r="AC83" s="74">
        <f t="shared" si="27"/>
        <v>0.51739314487679999</v>
      </c>
      <c r="AD83" s="76">
        <f t="shared" si="28"/>
        <v>3.8770888908300463</v>
      </c>
      <c r="AE83" s="75">
        <f t="shared" si="29"/>
        <v>10.239920850853327</v>
      </c>
      <c r="AF83" s="74">
        <f t="shared" si="30"/>
        <v>5.1376276456662309</v>
      </c>
      <c r="AG83" s="74">
        <f t="shared" si="31"/>
        <v>17.554150030034275</v>
      </c>
      <c r="AH83" s="74">
        <f t="shared" si="32"/>
        <v>7.9926504363803401</v>
      </c>
      <c r="AI83" s="74">
        <f t="shared" si="33"/>
        <v>4.6570792551499949</v>
      </c>
      <c r="AJ83" s="76">
        <f t="shared" si="34"/>
        <v>13.441221158262961</v>
      </c>
      <c r="AK83" s="75">
        <f t="shared" si="35"/>
        <v>10.766480778980124</v>
      </c>
      <c r="AL83" s="74">
        <f t="shared" si="36"/>
        <v>6.7653794381413555</v>
      </c>
      <c r="AM83" s="74">
        <f t="shared" si="37"/>
        <v>14.997028127895389</v>
      </c>
      <c r="AN83" s="74">
        <f t="shared" si="38"/>
        <v>9.5930283376745979</v>
      </c>
      <c r="AO83" s="74">
        <f t="shared" si="39"/>
        <v>7.176197052602137</v>
      </c>
      <c r="AP83" s="76">
        <f t="shared" si="40"/>
        <v>12.62608604443823</v>
      </c>
    </row>
    <row r="84" spans="1:42" x14ac:dyDescent="0.45">
      <c r="A84" s="79" t="s">
        <v>309</v>
      </c>
      <c r="B84" s="79" t="s">
        <v>62</v>
      </c>
      <c r="C84" s="110" t="s">
        <v>130</v>
      </c>
      <c r="D84" s="116">
        <v>83661</v>
      </c>
      <c r="E84" s="116">
        <v>83135</v>
      </c>
      <c r="F84" s="116">
        <v>171829</v>
      </c>
      <c r="G84" s="77">
        <v>636</v>
      </c>
      <c r="H84" s="73">
        <v>219</v>
      </c>
      <c r="I84" s="73">
        <v>1043</v>
      </c>
      <c r="J84" s="73">
        <v>401</v>
      </c>
      <c r="K84" s="73">
        <v>174</v>
      </c>
      <c r="L84" s="82">
        <v>629</v>
      </c>
      <c r="M84" s="77">
        <v>730</v>
      </c>
      <c r="N84" s="73">
        <v>410</v>
      </c>
      <c r="O84" s="73">
        <v>1122</v>
      </c>
      <c r="P84" s="73">
        <v>598</v>
      </c>
      <c r="Q84" s="73">
        <v>336</v>
      </c>
      <c r="R84" s="82">
        <v>1039</v>
      </c>
      <c r="S84" s="77">
        <v>4412</v>
      </c>
      <c r="T84" s="73">
        <v>3516</v>
      </c>
      <c r="U84" s="73">
        <v>5396</v>
      </c>
      <c r="V84" s="73">
        <v>3849</v>
      </c>
      <c r="W84" s="73">
        <v>3259</v>
      </c>
      <c r="X84" s="82">
        <v>4526</v>
      </c>
      <c r="Y84" s="75">
        <f t="shared" si="23"/>
        <v>7.6021085093412699</v>
      </c>
      <c r="Z84" s="74">
        <f t="shared" si="24"/>
        <v>2.6177071753863808</v>
      </c>
      <c r="AA84" s="74">
        <f t="shared" si="25"/>
        <v>12.466979835287649</v>
      </c>
      <c r="AB84" s="74">
        <f t="shared" si="26"/>
        <v>4.7931533211412729</v>
      </c>
      <c r="AC84" s="74">
        <f t="shared" si="27"/>
        <v>2.0798221393480834</v>
      </c>
      <c r="AD84" s="76">
        <f t="shared" si="28"/>
        <v>7.5184375037353126</v>
      </c>
      <c r="AE84" s="75">
        <f t="shared" si="29"/>
        <v>8.7808985385216811</v>
      </c>
      <c r="AF84" s="74">
        <f t="shared" si="30"/>
        <v>4.9317375353340953</v>
      </c>
      <c r="AG84" s="74">
        <f t="shared" si="31"/>
        <v>13.496120767426476</v>
      </c>
      <c r="AH84" s="74">
        <f t="shared" si="32"/>
        <v>7.1931196247068021</v>
      </c>
      <c r="AI84" s="74">
        <f t="shared" si="33"/>
        <v>4.0416190533469658</v>
      </c>
      <c r="AJ84" s="76">
        <f t="shared" si="34"/>
        <v>12.497744632224695</v>
      </c>
      <c r="AK84" s="75">
        <f t="shared" si="35"/>
        <v>25.676690197812942</v>
      </c>
      <c r="AL84" s="74">
        <f t="shared" si="36"/>
        <v>20.462203702518202</v>
      </c>
      <c r="AM84" s="74">
        <f t="shared" si="37"/>
        <v>31.403313759609844</v>
      </c>
      <c r="AN84" s="74">
        <f t="shared" si="38"/>
        <v>22.40017692007752</v>
      </c>
      <c r="AO84" s="74">
        <f t="shared" si="39"/>
        <v>18.966530678756207</v>
      </c>
      <c r="AP84" s="76">
        <f t="shared" si="40"/>
        <v>26.340140488508926</v>
      </c>
    </row>
    <row r="85" spans="1:42" x14ac:dyDescent="0.45">
      <c r="A85" s="79" t="s">
        <v>310</v>
      </c>
      <c r="B85" s="79" t="s">
        <v>62</v>
      </c>
      <c r="C85" s="110" t="s">
        <v>132</v>
      </c>
      <c r="D85" s="116">
        <v>104042</v>
      </c>
      <c r="E85" s="116">
        <v>114689</v>
      </c>
      <c r="F85" s="116">
        <v>168953</v>
      </c>
      <c r="G85" s="77">
        <v>385</v>
      </c>
      <c r="H85" s="73">
        <v>79</v>
      </c>
      <c r="I85" s="73">
        <v>909</v>
      </c>
      <c r="J85" s="73">
        <v>219</v>
      </c>
      <c r="K85" s="73">
        <v>48</v>
      </c>
      <c r="L85" s="82">
        <v>514</v>
      </c>
      <c r="M85" s="77">
        <v>722</v>
      </c>
      <c r="N85" s="73">
        <v>341</v>
      </c>
      <c r="O85" s="73">
        <v>1287</v>
      </c>
      <c r="P85" s="73">
        <v>476</v>
      </c>
      <c r="Q85" s="73">
        <v>265</v>
      </c>
      <c r="R85" s="82">
        <v>1000</v>
      </c>
      <c r="S85" s="77">
        <v>3043</v>
      </c>
      <c r="T85" s="73">
        <v>2084</v>
      </c>
      <c r="U85" s="73">
        <v>4246</v>
      </c>
      <c r="V85" s="73">
        <v>2754</v>
      </c>
      <c r="W85" s="73">
        <v>2020</v>
      </c>
      <c r="X85" s="82">
        <v>3602</v>
      </c>
      <c r="Y85" s="75">
        <f t="shared" si="23"/>
        <v>3.7004286730358893</v>
      </c>
      <c r="Z85" s="74">
        <f t="shared" si="24"/>
        <v>0.75930874070087084</v>
      </c>
      <c r="AA85" s="74">
        <f t="shared" si="25"/>
        <v>8.736856269583436</v>
      </c>
      <c r="AB85" s="74">
        <f t="shared" si="26"/>
        <v>2.1049191672593759</v>
      </c>
      <c r="AC85" s="74">
        <f t="shared" si="27"/>
        <v>0.46135214624863036</v>
      </c>
      <c r="AD85" s="76">
        <f t="shared" si="28"/>
        <v>4.9403125660790836</v>
      </c>
      <c r="AE85" s="75">
        <f t="shared" si="29"/>
        <v>6.2952855112521684</v>
      </c>
      <c r="AF85" s="74">
        <f t="shared" si="30"/>
        <v>2.9732581154251934</v>
      </c>
      <c r="AG85" s="74">
        <f t="shared" si="31"/>
        <v>11.221651596927341</v>
      </c>
      <c r="AH85" s="74">
        <f t="shared" si="32"/>
        <v>4.1503544367812086</v>
      </c>
      <c r="AI85" s="74">
        <f t="shared" si="33"/>
        <v>2.3105964826618068</v>
      </c>
      <c r="AJ85" s="76">
        <f t="shared" si="34"/>
        <v>8.7192320100445553</v>
      </c>
      <c r="AK85" s="75">
        <f t="shared" si="35"/>
        <v>18.010926115546926</v>
      </c>
      <c r="AL85" s="74">
        <f t="shared" si="36"/>
        <v>12.334791332500753</v>
      </c>
      <c r="AM85" s="74">
        <f t="shared" si="37"/>
        <v>25.131249519097029</v>
      </c>
      <c r="AN85" s="74">
        <f t="shared" si="38"/>
        <v>16.300391233064818</v>
      </c>
      <c r="AO85" s="74">
        <f t="shared" si="39"/>
        <v>11.95598775990956</v>
      </c>
      <c r="AP85" s="76">
        <f t="shared" si="40"/>
        <v>21.319538569898139</v>
      </c>
    </row>
    <row r="86" spans="1:42" x14ac:dyDescent="0.45">
      <c r="A86" s="79" t="s">
        <v>311</v>
      </c>
      <c r="B86" s="79" t="s">
        <v>62</v>
      </c>
      <c r="C86" s="110" t="s">
        <v>149</v>
      </c>
      <c r="D86" s="116">
        <v>28869</v>
      </c>
      <c r="E86" s="116">
        <v>31595</v>
      </c>
      <c r="F86" s="116">
        <v>85387</v>
      </c>
      <c r="G86" s="77">
        <v>124</v>
      </c>
      <c r="H86" s="73">
        <v>32</v>
      </c>
      <c r="I86" s="73">
        <v>289</v>
      </c>
      <c r="J86" s="73">
        <v>56</v>
      </c>
      <c r="K86" s="73">
        <v>16</v>
      </c>
      <c r="L86" s="82">
        <v>148</v>
      </c>
      <c r="M86" s="77">
        <v>303</v>
      </c>
      <c r="N86" s="73">
        <v>169</v>
      </c>
      <c r="O86" s="73">
        <v>522</v>
      </c>
      <c r="P86" s="73">
        <v>227</v>
      </c>
      <c r="Q86" s="73">
        <v>133</v>
      </c>
      <c r="R86" s="82">
        <v>392</v>
      </c>
      <c r="S86" s="77">
        <v>974</v>
      </c>
      <c r="T86" s="73">
        <v>636</v>
      </c>
      <c r="U86" s="73">
        <v>1360</v>
      </c>
      <c r="V86" s="73">
        <v>883</v>
      </c>
      <c r="W86" s="73">
        <v>624</v>
      </c>
      <c r="X86" s="82">
        <v>1150</v>
      </c>
      <c r="Y86" s="75">
        <f t="shared" si="23"/>
        <v>4.295264816931657</v>
      </c>
      <c r="Z86" s="74">
        <f t="shared" si="24"/>
        <v>1.1084554366275243</v>
      </c>
      <c r="AA86" s="74">
        <f t="shared" si="25"/>
        <v>10.01073816204233</v>
      </c>
      <c r="AB86" s="74">
        <f t="shared" si="26"/>
        <v>1.9397970140981675</v>
      </c>
      <c r="AC86" s="74">
        <f t="shared" si="27"/>
        <v>0.55422771831376216</v>
      </c>
      <c r="AD86" s="76">
        <f t="shared" si="28"/>
        <v>5.1266063944023008</v>
      </c>
      <c r="AE86" s="75">
        <f t="shared" si="29"/>
        <v>9.5901250197816115</v>
      </c>
      <c r="AF86" s="74">
        <f t="shared" si="30"/>
        <v>5.3489476182940336</v>
      </c>
      <c r="AG86" s="74">
        <f t="shared" si="31"/>
        <v>16.521601519227726</v>
      </c>
      <c r="AH86" s="74">
        <f t="shared" si="32"/>
        <v>7.1846811204304482</v>
      </c>
      <c r="AI86" s="74">
        <f t="shared" si="33"/>
        <v>4.2095268238645351</v>
      </c>
      <c r="AJ86" s="76">
        <f t="shared" si="34"/>
        <v>12.407026428232315</v>
      </c>
      <c r="AK86" s="75">
        <f t="shared" si="35"/>
        <v>11.406888636443487</v>
      </c>
      <c r="AL86" s="74">
        <f t="shared" si="36"/>
        <v>7.4484406291355825</v>
      </c>
      <c r="AM86" s="74">
        <f t="shared" si="37"/>
        <v>15.927483106327662</v>
      </c>
      <c r="AN86" s="74">
        <f t="shared" si="38"/>
        <v>10.341152634475975</v>
      </c>
      <c r="AO86" s="74">
        <f t="shared" si="39"/>
        <v>7.3079040134915152</v>
      </c>
      <c r="AP86" s="76">
        <f t="shared" si="40"/>
        <v>13.468092332556479</v>
      </c>
    </row>
    <row r="87" spans="1:42" x14ac:dyDescent="0.45">
      <c r="A87" s="79" t="s">
        <v>312</v>
      </c>
      <c r="B87" s="79" t="s">
        <v>62</v>
      </c>
      <c r="C87" s="110" t="s">
        <v>159</v>
      </c>
      <c r="D87" s="116">
        <v>26387</v>
      </c>
      <c r="E87" s="116">
        <v>29452</v>
      </c>
      <c r="F87" s="116">
        <v>82217</v>
      </c>
      <c r="G87" s="77">
        <v>154</v>
      </c>
      <c r="H87" s="73">
        <v>31</v>
      </c>
      <c r="I87" s="73">
        <v>356</v>
      </c>
      <c r="J87" s="73">
        <v>81</v>
      </c>
      <c r="K87" s="73">
        <v>19</v>
      </c>
      <c r="L87" s="82">
        <v>174</v>
      </c>
      <c r="M87" s="77">
        <v>333</v>
      </c>
      <c r="N87" s="73">
        <v>159</v>
      </c>
      <c r="O87" s="73">
        <v>579</v>
      </c>
      <c r="P87" s="73">
        <v>221</v>
      </c>
      <c r="Q87" s="73">
        <v>128</v>
      </c>
      <c r="R87" s="82">
        <v>404</v>
      </c>
      <c r="S87" s="77">
        <v>1413</v>
      </c>
      <c r="T87" s="73">
        <v>1113</v>
      </c>
      <c r="U87" s="73">
        <v>1950</v>
      </c>
      <c r="V87" s="73">
        <v>1164</v>
      </c>
      <c r="W87" s="73">
        <v>952</v>
      </c>
      <c r="X87" s="82">
        <v>1577</v>
      </c>
      <c r="Y87" s="75">
        <f t="shared" si="23"/>
        <v>5.8362072232538749</v>
      </c>
      <c r="Z87" s="74">
        <f t="shared" si="24"/>
        <v>1.1748209345511047</v>
      </c>
      <c r="AA87" s="74">
        <f t="shared" si="25"/>
        <v>13.491492022586879</v>
      </c>
      <c r="AB87" s="74">
        <f t="shared" si="26"/>
        <v>3.0696934096335315</v>
      </c>
      <c r="AC87" s="74">
        <f t="shared" si="27"/>
        <v>0.72005154053132225</v>
      </c>
      <c r="AD87" s="76">
        <f t="shared" si="28"/>
        <v>6.5941562132868459</v>
      </c>
      <c r="AE87" s="75">
        <f t="shared" si="29"/>
        <v>11.306532663316583</v>
      </c>
      <c r="AF87" s="74">
        <f t="shared" si="30"/>
        <v>5.3986146950971072</v>
      </c>
      <c r="AG87" s="74">
        <f t="shared" si="31"/>
        <v>19.65910634252343</v>
      </c>
      <c r="AH87" s="74">
        <f t="shared" si="32"/>
        <v>7.5037348906695636</v>
      </c>
      <c r="AI87" s="74">
        <f t="shared" si="33"/>
        <v>4.3460545973108786</v>
      </c>
      <c r="AJ87" s="76">
        <f t="shared" si="34"/>
        <v>13.71723482276246</v>
      </c>
      <c r="AK87" s="75">
        <f t="shared" si="35"/>
        <v>17.186226692776433</v>
      </c>
      <c r="AL87" s="74">
        <f t="shared" si="36"/>
        <v>13.537346290913073</v>
      </c>
      <c r="AM87" s="74">
        <f t="shared" si="37"/>
        <v>23.717722612111849</v>
      </c>
      <c r="AN87" s="74">
        <f t="shared" si="38"/>
        <v>14.157655959229842</v>
      </c>
      <c r="AO87" s="74">
        <f t="shared" si="39"/>
        <v>11.579113808579734</v>
      </c>
      <c r="AP87" s="76">
        <f t="shared" si="40"/>
        <v>19.180947979128405</v>
      </c>
    </row>
    <row r="88" spans="1:42" x14ac:dyDescent="0.45">
      <c r="A88" s="79" t="s">
        <v>313</v>
      </c>
      <c r="B88" s="79" t="s">
        <v>62</v>
      </c>
      <c r="C88" s="110" t="s">
        <v>162</v>
      </c>
      <c r="D88" s="116">
        <v>32384</v>
      </c>
      <c r="E88" s="116">
        <v>44124</v>
      </c>
      <c r="F88" s="116">
        <v>88438</v>
      </c>
      <c r="G88" s="77">
        <v>168</v>
      </c>
      <c r="H88" s="73">
        <v>39</v>
      </c>
      <c r="I88" s="73">
        <v>394</v>
      </c>
      <c r="J88" s="73">
        <v>69</v>
      </c>
      <c r="K88" s="73">
        <v>25</v>
      </c>
      <c r="L88" s="82">
        <v>174</v>
      </c>
      <c r="M88" s="77">
        <v>450</v>
      </c>
      <c r="N88" s="73">
        <v>179</v>
      </c>
      <c r="O88" s="73">
        <v>801</v>
      </c>
      <c r="P88" s="73">
        <v>241</v>
      </c>
      <c r="Q88" s="73">
        <v>132</v>
      </c>
      <c r="R88" s="82">
        <v>450</v>
      </c>
      <c r="S88" s="77">
        <v>1422</v>
      </c>
      <c r="T88" s="73">
        <v>1058</v>
      </c>
      <c r="U88" s="73">
        <v>1903</v>
      </c>
      <c r="V88" s="73">
        <v>974</v>
      </c>
      <c r="W88" s="73">
        <v>705</v>
      </c>
      <c r="X88" s="82">
        <v>1307</v>
      </c>
      <c r="Y88" s="75">
        <f t="shared" si="23"/>
        <v>5.187747035573123</v>
      </c>
      <c r="Z88" s="74">
        <f t="shared" si="24"/>
        <v>1.204298418972332</v>
      </c>
      <c r="AA88" s="74">
        <f t="shared" si="25"/>
        <v>12.166501976284584</v>
      </c>
      <c r="AB88" s="74">
        <f t="shared" si="26"/>
        <v>2.1306818181818179</v>
      </c>
      <c r="AC88" s="74">
        <f t="shared" si="27"/>
        <v>0.77198616600790515</v>
      </c>
      <c r="AD88" s="76">
        <f t="shared" si="28"/>
        <v>5.3730237154150196</v>
      </c>
      <c r="AE88" s="75">
        <f t="shared" si="29"/>
        <v>10.198531411476747</v>
      </c>
      <c r="AF88" s="74">
        <f t="shared" si="30"/>
        <v>4.0567491614540838</v>
      </c>
      <c r="AG88" s="74">
        <f t="shared" si="31"/>
        <v>18.153385912428611</v>
      </c>
      <c r="AH88" s="74">
        <f t="shared" si="32"/>
        <v>5.4618801559242129</v>
      </c>
      <c r="AI88" s="74">
        <f t="shared" si="33"/>
        <v>2.9915692140331793</v>
      </c>
      <c r="AJ88" s="76">
        <f t="shared" si="34"/>
        <v>10.198531411476747</v>
      </c>
      <c r="AK88" s="75">
        <f t="shared" si="35"/>
        <v>16.079061037110744</v>
      </c>
      <c r="AL88" s="74">
        <f t="shared" si="36"/>
        <v>11.963183247020512</v>
      </c>
      <c r="AM88" s="74">
        <f t="shared" si="37"/>
        <v>21.517899545444266</v>
      </c>
      <c r="AN88" s="74">
        <f t="shared" si="38"/>
        <v>11.013365295461227</v>
      </c>
      <c r="AO88" s="74">
        <f t="shared" si="39"/>
        <v>7.9716863791582799</v>
      </c>
      <c r="AP88" s="76">
        <f t="shared" si="40"/>
        <v>14.77871503199982</v>
      </c>
    </row>
    <row r="89" spans="1:42" x14ac:dyDescent="0.45">
      <c r="A89" s="79" t="s">
        <v>314</v>
      </c>
      <c r="B89" s="79" t="s">
        <v>62</v>
      </c>
      <c r="C89" s="110" t="s">
        <v>164</v>
      </c>
      <c r="D89" s="116">
        <v>29244</v>
      </c>
      <c r="E89" s="116">
        <v>31064</v>
      </c>
      <c r="F89" s="116">
        <v>107661</v>
      </c>
      <c r="G89" s="77">
        <v>133</v>
      </c>
      <c r="H89" s="73">
        <v>36</v>
      </c>
      <c r="I89" s="73">
        <v>289</v>
      </c>
      <c r="J89" s="73">
        <v>79</v>
      </c>
      <c r="K89" s="73">
        <v>24</v>
      </c>
      <c r="L89" s="82">
        <v>164</v>
      </c>
      <c r="M89" s="77">
        <v>288</v>
      </c>
      <c r="N89" s="73">
        <v>173</v>
      </c>
      <c r="O89" s="73">
        <v>451</v>
      </c>
      <c r="P89" s="73">
        <v>240</v>
      </c>
      <c r="Q89" s="73">
        <v>146</v>
      </c>
      <c r="R89" s="82">
        <v>399</v>
      </c>
      <c r="S89" s="77">
        <v>1531</v>
      </c>
      <c r="T89" s="73">
        <v>1282</v>
      </c>
      <c r="U89" s="73">
        <v>1930</v>
      </c>
      <c r="V89" s="73">
        <v>1386</v>
      </c>
      <c r="W89" s="73">
        <v>1193</v>
      </c>
      <c r="X89" s="82">
        <v>1770</v>
      </c>
      <c r="Y89" s="75">
        <f t="shared" si="23"/>
        <v>4.5479414580768704</v>
      </c>
      <c r="Z89" s="74">
        <f t="shared" si="24"/>
        <v>1.2310217480508823</v>
      </c>
      <c r="AA89" s="74">
        <f t="shared" si="25"/>
        <v>9.8823690329640268</v>
      </c>
      <c r="AB89" s="74">
        <f t="shared" si="26"/>
        <v>2.7014088360005473</v>
      </c>
      <c r="AC89" s="74">
        <f t="shared" si="27"/>
        <v>0.82068116536725477</v>
      </c>
      <c r="AD89" s="76">
        <f t="shared" si="28"/>
        <v>5.6079879633429082</v>
      </c>
      <c r="AE89" s="75">
        <f t="shared" si="29"/>
        <v>9.2711820757146537</v>
      </c>
      <c r="AF89" s="74">
        <f t="shared" si="30"/>
        <v>5.5691475663147054</v>
      </c>
      <c r="AG89" s="74">
        <f t="shared" si="31"/>
        <v>14.51841359773371</v>
      </c>
      <c r="AH89" s="74">
        <f t="shared" si="32"/>
        <v>7.7259850630955444</v>
      </c>
      <c r="AI89" s="74">
        <f t="shared" si="33"/>
        <v>4.6999742467164562</v>
      </c>
      <c r="AJ89" s="76">
        <f t="shared" si="34"/>
        <v>12.844450167396344</v>
      </c>
      <c r="AK89" s="75">
        <f t="shared" si="35"/>
        <v>14.220562692154076</v>
      </c>
      <c r="AL89" s="74">
        <f t="shared" si="36"/>
        <v>11.907747466584928</v>
      </c>
      <c r="AM89" s="74">
        <f t="shared" si="37"/>
        <v>17.926640101801024</v>
      </c>
      <c r="AN89" s="74">
        <f t="shared" si="38"/>
        <v>12.87374258087887</v>
      </c>
      <c r="AO89" s="74">
        <f t="shared" si="39"/>
        <v>11.081078570698768</v>
      </c>
      <c r="AP89" s="76">
        <f t="shared" si="40"/>
        <v>16.440493772118035</v>
      </c>
    </row>
    <row r="90" spans="1:42" x14ac:dyDescent="0.45">
      <c r="A90" s="79" t="s">
        <v>315</v>
      </c>
      <c r="B90" s="79" t="s">
        <v>62</v>
      </c>
      <c r="C90" s="110" t="s">
        <v>175</v>
      </c>
      <c r="D90" s="116">
        <v>19875</v>
      </c>
      <c r="E90" s="116">
        <v>22583</v>
      </c>
      <c r="F90" s="116">
        <v>69621</v>
      </c>
      <c r="G90" s="77">
        <v>109</v>
      </c>
      <c r="H90" s="73">
        <v>25</v>
      </c>
      <c r="I90" s="73">
        <v>215</v>
      </c>
      <c r="J90" s="73">
        <v>83</v>
      </c>
      <c r="K90" s="73">
        <v>29</v>
      </c>
      <c r="L90" s="82">
        <v>141</v>
      </c>
      <c r="M90" s="77">
        <v>262</v>
      </c>
      <c r="N90" s="73">
        <v>148</v>
      </c>
      <c r="O90" s="73">
        <v>410</v>
      </c>
      <c r="P90" s="73">
        <v>254</v>
      </c>
      <c r="Q90" s="73">
        <v>143</v>
      </c>
      <c r="R90" s="82">
        <v>372</v>
      </c>
      <c r="S90" s="77">
        <v>961</v>
      </c>
      <c r="T90" s="73">
        <v>702</v>
      </c>
      <c r="U90" s="73">
        <v>1232</v>
      </c>
      <c r="V90" s="73">
        <v>831</v>
      </c>
      <c r="W90" s="73">
        <v>639</v>
      </c>
      <c r="X90" s="82">
        <v>1014</v>
      </c>
      <c r="Y90" s="75">
        <f t="shared" si="23"/>
        <v>5.4842767295597481</v>
      </c>
      <c r="Z90" s="74">
        <f t="shared" si="24"/>
        <v>1.2578616352201257</v>
      </c>
      <c r="AA90" s="74">
        <f t="shared" si="25"/>
        <v>10.817610062893081</v>
      </c>
      <c r="AB90" s="74">
        <f t="shared" si="26"/>
        <v>4.1761006289308176</v>
      </c>
      <c r="AC90" s="74">
        <f t="shared" si="27"/>
        <v>1.459119496855346</v>
      </c>
      <c r="AD90" s="76">
        <f t="shared" si="28"/>
        <v>7.0943396226415096</v>
      </c>
      <c r="AE90" s="75">
        <f t="shared" si="29"/>
        <v>11.601647256786078</v>
      </c>
      <c r="AF90" s="74">
        <f t="shared" si="30"/>
        <v>6.5536022671921357</v>
      </c>
      <c r="AG90" s="74">
        <f t="shared" si="31"/>
        <v>18.155249523978213</v>
      </c>
      <c r="AH90" s="74">
        <f t="shared" si="32"/>
        <v>11.247398485586503</v>
      </c>
      <c r="AI90" s="74">
        <f t="shared" si="33"/>
        <v>6.3321967851924015</v>
      </c>
      <c r="AJ90" s="76">
        <f t="shared" si="34"/>
        <v>16.472567860780231</v>
      </c>
      <c r="AK90" s="75">
        <f t="shared" si="35"/>
        <v>13.803306473621465</v>
      </c>
      <c r="AL90" s="74">
        <f t="shared" si="36"/>
        <v>10.083164562416513</v>
      </c>
      <c r="AM90" s="74">
        <f t="shared" si="37"/>
        <v>17.695810172218152</v>
      </c>
      <c r="AN90" s="74">
        <f t="shared" si="38"/>
        <v>11.936053776877667</v>
      </c>
      <c r="AO90" s="74">
        <f t="shared" si="39"/>
        <v>9.1782651786099034</v>
      </c>
      <c r="AP90" s="76">
        <f t="shared" si="40"/>
        <v>14.564571034601629</v>
      </c>
    </row>
    <row r="91" spans="1:42" x14ac:dyDescent="0.45">
      <c r="A91" s="79" t="s">
        <v>316</v>
      </c>
      <c r="B91" s="79" t="s">
        <v>62</v>
      </c>
      <c r="C91" s="110" t="s">
        <v>177</v>
      </c>
      <c r="D91" s="116">
        <v>29960</v>
      </c>
      <c r="E91" s="116">
        <v>34682</v>
      </c>
      <c r="F91" s="116">
        <v>115546</v>
      </c>
      <c r="G91" s="77">
        <v>82</v>
      </c>
      <c r="H91" s="73">
        <v>25</v>
      </c>
      <c r="I91" s="73">
        <v>289</v>
      </c>
      <c r="J91" s="73">
        <v>40</v>
      </c>
      <c r="K91" s="73">
        <v>16</v>
      </c>
      <c r="L91" s="82">
        <v>138</v>
      </c>
      <c r="M91" s="77">
        <v>300</v>
      </c>
      <c r="N91" s="73">
        <v>149</v>
      </c>
      <c r="O91" s="73">
        <v>591</v>
      </c>
      <c r="P91" s="73">
        <v>206</v>
      </c>
      <c r="Q91" s="73">
        <v>120</v>
      </c>
      <c r="R91" s="82">
        <v>405</v>
      </c>
      <c r="S91" s="77">
        <v>1001</v>
      </c>
      <c r="T91" s="73">
        <v>633</v>
      </c>
      <c r="U91" s="73">
        <v>1448</v>
      </c>
      <c r="V91" s="73">
        <v>902</v>
      </c>
      <c r="W91" s="73">
        <v>610</v>
      </c>
      <c r="X91" s="82">
        <v>1262</v>
      </c>
      <c r="Y91" s="75">
        <f t="shared" si="23"/>
        <v>2.7369826435246996</v>
      </c>
      <c r="Z91" s="74">
        <f t="shared" si="24"/>
        <v>0.83444592790387184</v>
      </c>
      <c r="AA91" s="74">
        <f t="shared" si="25"/>
        <v>9.6461949265687572</v>
      </c>
      <c r="AB91" s="74">
        <f t="shared" si="26"/>
        <v>1.3351134846461949</v>
      </c>
      <c r="AC91" s="74">
        <f t="shared" si="27"/>
        <v>0.53404539385847793</v>
      </c>
      <c r="AD91" s="76">
        <f t="shared" si="28"/>
        <v>4.6061415220293718</v>
      </c>
      <c r="AE91" s="75">
        <f t="shared" si="29"/>
        <v>8.6500201833804287</v>
      </c>
      <c r="AF91" s="74">
        <f t="shared" si="30"/>
        <v>4.2961766910789452</v>
      </c>
      <c r="AG91" s="74">
        <f t="shared" si="31"/>
        <v>17.040539761259442</v>
      </c>
      <c r="AH91" s="74">
        <f t="shared" si="32"/>
        <v>5.9396805259212266</v>
      </c>
      <c r="AI91" s="74">
        <f t="shared" si="33"/>
        <v>3.4600080733521712</v>
      </c>
      <c r="AJ91" s="76">
        <f t="shared" si="34"/>
        <v>11.677527247563578</v>
      </c>
      <c r="AK91" s="75">
        <f t="shared" si="35"/>
        <v>8.6632163813546121</v>
      </c>
      <c r="AL91" s="74">
        <f t="shared" si="36"/>
        <v>5.4783376317657035</v>
      </c>
      <c r="AM91" s="74">
        <f t="shared" si="37"/>
        <v>12.531805514686791</v>
      </c>
      <c r="AN91" s="74">
        <f t="shared" si="38"/>
        <v>7.8064147612206396</v>
      </c>
      <c r="AO91" s="74">
        <f t="shared" si="39"/>
        <v>5.279282709916397</v>
      </c>
      <c r="AP91" s="76">
        <f t="shared" si="40"/>
        <v>10.922057016253266</v>
      </c>
    </row>
    <row r="92" spans="1:42" x14ac:dyDescent="0.45">
      <c r="A92" s="79" t="s">
        <v>317</v>
      </c>
      <c r="B92" s="79" t="s">
        <v>62</v>
      </c>
      <c r="C92" s="110" t="s">
        <v>185</v>
      </c>
      <c r="D92" s="116">
        <v>25201</v>
      </c>
      <c r="E92" s="116">
        <v>29783</v>
      </c>
      <c r="F92" s="116">
        <v>87369</v>
      </c>
      <c r="G92" s="77">
        <v>105</v>
      </c>
      <c r="H92" s="73">
        <v>36</v>
      </c>
      <c r="I92" s="73">
        <v>249</v>
      </c>
      <c r="J92" s="73">
        <v>31</v>
      </c>
      <c r="K92" s="73">
        <v>12</v>
      </c>
      <c r="L92" s="82">
        <v>94</v>
      </c>
      <c r="M92" s="77">
        <v>350</v>
      </c>
      <c r="N92" s="73">
        <v>202</v>
      </c>
      <c r="O92" s="73">
        <v>586</v>
      </c>
      <c r="P92" s="73">
        <v>263</v>
      </c>
      <c r="Q92" s="73">
        <v>164</v>
      </c>
      <c r="R92" s="82">
        <v>422</v>
      </c>
      <c r="S92" s="77">
        <v>1054</v>
      </c>
      <c r="T92" s="73">
        <v>711</v>
      </c>
      <c r="U92" s="73">
        <v>1398</v>
      </c>
      <c r="V92" s="73">
        <v>946</v>
      </c>
      <c r="W92" s="73">
        <v>692</v>
      </c>
      <c r="X92" s="82">
        <v>1249</v>
      </c>
      <c r="Y92" s="75">
        <f t="shared" si="23"/>
        <v>4.1665013293123287</v>
      </c>
      <c r="Z92" s="74">
        <f t="shared" si="24"/>
        <v>1.4285147414785129</v>
      </c>
      <c r="AA92" s="74">
        <f t="shared" si="25"/>
        <v>9.8805602952263794</v>
      </c>
      <c r="AB92" s="74">
        <f t="shared" si="26"/>
        <v>1.2301099162731637</v>
      </c>
      <c r="AC92" s="74">
        <f t="shared" si="27"/>
        <v>0.47617158049283759</v>
      </c>
      <c r="AD92" s="76">
        <f t="shared" si="28"/>
        <v>3.7300107138605609</v>
      </c>
      <c r="AE92" s="75">
        <f t="shared" si="29"/>
        <v>11.751670416009132</v>
      </c>
      <c r="AF92" s="74">
        <f t="shared" si="30"/>
        <v>6.7823926400966998</v>
      </c>
      <c r="AG92" s="74">
        <f t="shared" si="31"/>
        <v>19.675653896518149</v>
      </c>
      <c r="AH92" s="74">
        <f t="shared" si="32"/>
        <v>8.8305409126011494</v>
      </c>
      <c r="AI92" s="74">
        <f t="shared" si="33"/>
        <v>5.5064969949299938</v>
      </c>
      <c r="AJ92" s="76">
        <f t="shared" si="34"/>
        <v>14.169156901588153</v>
      </c>
      <c r="AK92" s="75">
        <f t="shared" si="35"/>
        <v>12.063775481005848</v>
      </c>
      <c r="AL92" s="74">
        <f t="shared" si="36"/>
        <v>8.1378978813995815</v>
      </c>
      <c r="AM92" s="74">
        <f t="shared" si="37"/>
        <v>16.001098787899597</v>
      </c>
      <c r="AN92" s="74">
        <f t="shared" si="38"/>
        <v>10.82763909395781</v>
      </c>
      <c r="AO92" s="74">
        <f t="shared" si="39"/>
        <v>7.9204294429374258</v>
      </c>
      <c r="AP92" s="76">
        <f t="shared" si="40"/>
        <v>14.295688402064807</v>
      </c>
    </row>
    <row r="93" spans="1:42" x14ac:dyDescent="0.45">
      <c r="A93" s="79" t="s">
        <v>318</v>
      </c>
      <c r="B93" s="79" t="s">
        <v>62</v>
      </c>
      <c r="C93" s="110" t="s">
        <v>190</v>
      </c>
      <c r="D93" s="116">
        <v>23887</v>
      </c>
      <c r="E93" s="116">
        <v>28159</v>
      </c>
      <c r="F93" s="116">
        <v>95359</v>
      </c>
      <c r="G93" s="77">
        <v>102</v>
      </c>
      <c r="H93" s="73">
        <v>23</v>
      </c>
      <c r="I93" s="73">
        <v>328</v>
      </c>
      <c r="J93" s="73">
        <v>65</v>
      </c>
      <c r="K93" s="73">
        <v>18</v>
      </c>
      <c r="L93" s="82">
        <v>171</v>
      </c>
      <c r="M93" s="77">
        <v>177</v>
      </c>
      <c r="N93" s="73">
        <v>65</v>
      </c>
      <c r="O93" s="73">
        <v>438</v>
      </c>
      <c r="P93" s="73">
        <v>106</v>
      </c>
      <c r="Q93" s="73">
        <v>55</v>
      </c>
      <c r="R93" s="82">
        <v>280</v>
      </c>
      <c r="S93" s="77">
        <v>578</v>
      </c>
      <c r="T93" s="73">
        <v>355</v>
      </c>
      <c r="U93" s="73">
        <v>929</v>
      </c>
      <c r="V93" s="73">
        <v>525</v>
      </c>
      <c r="W93" s="73">
        <v>335</v>
      </c>
      <c r="X93" s="82">
        <v>814</v>
      </c>
      <c r="Y93" s="75">
        <f t="shared" si="23"/>
        <v>4.2701050780759413</v>
      </c>
      <c r="Z93" s="74">
        <f t="shared" si="24"/>
        <v>0.96286683133084938</v>
      </c>
      <c r="AA93" s="74">
        <f t="shared" si="25"/>
        <v>13.731318290283419</v>
      </c>
      <c r="AB93" s="74">
        <f t="shared" si="26"/>
        <v>2.7211453928915308</v>
      </c>
      <c r="AC93" s="74">
        <f t="shared" si="27"/>
        <v>0.75354795495457783</v>
      </c>
      <c r="AD93" s="76">
        <f t="shared" si="28"/>
        <v>7.1587055720684898</v>
      </c>
      <c r="AE93" s="75">
        <f t="shared" si="29"/>
        <v>6.2857345786427077</v>
      </c>
      <c r="AF93" s="74">
        <f t="shared" si="30"/>
        <v>2.3083206079761354</v>
      </c>
      <c r="AG93" s="74">
        <f t="shared" si="31"/>
        <v>15.554529635285345</v>
      </c>
      <c r="AH93" s="74">
        <f t="shared" si="32"/>
        <v>3.7643382222380057</v>
      </c>
      <c r="AI93" s="74">
        <f t="shared" si="33"/>
        <v>1.9531943605951914</v>
      </c>
      <c r="AJ93" s="76">
        <f t="shared" si="34"/>
        <v>9.9435349266664304</v>
      </c>
      <c r="AK93" s="75">
        <f t="shared" si="35"/>
        <v>6.0613051730827712</v>
      </c>
      <c r="AL93" s="74">
        <f t="shared" si="36"/>
        <v>3.7227739384850929</v>
      </c>
      <c r="AM93" s="74">
        <f t="shared" si="37"/>
        <v>9.742132362965215</v>
      </c>
      <c r="AN93" s="74">
        <f t="shared" si="38"/>
        <v>5.5055107540976733</v>
      </c>
      <c r="AO93" s="74">
        <f t="shared" si="39"/>
        <v>3.5130401954718486</v>
      </c>
      <c r="AP93" s="76">
        <f t="shared" si="40"/>
        <v>8.5361633406390585</v>
      </c>
    </row>
    <row r="94" spans="1:42" x14ac:dyDescent="0.45">
      <c r="A94" s="79" t="s">
        <v>319</v>
      </c>
      <c r="B94" s="79" t="s">
        <v>62</v>
      </c>
      <c r="C94" s="110" t="s">
        <v>195</v>
      </c>
      <c r="D94" s="116">
        <v>22920</v>
      </c>
      <c r="E94" s="116">
        <v>26619</v>
      </c>
      <c r="F94" s="116">
        <v>84494</v>
      </c>
      <c r="G94" s="77">
        <v>102</v>
      </c>
      <c r="H94" s="73">
        <v>29</v>
      </c>
      <c r="I94" s="73">
        <v>290</v>
      </c>
      <c r="J94" s="73">
        <v>56</v>
      </c>
      <c r="K94" s="73">
        <v>25</v>
      </c>
      <c r="L94" s="82">
        <v>136</v>
      </c>
      <c r="M94" s="77">
        <v>241</v>
      </c>
      <c r="N94" s="73">
        <v>121</v>
      </c>
      <c r="O94" s="73">
        <v>512</v>
      </c>
      <c r="P94" s="73">
        <v>149</v>
      </c>
      <c r="Q94" s="73">
        <v>110</v>
      </c>
      <c r="R94" s="82">
        <v>272</v>
      </c>
      <c r="S94" s="77">
        <v>686</v>
      </c>
      <c r="T94" s="73">
        <v>458</v>
      </c>
      <c r="U94" s="73">
        <v>1281</v>
      </c>
      <c r="V94" s="73">
        <v>513</v>
      </c>
      <c r="W94" s="73">
        <v>431</v>
      </c>
      <c r="X94" s="82">
        <v>728</v>
      </c>
      <c r="Y94" s="75">
        <f t="shared" si="23"/>
        <v>4.4502617801047126</v>
      </c>
      <c r="Z94" s="74">
        <f t="shared" si="24"/>
        <v>1.2652705061082024</v>
      </c>
      <c r="AA94" s="74">
        <f t="shared" si="25"/>
        <v>12.652705061082026</v>
      </c>
      <c r="AB94" s="74">
        <f t="shared" si="26"/>
        <v>2.4432809773123911</v>
      </c>
      <c r="AC94" s="74">
        <f t="shared" si="27"/>
        <v>1.0907504363001745</v>
      </c>
      <c r="AD94" s="76">
        <f t="shared" si="28"/>
        <v>5.9336823734729496</v>
      </c>
      <c r="AE94" s="75">
        <f t="shared" si="29"/>
        <v>9.05368345918329</v>
      </c>
      <c r="AF94" s="74">
        <f t="shared" si="30"/>
        <v>4.5456253052331048</v>
      </c>
      <c r="AG94" s="74">
        <f t="shared" si="31"/>
        <v>19.234381456854127</v>
      </c>
      <c r="AH94" s="74">
        <f t="shared" si="32"/>
        <v>5.5975055411548142</v>
      </c>
      <c r="AI94" s="74">
        <f t="shared" si="33"/>
        <v>4.1323866411210037</v>
      </c>
      <c r="AJ94" s="76">
        <f t="shared" si="34"/>
        <v>10.218265148953755</v>
      </c>
      <c r="AK94" s="75">
        <f t="shared" si="35"/>
        <v>8.1189196866049667</v>
      </c>
      <c r="AL94" s="74">
        <f t="shared" si="36"/>
        <v>5.4205032309986505</v>
      </c>
      <c r="AM94" s="74">
        <f t="shared" si="37"/>
        <v>15.160839822946009</v>
      </c>
      <c r="AN94" s="74">
        <f t="shared" si="38"/>
        <v>6.0714370251142089</v>
      </c>
      <c r="AO94" s="74">
        <f t="shared" si="39"/>
        <v>5.1009539138873761</v>
      </c>
      <c r="AP94" s="76">
        <f t="shared" si="40"/>
        <v>8.6159964021113922</v>
      </c>
    </row>
    <row r="95" spans="1:42" x14ac:dyDescent="0.45">
      <c r="A95" s="79" t="s">
        <v>320</v>
      </c>
      <c r="B95" s="79" t="s">
        <v>62</v>
      </c>
      <c r="C95" s="110" t="s">
        <v>200</v>
      </c>
      <c r="D95" s="116">
        <v>35810</v>
      </c>
      <c r="E95" s="116">
        <v>41532</v>
      </c>
      <c r="F95" s="116">
        <v>128845</v>
      </c>
      <c r="G95" s="77">
        <v>137</v>
      </c>
      <c r="H95" s="73">
        <v>42</v>
      </c>
      <c r="I95" s="73">
        <v>349</v>
      </c>
      <c r="J95" s="73">
        <v>69</v>
      </c>
      <c r="K95" s="73">
        <v>30</v>
      </c>
      <c r="L95" s="82">
        <v>168</v>
      </c>
      <c r="M95" s="77">
        <v>512</v>
      </c>
      <c r="N95" s="73">
        <v>273</v>
      </c>
      <c r="O95" s="73">
        <v>872</v>
      </c>
      <c r="P95" s="73">
        <v>406</v>
      </c>
      <c r="Q95" s="73">
        <v>234</v>
      </c>
      <c r="R95" s="82">
        <v>649</v>
      </c>
      <c r="S95" s="77">
        <v>1325</v>
      </c>
      <c r="T95" s="73">
        <v>825</v>
      </c>
      <c r="U95" s="73">
        <v>1824</v>
      </c>
      <c r="V95" s="73">
        <v>1168</v>
      </c>
      <c r="W95" s="73">
        <v>832</v>
      </c>
      <c r="X95" s="82">
        <v>1552</v>
      </c>
      <c r="Y95" s="75">
        <f t="shared" si="23"/>
        <v>3.8257469980452385</v>
      </c>
      <c r="Z95" s="74">
        <f t="shared" si="24"/>
        <v>1.1728567439262776</v>
      </c>
      <c r="AA95" s="74">
        <f t="shared" si="25"/>
        <v>9.7458810388159733</v>
      </c>
      <c r="AB95" s="74">
        <f t="shared" si="26"/>
        <v>1.9268360793074559</v>
      </c>
      <c r="AC95" s="74">
        <f t="shared" si="27"/>
        <v>0.83775481709019828</v>
      </c>
      <c r="AD95" s="76">
        <f t="shared" si="28"/>
        <v>4.6914269757051104</v>
      </c>
      <c r="AE95" s="75">
        <f t="shared" si="29"/>
        <v>12.327843590484445</v>
      </c>
      <c r="AF95" s="74">
        <f t="shared" si="30"/>
        <v>6.5732447269575269</v>
      </c>
      <c r="AG95" s="74">
        <f t="shared" si="31"/>
        <v>20.995858615043822</v>
      </c>
      <c r="AH95" s="74">
        <f t="shared" si="32"/>
        <v>9.7755947221419621</v>
      </c>
      <c r="AI95" s="74">
        <f t="shared" si="33"/>
        <v>5.6342097659635941</v>
      </c>
      <c r="AJ95" s="76">
        <f t="shared" si="34"/>
        <v>15.626504863719543</v>
      </c>
      <c r="AK95" s="75">
        <f t="shared" si="35"/>
        <v>10.283674182156854</v>
      </c>
      <c r="AL95" s="74">
        <f t="shared" si="36"/>
        <v>6.4030424153052117</v>
      </c>
      <c r="AM95" s="74">
        <f t="shared" si="37"/>
        <v>14.156544685474795</v>
      </c>
      <c r="AN95" s="74">
        <f t="shared" si="38"/>
        <v>9.0651558073654392</v>
      </c>
      <c r="AO95" s="74">
        <f t="shared" si="39"/>
        <v>6.4573712600411346</v>
      </c>
      <c r="AP95" s="76">
        <f t="shared" si="40"/>
        <v>12.045481004307501</v>
      </c>
    </row>
    <row r="96" spans="1:42" x14ac:dyDescent="0.45">
      <c r="A96" s="79" t="s">
        <v>321</v>
      </c>
      <c r="B96" s="79" t="s">
        <v>62</v>
      </c>
      <c r="C96" s="110" t="s">
        <v>203</v>
      </c>
      <c r="D96" s="116">
        <v>34299</v>
      </c>
      <c r="E96" s="116">
        <v>37202</v>
      </c>
      <c r="F96" s="116">
        <v>126232</v>
      </c>
      <c r="G96" s="77">
        <v>98</v>
      </c>
      <c r="H96" s="73">
        <v>27</v>
      </c>
      <c r="I96" s="73">
        <v>265</v>
      </c>
      <c r="J96" s="73">
        <v>36</v>
      </c>
      <c r="K96" s="73">
        <v>14</v>
      </c>
      <c r="L96" s="82">
        <v>121</v>
      </c>
      <c r="M96" s="77">
        <v>387</v>
      </c>
      <c r="N96" s="73">
        <v>191</v>
      </c>
      <c r="O96" s="73">
        <v>588</v>
      </c>
      <c r="P96" s="73">
        <v>316</v>
      </c>
      <c r="Q96" s="73">
        <v>165</v>
      </c>
      <c r="R96" s="82">
        <v>499</v>
      </c>
      <c r="S96" s="77">
        <v>2605</v>
      </c>
      <c r="T96" s="73">
        <v>2072</v>
      </c>
      <c r="U96" s="73">
        <v>3179</v>
      </c>
      <c r="V96" s="73">
        <v>2291</v>
      </c>
      <c r="W96" s="73">
        <v>1933</v>
      </c>
      <c r="X96" s="82">
        <v>2700</v>
      </c>
      <c r="Y96" s="75">
        <f t="shared" si="23"/>
        <v>2.8572261581970317</v>
      </c>
      <c r="Z96" s="74">
        <f t="shared" si="24"/>
        <v>0.78719496195224348</v>
      </c>
      <c r="AA96" s="74">
        <f t="shared" si="25"/>
        <v>7.7261727747164635</v>
      </c>
      <c r="AB96" s="74">
        <f t="shared" si="26"/>
        <v>1.0495932826029912</v>
      </c>
      <c r="AC96" s="74">
        <f t="shared" si="27"/>
        <v>0.40817516545671884</v>
      </c>
      <c r="AD96" s="76">
        <f t="shared" si="28"/>
        <v>3.5277996443044985</v>
      </c>
      <c r="AE96" s="75">
        <f t="shared" si="29"/>
        <v>10.4026665233052</v>
      </c>
      <c r="AF96" s="74">
        <f t="shared" si="30"/>
        <v>5.1341325735175527</v>
      </c>
      <c r="AG96" s="74">
        <f t="shared" si="31"/>
        <v>15.805601849362937</v>
      </c>
      <c r="AH96" s="74">
        <f t="shared" si="32"/>
        <v>8.4941669802698776</v>
      </c>
      <c r="AI96" s="74">
        <f t="shared" si="33"/>
        <v>4.4352454169130695</v>
      </c>
      <c r="AJ96" s="76">
        <f t="shared" si="34"/>
        <v>13.413257351755282</v>
      </c>
      <c r="AK96" s="75">
        <f t="shared" si="35"/>
        <v>20.636605615057988</v>
      </c>
      <c r="AL96" s="74">
        <f t="shared" si="36"/>
        <v>16.414221433550921</v>
      </c>
      <c r="AM96" s="74">
        <f t="shared" si="37"/>
        <v>25.183788579757906</v>
      </c>
      <c r="AN96" s="74">
        <f t="shared" si="38"/>
        <v>18.149122251093225</v>
      </c>
      <c r="AO96" s="74">
        <f t="shared" si="39"/>
        <v>15.313074339311743</v>
      </c>
      <c r="AP96" s="76">
        <f t="shared" si="40"/>
        <v>21.389188161480448</v>
      </c>
    </row>
    <row r="97" spans="1:42" x14ac:dyDescent="0.45">
      <c r="A97" s="79" t="s">
        <v>323</v>
      </c>
      <c r="B97" s="79" t="s">
        <v>67</v>
      </c>
      <c r="C97" s="110" t="s">
        <v>66</v>
      </c>
      <c r="D97" s="116">
        <v>13491</v>
      </c>
      <c r="E97" s="116">
        <v>16217</v>
      </c>
      <c r="F97" s="116">
        <v>49973</v>
      </c>
      <c r="G97" s="77">
        <v>42</v>
      </c>
      <c r="H97" s="73">
        <v>10</v>
      </c>
      <c r="I97" s="73">
        <v>185</v>
      </c>
      <c r="J97" s="73">
        <v>19</v>
      </c>
      <c r="K97" s="73">
        <v>8</v>
      </c>
      <c r="L97" s="82">
        <v>86</v>
      </c>
      <c r="M97" s="77">
        <v>159</v>
      </c>
      <c r="N97" s="73">
        <v>66</v>
      </c>
      <c r="O97" s="73">
        <v>588</v>
      </c>
      <c r="P97" s="73">
        <v>121</v>
      </c>
      <c r="Q97" s="73">
        <v>63</v>
      </c>
      <c r="R97" s="82">
        <v>420</v>
      </c>
      <c r="S97" s="77">
        <v>164</v>
      </c>
      <c r="T97" s="73">
        <v>75</v>
      </c>
      <c r="U97" s="73">
        <v>351</v>
      </c>
      <c r="V97" s="73">
        <v>137</v>
      </c>
      <c r="W97" s="73">
        <v>67</v>
      </c>
      <c r="X97" s="82">
        <v>268</v>
      </c>
      <c r="Y97" s="75">
        <f t="shared" si="23"/>
        <v>3.11318656882366</v>
      </c>
      <c r="Z97" s="74">
        <f t="shared" si="24"/>
        <v>0.74123489733896675</v>
      </c>
      <c r="AA97" s="74">
        <f t="shared" si="25"/>
        <v>13.712845600770883</v>
      </c>
      <c r="AB97" s="74">
        <f t="shared" si="26"/>
        <v>1.4083463049440368</v>
      </c>
      <c r="AC97" s="74">
        <f t="shared" si="27"/>
        <v>0.59298791787117344</v>
      </c>
      <c r="AD97" s="76">
        <f t="shared" si="28"/>
        <v>6.3746201171151133</v>
      </c>
      <c r="AE97" s="75">
        <f t="shared" si="29"/>
        <v>9.8045261145711287</v>
      </c>
      <c r="AF97" s="74">
        <f t="shared" si="30"/>
        <v>4.0698032928408452</v>
      </c>
      <c r="AG97" s="74">
        <f t="shared" si="31"/>
        <v>36.258247518036626</v>
      </c>
      <c r="AH97" s="74">
        <f t="shared" si="32"/>
        <v>7.461306036874884</v>
      </c>
      <c r="AI97" s="74">
        <f t="shared" si="33"/>
        <v>3.884812234075353</v>
      </c>
      <c r="AJ97" s="76">
        <f t="shared" si="34"/>
        <v>25.898748227169019</v>
      </c>
      <c r="AK97" s="75">
        <f t="shared" si="35"/>
        <v>3.2817721569647613</v>
      </c>
      <c r="AL97" s="74">
        <f t="shared" si="36"/>
        <v>1.5008104376363236</v>
      </c>
      <c r="AM97" s="74">
        <f t="shared" si="37"/>
        <v>7.0237928481379948</v>
      </c>
      <c r="AN97" s="74">
        <f t="shared" si="38"/>
        <v>2.7414803994156847</v>
      </c>
      <c r="AO97" s="74">
        <f t="shared" si="39"/>
        <v>1.3407239909551159</v>
      </c>
      <c r="AP97" s="76">
        <f t="shared" si="40"/>
        <v>5.3628959638204634</v>
      </c>
    </row>
    <row r="98" spans="1:42" x14ac:dyDescent="0.45">
      <c r="A98" s="79" t="s">
        <v>325</v>
      </c>
      <c r="B98" s="79" t="s">
        <v>67</v>
      </c>
      <c r="C98" s="110" t="s">
        <v>70</v>
      </c>
      <c r="D98" s="116">
        <v>49594</v>
      </c>
      <c r="E98" s="116">
        <v>48401</v>
      </c>
      <c r="F98" s="116">
        <v>107976</v>
      </c>
      <c r="G98" s="77">
        <v>169</v>
      </c>
      <c r="H98" s="73">
        <v>48</v>
      </c>
      <c r="I98" s="73">
        <v>405</v>
      </c>
      <c r="J98" s="73">
        <v>83</v>
      </c>
      <c r="K98" s="73">
        <v>31</v>
      </c>
      <c r="L98" s="82">
        <v>211</v>
      </c>
      <c r="M98" s="77">
        <v>496</v>
      </c>
      <c r="N98" s="73">
        <v>271</v>
      </c>
      <c r="O98" s="73">
        <v>785</v>
      </c>
      <c r="P98" s="73">
        <v>390</v>
      </c>
      <c r="Q98" s="73">
        <v>247</v>
      </c>
      <c r="R98" s="82">
        <v>617</v>
      </c>
      <c r="S98" s="77">
        <v>1400</v>
      </c>
      <c r="T98" s="73">
        <v>1113</v>
      </c>
      <c r="U98" s="73">
        <v>1845</v>
      </c>
      <c r="V98" s="73">
        <v>1332</v>
      </c>
      <c r="W98" s="73">
        <v>1008</v>
      </c>
      <c r="X98" s="82">
        <v>1744</v>
      </c>
      <c r="Y98" s="75">
        <f t="shared" si="23"/>
        <v>3.4076702826954874</v>
      </c>
      <c r="Z98" s="74">
        <f t="shared" si="24"/>
        <v>0.96785901520345208</v>
      </c>
      <c r="AA98" s="74">
        <f t="shared" si="25"/>
        <v>8.1663104407791263</v>
      </c>
      <c r="AB98" s="74">
        <f t="shared" si="26"/>
        <v>1.6735895471226359</v>
      </c>
      <c r="AC98" s="74">
        <f t="shared" si="27"/>
        <v>0.62507561398556277</v>
      </c>
      <c r="AD98" s="76">
        <f t="shared" si="28"/>
        <v>4.2545469209985081</v>
      </c>
      <c r="AE98" s="75">
        <f t="shared" si="29"/>
        <v>10.247722154500941</v>
      </c>
      <c r="AF98" s="74">
        <f t="shared" si="30"/>
        <v>5.5990578707051508</v>
      </c>
      <c r="AG98" s="74">
        <f t="shared" si="31"/>
        <v>16.218673167909756</v>
      </c>
      <c r="AH98" s="74">
        <f t="shared" si="32"/>
        <v>8.0576847585793683</v>
      </c>
      <c r="AI98" s="74">
        <f t="shared" si="33"/>
        <v>5.1032003471002669</v>
      </c>
      <c r="AJ98" s="76">
        <f t="shared" si="34"/>
        <v>12.747670502675565</v>
      </c>
      <c r="AK98" s="75">
        <f t="shared" si="35"/>
        <v>12.965844261687783</v>
      </c>
      <c r="AL98" s="74">
        <f t="shared" si="36"/>
        <v>10.307846188041788</v>
      </c>
      <c r="AM98" s="74">
        <f t="shared" si="37"/>
        <v>17.087130473438542</v>
      </c>
      <c r="AN98" s="74">
        <f t="shared" si="38"/>
        <v>12.336074683262947</v>
      </c>
      <c r="AO98" s="74">
        <f t="shared" si="39"/>
        <v>9.3354078684152029</v>
      </c>
      <c r="AP98" s="76">
        <f t="shared" si="40"/>
        <v>16.151737423131067</v>
      </c>
    </row>
    <row r="99" spans="1:42" x14ac:dyDescent="0.45">
      <c r="A99" s="79" t="s">
        <v>326</v>
      </c>
      <c r="B99" s="79" t="s">
        <v>67</v>
      </c>
      <c r="C99" s="110" t="s">
        <v>73</v>
      </c>
      <c r="D99" s="116">
        <v>57233</v>
      </c>
      <c r="E99" s="116">
        <v>59227</v>
      </c>
      <c r="F99" s="116">
        <v>216145</v>
      </c>
      <c r="G99" s="77">
        <v>159</v>
      </c>
      <c r="H99" s="73">
        <v>44</v>
      </c>
      <c r="I99" s="73">
        <v>639</v>
      </c>
      <c r="J99" s="73">
        <v>100</v>
      </c>
      <c r="K99" s="73">
        <v>34</v>
      </c>
      <c r="L99" s="82">
        <v>387</v>
      </c>
      <c r="M99" s="77">
        <v>474</v>
      </c>
      <c r="N99" s="73">
        <v>236</v>
      </c>
      <c r="O99" s="73">
        <v>1419</v>
      </c>
      <c r="P99" s="73">
        <v>395</v>
      </c>
      <c r="Q99" s="73">
        <v>213</v>
      </c>
      <c r="R99" s="82">
        <v>1071</v>
      </c>
      <c r="S99" s="77">
        <v>849</v>
      </c>
      <c r="T99" s="73">
        <v>468</v>
      </c>
      <c r="U99" s="73">
        <v>1314</v>
      </c>
      <c r="V99" s="73">
        <v>900</v>
      </c>
      <c r="W99" s="73">
        <v>449</v>
      </c>
      <c r="X99" s="82">
        <v>1358</v>
      </c>
      <c r="Y99" s="75">
        <f t="shared" si="23"/>
        <v>2.7781175196128109</v>
      </c>
      <c r="Z99" s="74">
        <f t="shared" si="24"/>
        <v>0.76878723813184702</v>
      </c>
      <c r="AA99" s="74">
        <f t="shared" si="25"/>
        <v>11.16488739014205</v>
      </c>
      <c r="AB99" s="74">
        <f t="shared" si="26"/>
        <v>1.7472437230269251</v>
      </c>
      <c r="AC99" s="74">
        <f t="shared" si="27"/>
        <v>0.59406286582915446</v>
      </c>
      <c r="AD99" s="76">
        <f t="shared" si="28"/>
        <v>6.7618332081141999</v>
      </c>
      <c r="AE99" s="75">
        <f t="shared" si="29"/>
        <v>8.0031066912050246</v>
      </c>
      <c r="AF99" s="74">
        <f t="shared" si="30"/>
        <v>3.9846691542708563</v>
      </c>
      <c r="AG99" s="74">
        <f t="shared" si="31"/>
        <v>23.958667499620105</v>
      </c>
      <c r="AH99" s="74">
        <f t="shared" si="32"/>
        <v>6.6692555760041872</v>
      </c>
      <c r="AI99" s="74">
        <f t="shared" si="33"/>
        <v>3.5963327536427645</v>
      </c>
      <c r="AJ99" s="76">
        <f t="shared" si="34"/>
        <v>18.082968916203761</v>
      </c>
      <c r="AK99" s="75">
        <f t="shared" si="35"/>
        <v>3.9279187582409958</v>
      </c>
      <c r="AL99" s="74">
        <f t="shared" si="36"/>
        <v>2.1652131670869093</v>
      </c>
      <c r="AM99" s="74">
        <f t="shared" si="37"/>
        <v>6.079252353744014</v>
      </c>
      <c r="AN99" s="74">
        <f t="shared" si="38"/>
        <v>4.1638714751671335</v>
      </c>
      <c r="AO99" s="74">
        <f t="shared" si="39"/>
        <v>2.0773092137222697</v>
      </c>
      <c r="AP99" s="76">
        <f t="shared" si="40"/>
        <v>6.2828194036410743</v>
      </c>
    </row>
    <row r="100" spans="1:42" x14ac:dyDescent="0.45">
      <c r="A100" s="79" t="s">
        <v>327</v>
      </c>
      <c r="B100" s="79" t="s">
        <v>67</v>
      </c>
      <c r="C100" s="110" t="s">
        <v>97</v>
      </c>
      <c r="D100" s="116">
        <v>56712</v>
      </c>
      <c r="E100" s="116">
        <v>54426</v>
      </c>
      <c r="F100" s="116">
        <v>212381</v>
      </c>
      <c r="G100" s="77">
        <v>171</v>
      </c>
      <c r="H100" s="73">
        <v>57</v>
      </c>
      <c r="I100" s="73">
        <v>487</v>
      </c>
      <c r="J100" s="73">
        <v>93</v>
      </c>
      <c r="K100" s="73">
        <v>38</v>
      </c>
      <c r="L100" s="82">
        <v>278</v>
      </c>
      <c r="M100" s="77">
        <v>566</v>
      </c>
      <c r="N100" s="73">
        <v>304</v>
      </c>
      <c r="O100" s="73">
        <v>1218</v>
      </c>
      <c r="P100" s="73">
        <v>469</v>
      </c>
      <c r="Q100" s="73">
        <v>264</v>
      </c>
      <c r="R100" s="82">
        <v>874</v>
      </c>
      <c r="S100" s="77">
        <v>1403</v>
      </c>
      <c r="T100" s="73">
        <v>895</v>
      </c>
      <c r="U100" s="73">
        <v>2062</v>
      </c>
      <c r="V100" s="73">
        <v>1360</v>
      </c>
      <c r="W100" s="73">
        <v>869</v>
      </c>
      <c r="X100" s="82">
        <v>1927</v>
      </c>
      <c r="Y100" s="75">
        <f t="shared" si="23"/>
        <v>3.015234870926788</v>
      </c>
      <c r="Z100" s="74">
        <f t="shared" si="24"/>
        <v>1.0050782903089295</v>
      </c>
      <c r="AA100" s="74">
        <f t="shared" si="25"/>
        <v>8.5872478487797999</v>
      </c>
      <c r="AB100" s="74">
        <f t="shared" si="26"/>
        <v>1.6398645789250952</v>
      </c>
      <c r="AC100" s="74">
        <f t="shared" si="27"/>
        <v>0.67005219353928624</v>
      </c>
      <c r="AD100" s="76">
        <f t="shared" si="28"/>
        <v>4.9019607843137258</v>
      </c>
      <c r="AE100" s="75">
        <f t="shared" si="29"/>
        <v>10.399441443427774</v>
      </c>
      <c r="AF100" s="74">
        <f t="shared" si="30"/>
        <v>5.5855657222650938</v>
      </c>
      <c r="AG100" s="74">
        <f t="shared" si="31"/>
        <v>22.379010031970015</v>
      </c>
      <c r="AH100" s="74">
        <f t="shared" si="32"/>
        <v>8.6172050123102935</v>
      </c>
      <c r="AI100" s="74">
        <f t="shared" si="33"/>
        <v>4.850622864072319</v>
      </c>
      <c r="AJ100" s="76">
        <f t="shared" si="34"/>
        <v>16.058501451512146</v>
      </c>
      <c r="AK100" s="75">
        <f t="shared" si="35"/>
        <v>6.6060523304815399</v>
      </c>
      <c r="AL100" s="74">
        <f t="shared" si="36"/>
        <v>4.2141246156671262</v>
      </c>
      <c r="AM100" s="74">
        <f t="shared" si="37"/>
        <v>9.7089664329671663</v>
      </c>
      <c r="AN100" s="74">
        <f t="shared" si="38"/>
        <v>6.4035860081645728</v>
      </c>
      <c r="AO100" s="74">
        <f t="shared" si="39"/>
        <v>4.091703118452215</v>
      </c>
      <c r="AP100" s="76">
        <f t="shared" si="40"/>
        <v>9.0733163512743591</v>
      </c>
    </row>
    <row r="101" spans="1:42" x14ac:dyDescent="0.45">
      <c r="A101" s="79" t="s">
        <v>329</v>
      </c>
      <c r="B101" s="79" t="s">
        <v>67</v>
      </c>
      <c r="C101" s="110" t="s">
        <v>106</v>
      </c>
      <c r="D101" s="116">
        <v>146620</v>
      </c>
      <c r="E101" s="116">
        <v>152900</v>
      </c>
      <c r="F101" s="116">
        <v>544246</v>
      </c>
      <c r="G101" s="77">
        <v>367</v>
      </c>
      <c r="H101" s="73">
        <v>121</v>
      </c>
      <c r="I101" s="73">
        <v>1285</v>
      </c>
      <c r="J101" s="73">
        <v>194</v>
      </c>
      <c r="K101" s="73">
        <v>90</v>
      </c>
      <c r="L101" s="82">
        <v>703</v>
      </c>
      <c r="M101" s="77">
        <v>1210</v>
      </c>
      <c r="N101" s="73">
        <v>689</v>
      </c>
      <c r="O101" s="73">
        <v>3091</v>
      </c>
      <c r="P101" s="73">
        <v>996</v>
      </c>
      <c r="Q101" s="73">
        <v>638</v>
      </c>
      <c r="R101" s="82">
        <v>2287</v>
      </c>
      <c r="S101" s="77">
        <v>1857</v>
      </c>
      <c r="T101" s="73">
        <v>1328</v>
      </c>
      <c r="U101" s="73">
        <v>2833</v>
      </c>
      <c r="V101" s="73">
        <v>1994</v>
      </c>
      <c r="W101" s="73">
        <v>1286</v>
      </c>
      <c r="X101" s="82">
        <v>2936</v>
      </c>
      <c r="Y101" s="75">
        <f t="shared" si="23"/>
        <v>2.503069158368572</v>
      </c>
      <c r="Z101" s="74">
        <f t="shared" si="24"/>
        <v>0.82526258354931115</v>
      </c>
      <c r="AA101" s="74">
        <f t="shared" si="25"/>
        <v>8.7641522302550818</v>
      </c>
      <c r="AB101" s="74">
        <f t="shared" si="26"/>
        <v>1.3231482744509617</v>
      </c>
      <c r="AC101" s="74">
        <f t="shared" si="27"/>
        <v>0.61383167371436376</v>
      </c>
      <c r="AD101" s="76">
        <f t="shared" si="28"/>
        <v>4.7947074069021962</v>
      </c>
      <c r="AE101" s="75">
        <f t="shared" si="29"/>
        <v>7.9136690647482011</v>
      </c>
      <c r="AF101" s="74">
        <f t="shared" si="30"/>
        <v>4.5062132112491824</v>
      </c>
      <c r="AG101" s="74">
        <f t="shared" si="31"/>
        <v>20.215827338129497</v>
      </c>
      <c r="AH101" s="74">
        <f t="shared" si="32"/>
        <v>6.5140614780902544</v>
      </c>
      <c r="AI101" s="74">
        <f t="shared" si="33"/>
        <v>4.1726618705035978</v>
      </c>
      <c r="AJ101" s="76">
        <f t="shared" si="34"/>
        <v>14.957488554610856</v>
      </c>
      <c r="AK101" s="75">
        <f t="shared" si="35"/>
        <v>3.4120599875791462</v>
      </c>
      <c r="AL101" s="74">
        <f t="shared" si="36"/>
        <v>2.4400730551993033</v>
      </c>
      <c r="AM101" s="74">
        <f t="shared" si="37"/>
        <v>5.205366690797911</v>
      </c>
      <c r="AN101" s="74">
        <f t="shared" si="38"/>
        <v>3.6637843916170261</v>
      </c>
      <c r="AO101" s="74">
        <f t="shared" si="39"/>
        <v>2.3629020700198073</v>
      </c>
      <c r="AP101" s="76">
        <f t="shared" si="40"/>
        <v>5.3946193449285804</v>
      </c>
    </row>
    <row r="102" spans="1:42" x14ac:dyDescent="0.45">
      <c r="A102" s="79" t="s">
        <v>330</v>
      </c>
      <c r="B102" s="79" t="s">
        <v>67</v>
      </c>
      <c r="C102" s="110" t="s">
        <v>115</v>
      </c>
      <c r="D102" s="116">
        <v>14304</v>
      </c>
      <c r="E102" s="116">
        <v>13381</v>
      </c>
      <c r="F102" s="116">
        <v>54175</v>
      </c>
      <c r="G102" s="77">
        <v>58</v>
      </c>
      <c r="H102" s="73">
        <v>14</v>
      </c>
      <c r="I102" s="73">
        <v>197</v>
      </c>
      <c r="J102" s="73">
        <v>31</v>
      </c>
      <c r="K102" s="73">
        <v>10</v>
      </c>
      <c r="L102" s="82">
        <v>84</v>
      </c>
      <c r="M102" s="77">
        <v>173</v>
      </c>
      <c r="N102" s="73">
        <v>99</v>
      </c>
      <c r="O102" s="73">
        <v>444</v>
      </c>
      <c r="P102" s="73">
        <v>141</v>
      </c>
      <c r="Q102" s="73">
        <v>84</v>
      </c>
      <c r="R102" s="82">
        <v>273</v>
      </c>
      <c r="S102" s="77">
        <v>384</v>
      </c>
      <c r="T102" s="73">
        <v>224</v>
      </c>
      <c r="U102" s="73">
        <v>818</v>
      </c>
      <c r="V102" s="73">
        <v>351</v>
      </c>
      <c r="W102" s="73">
        <v>237</v>
      </c>
      <c r="X102" s="82">
        <v>561</v>
      </c>
      <c r="Y102" s="75">
        <f t="shared" si="23"/>
        <v>4.0548098434004469</v>
      </c>
      <c r="Z102" s="74">
        <f t="shared" si="24"/>
        <v>0.97874720357941836</v>
      </c>
      <c r="AA102" s="74">
        <f t="shared" si="25"/>
        <v>13.772371364653244</v>
      </c>
      <c r="AB102" s="74">
        <f t="shared" si="26"/>
        <v>2.1672259507829978</v>
      </c>
      <c r="AC102" s="74">
        <f t="shared" si="27"/>
        <v>0.69910514541387025</v>
      </c>
      <c r="AD102" s="76">
        <f t="shared" si="28"/>
        <v>5.8724832214765099</v>
      </c>
      <c r="AE102" s="75">
        <f t="shared" si="29"/>
        <v>12.92877961288394</v>
      </c>
      <c r="AF102" s="74">
        <f t="shared" si="30"/>
        <v>7.3985501830954341</v>
      </c>
      <c r="AG102" s="74">
        <f t="shared" si="31"/>
        <v>33.181376578731033</v>
      </c>
      <c r="AH102" s="74">
        <f t="shared" si="32"/>
        <v>10.537329048651072</v>
      </c>
      <c r="AI102" s="74">
        <f t="shared" si="33"/>
        <v>6.2775577311112771</v>
      </c>
      <c r="AJ102" s="76">
        <f t="shared" si="34"/>
        <v>20.40206262611165</v>
      </c>
      <c r="AK102" s="75">
        <f t="shared" si="35"/>
        <v>7.0881402861098293</v>
      </c>
      <c r="AL102" s="74">
        <f t="shared" si="36"/>
        <v>4.1347485002307343</v>
      </c>
      <c r="AM102" s="74">
        <f t="shared" si="37"/>
        <v>15.099215505306875</v>
      </c>
      <c r="AN102" s="74">
        <f t="shared" si="38"/>
        <v>6.4790032302722658</v>
      </c>
      <c r="AO102" s="74">
        <f t="shared" si="39"/>
        <v>4.3747115828334096</v>
      </c>
      <c r="AP102" s="76">
        <f t="shared" si="40"/>
        <v>10.355329949238579</v>
      </c>
    </row>
    <row r="103" spans="1:42" x14ac:dyDescent="0.45">
      <c r="A103" s="79" t="s">
        <v>332</v>
      </c>
      <c r="B103" s="79" t="s">
        <v>67</v>
      </c>
      <c r="C103" s="110" t="s">
        <v>118</v>
      </c>
      <c r="D103" s="116">
        <v>183836</v>
      </c>
      <c r="E103" s="116">
        <v>179796</v>
      </c>
      <c r="F103" s="116">
        <v>593207</v>
      </c>
      <c r="G103" s="77">
        <v>679</v>
      </c>
      <c r="H103" s="73">
        <v>186</v>
      </c>
      <c r="I103" s="73">
        <v>2053</v>
      </c>
      <c r="J103" s="73">
        <v>379</v>
      </c>
      <c r="K103" s="73">
        <v>139</v>
      </c>
      <c r="L103" s="82">
        <v>1079</v>
      </c>
      <c r="M103" s="77">
        <v>1666</v>
      </c>
      <c r="N103" s="73">
        <v>753</v>
      </c>
      <c r="O103" s="73">
        <v>3867</v>
      </c>
      <c r="P103" s="73">
        <v>1382</v>
      </c>
      <c r="Q103" s="73">
        <v>680</v>
      </c>
      <c r="R103" s="82">
        <v>2990</v>
      </c>
      <c r="S103" s="77">
        <v>3302</v>
      </c>
      <c r="T103" s="73">
        <v>1672</v>
      </c>
      <c r="U103" s="73">
        <v>5440</v>
      </c>
      <c r="V103" s="73">
        <v>2881</v>
      </c>
      <c r="W103" s="73">
        <v>1603</v>
      </c>
      <c r="X103" s="82">
        <v>4535</v>
      </c>
      <c r="Y103" s="75">
        <f t="shared" si="23"/>
        <v>3.6935094323201114</v>
      </c>
      <c r="Z103" s="74">
        <f t="shared" si="24"/>
        <v>1.0117713614308406</v>
      </c>
      <c r="AA103" s="74">
        <f t="shared" si="25"/>
        <v>11.167562392567289</v>
      </c>
      <c r="AB103" s="74">
        <f t="shared" si="26"/>
        <v>2.0616201396897234</v>
      </c>
      <c r="AC103" s="74">
        <f t="shared" si="27"/>
        <v>0.75610870558541299</v>
      </c>
      <c r="AD103" s="76">
        <f t="shared" si="28"/>
        <v>5.8693618224939614</v>
      </c>
      <c r="AE103" s="75">
        <f t="shared" si="29"/>
        <v>9.2660570869207319</v>
      </c>
      <c r="AF103" s="74">
        <f t="shared" si="30"/>
        <v>4.1880798238003072</v>
      </c>
      <c r="AG103" s="74">
        <f t="shared" si="31"/>
        <v>21.507708736568109</v>
      </c>
      <c r="AH103" s="74">
        <f t="shared" si="32"/>
        <v>7.6864891321275222</v>
      </c>
      <c r="AI103" s="74">
        <f t="shared" si="33"/>
        <v>3.7820641171105032</v>
      </c>
      <c r="AJ103" s="76">
        <f t="shared" si="34"/>
        <v>16.629958397294711</v>
      </c>
      <c r="AK103" s="75">
        <f t="shared" si="35"/>
        <v>5.5663537348682661</v>
      </c>
      <c r="AL103" s="74">
        <f t="shared" si="36"/>
        <v>2.8185776634463178</v>
      </c>
      <c r="AM103" s="74">
        <f t="shared" si="37"/>
        <v>9.1704919193468726</v>
      </c>
      <c r="AN103" s="74">
        <f t="shared" si="38"/>
        <v>4.8566520624335183</v>
      </c>
      <c r="AO103" s="74">
        <f t="shared" si="39"/>
        <v>2.7022607622634256</v>
      </c>
      <c r="AP103" s="76">
        <f t="shared" si="40"/>
        <v>7.6448861864408215</v>
      </c>
    </row>
    <row r="104" spans="1:42" x14ac:dyDescent="0.45">
      <c r="A104" s="79" t="s">
        <v>333</v>
      </c>
      <c r="B104" s="79" t="s">
        <v>67</v>
      </c>
      <c r="C104" s="110" t="s">
        <v>133</v>
      </c>
      <c r="D104" s="116">
        <v>35700</v>
      </c>
      <c r="E104" s="116">
        <v>38792</v>
      </c>
      <c r="F104" s="116">
        <v>105884</v>
      </c>
      <c r="G104" s="77">
        <v>210</v>
      </c>
      <c r="H104" s="73">
        <v>55</v>
      </c>
      <c r="I104" s="73">
        <v>401</v>
      </c>
      <c r="J104" s="73">
        <v>78</v>
      </c>
      <c r="K104" s="73">
        <v>28</v>
      </c>
      <c r="L104" s="82">
        <v>216</v>
      </c>
      <c r="M104" s="77">
        <v>353</v>
      </c>
      <c r="N104" s="73">
        <v>178</v>
      </c>
      <c r="O104" s="73">
        <v>610</v>
      </c>
      <c r="P104" s="73">
        <v>309</v>
      </c>
      <c r="Q104" s="73">
        <v>155</v>
      </c>
      <c r="R104" s="82">
        <v>598</v>
      </c>
      <c r="S104" s="77">
        <v>896</v>
      </c>
      <c r="T104" s="73">
        <v>605</v>
      </c>
      <c r="U104" s="73">
        <v>1203</v>
      </c>
      <c r="V104" s="73">
        <v>834</v>
      </c>
      <c r="W104" s="73">
        <v>581</v>
      </c>
      <c r="X104" s="82">
        <v>1164</v>
      </c>
      <c r="Y104" s="75">
        <f t="shared" si="23"/>
        <v>5.8823529411764701</v>
      </c>
      <c r="Z104" s="74">
        <f t="shared" si="24"/>
        <v>1.5406162464985993</v>
      </c>
      <c r="AA104" s="74">
        <f t="shared" si="25"/>
        <v>11.232492997198879</v>
      </c>
      <c r="AB104" s="74">
        <f t="shared" si="26"/>
        <v>2.1848739495798317</v>
      </c>
      <c r="AC104" s="74">
        <f t="shared" si="27"/>
        <v>0.78431372549019607</v>
      </c>
      <c r="AD104" s="76">
        <f t="shared" si="28"/>
        <v>6.0504201680672267</v>
      </c>
      <c r="AE104" s="75">
        <f t="shared" si="29"/>
        <v>9.0998143947205605</v>
      </c>
      <c r="AF104" s="74">
        <f t="shared" si="30"/>
        <v>4.5885749639100846</v>
      </c>
      <c r="AG104" s="74">
        <f t="shared" si="31"/>
        <v>15.724891730253661</v>
      </c>
      <c r="AH104" s="74">
        <f t="shared" si="32"/>
        <v>7.9655599092596407</v>
      </c>
      <c r="AI104" s="74">
        <f t="shared" si="33"/>
        <v>3.9956692101464224</v>
      </c>
      <c r="AJ104" s="76">
        <f t="shared" si="34"/>
        <v>15.415549597855227</v>
      </c>
      <c r="AK104" s="75">
        <f t="shared" si="35"/>
        <v>8.4620905897019387</v>
      </c>
      <c r="AL104" s="74">
        <f t="shared" si="36"/>
        <v>5.713800007555438</v>
      </c>
      <c r="AM104" s="74">
        <f t="shared" si="37"/>
        <v>11.361489932378829</v>
      </c>
      <c r="AN104" s="74">
        <f t="shared" si="38"/>
        <v>7.8765441426466696</v>
      </c>
      <c r="AO104" s="74">
        <f t="shared" si="39"/>
        <v>5.487136866759851</v>
      </c>
      <c r="AP104" s="76">
        <f t="shared" si="40"/>
        <v>10.993162328585999</v>
      </c>
    </row>
    <row r="105" spans="1:42" x14ac:dyDescent="0.45">
      <c r="A105" s="79" t="s">
        <v>334</v>
      </c>
      <c r="B105" s="79" t="s">
        <v>67</v>
      </c>
      <c r="C105" s="110" t="s">
        <v>136</v>
      </c>
      <c r="D105" s="116">
        <v>27922</v>
      </c>
      <c r="E105" s="116">
        <v>38559</v>
      </c>
      <c r="F105" s="116">
        <v>107185</v>
      </c>
      <c r="G105" s="77">
        <v>148</v>
      </c>
      <c r="H105" s="73">
        <v>35</v>
      </c>
      <c r="I105" s="73">
        <v>411</v>
      </c>
      <c r="J105" s="73">
        <v>109</v>
      </c>
      <c r="K105" s="73">
        <v>30</v>
      </c>
      <c r="L105" s="82">
        <v>258</v>
      </c>
      <c r="M105" s="77">
        <v>372</v>
      </c>
      <c r="N105" s="73">
        <v>156</v>
      </c>
      <c r="O105" s="73">
        <v>822</v>
      </c>
      <c r="P105" s="73">
        <v>253</v>
      </c>
      <c r="Q105" s="73">
        <v>135</v>
      </c>
      <c r="R105" s="82">
        <v>540</v>
      </c>
      <c r="S105" s="77">
        <v>686</v>
      </c>
      <c r="T105" s="73">
        <v>346</v>
      </c>
      <c r="U105" s="73">
        <v>1172</v>
      </c>
      <c r="V105" s="73">
        <v>552</v>
      </c>
      <c r="W105" s="73">
        <v>329</v>
      </c>
      <c r="X105" s="82">
        <v>853</v>
      </c>
      <c r="Y105" s="75">
        <f t="shared" si="23"/>
        <v>5.3004799083160234</v>
      </c>
      <c r="Z105" s="74">
        <f t="shared" si="24"/>
        <v>1.2534918702098703</v>
      </c>
      <c r="AA105" s="74">
        <f t="shared" si="25"/>
        <v>14.719575961607333</v>
      </c>
      <c r="AB105" s="74">
        <f t="shared" si="26"/>
        <v>3.903731824367882</v>
      </c>
      <c r="AC105" s="74">
        <f t="shared" si="27"/>
        <v>1.0744216030370317</v>
      </c>
      <c r="AD105" s="76">
        <f t="shared" si="28"/>
        <v>9.2400257861184727</v>
      </c>
      <c r="AE105" s="75">
        <f t="shared" si="29"/>
        <v>9.647553100443476</v>
      </c>
      <c r="AF105" s="74">
        <f t="shared" si="30"/>
        <v>4.0457480743795227</v>
      </c>
      <c r="AG105" s="74">
        <f t="shared" si="31"/>
        <v>21.317980238076714</v>
      </c>
      <c r="AH105" s="74">
        <f t="shared" si="32"/>
        <v>6.561373479602687</v>
      </c>
      <c r="AI105" s="74">
        <f t="shared" si="33"/>
        <v>3.5011281412899713</v>
      </c>
      <c r="AJ105" s="76">
        <f t="shared" si="34"/>
        <v>14.004512565159885</v>
      </c>
      <c r="AK105" s="75">
        <f t="shared" si="35"/>
        <v>6.4001492746186495</v>
      </c>
      <c r="AL105" s="74">
        <f t="shared" si="36"/>
        <v>3.2280636283061992</v>
      </c>
      <c r="AM105" s="74">
        <f t="shared" si="37"/>
        <v>10.934365816112328</v>
      </c>
      <c r="AN105" s="74">
        <f t="shared" si="38"/>
        <v>5.1499743434249199</v>
      </c>
      <c r="AO105" s="74">
        <f t="shared" si="39"/>
        <v>3.0694593459905768</v>
      </c>
      <c r="AP105" s="76">
        <f t="shared" si="40"/>
        <v>7.9582031067779999</v>
      </c>
    </row>
    <row r="106" spans="1:42" x14ac:dyDescent="0.45">
      <c r="A106" s="79" t="s">
        <v>335</v>
      </c>
      <c r="B106" s="79" t="s">
        <v>67</v>
      </c>
      <c r="C106" s="110" t="s">
        <v>150</v>
      </c>
      <c r="D106" s="116">
        <v>90569</v>
      </c>
      <c r="E106" s="116">
        <v>89112</v>
      </c>
      <c r="F106" s="116">
        <v>257885</v>
      </c>
      <c r="G106" s="77">
        <v>334</v>
      </c>
      <c r="H106" s="73">
        <v>78</v>
      </c>
      <c r="I106" s="73">
        <v>920</v>
      </c>
      <c r="J106" s="73">
        <v>190</v>
      </c>
      <c r="K106" s="73">
        <v>56</v>
      </c>
      <c r="L106" s="82">
        <v>467</v>
      </c>
      <c r="M106" s="77">
        <v>1004</v>
      </c>
      <c r="N106" s="73">
        <v>498</v>
      </c>
      <c r="O106" s="73">
        <v>1841</v>
      </c>
      <c r="P106" s="73">
        <v>722</v>
      </c>
      <c r="Q106" s="73">
        <v>464</v>
      </c>
      <c r="R106" s="82">
        <v>1259</v>
      </c>
      <c r="S106" s="77">
        <v>2078</v>
      </c>
      <c r="T106" s="73">
        <v>1223</v>
      </c>
      <c r="U106" s="73">
        <v>3203</v>
      </c>
      <c r="V106" s="73">
        <v>1903</v>
      </c>
      <c r="W106" s="73">
        <v>1265</v>
      </c>
      <c r="X106" s="82">
        <v>2654</v>
      </c>
      <c r="Y106" s="75">
        <f t="shared" si="23"/>
        <v>3.6877960450043616</v>
      </c>
      <c r="Z106" s="74">
        <f t="shared" si="24"/>
        <v>0.86122183086928206</v>
      </c>
      <c r="AA106" s="74">
        <f t="shared" si="25"/>
        <v>10.15800108204794</v>
      </c>
      <c r="AB106" s="74">
        <f t="shared" si="26"/>
        <v>2.0978480495533791</v>
      </c>
      <c r="AC106" s="74">
        <f t="shared" si="27"/>
        <v>0.61831310934204864</v>
      </c>
      <c r="AD106" s="76">
        <f t="shared" si="28"/>
        <v>5.156289679691727</v>
      </c>
      <c r="AE106" s="75">
        <f t="shared" si="29"/>
        <v>11.266720531466019</v>
      </c>
      <c r="AF106" s="74">
        <f t="shared" si="30"/>
        <v>5.5884729329383243</v>
      </c>
      <c r="AG106" s="74">
        <f t="shared" si="31"/>
        <v>20.659394918753929</v>
      </c>
      <c r="AH106" s="74">
        <f t="shared" si="32"/>
        <v>8.1021635694407035</v>
      </c>
      <c r="AI106" s="74">
        <f t="shared" si="33"/>
        <v>5.2069306041834995</v>
      </c>
      <c r="AJ106" s="76">
        <f t="shared" si="34"/>
        <v>14.128287997127211</v>
      </c>
      <c r="AK106" s="75">
        <f t="shared" si="35"/>
        <v>8.0578552455551904</v>
      </c>
      <c r="AL106" s="74">
        <f t="shared" si="36"/>
        <v>4.7424239486592867</v>
      </c>
      <c r="AM106" s="74">
        <f t="shared" si="37"/>
        <v>12.42026484673401</v>
      </c>
      <c r="AN106" s="74">
        <f t="shared" si="38"/>
        <v>7.3792581964829287</v>
      </c>
      <c r="AO106" s="74">
        <f t="shared" si="39"/>
        <v>4.9052872404366283</v>
      </c>
      <c r="AP106" s="76">
        <f t="shared" si="40"/>
        <v>10.291408961358744</v>
      </c>
    </row>
    <row r="107" spans="1:42" x14ac:dyDescent="0.45">
      <c r="A107" s="79" t="s">
        <v>336</v>
      </c>
      <c r="B107" s="79" t="s">
        <v>67</v>
      </c>
      <c r="C107" s="110" t="s">
        <v>154</v>
      </c>
      <c r="D107" s="116">
        <v>38548</v>
      </c>
      <c r="E107" s="116">
        <v>33794</v>
      </c>
      <c r="F107" s="116">
        <v>73498</v>
      </c>
      <c r="G107" s="77">
        <v>173</v>
      </c>
      <c r="H107" s="73">
        <v>42</v>
      </c>
      <c r="I107" s="73">
        <v>389</v>
      </c>
      <c r="J107" s="73">
        <v>68</v>
      </c>
      <c r="K107" s="73">
        <v>29</v>
      </c>
      <c r="L107" s="82">
        <v>174</v>
      </c>
      <c r="M107" s="77">
        <v>419</v>
      </c>
      <c r="N107" s="73">
        <v>231</v>
      </c>
      <c r="O107" s="73">
        <v>693</v>
      </c>
      <c r="P107" s="73">
        <v>295</v>
      </c>
      <c r="Q107" s="73">
        <v>184</v>
      </c>
      <c r="R107" s="82">
        <v>463</v>
      </c>
      <c r="S107" s="77">
        <v>949</v>
      </c>
      <c r="T107" s="73">
        <v>672</v>
      </c>
      <c r="U107" s="73">
        <v>1300</v>
      </c>
      <c r="V107" s="73">
        <v>747</v>
      </c>
      <c r="W107" s="73">
        <v>573</v>
      </c>
      <c r="X107" s="82">
        <v>1004</v>
      </c>
      <c r="Y107" s="75">
        <f t="shared" si="23"/>
        <v>4.4879111756770778</v>
      </c>
      <c r="Z107" s="74">
        <f t="shared" si="24"/>
        <v>1.0895506900487704</v>
      </c>
      <c r="AA107" s="74">
        <f t="shared" si="25"/>
        <v>10.091314724499325</v>
      </c>
      <c r="AB107" s="74">
        <f t="shared" si="26"/>
        <v>1.764034450555152</v>
      </c>
      <c r="AC107" s="74">
        <f t="shared" si="27"/>
        <v>0.75230880979557957</v>
      </c>
      <c r="AD107" s="76">
        <f t="shared" si="28"/>
        <v>4.5138528587734772</v>
      </c>
      <c r="AE107" s="75">
        <f t="shared" si="29"/>
        <v>12.398650648044033</v>
      </c>
      <c r="AF107" s="74">
        <f t="shared" si="30"/>
        <v>6.8355329348405043</v>
      </c>
      <c r="AG107" s="74">
        <f t="shared" si="31"/>
        <v>20.506598804521513</v>
      </c>
      <c r="AH107" s="74">
        <f t="shared" si="32"/>
        <v>8.729360241462981</v>
      </c>
      <c r="AI107" s="74">
        <f t="shared" si="33"/>
        <v>5.4447535065396231</v>
      </c>
      <c r="AJ107" s="76">
        <f t="shared" si="34"/>
        <v>13.700656921346985</v>
      </c>
      <c r="AK107" s="75">
        <f t="shared" si="35"/>
        <v>12.911915970502598</v>
      </c>
      <c r="AL107" s="74">
        <f t="shared" si="36"/>
        <v>9.1431059348553703</v>
      </c>
      <c r="AM107" s="74">
        <f t="shared" si="37"/>
        <v>17.687556123976162</v>
      </c>
      <c r="AN107" s="74">
        <f t="shared" si="38"/>
        <v>10.163541865084763</v>
      </c>
      <c r="AO107" s="74">
        <f t="shared" si="39"/>
        <v>7.7961305069525704</v>
      </c>
      <c r="AP107" s="76">
        <f t="shared" si="40"/>
        <v>13.660235652670822</v>
      </c>
    </row>
    <row r="108" spans="1:42" x14ac:dyDescent="0.45">
      <c r="A108" s="79" t="s">
        <v>337</v>
      </c>
      <c r="B108" s="79" t="s">
        <v>67</v>
      </c>
      <c r="C108" s="110" t="s">
        <v>155</v>
      </c>
      <c r="D108" s="116">
        <v>23891</v>
      </c>
      <c r="E108" s="116">
        <v>28236</v>
      </c>
      <c r="F108" s="116">
        <v>59143</v>
      </c>
      <c r="G108" s="77">
        <v>135</v>
      </c>
      <c r="H108" s="73">
        <v>37</v>
      </c>
      <c r="I108" s="73">
        <v>274</v>
      </c>
      <c r="J108" s="73">
        <v>88</v>
      </c>
      <c r="K108" s="73">
        <v>31</v>
      </c>
      <c r="L108" s="82">
        <v>154</v>
      </c>
      <c r="M108" s="77">
        <v>405</v>
      </c>
      <c r="N108" s="73">
        <v>260</v>
      </c>
      <c r="O108" s="73">
        <v>595</v>
      </c>
      <c r="P108" s="73">
        <v>348</v>
      </c>
      <c r="Q108" s="73">
        <v>217</v>
      </c>
      <c r="R108" s="82">
        <v>516</v>
      </c>
      <c r="S108" s="77">
        <v>770</v>
      </c>
      <c r="T108" s="73">
        <v>543</v>
      </c>
      <c r="U108" s="73">
        <v>1031</v>
      </c>
      <c r="V108" s="73">
        <v>655</v>
      </c>
      <c r="W108" s="73">
        <v>483</v>
      </c>
      <c r="X108" s="82">
        <v>854</v>
      </c>
      <c r="Y108" s="75">
        <f t="shared" si="23"/>
        <v>5.6506634297434184</v>
      </c>
      <c r="Z108" s="74">
        <f t="shared" si="24"/>
        <v>1.5487003474111589</v>
      </c>
      <c r="AA108" s="74">
        <f t="shared" si="25"/>
        <v>11.468753924071827</v>
      </c>
      <c r="AB108" s="74">
        <f t="shared" si="26"/>
        <v>3.6833954208697839</v>
      </c>
      <c r="AC108" s="74">
        <f t="shared" si="27"/>
        <v>1.2975597505336738</v>
      </c>
      <c r="AD108" s="76">
        <f t="shared" si="28"/>
        <v>6.4459419865221212</v>
      </c>
      <c r="AE108" s="75">
        <f t="shared" si="29"/>
        <v>14.34339141521462</v>
      </c>
      <c r="AF108" s="74">
        <f t="shared" si="30"/>
        <v>9.2081031307550649</v>
      </c>
      <c r="AG108" s="74">
        <f t="shared" si="31"/>
        <v>21.072389856920243</v>
      </c>
      <c r="AH108" s="74">
        <f t="shared" si="32"/>
        <v>12.324691882702933</v>
      </c>
      <c r="AI108" s="74">
        <f t="shared" si="33"/>
        <v>7.6852245360532656</v>
      </c>
      <c r="AJ108" s="76">
        <f t="shared" si="34"/>
        <v>18.274543136421592</v>
      </c>
      <c r="AK108" s="75">
        <f t="shared" si="35"/>
        <v>13.019292223931826</v>
      </c>
      <c r="AL108" s="74">
        <f t="shared" si="36"/>
        <v>9.1811372436298466</v>
      </c>
      <c r="AM108" s="74">
        <f t="shared" si="37"/>
        <v>17.432325042693133</v>
      </c>
      <c r="AN108" s="74">
        <f t="shared" si="38"/>
        <v>11.074852476201748</v>
      </c>
      <c r="AO108" s="74">
        <f t="shared" si="39"/>
        <v>8.1666469404663271</v>
      </c>
      <c r="AP108" s="76">
        <f t="shared" si="40"/>
        <v>14.439578648360753</v>
      </c>
    </row>
    <row r="109" spans="1:42" x14ac:dyDescent="0.45">
      <c r="A109" s="79" t="s">
        <v>338</v>
      </c>
      <c r="B109" s="79" t="s">
        <v>67</v>
      </c>
      <c r="C109" s="110" t="s">
        <v>167</v>
      </c>
      <c r="D109" s="116">
        <v>16543</v>
      </c>
      <c r="E109" s="116">
        <v>24183</v>
      </c>
      <c r="F109" s="116">
        <v>56731</v>
      </c>
      <c r="G109" s="77">
        <v>191</v>
      </c>
      <c r="H109" s="73">
        <v>72</v>
      </c>
      <c r="I109" s="73">
        <v>379</v>
      </c>
      <c r="J109" s="73">
        <v>93</v>
      </c>
      <c r="K109" s="73">
        <v>35</v>
      </c>
      <c r="L109" s="82">
        <v>257</v>
      </c>
      <c r="M109" s="77">
        <v>368</v>
      </c>
      <c r="N109" s="73">
        <v>189</v>
      </c>
      <c r="O109" s="73">
        <v>679</v>
      </c>
      <c r="P109" s="73">
        <v>259</v>
      </c>
      <c r="Q109" s="73">
        <v>128</v>
      </c>
      <c r="R109" s="82">
        <v>659</v>
      </c>
      <c r="S109" s="77">
        <v>725</v>
      </c>
      <c r="T109" s="73">
        <v>451</v>
      </c>
      <c r="U109" s="73">
        <v>1157</v>
      </c>
      <c r="V109" s="73">
        <v>580</v>
      </c>
      <c r="W109" s="73">
        <v>381</v>
      </c>
      <c r="X109" s="82">
        <v>1402</v>
      </c>
      <c r="Y109" s="75">
        <f t="shared" si="23"/>
        <v>11.545668862963188</v>
      </c>
      <c r="Z109" s="74">
        <f t="shared" si="24"/>
        <v>4.3522940216405726</v>
      </c>
      <c r="AA109" s="74">
        <f t="shared" si="25"/>
        <v>22.909992141691351</v>
      </c>
      <c r="AB109" s="74">
        <f t="shared" si="26"/>
        <v>5.6217131112857404</v>
      </c>
      <c r="AC109" s="74">
        <f t="shared" si="27"/>
        <v>2.1156984827419456</v>
      </c>
      <c r="AD109" s="76">
        <f t="shared" si="28"/>
        <v>15.535271716133712</v>
      </c>
      <c r="AE109" s="75">
        <f t="shared" si="29"/>
        <v>15.217301410081463</v>
      </c>
      <c r="AF109" s="74">
        <f t="shared" si="30"/>
        <v>7.8154075176777082</v>
      </c>
      <c r="AG109" s="74">
        <f t="shared" si="31"/>
        <v>28.077575156101393</v>
      </c>
      <c r="AH109" s="74">
        <f t="shared" si="32"/>
        <v>10.710002894595377</v>
      </c>
      <c r="AI109" s="74">
        <f t="shared" si="33"/>
        <v>5.2929744035065962</v>
      </c>
      <c r="AJ109" s="76">
        <f t="shared" si="34"/>
        <v>27.250547905553486</v>
      </c>
      <c r="AK109" s="75">
        <f t="shared" si="35"/>
        <v>12.779609032098852</v>
      </c>
      <c r="AL109" s="74">
        <f t="shared" si="36"/>
        <v>7.9497981703125271</v>
      </c>
      <c r="AM109" s="74">
        <f t="shared" si="37"/>
        <v>20.394493310535687</v>
      </c>
      <c r="AN109" s="74">
        <f t="shared" si="38"/>
        <v>10.223687225679083</v>
      </c>
      <c r="AO109" s="74">
        <f t="shared" si="39"/>
        <v>6.7159048844547078</v>
      </c>
      <c r="AP109" s="76">
        <f t="shared" si="40"/>
        <v>24.713119811038059</v>
      </c>
    </row>
    <row r="110" spans="1:42" x14ac:dyDescent="0.45">
      <c r="A110" s="79" t="s">
        <v>339</v>
      </c>
      <c r="B110" s="79" t="s">
        <v>67</v>
      </c>
      <c r="C110" s="110" t="s">
        <v>172</v>
      </c>
      <c r="D110" s="116">
        <v>50845</v>
      </c>
      <c r="E110" s="116">
        <v>41574</v>
      </c>
      <c r="F110" s="116">
        <v>81986</v>
      </c>
      <c r="G110" s="77">
        <v>148</v>
      </c>
      <c r="H110" s="73">
        <v>42</v>
      </c>
      <c r="I110" s="73">
        <v>414</v>
      </c>
      <c r="J110" s="73">
        <v>68</v>
      </c>
      <c r="K110" s="73">
        <v>25</v>
      </c>
      <c r="L110" s="82">
        <v>237</v>
      </c>
      <c r="M110" s="77">
        <v>457</v>
      </c>
      <c r="N110" s="73">
        <v>245</v>
      </c>
      <c r="O110" s="73">
        <v>781</v>
      </c>
      <c r="P110" s="73">
        <v>404</v>
      </c>
      <c r="Q110" s="73">
        <v>224</v>
      </c>
      <c r="R110" s="82">
        <v>713</v>
      </c>
      <c r="S110" s="77">
        <v>937</v>
      </c>
      <c r="T110" s="73">
        <v>639</v>
      </c>
      <c r="U110" s="73">
        <v>1470</v>
      </c>
      <c r="V110" s="73">
        <v>738</v>
      </c>
      <c r="W110" s="73">
        <v>542</v>
      </c>
      <c r="X110" s="82">
        <v>1240</v>
      </c>
      <c r="Y110" s="75">
        <f t="shared" si="23"/>
        <v>2.9108073556888581</v>
      </c>
      <c r="Z110" s="74">
        <f t="shared" si="24"/>
        <v>0.82603992526305436</v>
      </c>
      <c r="AA110" s="74">
        <f t="shared" si="25"/>
        <v>8.142393549021536</v>
      </c>
      <c r="AB110" s="74">
        <f t="shared" si="26"/>
        <v>1.3373979742354214</v>
      </c>
      <c r="AC110" s="74">
        <f t="shared" si="27"/>
        <v>0.49169043170419902</v>
      </c>
      <c r="AD110" s="76">
        <f t="shared" si="28"/>
        <v>4.6612252925558062</v>
      </c>
      <c r="AE110" s="75">
        <f t="shared" si="29"/>
        <v>10.992447202578534</v>
      </c>
      <c r="AF110" s="74">
        <f t="shared" si="30"/>
        <v>5.89310626834079</v>
      </c>
      <c r="AG110" s="74">
        <f t="shared" si="31"/>
        <v>18.785779573772071</v>
      </c>
      <c r="AH110" s="74">
        <f t="shared" si="32"/>
        <v>9.7176119690190994</v>
      </c>
      <c r="AI110" s="74">
        <f t="shared" si="33"/>
        <v>5.3879828739115796</v>
      </c>
      <c r="AJ110" s="76">
        <f t="shared" si="34"/>
        <v>17.150141915620342</v>
      </c>
      <c r="AK110" s="75">
        <f t="shared" si="35"/>
        <v>11.428780523504011</v>
      </c>
      <c r="AL110" s="74">
        <f t="shared" si="36"/>
        <v>7.7940136120801116</v>
      </c>
      <c r="AM110" s="74">
        <f t="shared" si="37"/>
        <v>17.929890469104482</v>
      </c>
      <c r="AN110" s="74">
        <f t="shared" si="38"/>
        <v>9.0015368477544939</v>
      </c>
      <c r="AO110" s="74">
        <f t="shared" si="39"/>
        <v>6.6108847852072312</v>
      </c>
      <c r="AP110" s="76">
        <f t="shared" si="40"/>
        <v>15.124533456931673</v>
      </c>
    </row>
    <row r="111" spans="1:42" x14ac:dyDescent="0.45">
      <c r="A111" s="79" t="s">
        <v>341</v>
      </c>
      <c r="B111" s="79" t="s">
        <v>67</v>
      </c>
      <c r="C111" s="110" t="s">
        <v>182</v>
      </c>
      <c r="D111" s="116">
        <v>132220</v>
      </c>
      <c r="E111" s="116">
        <v>132548</v>
      </c>
      <c r="F111" s="116">
        <v>478580</v>
      </c>
      <c r="G111" s="77">
        <v>324</v>
      </c>
      <c r="H111" s="73">
        <v>75</v>
      </c>
      <c r="I111" s="73">
        <v>1496</v>
      </c>
      <c r="J111" s="73">
        <v>140</v>
      </c>
      <c r="K111" s="73">
        <v>53</v>
      </c>
      <c r="L111" s="82">
        <v>675</v>
      </c>
      <c r="M111" s="77">
        <v>1163</v>
      </c>
      <c r="N111" s="73">
        <v>433</v>
      </c>
      <c r="O111" s="73">
        <v>3867</v>
      </c>
      <c r="P111" s="73">
        <v>783</v>
      </c>
      <c r="Q111" s="73">
        <v>381</v>
      </c>
      <c r="R111" s="82">
        <v>2075</v>
      </c>
      <c r="S111" s="77">
        <v>1904</v>
      </c>
      <c r="T111" s="73">
        <v>1000</v>
      </c>
      <c r="U111" s="73">
        <v>3703</v>
      </c>
      <c r="V111" s="73">
        <v>1799</v>
      </c>
      <c r="W111" s="73">
        <v>952</v>
      </c>
      <c r="X111" s="82">
        <v>3060</v>
      </c>
      <c r="Y111" s="75">
        <f t="shared" si="23"/>
        <v>2.4504613522916352</v>
      </c>
      <c r="Z111" s="74">
        <f t="shared" si="24"/>
        <v>0.56723642414158226</v>
      </c>
      <c r="AA111" s="74">
        <f t="shared" si="25"/>
        <v>11.314475873544094</v>
      </c>
      <c r="AB111" s="74">
        <f t="shared" si="26"/>
        <v>1.0588413250642867</v>
      </c>
      <c r="AC111" s="74">
        <f t="shared" si="27"/>
        <v>0.40084707306005141</v>
      </c>
      <c r="AD111" s="76">
        <f t="shared" si="28"/>
        <v>5.1051278172742398</v>
      </c>
      <c r="AE111" s="75">
        <f t="shared" si="29"/>
        <v>8.7741799197271941</v>
      </c>
      <c r="AF111" s="74">
        <f t="shared" si="30"/>
        <v>3.2667411051090927</v>
      </c>
      <c r="AG111" s="74">
        <f t="shared" si="31"/>
        <v>29.174336844011229</v>
      </c>
      <c r="AH111" s="74">
        <f t="shared" si="32"/>
        <v>5.9072939614328392</v>
      </c>
      <c r="AI111" s="74">
        <f t="shared" si="33"/>
        <v>2.8744303950267076</v>
      </c>
      <c r="AJ111" s="76">
        <f t="shared" si="34"/>
        <v>15.654706219633642</v>
      </c>
      <c r="AK111" s="75">
        <f t="shared" si="35"/>
        <v>3.9784362071127082</v>
      </c>
      <c r="AL111" s="74">
        <f t="shared" si="36"/>
        <v>2.0895148146600357</v>
      </c>
      <c r="AM111" s="74">
        <f t="shared" si="37"/>
        <v>7.7374733586861124</v>
      </c>
      <c r="AN111" s="74">
        <f t="shared" si="38"/>
        <v>3.7590371515734047</v>
      </c>
      <c r="AO111" s="74">
        <f t="shared" si="39"/>
        <v>1.9892181035563541</v>
      </c>
      <c r="AP111" s="76">
        <f t="shared" si="40"/>
        <v>6.3939153328597103</v>
      </c>
    </row>
    <row r="112" spans="1:42" x14ac:dyDescent="0.45">
      <c r="A112" s="79" t="s">
        <v>342</v>
      </c>
      <c r="B112" s="79" t="s">
        <v>67</v>
      </c>
      <c r="C112" s="110" t="s">
        <v>197</v>
      </c>
      <c r="D112" s="116">
        <v>17076</v>
      </c>
      <c r="E112" s="116">
        <v>17373</v>
      </c>
      <c r="F112" s="116">
        <v>65891</v>
      </c>
      <c r="G112" s="77">
        <v>48</v>
      </c>
      <c r="H112" s="73">
        <v>7</v>
      </c>
      <c r="I112" s="73">
        <v>192</v>
      </c>
      <c r="J112" s="73">
        <v>20</v>
      </c>
      <c r="K112" s="73">
        <v>5</v>
      </c>
      <c r="L112" s="82">
        <v>94</v>
      </c>
      <c r="M112" s="77">
        <v>183</v>
      </c>
      <c r="N112" s="73">
        <v>79</v>
      </c>
      <c r="O112" s="73">
        <v>477</v>
      </c>
      <c r="P112" s="73">
        <v>136</v>
      </c>
      <c r="Q112" s="73">
        <v>69</v>
      </c>
      <c r="R112" s="82">
        <v>337</v>
      </c>
      <c r="S112" s="77">
        <v>414</v>
      </c>
      <c r="T112" s="73">
        <v>197</v>
      </c>
      <c r="U112" s="73">
        <v>678</v>
      </c>
      <c r="V112" s="73">
        <v>356</v>
      </c>
      <c r="W112" s="73">
        <v>191</v>
      </c>
      <c r="X112" s="82">
        <v>598</v>
      </c>
      <c r="Y112" s="75">
        <f t="shared" si="23"/>
        <v>2.8109627547434997</v>
      </c>
      <c r="Z112" s="74">
        <f t="shared" si="24"/>
        <v>0.40993206840009372</v>
      </c>
      <c r="AA112" s="74">
        <f t="shared" si="25"/>
        <v>11.243851018973999</v>
      </c>
      <c r="AB112" s="74">
        <f t="shared" si="26"/>
        <v>1.1712344811431248</v>
      </c>
      <c r="AC112" s="74">
        <f t="shared" si="27"/>
        <v>0.2928086202857812</v>
      </c>
      <c r="AD112" s="76">
        <f t="shared" si="28"/>
        <v>5.5048020613726871</v>
      </c>
      <c r="AE112" s="75">
        <f t="shared" si="29"/>
        <v>10.53358659989639</v>
      </c>
      <c r="AF112" s="74">
        <f t="shared" si="30"/>
        <v>4.5472860185345079</v>
      </c>
      <c r="AG112" s="74">
        <f t="shared" si="31"/>
        <v>27.456397858746332</v>
      </c>
      <c r="AH112" s="74">
        <f t="shared" si="32"/>
        <v>7.8282392217809242</v>
      </c>
      <c r="AI112" s="74">
        <f t="shared" si="33"/>
        <v>3.9716801934035573</v>
      </c>
      <c r="AJ112" s="76">
        <f t="shared" si="34"/>
        <v>19.397916306913029</v>
      </c>
      <c r="AK112" s="75">
        <f t="shared" si="35"/>
        <v>6.2831039140398532</v>
      </c>
      <c r="AL112" s="74">
        <f t="shared" si="36"/>
        <v>2.9897861619948096</v>
      </c>
      <c r="AM112" s="74">
        <f t="shared" si="37"/>
        <v>10.28972090270295</v>
      </c>
      <c r="AN112" s="74">
        <f t="shared" si="38"/>
        <v>5.4028623028941736</v>
      </c>
      <c r="AO112" s="74">
        <f t="shared" si="39"/>
        <v>2.8987266849797391</v>
      </c>
      <c r="AP112" s="76">
        <f t="shared" si="40"/>
        <v>9.0755945425020119</v>
      </c>
    </row>
    <row r="113" spans="1:42" x14ac:dyDescent="0.45">
      <c r="A113" s="79" t="s">
        <v>343</v>
      </c>
      <c r="B113" s="79" t="s">
        <v>67</v>
      </c>
      <c r="C113" s="110" t="s">
        <v>198</v>
      </c>
      <c r="D113" s="116">
        <v>85265</v>
      </c>
      <c r="E113" s="116">
        <v>92289</v>
      </c>
      <c r="F113" s="116">
        <v>334773</v>
      </c>
      <c r="G113" s="77">
        <v>236</v>
      </c>
      <c r="H113" s="73">
        <v>56</v>
      </c>
      <c r="I113" s="73">
        <v>904</v>
      </c>
      <c r="J113" s="73">
        <v>100</v>
      </c>
      <c r="K113" s="73">
        <v>38</v>
      </c>
      <c r="L113" s="82">
        <v>430</v>
      </c>
      <c r="M113" s="77">
        <v>788</v>
      </c>
      <c r="N113" s="73">
        <v>347</v>
      </c>
      <c r="O113" s="73">
        <v>2134</v>
      </c>
      <c r="P113" s="73">
        <v>541</v>
      </c>
      <c r="Q113" s="73">
        <v>300</v>
      </c>
      <c r="R113" s="82">
        <v>1340</v>
      </c>
      <c r="S113" s="77">
        <v>1671</v>
      </c>
      <c r="T113" s="73">
        <v>907</v>
      </c>
      <c r="U113" s="73">
        <v>2910</v>
      </c>
      <c r="V113" s="73">
        <v>1507</v>
      </c>
      <c r="W113" s="73">
        <v>874</v>
      </c>
      <c r="X113" s="82">
        <v>2439</v>
      </c>
      <c r="Y113" s="75">
        <f t="shared" si="23"/>
        <v>2.7678414355245411</v>
      </c>
      <c r="Z113" s="74">
        <f t="shared" si="24"/>
        <v>0.65677593385328092</v>
      </c>
      <c r="AA113" s="74">
        <f t="shared" si="25"/>
        <v>10.602240075060106</v>
      </c>
      <c r="AB113" s="74">
        <f t="shared" si="26"/>
        <v>1.1728141675951445</v>
      </c>
      <c r="AC113" s="74">
        <f t="shared" si="27"/>
        <v>0.44566938368615494</v>
      </c>
      <c r="AD113" s="76">
        <f t="shared" si="28"/>
        <v>5.0431009206591222</v>
      </c>
      <c r="AE113" s="75">
        <f t="shared" si="29"/>
        <v>8.5383956917942552</v>
      </c>
      <c r="AF113" s="74">
        <f t="shared" si="30"/>
        <v>3.7599280520972163</v>
      </c>
      <c r="AG113" s="74">
        <f t="shared" si="31"/>
        <v>23.123015744021497</v>
      </c>
      <c r="AH113" s="74">
        <f t="shared" si="32"/>
        <v>5.8620203924628074</v>
      </c>
      <c r="AI113" s="74">
        <f t="shared" si="33"/>
        <v>3.2506582582973049</v>
      </c>
      <c r="AJ113" s="76">
        <f t="shared" si="34"/>
        <v>14.519606887061297</v>
      </c>
      <c r="AK113" s="75">
        <f t="shared" si="35"/>
        <v>4.9914419621654069</v>
      </c>
      <c r="AL113" s="74">
        <f t="shared" si="36"/>
        <v>2.7092985396074352</v>
      </c>
      <c r="AM113" s="74">
        <f t="shared" si="37"/>
        <v>8.6924572770205479</v>
      </c>
      <c r="AN113" s="74">
        <f t="shared" si="38"/>
        <v>4.5015577719828066</v>
      </c>
      <c r="AO113" s="74">
        <f t="shared" si="39"/>
        <v>2.6107242818267902</v>
      </c>
      <c r="AP113" s="76">
        <f t="shared" si="40"/>
        <v>7.2855337796058821</v>
      </c>
    </row>
    <row r="114" spans="1:42" x14ac:dyDescent="0.45">
      <c r="A114" s="79" t="s">
        <v>344</v>
      </c>
      <c r="B114" s="79" t="s">
        <v>67</v>
      </c>
      <c r="C114" s="110" t="s">
        <v>202</v>
      </c>
      <c r="D114" s="116">
        <v>15071</v>
      </c>
      <c r="E114" s="116">
        <v>17800</v>
      </c>
      <c r="F114" s="116">
        <v>61302</v>
      </c>
      <c r="G114" s="77">
        <v>32</v>
      </c>
      <c r="H114" s="73">
        <v>11</v>
      </c>
      <c r="I114" s="73">
        <v>150</v>
      </c>
      <c r="J114" s="73">
        <v>15</v>
      </c>
      <c r="K114" s="73">
        <v>8</v>
      </c>
      <c r="L114" s="82">
        <v>70</v>
      </c>
      <c r="M114" s="77">
        <v>225</v>
      </c>
      <c r="N114" s="73">
        <v>114</v>
      </c>
      <c r="O114" s="73">
        <v>562</v>
      </c>
      <c r="P114" s="73">
        <v>175</v>
      </c>
      <c r="Q114" s="73">
        <v>102</v>
      </c>
      <c r="R114" s="82">
        <v>404</v>
      </c>
      <c r="S114" s="77">
        <v>268</v>
      </c>
      <c r="T114" s="73">
        <v>138</v>
      </c>
      <c r="U114" s="73">
        <v>454</v>
      </c>
      <c r="V114" s="73">
        <v>256</v>
      </c>
      <c r="W114" s="73">
        <v>131</v>
      </c>
      <c r="X114" s="82">
        <v>423</v>
      </c>
      <c r="Y114" s="75">
        <f t="shared" si="23"/>
        <v>2.1232831265344037</v>
      </c>
      <c r="Z114" s="74">
        <f t="shared" si="24"/>
        <v>0.72987857474620133</v>
      </c>
      <c r="AA114" s="74">
        <f t="shared" si="25"/>
        <v>9.9528896556300186</v>
      </c>
      <c r="AB114" s="74">
        <f t="shared" si="26"/>
        <v>0.99528896556300173</v>
      </c>
      <c r="AC114" s="74">
        <f t="shared" si="27"/>
        <v>0.53082078163360091</v>
      </c>
      <c r="AD114" s="76">
        <f t="shared" si="28"/>
        <v>4.6446818392940088</v>
      </c>
      <c r="AE114" s="75">
        <f t="shared" si="29"/>
        <v>12.640449438202246</v>
      </c>
      <c r="AF114" s="74">
        <f t="shared" si="30"/>
        <v>6.404494382022472</v>
      </c>
      <c r="AG114" s="74">
        <f t="shared" si="31"/>
        <v>31.573033707865168</v>
      </c>
      <c r="AH114" s="74">
        <f t="shared" si="32"/>
        <v>9.8314606741573023</v>
      </c>
      <c r="AI114" s="74">
        <f t="shared" si="33"/>
        <v>5.7303370786516856</v>
      </c>
      <c r="AJ114" s="76">
        <f t="shared" si="34"/>
        <v>22.696629213483146</v>
      </c>
      <c r="AK114" s="75">
        <f t="shared" si="35"/>
        <v>4.371798636259828</v>
      </c>
      <c r="AL114" s="74">
        <f t="shared" si="36"/>
        <v>2.2511500440442398</v>
      </c>
      <c r="AM114" s="74">
        <f t="shared" si="37"/>
        <v>7.4059573912759777</v>
      </c>
      <c r="AN114" s="74">
        <f t="shared" si="38"/>
        <v>4.1760464585168515</v>
      </c>
      <c r="AO114" s="74">
        <f t="shared" si="39"/>
        <v>2.1369612736941699</v>
      </c>
      <c r="AP114" s="76">
        <f t="shared" si="40"/>
        <v>6.9002642654399526</v>
      </c>
    </row>
    <row r="115" spans="1:42" x14ac:dyDescent="0.45">
      <c r="A115" s="79" t="s">
        <v>345</v>
      </c>
      <c r="B115" s="79" t="s">
        <v>67</v>
      </c>
      <c r="C115" s="110" t="s">
        <v>204</v>
      </c>
      <c r="D115" s="116">
        <v>16961</v>
      </c>
      <c r="E115" s="116">
        <v>17331</v>
      </c>
      <c r="F115" s="116">
        <v>68323</v>
      </c>
      <c r="G115" s="77">
        <v>48</v>
      </c>
      <c r="H115" s="73">
        <v>8</v>
      </c>
      <c r="I115" s="73">
        <v>406</v>
      </c>
      <c r="J115" s="73">
        <v>29</v>
      </c>
      <c r="K115" s="73">
        <v>6</v>
      </c>
      <c r="L115" s="82">
        <v>241</v>
      </c>
      <c r="M115" s="77">
        <v>140</v>
      </c>
      <c r="N115" s="73">
        <v>48</v>
      </c>
      <c r="O115" s="73">
        <v>856</v>
      </c>
      <c r="P115" s="73">
        <v>96</v>
      </c>
      <c r="Q115" s="73">
        <v>46</v>
      </c>
      <c r="R115" s="82">
        <v>774</v>
      </c>
      <c r="S115" s="77">
        <v>185</v>
      </c>
      <c r="T115" s="73">
        <v>89</v>
      </c>
      <c r="U115" s="73">
        <v>711</v>
      </c>
      <c r="V115" s="73">
        <v>182</v>
      </c>
      <c r="W115" s="73">
        <v>84</v>
      </c>
      <c r="X115" s="82">
        <v>422</v>
      </c>
      <c r="Y115" s="75">
        <f t="shared" si="23"/>
        <v>2.8300218147514888</v>
      </c>
      <c r="Z115" s="74">
        <f t="shared" si="24"/>
        <v>0.47167030245858144</v>
      </c>
      <c r="AA115" s="74">
        <f t="shared" si="25"/>
        <v>23.937267849773008</v>
      </c>
      <c r="AB115" s="74">
        <f t="shared" si="26"/>
        <v>1.7098048464123579</v>
      </c>
      <c r="AC115" s="74">
        <f t="shared" si="27"/>
        <v>0.35375272684393611</v>
      </c>
      <c r="AD115" s="76">
        <f t="shared" si="28"/>
        <v>14.209067861564765</v>
      </c>
      <c r="AE115" s="75">
        <f t="shared" si="29"/>
        <v>8.0780105014136527</v>
      </c>
      <c r="AF115" s="74">
        <f t="shared" si="30"/>
        <v>2.7696036004846807</v>
      </c>
      <c r="AG115" s="74">
        <f t="shared" si="31"/>
        <v>49.39126420864347</v>
      </c>
      <c r="AH115" s="74">
        <f t="shared" si="32"/>
        <v>5.5392072009693614</v>
      </c>
      <c r="AI115" s="74">
        <f t="shared" si="33"/>
        <v>2.6542034504644856</v>
      </c>
      <c r="AJ115" s="76">
        <f t="shared" si="34"/>
        <v>44.659858057815477</v>
      </c>
      <c r="AK115" s="75">
        <f t="shared" si="35"/>
        <v>2.7077265342563996</v>
      </c>
      <c r="AL115" s="74">
        <f t="shared" si="36"/>
        <v>1.3026360083719979</v>
      </c>
      <c r="AM115" s="74">
        <f t="shared" si="37"/>
        <v>10.406451707331351</v>
      </c>
      <c r="AN115" s="74">
        <f t="shared" si="38"/>
        <v>2.663817455322512</v>
      </c>
      <c r="AO115" s="74">
        <f t="shared" si="39"/>
        <v>1.2294542101488517</v>
      </c>
      <c r="AP115" s="76">
        <f t="shared" si="40"/>
        <v>6.1765437700335175</v>
      </c>
    </row>
    <row r="116" spans="1:42" x14ac:dyDescent="0.45">
      <c r="A116" s="79" t="s">
        <v>347</v>
      </c>
      <c r="B116" s="79" t="s">
        <v>54</v>
      </c>
      <c r="C116" s="110" t="s">
        <v>53</v>
      </c>
      <c r="D116" s="116">
        <v>34419</v>
      </c>
      <c r="E116" s="116">
        <v>22016</v>
      </c>
      <c r="F116" s="116">
        <v>65963</v>
      </c>
      <c r="G116" s="77">
        <v>68</v>
      </c>
      <c r="H116" s="73">
        <v>23</v>
      </c>
      <c r="I116" s="73">
        <v>294</v>
      </c>
      <c r="J116" s="73">
        <v>37</v>
      </c>
      <c r="K116" s="73">
        <v>21</v>
      </c>
      <c r="L116" s="82">
        <v>113</v>
      </c>
      <c r="M116" s="77">
        <v>254</v>
      </c>
      <c r="N116" s="73">
        <v>146</v>
      </c>
      <c r="O116" s="73">
        <v>810</v>
      </c>
      <c r="P116" s="73">
        <v>203</v>
      </c>
      <c r="Q116" s="73">
        <v>123</v>
      </c>
      <c r="R116" s="82">
        <v>325</v>
      </c>
      <c r="S116" s="77">
        <v>751</v>
      </c>
      <c r="T116" s="73">
        <v>561</v>
      </c>
      <c r="U116" s="73">
        <v>1936</v>
      </c>
      <c r="V116" s="73">
        <v>724</v>
      </c>
      <c r="W116" s="73">
        <v>538</v>
      </c>
      <c r="X116" s="82">
        <v>942</v>
      </c>
      <c r="Y116" s="75">
        <f t="shared" si="23"/>
        <v>1.9756529823643918</v>
      </c>
      <c r="Z116" s="74">
        <f t="shared" si="24"/>
        <v>0.6682355675644267</v>
      </c>
      <c r="AA116" s="74">
        <f t="shared" si="25"/>
        <v>8.5417937766931065</v>
      </c>
      <c r="AB116" s="74">
        <f t="shared" si="26"/>
        <v>1.0749876521688602</v>
      </c>
      <c r="AC116" s="74">
        <f t="shared" si="27"/>
        <v>0.61012812690665041</v>
      </c>
      <c r="AD116" s="76">
        <f t="shared" si="28"/>
        <v>3.2830703971643569</v>
      </c>
      <c r="AE116" s="75">
        <f t="shared" si="29"/>
        <v>11.537063953488373</v>
      </c>
      <c r="AF116" s="74">
        <f t="shared" si="30"/>
        <v>6.631540697674418</v>
      </c>
      <c r="AG116" s="74">
        <f t="shared" si="31"/>
        <v>36.791424418604656</v>
      </c>
      <c r="AH116" s="74">
        <f t="shared" si="32"/>
        <v>9.2205668604651176</v>
      </c>
      <c r="AI116" s="74">
        <f t="shared" si="33"/>
        <v>5.5868459302325588</v>
      </c>
      <c r="AJ116" s="76">
        <f t="shared" si="34"/>
        <v>14.761991279069768</v>
      </c>
      <c r="AK116" s="75">
        <f t="shared" si="35"/>
        <v>11.385170474356837</v>
      </c>
      <c r="AL116" s="74">
        <f t="shared" si="36"/>
        <v>8.5047678243863984</v>
      </c>
      <c r="AM116" s="74">
        <f t="shared" si="37"/>
        <v>29.349787001804042</v>
      </c>
      <c r="AN116" s="74">
        <f t="shared" si="38"/>
        <v>10.975850097782089</v>
      </c>
      <c r="AO116" s="74">
        <f t="shared" si="39"/>
        <v>8.1560875036005029</v>
      </c>
      <c r="AP116" s="76">
        <f t="shared" si="40"/>
        <v>14.280733138274488</v>
      </c>
    </row>
    <row r="117" spans="1:42" x14ac:dyDescent="0.45">
      <c r="A117" s="79" t="s">
        <v>349</v>
      </c>
      <c r="B117" s="79" t="s">
        <v>54</v>
      </c>
      <c r="C117" s="110" t="s">
        <v>65</v>
      </c>
      <c r="D117" s="116">
        <v>29234</v>
      </c>
      <c r="E117" s="116">
        <v>27715</v>
      </c>
      <c r="F117" s="116">
        <v>71449</v>
      </c>
      <c r="G117" s="77">
        <v>126</v>
      </c>
      <c r="H117" s="73">
        <v>30</v>
      </c>
      <c r="I117" s="73">
        <v>320</v>
      </c>
      <c r="J117" s="73">
        <v>88</v>
      </c>
      <c r="K117" s="73">
        <v>23</v>
      </c>
      <c r="L117" s="82">
        <v>193</v>
      </c>
      <c r="M117" s="77">
        <v>436</v>
      </c>
      <c r="N117" s="73">
        <v>268</v>
      </c>
      <c r="O117" s="73">
        <v>681</v>
      </c>
      <c r="P117" s="73">
        <v>386</v>
      </c>
      <c r="Q117" s="73">
        <v>216</v>
      </c>
      <c r="R117" s="82">
        <v>601</v>
      </c>
      <c r="S117" s="77">
        <v>1370</v>
      </c>
      <c r="T117" s="73">
        <v>1041</v>
      </c>
      <c r="U117" s="73">
        <v>1796</v>
      </c>
      <c r="V117" s="73">
        <v>1185</v>
      </c>
      <c r="W117" s="73">
        <v>917</v>
      </c>
      <c r="X117" s="82">
        <v>1570</v>
      </c>
      <c r="Y117" s="75">
        <f t="shared" si="23"/>
        <v>4.3100499418485319</v>
      </c>
      <c r="Z117" s="74">
        <f t="shared" si="24"/>
        <v>1.0262023671067935</v>
      </c>
      <c r="AA117" s="74">
        <f t="shared" si="25"/>
        <v>10.946158582472464</v>
      </c>
      <c r="AB117" s="74">
        <f t="shared" si="26"/>
        <v>3.0101936101799276</v>
      </c>
      <c r="AC117" s="74">
        <f t="shared" si="27"/>
        <v>0.7867551481152083</v>
      </c>
      <c r="AD117" s="76">
        <f t="shared" si="28"/>
        <v>6.6019018950537038</v>
      </c>
      <c r="AE117" s="75">
        <f t="shared" si="29"/>
        <v>15.731553310481688</v>
      </c>
      <c r="AF117" s="74">
        <f t="shared" si="30"/>
        <v>9.6698538697456247</v>
      </c>
      <c r="AG117" s="74">
        <f t="shared" si="31"/>
        <v>24.571531661555113</v>
      </c>
      <c r="AH117" s="74">
        <f t="shared" si="32"/>
        <v>13.927476095976909</v>
      </c>
      <c r="AI117" s="74">
        <f t="shared" si="33"/>
        <v>7.7936135666606532</v>
      </c>
      <c r="AJ117" s="76">
        <f t="shared" si="34"/>
        <v>21.685008118347465</v>
      </c>
      <c r="AK117" s="75">
        <f t="shared" si="35"/>
        <v>19.174516088398718</v>
      </c>
      <c r="AL117" s="74">
        <f t="shared" si="36"/>
        <v>14.569833027754061</v>
      </c>
      <c r="AM117" s="74">
        <f t="shared" si="37"/>
        <v>25.136810872090582</v>
      </c>
      <c r="AN117" s="74">
        <f t="shared" si="38"/>
        <v>16.585256616607651</v>
      </c>
      <c r="AO117" s="74">
        <f t="shared" si="39"/>
        <v>12.834329381796806</v>
      </c>
      <c r="AP117" s="76">
        <f t="shared" si="40"/>
        <v>21.973715517362034</v>
      </c>
    </row>
    <row r="118" spans="1:42" x14ac:dyDescent="0.45">
      <c r="A118" s="79" t="s">
        <v>350</v>
      </c>
      <c r="B118" s="79" t="s">
        <v>54</v>
      </c>
      <c r="C118" s="110" t="s">
        <v>71</v>
      </c>
      <c r="D118" s="116">
        <v>75085</v>
      </c>
      <c r="E118" s="116">
        <v>88270</v>
      </c>
      <c r="F118" s="116">
        <v>152326</v>
      </c>
      <c r="G118" s="77">
        <v>367</v>
      </c>
      <c r="H118" s="73">
        <v>100</v>
      </c>
      <c r="I118" s="73">
        <v>713</v>
      </c>
      <c r="J118" s="73">
        <v>218</v>
      </c>
      <c r="K118" s="73">
        <v>80</v>
      </c>
      <c r="L118" s="82">
        <v>403</v>
      </c>
      <c r="M118" s="77">
        <v>1236</v>
      </c>
      <c r="N118" s="73">
        <v>785</v>
      </c>
      <c r="O118" s="73">
        <v>1752</v>
      </c>
      <c r="P118" s="73">
        <v>1005</v>
      </c>
      <c r="Q118" s="73">
        <v>658</v>
      </c>
      <c r="R118" s="82">
        <v>1372</v>
      </c>
      <c r="S118" s="77">
        <v>3340</v>
      </c>
      <c r="T118" s="73">
        <v>2630</v>
      </c>
      <c r="U118" s="73">
        <v>4137</v>
      </c>
      <c r="V118" s="73">
        <v>2907</v>
      </c>
      <c r="W118" s="73">
        <v>2316</v>
      </c>
      <c r="X118" s="82">
        <v>3478</v>
      </c>
      <c r="Y118" s="75">
        <f t="shared" si="23"/>
        <v>4.8877938336551905</v>
      </c>
      <c r="Z118" s="74">
        <f t="shared" si="24"/>
        <v>1.3318239328760737</v>
      </c>
      <c r="AA118" s="74">
        <f t="shared" si="25"/>
        <v>9.4959046414064066</v>
      </c>
      <c r="AB118" s="74">
        <f t="shared" si="26"/>
        <v>2.9033761736698409</v>
      </c>
      <c r="AC118" s="74">
        <f t="shared" si="27"/>
        <v>1.0654591463008589</v>
      </c>
      <c r="AD118" s="76">
        <f t="shared" si="28"/>
        <v>5.3672504494905775</v>
      </c>
      <c r="AE118" s="75">
        <f t="shared" si="29"/>
        <v>14.002492353007817</v>
      </c>
      <c r="AF118" s="74">
        <f t="shared" si="30"/>
        <v>8.8931686869831204</v>
      </c>
      <c r="AG118" s="74">
        <f t="shared" si="31"/>
        <v>19.848193044069333</v>
      </c>
      <c r="AH118" s="74">
        <f t="shared" si="32"/>
        <v>11.385521694800044</v>
      </c>
      <c r="AI118" s="74">
        <f t="shared" si="33"/>
        <v>7.4544012688342587</v>
      </c>
      <c r="AJ118" s="76">
        <f t="shared" si="34"/>
        <v>15.543219666931007</v>
      </c>
      <c r="AK118" s="75">
        <f t="shared" si="35"/>
        <v>21.926657300789095</v>
      </c>
      <c r="AL118" s="74">
        <f t="shared" si="36"/>
        <v>17.265601407507582</v>
      </c>
      <c r="AM118" s="74">
        <f t="shared" si="37"/>
        <v>27.158856662683981</v>
      </c>
      <c r="AN118" s="74">
        <f t="shared" si="38"/>
        <v>19.084069692632905</v>
      </c>
      <c r="AO118" s="74">
        <f t="shared" si="39"/>
        <v>15.204233026535194</v>
      </c>
      <c r="AP118" s="76">
        <f t="shared" si="40"/>
        <v>22.832609009624097</v>
      </c>
    </row>
    <row r="119" spans="1:42" x14ac:dyDescent="0.45">
      <c r="A119" s="91" t="s">
        <v>352</v>
      </c>
      <c r="B119" s="79" t="s">
        <v>54</v>
      </c>
      <c r="C119" s="91" t="s">
        <v>81</v>
      </c>
      <c r="D119" s="116">
        <v>61477</v>
      </c>
      <c r="E119" s="116">
        <v>55066</v>
      </c>
      <c r="F119" s="116">
        <v>217324</v>
      </c>
      <c r="G119" s="77">
        <v>183</v>
      </c>
      <c r="H119" s="73">
        <v>73</v>
      </c>
      <c r="I119" s="73">
        <v>504</v>
      </c>
      <c r="J119" s="73">
        <v>123</v>
      </c>
      <c r="K119" s="73">
        <v>66</v>
      </c>
      <c r="L119" s="82">
        <v>291</v>
      </c>
      <c r="M119" s="77">
        <v>676</v>
      </c>
      <c r="N119" s="73">
        <v>404</v>
      </c>
      <c r="O119" s="73">
        <v>1193</v>
      </c>
      <c r="P119" s="73">
        <v>541</v>
      </c>
      <c r="Q119" s="73">
        <v>371</v>
      </c>
      <c r="R119" s="82">
        <v>952</v>
      </c>
      <c r="S119" s="77">
        <v>1378</v>
      </c>
      <c r="T119" s="73">
        <v>944</v>
      </c>
      <c r="U119" s="73">
        <v>1870</v>
      </c>
      <c r="V119" s="73">
        <v>1357</v>
      </c>
      <c r="W119" s="73">
        <v>992</v>
      </c>
      <c r="X119" s="82">
        <v>1872</v>
      </c>
      <c r="Y119" s="75">
        <f t="shared" si="23"/>
        <v>2.9767230020983457</v>
      </c>
      <c r="Z119" s="74">
        <f t="shared" si="24"/>
        <v>1.187435951656717</v>
      </c>
      <c r="AA119" s="74">
        <f t="shared" si="25"/>
        <v>8.1981879402052815</v>
      </c>
      <c r="AB119" s="74">
        <f t="shared" si="26"/>
        <v>2.0007482473120031</v>
      </c>
      <c r="AC119" s="74">
        <f t="shared" si="27"/>
        <v>1.0735722302649771</v>
      </c>
      <c r="AD119" s="76">
        <f t="shared" si="28"/>
        <v>4.7334775607137622</v>
      </c>
      <c r="AE119" s="75">
        <f t="shared" si="29"/>
        <v>12.276177677695856</v>
      </c>
      <c r="AF119" s="74">
        <f t="shared" si="30"/>
        <v>7.3366505647768134</v>
      </c>
      <c r="AG119" s="74">
        <f t="shared" si="31"/>
        <v>21.664911197472122</v>
      </c>
      <c r="AH119" s="74">
        <f t="shared" si="32"/>
        <v>9.8245741473867714</v>
      </c>
      <c r="AI119" s="74">
        <f t="shared" si="33"/>
        <v>6.7373697018123702</v>
      </c>
      <c r="AJ119" s="76">
        <f t="shared" si="34"/>
        <v>17.28834489521665</v>
      </c>
      <c r="AK119" s="75">
        <f t="shared" si="35"/>
        <v>6.3407631002558391</v>
      </c>
      <c r="AL119" s="74">
        <f t="shared" si="36"/>
        <v>4.3437448233973237</v>
      </c>
      <c r="AM119" s="74">
        <f t="shared" si="37"/>
        <v>8.6046640039756301</v>
      </c>
      <c r="AN119" s="74">
        <f t="shared" si="38"/>
        <v>6.2441331836336529</v>
      </c>
      <c r="AO119" s="74">
        <f t="shared" si="39"/>
        <v>4.5646132042480358</v>
      </c>
      <c r="AP119" s="76">
        <f t="shared" si="40"/>
        <v>8.6138668531777434</v>
      </c>
    </row>
    <row r="120" spans="1:42" x14ac:dyDescent="0.45">
      <c r="A120" s="79" t="s">
        <v>353</v>
      </c>
      <c r="B120" s="79" t="s">
        <v>54</v>
      </c>
      <c r="C120" s="110" t="s">
        <v>91</v>
      </c>
      <c r="D120" s="116">
        <v>87792</v>
      </c>
      <c r="E120" s="116">
        <v>81312</v>
      </c>
      <c r="F120" s="116">
        <v>297425</v>
      </c>
      <c r="G120" s="77">
        <v>252</v>
      </c>
      <c r="H120" s="73">
        <v>74</v>
      </c>
      <c r="I120" s="73">
        <v>842</v>
      </c>
      <c r="J120" s="73">
        <v>155</v>
      </c>
      <c r="K120" s="73">
        <v>65</v>
      </c>
      <c r="L120" s="82">
        <v>435</v>
      </c>
      <c r="M120" s="77">
        <v>728</v>
      </c>
      <c r="N120" s="73">
        <v>351</v>
      </c>
      <c r="O120" s="73">
        <v>1795</v>
      </c>
      <c r="P120" s="73">
        <v>550</v>
      </c>
      <c r="Q120" s="73">
        <v>335</v>
      </c>
      <c r="R120" s="82">
        <v>1084</v>
      </c>
      <c r="S120" s="77">
        <v>1564</v>
      </c>
      <c r="T120" s="73">
        <v>915</v>
      </c>
      <c r="U120" s="73">
        <v>2405</v>
      </c>
      <c r="V120" s="73">
        <v>1566</v>
      </c>
      <c r="W120" s="73">
        <v>948</v>
      </c>
      <c r="X120" s="82">
        <v>2152</v>
      </c>
      <c r="Y120" s="75">
        <f t="shared" si="23"/>
        <v>2.8704209950792783</v>
      </c>
      <c r="Z120" s="74">
        <f t="shared" si="24"/>
        <v>0.84290140331693086</v>
      </c>
      <c r="AA120" s="74">
        <f t="shared" si="25"/>
        <v>9.5908511026061607</v>
      </c>
      <c r="AB120" s="74">
        <f t="shared" si="26"/>
        <v>1.7655367231638417</v>
      </c>
      <c r="AC120" s="74">
        <f t="shared" si="27"/>
        <v>0.74038636777838529</v>
      </c>
      <c r="AD120" s="76">
        <f t="shared" si="28"/>
        <v>4.9548933843630394</v>
      </c>
      <c r="AE120" s="75">
        <f t="shared" si="29"/>
        <v>8.9531680440771346</v>
      </c>
      <c r="AF120" s="74">
        <f t="shared" si="30"/>
        <v>4.3167060212514752</v>
      </c>
      <c r="AG120" s="74">
        <f t="shared" si="31"/>
        <v>22.075462416371508</v>
      </c>
      <c r="AH120" s="74">
        <f t="shared" si="32"/>
        <v>6.7640692640692643</v>
      </c>
      <c r="AI120" s="74">
        <f t="shared" si="33"/>
        <v>4.1199330972058243</v>
      </c>
      <c r="AJ120" s="76">
        <f t="shared" si="34"/>
        <v>13.331365604092877</v>
      </c>
      <c r="AK120" s="75">
        <f t="shared" si="35"/>
        <v>5.2584685214760025</v>
      </c>
      <c r="AL120" s="74">
        <f t="shared" si="36"/>
        <v>3.0764058165924184</v>
      </c>
      <c r="AM120" s="74">
        <f t="shared" si="37"/>
        <v>8.0860721190216012</v>
      </c>
      <c r="AN120" s="74">
        <f t="shared" si="38"/>
        <v>5.2651929057745646</v>
      </c>
      <c r="AO120" s="74">
        <f t="shared" si="39"/>
        <v>3.1873581575187022</v>
      </c>
      <c r="AP120" s="76">
        <f t="shared" si="40"/>
        <v>7.235437505253425</v>
      </c>
    </row>
    <row r="121" spans="1:42" x14ac:dyDescent="0.45">
      <c r="A121" s="79" t="s">
        <v>354</v>
      </c>
      <c r="B121" s="79" t="s">
        <v>54</v>
      </c>
      <c r="C121" s="110" t="s">
        <v>93</v>
      </c>
      <c r="D121" s="116">
        <v>40336</v>
      </c>
      <c r="E121" s="116">
        <v>37905</v>
      </c>
      <c r="F121" s="116">
        <v>162152</v>
      </c>
      <c r="G121" s="77">
        <v>85</v>
      </c>
      <c r="H121" s="73">
        <v>24</v>
      </c>
      <c r="I121" s="73">
        <v>338</v>
      </c>
      <c r="J121" s="73">
        <v>45</v>
      </c>
      <c r="K121" s="73">
        <v>16</v>
      </c>
      <c r="L121" s="82">
        <v>164</v>
      </c>
      <c r="M121" s="77">
        <v>428</v>
      </c>
      <c r="N121" s="73">
        <v>246</v>
      </c>
      <c r="O121" s="73">
        <v>847</v>
      </c>
      <c r="P121" s="73">
        <v>348</v>
      </c>
      <c r="Q121" s="73">
        <v>216</v>
      </c>
      <c r="R121" s="82">
        <v>628</v>
      </c>
      <c r="S121" s="77">
        <v>987</v>
      </c>
      <c r="T121" s="73">
        <v>643</v>
      </c>
      <c r="U121" s="73">
        <v>1373</v>
      </c>
      <c r="V121" s="73">
        <v>1101</v>
      </c>
      <c r="W121" s="73">
        <v>808</v>
      </c>
      <c r="X121" s="82">
        <v>1444</v>
      </c>
      <c r="Y121" s="75">
        <f t="shared" si="23"/>
        <v>2.1072986909956368</v>
      </c>
      <c r="Z121" s="74">
        <f t="shared" si="24"/>
        <v>0.59500198333994447</v>
      </c>
      <c r="AA121" s="74">
        <f t="shared" si="25"/>
        <v>8.379611265370885</v>
      </c>
      <c r="AB121" s="74">
        <f t="shared" si="26"/>
        <v>1.1156287187623959</v>
      </c>
      <c r="AC121" s="74">
        <f t="shared" si="27"/>
        <v>0.3966679888932963</v>
      </c>
      <c r="AD121" s="76">
        <f t="shared" si="28"/>
        <v>4.0658468861562866</v>
      </c>
      <c r="AE121" s="75">
        <f t="shared" si="29"/>
        <v>11.291386360638437</v>
      </c>
      <c r="AF121" s="74">
        <f t="shared" si="30"/>
        <v>6.4899089829837751</v>
      </c>
      <c r="AG121" s="74">
        <f t="shared" si="31"/>
        <v>22.345337026777468</v>
      </c>
      <c r="AH121" s="74">
        <f t="shared" si="32"/>
        <v>9.180846853977048</v>
      </c>
      <c r="AI121" s="74">
        <f t="shared" si="33"/>
        <v>5.698456667985754</v>
      </c>
      <c r="AJ121" s="76">
        <f t="shared" si="34"/>
        <v>16.567735127291915</v>
      </c>
      <c r="AK121" s="75">
        <f t="shared" si="35"/>
        <v>6.086881444570527</v>
      </c>
      <c r="AL121" s="74">
        <f t="shared" si="36"/>
        <v>3.9654151660170704</v>
      </c>
      <c r="AM121" s="74">
        <f t="shared" si="37"/>
        <v>8.4673639548078334</v>
      </c>
      <c r="AN121" s="74">
        <f t="shared" si="38"/>
        <v>6.7899255019981251</v>
      </c>
      <c r="AO121" s="74">
        <f t="shared" si="39"/>
        <v>4.9829789333464891</v>
      </c>
      <c r="AP121" s="76">
        <f t="shared" si="40"/>
        <v>8.9052247274162522</v>
      </c>
    </row>
    <row r="122" spans="1:42" x14ac:dyDescent="0.45">
      <c r="A122" s="79" t="s">
        <v>356</v>
      </c>
      <c r="B122" s="79" t="s">
        <v>54</v>
      </c>
      <c r="C122" s="110" t="s">
        <v>101</v>
      </c>
      <c r="D122" s="116">
        <v>69577</v>
      </c>
      <c r="E122" s="116">
        <v>71221</v>
      </c>
      <c r="F122" s="116">
        <v>247931</v>
      </c>
      <c r="G122" s="77">
        <v>278</v>
      </c>
      <c r="H122" s="73">
        <v>86</v>
      </c>
      <c r="I122" s="73">
        <v>705</v>
      </c>
      <c r="J122" s="73">
        <v>139</v>
      </c>
      <c r="K122" s="73">
        <v>56</v>
      </c>
      <c r="L122" s="82">
        <v>347</v>
      </c>
      <c r="M122" s="77">
        <v>816</v>
      </c>
      <c r="N122" s="73">
        <v>452</v>
      </c>
      <c r="O122" s="73">
        <v>1447</v>
      </c>
      <c r="P122" s="73">
        <v>638</v>
      </c>
      <c r="Q122" s="73">
        <v>376</v>
      </c>
      <c r="R122" s="82">
        <v>1085</v>
      </c>
      <c r="S122" s="77">
        <v>1755</v>
      </c>
      <c r="T122" s="73">
        <v>1086</v>
      </c>
      <c r="U122" s="73">
        <v>2389</v>
      </c>
      <c r="V122" s="73">
        <v>1637</v>
      </c>
      <c r="W122" s="73">
        <v>1055</v>
      </c>
      <c r="X122" s="82">
        <v>2303</v>
      </c>
      <c r="Y122" s="75">
        <f t="shared" si="23"/>
        <v>3.9955732497808181</v>
      </c>
      <c r="Z122" s="74">
        <f t="shared" si="24"/>
        <v>1.236040645615649</v>
      </c>
      <c r="AA122" s="74">
        <f t="shared" si="25"/>
        <v>10.132658780918982</v>
      </c>
      <c r="AB122" s="74">
        <f t="shared" si="26"/>
        <v>1.997786624890409</v>
      </c>
      <c r="AC122" s="74">
        <f t="shared" si="27"/>
        <v>0.80486367621484112</v>
      </c>
      <c r="AD122" s="76">
        <f t="shared" si="28"/>
        <v>4.9872802794026763</v>
      </c>
      <c r="AE122" s="75">
        <f t="shared" si="29"/>
        <v>11.457294898976427</v>
      </c>
      <c r="AF122" s="74">
        <f t="shared" si="30"/>
        <v>6.346442762668314</v>
      </c>
      <c r="AG122" s="74">
        <f t="shared" si="31"/>
        <v>20.31704132208197</v>
      </c>
      <c r="AH122" s="74">
        <f t="shared" si="32"/>
        <v>8.9580320411114691</v>
      </c>
      <c r="AI122" s="74">
        <f t="shared" si="33"/>
        <v>5.2793417671754117</v>
      </c>
      <c r="AJ122" s="76">
        <f t="shared" si="34"/>
        <v>15.234270790918409</v>
      </c>
      <c r="AK122" s="75">
        <f t="shared" si="35"/>
        <v>7.0785823475079761</v>
      </c>
      <c r="AL122" s="74">
        <f t="shared" si="36"/>
        <v>4.3802509569194648</v>
      </c>
      <c r="AM122" s="74">
        <f t="shared" si="37"/>
        <v>9.6357454291718252</v>
      </c>
      <c r="AN122" s="74">
        <f t="shared" si="38"/>
        <v>6.6026434774191207</v>
      </c>
      <c r="AO122" s="74">
        <f t="shared" si="39"/>
        <v>4.2552161690147665</v>
      </c>
      <c r="AP122" s="76">
        <f t="shared" si="40"/>
        <v>9.2888747272426606</v>
      </c>
    </row>
    <row r="123" spans="1:42" x14ac:dyDescent="0.45">
      <c r="A123" s="79" t="s">
        <v>357</v>
      </c>
      <c r="B123" s="79" t="s">
        <v>54</v>
      </c>
      <c r="C123" s="110" t="s">
        <v>142</v>
      </c>
      <c r="D123" s="116">
        <v>20827</v>
      </c>
      <c r="E123" s="116">
        <v>21752</v>
      </c>
      <c r="F123" s="116">
        <v>83421</v>
      </c>
      <c r="G123" s="77">
        <v>77</v>
      </c>
      <c r="H123" s="73">
        <v>24</v>
      </c>
      <c r="I123" s="73">
        <v>190</v>
      </c>
      <c r="J123" s="73">
        <v>61</v>
      </c>
      <c r="K123" s="73">
        <v>20</v>
      </c>
      <c r="L123" s="82">
        <v>133</v>
      </c>
      <c r="M123" s="77">
        <v>288</v>
      </c>
      <c r="N123" s="73">
        <v>157</v>
      </c>
      <c r="O123" s="73">
        <v>470</v>
      </c>
      <c r="P123" s="73">
        <v>237</v>
      </c>
      <c r="Q123" s="73">
        <v>133</v>
      </c>
      <c r="R123" s="82">
        <v>393</v>
      </c>
      <c r="S123" s="77">
        <v>884</v>
      </c>
      <c r="T123" s="73">
        <v>591</v>
      </c>
      <c r="U123" s="73">
        <v>1202</v>
      </c>
      <c r="V123" s="73">
        <v>891</v>
      </c>
      <c r="W123" s="73">
        <v>684</v>
      </c>
      <c r="X123" s="82">
        <v>1186</v>
      </c>
      <c r="Y123" s="75">
        <f t="shared" si="23"/>
        <v>3.697123925673405</v>
      </c>
      <c r="Z123" s="74">
        <f t="shared" si="24"/>
        <v>1.1523503144956067</v>
      </c>
      <c r="AA123" s="74">
        <f t="shared" si="25"/>
        <v>9.1227733230902199</v>
      </c>
      <c r="AB123" s="74">
        <f t="shared" si="26"/>
        <v>2.9288903826763337</v>
      </c>
      <c r="AC123" s="74">
        <f t="shared" si="27"/>
        <v>0.96029192874633884</v>
      </c>
      <c r="AD123" s="76">
        <f t="shared" si="28"/>
        <v>6.3859413261631541</v>
      </c>
      <c r="AE123" s="75">
        <f t="shared" si="29"/>
        <v>13.240161824200072</v>
      </c>
      <c r="AF123" s="74">
        <f t="shared" si="30"/>
        <v>7.2177271055535126</v>
      </c>
      <c r="AG123" s="74">
        <f t="shared" si="31"/>
        <v>21.607208532548729</v>
      </c>
      <c r="AH123" s="74">
        <f t="shared" si="32"/>
        <v>10.895549834497977</v>
      </c>
      <c r="AI123" s="74">
        <f t="shared" si="33"/>
        <v>6.1143802868701727</v>
      </c>
      <c r="AJ123" s="76">
        <f t="shared" si="34"/>
        <v>18.067304155939684</v>
      </c>
      <c r="AK123" s="75">
        <f t="shared" si="35"/>
        <v>10.59685211157862</v>
      </c>
      <c r="AL123" s="74">
        <f t="shared" si="36"/>
        <v>7.0845470564965654</v>
      </c>
      <c r="AM123" s="74">
        <f t="shared" si="37"/>
        <v>14.408841898322965</v>
      </c>
      <c r="AN123" s="74">
        <f t="shared" si="38"/>
        <v>10.680763836444061</v>
      </c>
      <c r="AO123" s="74">
        <f t="shared" si="39"/>
        <v>8.1993742582802884</v>
      </c>
      <c r="AP123" s="76">
        <f t="shared" si="40"/>
        <v>14.217043670059097</v>
      </c>
    </row>
    <row r="124" spans="1:42" x14ac:dyDescent="0.45">
      <c r="A124" s="79" t="s">
        <v>358</v>
      </c>
      <c r="B124" s="79" t="s">
        <v>54</v>
      </c>
      <c r="C124" s="110" t="s">
        <v>152</v>
      </c>
      <c r="D124" s="116">
        <v>40908</v>
      </c>
      <c r="E124" s="116">
        <v>36468</v>
      </c>
      <c r="F124" s="116">
        <v>93762</v>
      </c>
      <c r="G124" s="77">
        <v>245</v>
      </c>
      <c r="H124" s="73">
        <v>67</v>
      </c>
      <c r="I124" s="73">
        <v>455</v>
      </c>
      <c r="J124" s="73">
        <v>158</v>
      </c>
      <c r="K124" s="73">
        <v>54</v>
      </c>
      <c r="L124" s="82">
        <v>270</v>
      </c>
      <c r="M124" s="77">
        <v>563</v>
      </c>
      <c r="N124" s="73">
        <v>392</v>
      </c>
      <c r="O124" s="73">
        <v>809</v>
      </c>
      <c r="P124" s="73">
        <v>514</v>
      </c>
      <c r="Q124" s="73">
        <v>340</v>
      </c>
      <c r="R124" s="82">
        <v>719</v>
      </c>
      <c r="S124" s="77">
        <v>1549</v>
      </c>
      <c r="T124" s="73">
        <v>1275</v>
      </c>
      <c r="U124" s="73">
        <v>1915</v>
      </c>
      <c r="V124" s="73">
        <v>1387</v>
      </c>
      <c r="W124" s="73">
        <v>1158</v>
      </c>
      <c r="X124" s="82">
        <v>1719</v>
      </c>
      <c r="Y124" s="75">
        <f t="shared" si="23"/>
        <v>5.9890485968514717</v>
      </c>
      <c r="Z124" s="74">
        <f t="shared" si="24"/>
        <v>1.6378214530165249</v>
      </c>
      <c r="AA124" s="74">
        <f t="shared" si="25"/>
        <v>11.12251882272416</v>
      </c>
      <c r="AB124" s="74">
        <f t="shared" si="26"/>
        <v>3.8623252175613572</v>
      </c>
      <c r="AC124" s="74">
        <f t="shared" si="27"/>
        <v>1.3200352009386918</v>
      </c>
      <c r="AD124" s="76">
        <f t="shared" si="28"/>
        <v>6.6001760046934583</v>
      </c>
      <c r="AE124" s="75">
        <f t="shared" si="29"/>
        <v>15.438192387846879</v>
      </c>
      <c r="AF124" s="74">
        <f t="shared" si="30"/>
        <v>10.749149939673137</v>
      </c>
      <c r="AG124" s="74">
        <f t="shared" si="31"/>
        <v>22.183832401009106</v>
      </c>
      <c r="AH124" s="74">
        <f t="shared" si="32"/>
        <v>14.094548645387736</v>
      </c>
      <c r="AI124" s="74">
        <f t="shared" si="33"/>
        <v>9.323242294614456</v>
      </c>
      <c r="AJ124" s="76">
        <f t="shared" si="34"/>
        <v>19.715915323022926</v>
      </c>
      <c r="AK124" s="75">
        <f t="shared" si="35"/>
        <v>16.520552036006055</v>
      </c>
      <c r="AL124" s="74">
        <f t="shared" si="36"/>
        <v>13.598259422793882</v>
      </c>
      <c r="AM124" s="74">
        <f t="shared" si="37"/>
        <v>20.424052387961009</v>
      </c>
      <c r="AN124" s="74">
        <f t="shared" si="38"/>
        <v>14.79277319169813</v>
      </c>
      <c r="AO124" s="74">
        <f t="shared" si="39"/>
        <v>12.350419146349267</v>
      </c>
      <c r="AP124" s="76">
        <f t="shared" si="40"/>
        <v>18.333653292378575</v>
      </c>
    </row>
    <row r="125" spans="1:42" x14ac:dyDescent="0.45">
      <c r="A125" s="79" t="s">
        <v>359</v>
      </c>
      <c r="B125" s="79" t="s">
        <v>54</v>
      </c>
      <c r="C125" s="110" t="s">
        <v>153</v>
      </c>
      <c r="D125" s="116">
        <v>15756</v>
      </c>
      <c r="E125" s="116">
        <v>17762</v>
      </c>
      <c r="F125" s="116">
        <v>58604</v>
      </c>
      <c r="G125" s="77">
        <v>77</v>
      </c>
      <c r="H125" s="73">
        <v>22</v>
      </c>
      <c r="I125" s="73">
        <v>218</v>
      </c>
      <c r="J125" s="73">
        <v>24</v>
      </c>
      <c r="K125" s="73">
        <v>10</v>
      </c>
      <c r="L125" s="82">
        <v>80</v>
      </c>
      <c r="M125" s="77">
        <v>210</v>
      </c>
      <c r="N125" s="73">
        <v>91</v>
      </c>
      <c r="O125" s="73">
        <v>469</v>
      </c>
      <c r="P125" s="73">
        <v>150</v>
      </c>
      <c r="Q125" s="73">
        <v>75</v>
      </c>
      <c r="R125" s="82">
        <v>320</v>
      </c>
      <c r="S125" s="77">
        <v>382</v>
      </c>
      <c r="T125" s="73">
        <v>198</v>
      </c>
      <c r="U125" s="73">
        <v>631</v>
      </c>
      <c r="V125" s="73">
        <v>325</v>
      </c>
      <c r="W125" s="73">
        <v>190</v>
      </c>
      <c r="X125" s="82">
        <v>515</v>
      </c>
      <c r="Y125" s="75">
        <f t="shared" si="23"/>
        <v>4.8870271642548868</v>
      </c>
      <c r="Z125" s="74">
        <f t="shared" si="24"/>
        <v>1.3962934755013963</v>
      </c>
      <c r="AA125" s="74">
        <f t="shared" si="25"/>
        <v>13.835998984513836</v>
      </c>
      <c r="AB125" s="74">
        <f t="shared" si="26"/>
        <v>1.5232292460015233</v>
      </c>
      <c r="AC125" s="74">
        <f t="shared" si="27"/>
        <v>0.63467885250063472</v>
      </c>
      <c r="AD125" s="76">
        <f t="shared" si="28"/>
        <v>5.0774308200050777</v>
      </c>
      <c r="AE125" s="75">
        <f t="shared" si="29"/>
        <v>11.822992906204256</v>
      </c>
      <c r="AF125" s="74">
        <f t="shared" si="30"/>
        <v>5.1232969260218448</v>
      </c>
      <c r="AG125" s="74">
        <f t="shared" si="31"/>
        <v>26.404684157189507</v>
      </c>
      <c r="AH125" s="74">
        <f t="shared" si="32"/>
        <v>8.4449949330030396</v>
      </c>
      <c r="AI125" s="74">
        <f t="shared" si="33"/>
        <v>4.2224974665015198</v>
      </c>
      <c r="AJ125" s="76">
        <f t="shared" si="34"/>
        <v>18.015989190406486</v>
      </c>
      <c r="AK125" s="75">
        <f t="shared" si="35"/>
        <v>6.5183263941027914</v>
      </c>
      <c r="AL125" s="74">
        <f t="shared" si="36"/>
        <v>3.3786089686710805</v>
      </c>
      <c r="AM125" s="74">
        <f t="shared" si="37"/>
        <v>10.767183127431576</v>
      </c>
      <c r="AN125" s="74">
        <f t="shared" si="38"/>
        <v>5.545696539485359</v>
      </c>
      <c r="AO125" s="74">
        <f t="shared" si="39"/>
        <v>3.2420995153914407</v>
      </c>
      <c r="AP125" s="76">
        <f t="shared" si="40"/>
        <v>8.7877960548768002</v>
      </c>
    </row>
    <row r="126" spans="1:42" x14ac:dyDescent="0.45">
      <c r="A126" s="79" t="s">
        <v>360</v>
      </c>
      <c r="B126" s="79" t="s">
        <v>54</v>
      </c>
      <c r="C126" s="110" t="s">
        <v>169</v>
      </c>
      <c r="D126" s="116">
        <v>57201</v>
      </c>
      <c r="E126" s="116">
        <v>58273</v>
      </c>
      <c r="F126" s="116">
        <v>214141</v>
      </c>
      <c r="G126" s="77">
        <v>219</v>
      </c>
      <c r="H126" s="73">
        <v>73</v>
      </c>
      <c r="I126" s="73">
        <v>582</v>
      </c>
      <c r="J126" s="73">
        <v>112</v>
      </c>
      <c r="K126" s="73">
        <v>54</v>
      </c>
      <c r="L126" s="82">
        <v>280</v>
      </c>
      <c r="M126" s="77">
        <v>699</v>
      </c>
      <c r="N126" s="73">
        <v>359</v>
      </c>
      <c r="O126" s="73">
        <v>1361</v>
      </c>
      <c r="P126" s="73">
        <v>511</v>
      </c>
      <c r="Q126" s="73">
        <v>302</v>
      </c>
      <c r="R126" s="82">
        <v>888</v>
      </c>
      <c r="S126" s="77">
        <v>1475</v>
      </c>
      <c r="T126" s="73">
        <v>839</v>
      </c>
      <c r="U126" s="73">
        <v>2040</v>
      </c>
      <c r="V126" s="73">
        <v>1378</v>
      </c>
      <c r="W126" s="73">
        <v>956</v>
      </c>
      <c r="X126" s="82">
        <v>1786</v>
      </c>
      <c r="Y126" s="75">
        <f t="shared" si="23"/>
        <v>3.828604395028059</v>
      </c>
      <c r="Z126" s="74">
        <f t="shared" si="24"/>
        <v>1.2762014650093529</v>
      </c>
      <c r="AA126" s="74">
        <f t="shared" si="25"/>
        <v>10.174647296375937</v>
      </c>
      <c r="AB126" s="74">
        <f t="shared" si="26"/>
        <v>1.9580077271376373</v>
      </c>
      <c r="AC126" s="74">
        <f t="shared" si="27"/>
        <v>0.94403943986993244</v>
      </c>
      <c r="AD126" s="76">
        <f t="shared" si="28"/>
        <v>4.8950193178440937</v>
      </c>
      <c r="AE126" s="75">
        <f t="shared" si="29"/>
        <v>11.995263672712921</v>
      </c>
      <c r="AF126" s="74">
        <f t="shared" si="30"/>
        <v>6.160657594426235</v>
      </c>
      <c r="AG126" s="74">
        <f t="shared" si="31"/>
        <v>23.355584919259346</v>
      </c>
      <c r="AH126" s="74">
        <f t="shared" si="32"/>
        <v>8.7690697235426356</v>
      </c>
      <c r="AI126" s="74">
        <f t="shared" si="33"/>
        <v>5.1825030460075849</v>
      </c>
      <c r="AJ126" s="76">
        <f t="shared" si="34"/>
        <v>15.238618227995811</v>
      </c>
      <c r="AK126" s="75">
        <f t="shared" si="35"/>
        <v>6.8879850192163108</v>
      </c>
      <c r="AL126" s="74">
        <f t="shared" si="36"/>
        <v>3.9179792753372777</v>
      </c>
      <c r="AM126" s="74">
        <f t="shared" si="37"/>
        <v>9.526433518102559</v>
      </c>
      <c r="AN126" s="74">
        <f t="shared" si="38"/>
        <v>6.435012445071238</v>
      </c>
      <c r="AO126" s="74">
        <f t="shared" si="39"/>
        <v>4.4643482565225714</v>
      </c>
      <c r="AP126" s="76">
        <f t="shared" si="40"/>
        <v>8.3402991486917504</v>
      </c>
    </row>
    <row r="127" spans="1:42" x14ac:dyDescent="0.45">
      <c r="A127" s="79" t="s">
        <v>361</v>
      </c>
      <c r="B127" s="79" t="s">
        <v>54</v>
      </c>
      <c r="C127" s="110" t="s">
        <v>170</v>
      </c>
      <c r="D127" s="116">
        <v>33680</v>
      </c>
      <c r="E127" s="116">
        <v>34741</v>
      </c>
      <c r="F127" s="116">
        <v>108387</v>
      </c>
      <c r="G127" s="77">
        <v>95</v>
      </c>
      <c r="H127" s="73">
        <v>17</v>
      </c>
      <c r="I127" s="73">
        <v>334</v>
      </c>
      <c r="J127" s="73">
        <v>30</v>
      </c>
      <c r="K127" s="73">
        <v>11</v>
      </c>
      <c r="L127" s="82">
        <v>132</v>
      </c>
      <c r="M127" s="77">
        <v>409</v>
      </c>
      <c r="N127" s="73">
        <v>153</v>
      </c>
      <c r="O127" s="73">
        <v>876</v>
      </c>
      <c r="P127" s="73">
        <v>223</v>
      </c>
      <c r="Q127" s="73">
        <v>142</v>
      </c>
      <c r="R127" s="82">
        <v>480</v>
      </c>
      <c r="S127" s="77">
        <v>732</v>
      </c>
      <c r="T127" s="73">
        <v>347</v>
      </c>
      <c r="U127" s="73">
        <v>1267</v>
      </c>
      <c r="V127" s="73">
        <v>558</v>
      </c>
      <c r="W127" s="73">
        <v>339</v>
      </c>
      <c r="X127" s="82">
        <v>872</v>
      </c>
      <c r="Y127" s="75">
        <f t="shared" si="23"/>
        <v>2.8206650831353919</v>
      </c>
      <c r="Z127" s="74">
        <f t="shared" si="24"/>
        <v>0.50475059382422804</v>
      </c>
      <c r="AA127" s="74">
        <f t="shared" si="25"/>
        <v>9.9168646080760094</v>
      </c>
      <c r="AB127" s="74">
        <f t="shared" si="26"/>
        <v>0.89073634204275542</v>
      </c>
      <c r="AC127" s="74">
        <f t="shared" si="27"/>
        <v>0.32660332541567694</v>
      </c>
      <c r="AD127" s="76">
        <f t="shared" si="28"/>
        <v>3.9192399049881232</v>
      </c>
      <c r="AE127" s="75">
        <f t="shared" si="29"/>
        <v>11.772833251777438</v>
      </c>
      <c r="AF127" s="74">
        <f t="shared" si="30"/>
        <v>4.404018306899629</v>
      </c>
      <c r="AG127" s="74">
        <f t="shared" si="31"/>
        <v>25.215163639503757</v>
      </c>
      <c r="AH127" s="74">
        <f t="shared" si="32"/>
        <v>6.4189286433896546</v>
      </c>
      <c r="AI127" s="74">
        <f t="shared" si="33"/>
        <v>4.0873895397369102</v>
      </c>
      <c r="AJ127" s="76">
        <f t="shared" si="34"/>
        <v>13.816528021645894</v>
      </c>
      <c r="AK127" s="75">
        <f t="shared" si="35"/>
        <v>6.7535774585513018</v>
      </c>
      <c r="AL127" s="74">
        <f t="shared" si="36"/>
        <v>3.201490953712161</v>
      </c>
      <c r="AM127" s="74">
        <f t="shared" si="37"/>
        <v>11.689593770470628</v>
      </c>
      <c r="AN127" s="74">
        <f t="shared" si="38"/>
        <v>5.1482188823382877</v>
      </c>
      <c r="AO127" s="74">
        <f t="shared" si="39"/>
        <v>3.127681364001218</v>
      </c>
      <c r="AP127" s="76">
        <f t="shared" si="40"/>
        <v>8.0452452784928088</v>
      </c>
    </row>
    <row r="128" spans="1:42" x14ac:dyDescent="0.45">
      <c r="A128" s="79" t="s">
        <v>363</v>
      </c>
      <c r="B128" s="79" t="s">
        <v>54</v>
      </c>
      <c r="C128" s="110" t="s">
        <v>184</v>
      </c>
      <c r="D128" s="116">
        <v>23322</v>
      </c>
      <c r="E128" s="116">
        <v>29923</v>
      </c>
      <c r="F128" s="116">
        <v>89614</v>
      </c>
      <c r="G128" s="77">
        <v>123</v>
      </c>
      <c r="H128" s="73">
        <v>34</v>
      </c>
      <c r="I128" s="73">
        <v>242</v>
      </c>
      <c r="J128" s="73">
        <v>53</v>
      </c>
      <c r="K128" s="73">
        <v>21</v>
      </c>
      <c r="L128" s="82">
        <v>114</v>
      </c>
      <c r="M128" s="77">
        <v>372</v>
      </c>
      <c r="N128" s="73">
        <v>229</v>
      </c>
      <c r="O128" s="73">
        <v>598</v>
      </c>
      <c r="P128" s="73">
        <v>285</v>
      </c>
      <c r="Q128" s="73">
        <v>213</v>
      </c>
      <c r="R128" s="82">
        <v>454</v>
      </c>
      <c r="S128" s="77">
        <v>580</v>
      </c>
      <c r="T128" s="73">
        <v>390</v>
      </c>
      <c r="U128" s="73">
        <v>782</v>
      </c>
      <c r="V128" s="73">
        <v>530</v>
      </c>
      <c r="W128" s="73">
        <v>380</v>
      </c>
      <c r="X128" s="82">
        <v>696</v>
      </c>
      <c r="Y128" s="75">
        <f t="shared" si="23"/>
        <v>5.2739902238230005</v>
      </c>
      <c r="Z128" s="74">
        <f t="shared" si="24"/>
        <v>1.4578509561787154</v>
      </c>
      <c r="AA128" s="74">
        <f t="shared" si="25"/>
        <v>10.376468570448504</v>
      </c>
      <c r="AB128" s="74">
        <f t="shared" si="26"/>
        <v>2.272532372866821</v>
      </c>
      <c r="AC128" s="74">
        <f t="shared" si="27"/>
        <v>0.90043735528685354</v>
      </c>
      <c r="AD128" s="76">
        <f t="shared" si="28"/>
        <v>4.8880885001286343</v>
      </c>
      <c r="AE128" s="75">
        <f t="shared" si="29"/>
        <v>12.431908565317649</v>
      </c>
      <c r="AF128" s="74">
        <f t="shared" si="30"/>
        <v>7.6529759716605952</v>
      </c>
      <c r="AG128" s="74">
        <f t="shared" si="31"/>
        <v>19.984627209838585</v>
      </c>
      <c r="AH128" s="74">
        <f t="shared" si="32"/>
        <v>9.5244460782675535</v>
      </c>
      <c r="AI128" s="74">
        <f t="shared" si="33"/>
        <v>7.1182702269157501</v>
      </c>
      <c r="AJ128" s="76">
        <f t="shared" si="34"/>
        <v>15.17227550713498</v>
      </c>
      <c r="AK128" s="75">
        <f t="shared" si="35"/>
        <v>6.4722030039949114</v>
      </c>
      <c r="AL128" s="74">
        <f t="shared" si="36"/>
        <v>4.3519985716517509</v>
      </c>
      <c r="AM128" s="74">
        <f t="shared" si="37"/>
        <v>8.7263150846965889</v>
      </c>
      <c r="AN128" s="74">
        <f t="shared" si="38"/>
        <v>5.9142544691677639</v>
      </c>
      <c r="AO128" s="74">
        <f t="shared" si="39"/>
        <v>4.2404088646863212</v>
      </c>
      <c r="AP128" s="76">
        <f t="shared" si="40"/>
        <v>7.7666436047938943</v>
      </c>
    </row>
    <row r="129" spans="1:42" x14ac:dyDescent="0.45">
      <c r="A129" s="79" t="s">
        <v>364</v>
      </c>
      <c r="B129" s="79" t="s">
        <v>54</v>
      </c>
      <c r="C129" s="110" t="s">
        <v>188</v>
      </c>
      <c r="D129" s="116">
        <v>13455</v>
      </c>
      <c r="E129" s="116">
        <v>13659</v>
      </c>
      <c r="F129" s="116">
        <v>51245</v>
      </c>
      <c r="G129" s="77">
        <v>89</v>
      </c>
      <c r="H129" s="73">
        <v>31</v>
      </c>
      <c r="I129" s="73">
        <v>176</v>
      </c>
      <c r="J129" s="73">
        <v>52</v>
      </c>
      <c r="K129" s="73">
        <v>24</v>
      </c>
      <c r="L129" s="82">
        <v>95</v>
      </c>
      <c r="M129" s="77">
        <v>181</v>
      </c>
      <c r="N129" s="73">
        <v>101</v>
      </c>
      <c r="O129" s="73">
        <v>291</v>
      </c>
      <c r="P129" s="73">
        <v>151</v>
      </c>
      <c r="Q129" s="73">
        <v>92</v>
      </c>
      <c r="R129" s="82">
        <v>235</v>
      </c>
      <c r="S129" s="77">
        <v>770</v>
      </c>
      <c r="T129" s="73">
        <v>598</v>
      </c>
      <c r="U129" s="73">
        <v>993</v>
      </c>
      <c r="V129" s="73">
        <v>680</v>
      </c>
      <c r="W129" s="73">
        <v>555</v>
      </c>
      <c r="X129" s="82">
        <v>889</v>
      </c>
      <c r="Y129" s="75">
        <f t="shared" si="23"/>
        <v>6.614641397250093</v>
      </c>
      <c r="Z129" s="74">
        <f t="shared" si="24"/>
        <v>2.3039762170196951</v>
      </c>
      <c r="AA129" s="74">
        <f t="shared" si="25"/>
        <v>13.080639167595688</v>
      </c>
      <c r="AB129" s="74">
        <f t="shared" si="26"/>
        <v>3.8647342995169081</v>
      </c>
      <c r="AC129" s="74">
        <f t="shared" si="27"/>
        <v>1.7837235228539576</v>
      </c>
      <c r="AD129" s="76">
        <f t="shared" si="28"/>
        <v>7.0605722779635824</v>
      </c>
      <c r="AE129" s="75">
        <f t="shared" si="29"/>
        <v>13.2513361153818</v>
      </c>
      <c r="AF129" s="74">
        <f t="shared" si="30"/>
        <v>7.3943919759865286</v>
      </c>
      <c r="AG129" s="74">
        <f t="shared" si="31"/>
        <v>21.304634307050296</v>
      </c>
      <c r="AH129" s="74">
        <f t="shared" si="32"/>
        <v>11.054982063108573</v>
      </c>
      <c r="AI129" s="74">
        <f t="shared" si="33"/>
        <v>6.7354857603045613</v>
      </c>
      <c r="AJ129" s="76">
        <f t="shared" si="34"/>
        <v>17.204773409473606</v>
      </c>
      <c r="AK129" s="75">
        <f t="shared" si="35"/>
        <v>15.025856181090838</v>
      </c>
      <c r="AL129" s="74">
        <f t="shared" si="36"/>
        <v>11.669431164016002</v>
      </c>
      <c r="AM129" s="74">
        <f t="shared" si="37"/>
        <v>19.377500243926235</v>
      </c>
      <c r="AN129" s="74">
        <f t="shared" si="38"/>
        <v>13.269587276807492</v>
      </c>
      <c r="AO129" s="74">
        <f t="shared" si="39"/>
        <v>10.830324909747292</v>
      </c>
      <c r="AP129" s="76">
        <f t="shared" si="40"/>
        <v>17.348033954532148</v>
      </c>
    </row>
    <row r="130" spans="1:42" x14ac:dyDescent="0.45">
      <c r="A130" s="79" t="s">
        <v>365</v>
      </c>
      <c r="B130" s="79" t="s">
        <v>54</v>
      </c>
      <c r="C130" s="110" t="s">
        <v>201</v>
      </c>
      <c r="D130" s="116">
        <v>51346</v>
      </c>
      <c r="E130" s="116">
        <v>55176</v>
      </c>
      <c r="F130" s="116">
        <v>196341</v>
      </c>
      <c r="G130" s="77">
        <v>136</v>
      </c>
      <c r="H130" s="73">
        <v>36</v>
      </c>
      <c r="I130" s="73">
        <v>654</v>
      </c>
      <c r="J130" s="73">
        <v>62</v>
      </c>
      <c r="K130" s="73">
        <v>22</v>
      </c>
      <c r="L130" s="82">
        <v>293</v>
      </c>
      <c r="M130" s="77">
        <v>481</v>
      </c>
      <c r="N130" s="73">
        <v>209</v>
      </c>
      <c r="O130" s="73">
        <v>2120</v>
      </c>
      <c r="P130" s="73">
        <v>342</v>
      </c>
      <c r="Q130" s="73">
        <v>178</v>
      </c>
      <c r="R130" s="82">
        <v>845</v>
      </c>
      <c r="S130" s="77">
        <v>720</v>
      </c>
      <c r="T130" s="73">
        <v>409</v>
      </c>
      <c r="U130" s="73">
        <v>1223</v>
      </c>
      <c r="V130" s="73">
        <v>764</v>
      </c>
      <c r="W130" s="73">
        <v>390</v>
      </c>
      <c r="X130" s="82">
        <v>1271</v>
      </c>
      <c r="Y130" s="75">
        <f t="shared" si="23"/>
        <v>2.6486970747477891</v>
      </c>
      <c r="Z130" s="74">
        <f t="shared" si="24"/>
        <v>0.70112569625676779</v>
      </c>
      <c r="AA130" s="74">
        <f t="shared" si="25"/>
        <v>12.737116815331282</v>
      </c>
      <c r="AB130" s="74">
        <f t="shared" si="26"/>
        <v>1.2074942546644334</v>
      </c>
      <c r="AC130" s="74">
        <f t="shared" si="27"/>
        <v>0.42846570326802474</v>
      </c>
      <c r="AD130" s="76">
        <f t="shared" si="28"/>
        <v>5.7063841389786933</v>
      </c>
      <c r="AE130" s="75">
        <f t="shared" si="29"/>
        <v>8.7175583587066843</v>
      </c>
      <c r="AF130" s="74">
        <f t="shared" si="30"/>
        <v>3.7878787878787881</v>
      </c>
      <c r="AG130" s="74">
        <f t="shared" si="31"/>
        <v>38.422502537335077</v>
      </c>
      <c r="AH130" s="74">
        <f t="shared" si="32"/>
        <v>6.1983471074380168</v>
      </c>
      <c r="AI130" s="74">
        <f t="shared" si="33"/>
        <v>3.2260403073800203</v>
      </c>
      <c r="AJ130" s="76">
        <f t="shared" si="34"/>
        <v>15.31462954907931</v>
      </c>
      <c r="AK130" s="75">
        <f t="shared" si="35"/>
        <v>3.6670894005836785</v>
      </c>
      <c r="AL130" s="74">
        <f t="shared" si="36"/>
        <v>2.0831105067204509</v>
      </c>
      <c r="AM130" s="74">
        <f t="shared" si="37"/>
        <v>6.2289588012692203</v>
      </c>
      <c r="AN130" s="74">
        <f t="shared" si="38"/>
        <v>3.8911893083971254</v>
      </c>
      <c r="AO130" s="74">
        <f t="shared" si="39"/>
        <v>1.986340091982826</v>
      </c>
      <c r="AP130" s="76">
        <f t="shared" si="40"/>
        <v>6.4734314279747984</v>
      </c>
    </row>
    <row r="131" spans="1:42" x14ac:dyDescent="0.45">
      <c r="A131" s="79" t="s">
        <v>367</v>
      </c>
      <c r="B131" s="79" t="s">
        <v>60</v>
      </c>
      <c r="C131" s="110" t="s">
        <v>59</v>
      </c>
      <c r="D131" s="116">
        <v>184779</v>
      </c>
      <c r="E131" s="116">
        <v>174693</v>
      </c>
      <c r="F131" s="116">
        <v>380247</v>
      </c>
      <c r="G131" s="77">
        <v>1170</v>
      </c>
      <c r="H131" s="73">
        <v>276</v>
      </c>
      <c r="I131" s="73">
        <v>2110</v>
      </c>
      <c r="J131" s="73">
        <v>654</v>
      </c>
      <c r="K131" s="73">
        <v>223</v>
      </c>
      <c r="L131" s="82">
        <v>1119</v>
      </c>
      <c r="M131" s="77">
        <v>2780</v>
      </c>
      <c r="N131" s="73">
        <v>1853</v>
      </c>
      <c r="O131" s="73">
        <v>3858</v>
      </c>
      <c r="P131" s="73">
        <v>2578</v>
      </c>
      <c r="Q131" s="73">
        <v>1778</v>
      </c>
      <c r="R131" s="82">
        <v>3486</v>
      </c>
      <c r="S131" s="77">
        <v>6575</v>
      </c>
      <c r="T131" s="73">
        <v>4892</v>
      </c>
      <c r="U131" s="73">
        <v>8487</v>
      </c>
      <c r="V131" s="73">
        <v>5547</v>
      </c>
      <c r="W131" s="73">
        <v>4353</v>
      </c>
      <c r="X131" s="82">
        <v>6870</v>
      </c>
      <c r="Y131" s="75">
        <f t="shared" si="23"/>
        <v>6.3318883639374608</v>
      </c>
      <c r="Z131" s="74">
        <f t="shared" si="24"/>
        <v>1.4936762294416572</v>
      </c>
      <c r="AA131" s="74">
        <f t="shared" si="25"/>
        <v>11.419046536673539</v>
      </c>
      <c r="AB131" s="74">
        <f t="shared" si="26"/>
        <v>3.5393632393291443</v>
      </c>
      <c r="AC131" s="74">
        <f t="shared" si="27"/>
        <v>1.2068470984256869</v>
      </c>
      <c r="AD131" s="76">
        <f t="shared" si="28"/>
        <v>6.0558829737145459</v>
      </c>
      <c r="AE131" s="75">
        <f t="shared" si="29"/>
        <v>15.913631341839686</v>
      </c>
      <c r="AF131" s="74">
        <f t="shared" si="30"/>
        <v>10.607179451952854</v>
      </c>
      <c r="AG131" s="74">
        <f t="shared" si="31"/>
        <v>22.084456732668169</v>
      </c>
      <c r="AH131" s="74">
        <f t="shared" si="32"/>
        <v>14.757317122036946</v>
      </c>
      <c r="AI131" s="74">
        <f t="shared" si="33"/>
        <v>10.177854865392431</v>
      </c>
      <c r="AJ131" s="76">
        <f t="shared" si="34"/>
        <v>19.955006783328468</v>
      </c>
      <c r="AK131" s="75">
        <f t="shared" si="35"/>
        <v>17.291392174034243</v>
      </c>
      <c r="AL131" s="74">
        <f t="shared" si="36"/>
        <v>12.865321751387915</v>
      </c>
      <c r="AM131" s="74">
        <f t="shared" si="37"/>
        <v>22.319702719548083</v>
      </c>
      <c r="AN131" s="74">
        <f t="shared" si="38"/>
        <v>14.587886294960908</v>
      </c>
      <c r="AO131" s="74">
        <f t="shared" si="39"/>
        <v>11.447822073546931</v>
      </c>
      <c r="AP131" s="76">
        <f t="shared" si="40"/>
        <v>18.067203686025138</v>
      </c>
    </row>
    <row r="132" spans="1:42" x14ac:dyDescent="0.45">
      <c r="A132" s="79" t="s">
        <v>368</v>
      </c>
      <c r="B132" s="79" t="s">
        <v>60</v>
      </c>
      <c r="C132" s="110" t="s">
        <v>84</v>
      </c>
      <c r="D132" s="116">
        <v>62442</v>
      </c>
      <c r="E132" s="116">
        <v>60556</v>
      </c>
      <c r="F132" s="116">
        <v>115110</v>
      </c>
      <c r="G132" s="77">
        <v>164</v>
      </c>
      <c r="H132" s="73">
        <v>40</v>
      </c>
      <c r="I132" s="73">
        <v>430</v>
      </c>
      <c r="J132" s="73">
        <v>95</v>
      </c>
      <c r="K132" s="73">
        <v>29</v>
      </c>
      <c r="L132" s="82">
        <v>303</v>
      </c>
      <c r="M132" s="77">
        <v>569</v>
      </c>
      <c r="N132" s="73">
        <v>313</v>
      </c>
      <c r="O132" s="73">
        <v>880</v>
      </c>
      <c r="P132" s="73">
        <v>564</v>
      </c>
      <c r="Q132" s="73">
        <v>307</v>
      </c>
      <c r="R132" s="82">
        <v>1120</v>
      </c>
      <c r="S132" s="77">
        <v>1063</v>
      </c>
      <c r="T132" s="73">
        <v>738</v>
      </c>
      <c r="U132" s="73">
        <v>1486</v>
      </c>
      <c r="V132" s="73">
        <v>1089</v>
      </c>
      <c r="W132" s="73">
        <v>807</v>
      </c>
      <c r="X132" s="82">
        <v>1940</v>
      </c>
      <c r="Y132" s="75">
        <f t="shared" si="23"/>
        <v>2.6264373338458089</v>
      </c>
      <c r="Z132" s="74">
        <f t="shared" si="24"/>
        <v>0.6405944716697094</v>
      </c>
      <c r="AA132" s="74">
        <f t="shared" si="25"/>
        <v>6.8863905704493771</v>
      </c>
      <c r="AB132" s="74">
        <f t="shared" si="26"/>
        <v>1.5214118702155601</v>
      </c>
      <c r="AC132" s="74">
        <f t="shared" si="27"/>
        <v>0.46443099196053939</v>
      </c>
      <c r="AD132" s="76">
        <f t="shared" si="28"/>
        <v>4.8525031228980495</v>
      </c>
      <c r="AE132" s="75">
        <f t="shared" si="29"/>
        <v>9.3962613118435829</v>
      </c>
      <c r="AF132" s="74">
        <f t="shared" si="30"/>
        <v>5.1687694035273131</v>
      </c>
      <c r="AG132" s="74">
        <f t="shared" si="31"/>
        <v>14.532003434837176</v>
      </c>
      <c r="AH132" s="74">
        <f t="shared" si="32"/>
        <v>9.3136931105092806</v>
      </c>
      <c r="AI132" s="74">
        <f t="shared" si="33"/>
        <v>5.069687561926151</v>
      </c>
      <c r="AJ132" s="76">
        <f t="shared" si="34"/>
        <v>18.495277098883676</v>
      </c>
      <c r="AK132" s="75">
        <f t="shared" si="35"/>
        <v>9.234645122057163</v>
      </c>
      <c r="AL132" s="74">
        <f t="shared" si="36"/>
        <v>6.4112587959343239</v>
      </c>
      <c r="AM132" s="74">
        <f t="shared" si="37"/>
        <v>12.909391017287811</v>
      </c>
      <c r="AN132" s="74">
        <f t="shared" si="38"/>
        <v>9.4605160281469907</v>
      </c>
      <c r="AO132" s="74">
        <f t="shared" si="39"/>
        <v>7.0106854313265572</v>
      </c>
      <c r="AP132" s="76">
        <f t="shared" si="40"/>
        <v>16.853444531317869</v>
      </c>
    </row>
    <row r="133" spans="1:42" x14ac:dyDescent="0.45">
      <c r="A133" s="79" t="s">
        <v>369</v>
      </c>
      <c r="B133" s="79" t="s">
        <v>60</v>
      </c>
      <c r="C133" s="110" t="s">
        <v>94</v>
      </c>
      <c r="D133" s="116">
        <v>35808</v>
      </c>
      <c r="E133" s="116">
        <v>39175</v>
      </c>
      <c r="F133" s="116">
        <v>121385</v>
      </c>
      <c r="G133" s="77">
        <v>130</v>
      </c>
      <c r="H133" s="73">
        <v>38</v>
      </c>
      <c r="I133" s="73">
        <v>341</v>
      </c>
      <c r="J133" s="73">
        <v>60</v>
      </c>
      <c r="K133" s="73">
        <v>29</v>
      </c>
      <c r="L133" s="82">
        <v>141</v>
      </c>
      <c r="M133" s="77">
        <v>789</v>
      </c>
      <c r="N133" s="73">
        <v>545</v>
      </c>
      <c r="O133" s="73">
        <v>1159</v>
      </c>
      <c r="P133" s="73">
        <v>675</v>
      </c>
      <c r="Q133" s="73">
        <v>513</v>
      </c>
      <c r="R133" s="82">
        <v>944</v>
      </c>
      <c r="S133" s="77">
        <v>1142</v>
      </c>
      <c r="T133" s="73">
        <v>769</v>
      </c>
      <c r="U133" s="73">
        <v>1519</v>
      </c>
      <c r="V133" s="73">
        <v>872</v>
      </c>
      <c r="W133" s="73">
        <v>650</v>
      </c>
      <c r="X133" s="82">
        <v>1167</v>
      </c>
      <c r="Y133" s="75">
        <f t="shared" si="23"/>
        <v>3.63047363717605</v>
      </c>
      <c r="Z133" s="74">
        <f t="shared" si="24"/>
        <v>1.0612153708668455</v>
      </c>
      <c r="AA133" s="74">
        <f t="shared" si="25"/>
        <v>9.523011617515639</v>
      </c>
      <c r="AB133" s="74">
        <f t="shared" si="26"/>
        <v>1.6756032171581769</v>
      </c>
      <c r="AC133" s="74">
        <f t="shared" si="27"/>
        <v>0.80987488829311893</v>
      </c>
      <c r="AD133" s="76">
        <f t="shared" si="28"/>
        <v>3.9376675603217159</v>
      </c>
      <c r="AE133" s="75">
        <f t="shared" si="29"/>
        <v>20.140395660497767</v>
      </c>
      <c r="AF133" s="74">
        <f t="shared" si="30"/>
        <v>13.911933631142309</v>
      </c>
      <c r="AG133" s="74">
        <f t="shared" si="31"/>
        <v>29.585194639438416</v>
      </c>
      <c r="AH133" s="74">
        <f t="shared" si="32"/>
        <v>17.230376515634973</v>
      </c>
      <c r="AI133" s="74">
        <f t="shared" si="33"/>
        <v>13.095086151882578</v>
      </c>
      <c r="AJ133" s="76">
        <f t="shared" si="34"/>
        <v>24.097000638162093</v>
      </c>
      <c r="AK133" s="75">
        <f t="shared" si="35"/>
        <v>9.4080817234419403</v>
      </c>
      <c r="AL133" s="74">
        <f t="shared" si="36"/>
        <v>6.335214400461342</v>
      </c>
      <c r="AM133" s="74">
        <f t="shared" si="37"/>
        <v>12.513902047205175</v>
      </c>
      <c r="AN133" s="74">
        <f t="shared" si="38"/>
        <v>7.1837541706141614</v>
      </c>
      <c r="AO133" s="74">
        <f t="shared" si="39"/>
        <v>5.3548626271779876</v>
      </c>
      <c r="AP133" s="76">
        <f t="shared" si="40"/>
        <v>9.6140379783334033</v>
      </c>
    </row>
    <row r="134" spans="1:42" x14ac:dyDescent="0.45">
      <c r="A134" s="79" t="s">
        <v>371</v>
      </c>
      <c r="B134" s="79" t="s">
        <v>60</v>
      </c>
      <c r="C134" s="110" t="s">
        <v>111</v>
      </c>
      <c r="D134" s="116">
        <v>18777</v>
      </c>
      <c r="E134" s="116">
        <v>21604</v>
      </c>
      <c r="F134" s="116">
        <v>74537</v>
      </c>
      <c r="G134" s="77">
        <v>66</v>
      </c>
      <c r="H134" s="73">
        <v>20</v>
      </c>
      <c r="I134" s="73">
        <v>162</v>
      </c>
      <c r="J134" s="73">
        <v>54</v>
      </c>
      <c r="K134" s="73">
        <v>18</v>
      </c>
      <c r="L134" s="82">
        <v>115</v>
      </c>
      <c r="M134" s="77">
        <v>185</v>
      </c>
      <c r="N134" s="73">
        <v>115</v>
      </c>
      <c r="O134" s="73">
        <v>315</v>
      </c>
      <c r="P134" s="73">
        <v>167</v>
      </c>
      <c r="Q134" s="73">
        <v>112</v>
      </c>
      <c r="R134" s="82">
        <v>301</v>
      </c>
      <c r="S134" s="77">
        <v>468</v>
      </c>
      <c r="T134" s="73">
        <v>352</v>
      </c>
      <c r="U134" s="73">
        <v>604</v>
      </c>
      <c r="V134" s="73">
        <v>450</v>
      </c>
      <c r="W134" s="73">
        <v>346</v>
      </c>
      <c r="X134" s="82">
        <v>641</v>
      </c>
      <c r="Y134" s="75">
        <f t="shared" si="23"/>
        <v>3.5149384885764499</v>
      </c>
      <c r="Z134" s="74">
        <f t="shared" si="24"/>
        <v>1.065132875326197</v>
      </c>
      <c r="AA134" s="74">
        <f t="shared" si="25"/>
        <v>8.6275762901421942</v>
      </c>
      <c r="AB134" s="74">
        <f t="shared" si="26"/>
        <v>2.8758587633807315</v>
      </c>
      <c r="AC134" s="74">
        <f t="shared" si="27"/>
        <v>0.95861958779357725</v>
      </c>
      <c r="AD134" s="76">
        <f t="shared" si="28"/>
        <v>6.1245140331256325</v>
      </c>
      <c r="AE134" s="75">
        <f t="shared" si="29"/>
        <v>8.5632290316608035</v>
      </c>
      <c r="AF134" s="74">
        <f t="shared" si="30"/>
        <v>5.3230883169783372</v>
      </c>
      <c r="AG134" s="74">
        <f t="shared" si="31"/>
        <v>14.580633216071098</v>
      </c>
      <c r="AH134" s="74">
        <f t="shared" si="32"/>
        <v>7.7300499907424554</v>
      </c>
      <c r="AI134" s="74">
        <f t="shared" si="33"/>
        <v>5.184225143491946</v>
      </c>
      <c r="AJ134" s="76">
        <f t="shared" si="34"/>
        <v>13.932605073134605</v>
      </c>
      <c r="AK134" s="75">
        <f t="shared" si="35"/>
        <v>6.2787608838563402</v>
      </c>
      <c r="AL134" s="74">
        <f t="shared" si="36"/>
        <v>4.7224868186269902</v>
      </c>
      <c r="AM134" s="74">
        <f t="shared" si="37"/>
        <v>8.103358063780405</v>
      </c>
      <c r="AN134" s="74">
        <f t="shared" si="38"/>
        <v>6.0372700806310959</v>
      </c>
      <c r="AO134" s="74">
        <f t="shared" si="39"/>
        <v>4.6419898842185763</v>
      </c>
      <c r="AP134" s="76">
        <f t="shared" si="40"/>
        <v>8.5997558259656284</v>
      </c>
    </row>
    <row r="135" spans="1:42" x14ac:dyDescent="0.45">
      <c r="A135" s="79" t="s">
        <v>372</v>
      </c>
      <c r="B135" s="79" t="s">
        <v>60</v>
      </c>
      <c r="C135" s="110" t="s">
        <v>163</v>
      </c>
      <c r="D135" s="116">
        <v>39452</v>
      </c>
      <c r="E135" s="116">
        <v>47232</v>
      </c>
      <c r="F135" s="116">
        <v>118838</v>
      </c>
      <c r="G135" s="77">
        <v>251</v>
      </c>
      <c r="H135" s="73">
        <v>56</v>
      </c>
      <c r="I135" s="73">
        <v>506</v>
      </c>
      <c r="J135" s="73">
        <v>106</v>
      </c>
      <c r="K135" s="73">
        <v>36</v>
      </c>
      <c r="L135" s="82">
        <v>224</v>
      </c>
      <c r="M135" s="77">
        <v>872</v>
      </c>
      <c r="N135" s="73">
        <v>603</v>
      </c>
      <c r="O135" s="73">
        <v>1324</v>
      </c>
      <c r="P135" s="73">
        <v>734</v>
      </c>
      <c r="Q135" s="73">
        <v>509</v>
      </c>
      <c r="R135" s="82">
        <v>1006</v>
      </c>
      <c r="S135" s="77">
        <v>1277</v>
      </c>
      <c r="T135" s="73">
        <v>886</v>
      </c>
      <c r="U135" s="73">
        <v>1780</v>
      </c>
      <c r="V135" s="73">
        <v>967</v>
      </c>
      <c r="W135" s="73">
        <v>657</v>
      </c>
      <c r="X135" s="82">
        <v>1300</v>
      </c>
      <c r="Y135" s="75">
        <f t="shared" si="23"/>
        <v>6.3621616141133526</v>
      </c>
      <c r="Z135" s="74">
        <f t="shared" si="24"/>
        <v>1.4194464158978</v>
      </c>
      <c r="AA135" s="74">
        <f t="shared" si="25"/>
        <v>12.825712257933692</v>
      </c>
      <c r="AB135" s="74">
        <f t="shared" si="26"/>
        <v>2.6868092872351212</v>
      </c>
      <c r="AC135" s="74">
        <f t="shared" si="27"/>
        <v>0.91250126736287129</v>
      </c>
      <c r="AD135" s="76">
        <f t="shared" si="28"/>
        <v>5.6777856635911998</v>
      </c>
      <c r="AE135" s="75">
        <f t="shared" si="29"/>
        <v>18.462059620596207</v>
      </c>
      <c r="AF135" s="74">
        <f t="shared" si="30"/>
        <v>12.766768292682926</v>
      </c>
      <c r="AG135" s="74">
        <f t="shared" si="31"/>
        <v>28.031842818428185</v>
      </c>
      <c r="AH135" s="74">
        <f t="shared" si="32"/>
        <v>15.540311653116531</v>
      </c>
      <c r="AI135" s="74">
        <f t="shared" si="33"/>
        <v>10.77659214092141</v>
      </c>
      <c r="AJ135" s="76">
        <f t="shared" si="34"/>
        <v>21.299119241192411</v>
      </c>
      <c r="AK135" s="75">
        <f t="shared" si="35"/>
        <v>10.7457210656524</v>
      </c>
      <c r="AL135" s="74">
        <f t="shared" si="36"/>
        <v>7.4555276931621197</v>
      </c>
      <c r="AM135" s="74">
        <f t="shared" si="37"/>
        <v>14.978373920799744</v>
      </c>
      <c r="AN135" s="74">
        <f t="shared" si="38"/>
        <v>8.1371278547266037</v>
      </c>
      <c r="AO135" s="74">
        <f t="shared" si="39"/>
        <v>5.5285346438008043</v>
      </c>
      <c r="AP135" s="76">
        <f t="shared" si="40"/>
        <v>10.939261852269476</v>
      </c>
    </row>
    <row r="136" spans="1:42" x14ac:dyDescent="0.45">
      <c r="A136" s="79" t="s">
        <v>373</v>
      </c>
      <c r="B136" s="79" t="s">
        <v>60</v>
      </c>
      <c r="C136" s="110" t="s">
        <v>166</v>
      </c>
      <c r="D136" s="116">
        <v>33088</v>
      </c>
      <c r="E136" s="116">
        <v>33513</v>
      </c>
      <c r="F136" s="116">
        <v>124941</v>
      </c>
      <c r="G136" s="77">
        <v>125</v>
      </c>
      <c r="H136" s="73">
        <v>41</v>
      </c>
      <c r="I136" s="73">
        <v>339</v>
      </c>
      <c r="J136" s="73">
        <v>64</v>
      </c>
      <c r="K136" s="73">
        <v>33</v>
      </c>
      <c r="L136" s="82">
        <v>158</v>
      </c>
      <c r="M136" s="77">
        <v>440</v>
      </c>
      <c r="N136" s="73">
        <v>260</v>
      </c>
      <c r="O136" s="73">
        <v>867</v>
      </c>
      <c r="P136" s="73">
        <v>350</v>
      </c>
      <c r="Q136" s="73">
        <v>203</v>
      </c>
      <c r="R136" s="82">
        <v>615</v>
      </c>
      <c r="S136" s="77">
        <v>788</v>
      </c>
      <c r="T136" s="73">
        <v>462</v>
      </c>
      <c r="U136" s="73">
        <v>1159</v>
      </c>
      <c r="V136" s="73">
        <v>725</v>
      </c>
      <c r="W136" s="73">
        <v>444</v>
      </c>
      <c r="X136" s="82">
        <v>1035</v>
      </c>
      <c r="Y136" s="75">
        <f t="shared" ref="Y136:Y169" si="41">G136/$D136*1000</f>
        <v>3.7778046421663443</v>
      </c>
      <c r="Z136" s="74">
        <f t="shared" ref="Z136:Z169" si="42">H136/$D136*1000</f>
        <v>1.2391199226305609</v>
      </c>
      <c r="AA136" s="74">
        <f t="shared" ref="AA136:AA169" si="43">I136/$D136*1000</f>
        <v>10.245406189555124</v>
      </c>
      <c r="AB136" s="74">
        <f t="shared" ref="AB136:AB169" si="44">J136/$D136*1000</f>
        <v>1.9342359767891684</v>
      </c>
      <c r="AC136" s="74">
        <f t="shared" ref="AC136:AC169" si="45">K136/$D136*1000</f>
        <v>0.99734042553191482</v>
      </c>
      <c r="AD136" s="76">
        <f t="shared" ref="AD136:AD169" si="46">L136/$D136*1000</f>
        <v>4.7751450676982587</v>
      </c>
      <c r="AE136" s="75">
        <f t="shared" ref="AE136:AE169" si="47">M136/$E136*1000</f>
        <v>13.129233431802584</v>
      </c>
      <c r="AF136" s="74">
        <f t="shared" ref="AF136:AF169" si="48">N136/$E136*1000</f>
        <v>7.7581833915197089</v>
      </c>
      <c r="AG136" s="74">
        <f t="shared" ref="AG136:AG169" si="49">O136/$E136*1000</f>
        <v>25.870557694029184</v>
      </c>
      <c r="AH136" s="74">
        <f t="shared" ref="AH136:AH169" si="50">P136/$E136*1000</f>
        <v>10.443708411661145</v>
      </c>
      <c r="AI136" s="74">
        <f t="shared" ref="AI136:AI169" si="51">Q136/$E136*1000</f>
        <v>6.0573508787634651</v>
      </c>
      <c r="AJ136" s="76">
        <f t="shared" ref="AJ136:AJ169" si="52">R136/$E136*1000</f>
        <v>18.351087637633157</v>
      </c>
      <c r="AK136" s="75">
        <f t="shared" ref="AK136:AK169" si="53">S136/$F136*1000</f>
        <v>6.3069768930935401</v>
      </c>
      <c r="AL136" s="74">
        <f t="shared" ref="AL136:AL169" si="54">T136/$F136*1000</f>
        <v>3.6977453357984968</v>
      </c>
      <c r="AM136" s="74">
        <f t="shared" ref="AM136:AM169" si="55">U136/$F136*1000</f>
        <v>9.2763784506286981</v>
      </c>
      <c r="AN136" s="74">
        <f t="shared" ref="AN136:AN169" si="56">V136/$F136*1000</f>
        <v>5.8027388927573815</v>
      </c>
      <c r="AO136" s="74">
        <f t="shared" ref="AO136:AO169" si="57">W136/$F136*1000</f>
        <v>3.5536773357024516</v>
      </c>
      <c r="AP136" s="76">
        <f t="shared" ref="AP136:AP169" si="58">X136/$F136*1000</f>
        <v>8.2839100055226069</v>
      </c>
    </row>
    <row r="137" spans="1:42" x14ac:dyDescent="0.45">
      <c r="A137" s="79" t="s">
        <v>374</v>
      </c>
      <c r="B137" s="79" t="s">
        <v>60</v>
      </c>
      <c r="C137" s="110" t="s">
        <v>168</v>
      </c>
      <c r="D137" s="116">
        <v>23205</v>
      </c>
      <c r="E137" s="116">
        <v>23633</v>
      </c>
      <c r="F137" s="116">
        <v>82657</v>
      </c>
      <c r="G137" s="77">
        <v>52</v>
      </c>
      <c r="H137" s="73">
        <v>11</v>
      </c>
      <c r="I137" s="73">
        <v>188</v>
      </c>
      <c r="J137" s="73">
        <v>18</v>
      </c>
      <c r="K137" s="73">
        <v>7</v>
      </c>
      <c r="L137" s="82">
        <v>84</v>
      </c>
      <c r="M137" s="77">
        <v>295</v>
      </c>
      <c r="N137" s="73">
        <v>159</v>
      </c>
      <c r="O137" s="73">
        <v>551</v>
      </c>
      <c r="P137" s="73">
        <v>229</v>
      </c>
      <c r="Q137" s="73">
        <v>139</v>
      </c>
      <c r="R137" s="82">
        <v>411</v>
      </c>
      <c r="S137" s="77">
        <v>668</v>
      </c>
      <c r="T137" s="73">
        <v>431</v>
      </c>
      <c r="U137" s="73">
        <v>920</v>
      </c>
      <c r="V137" s="73">
        <v>578</v>
      </c>
      <c r="W137" s="73">
        <v>413</v>
      </c>
      <c r="X137" s="82">
        <v>789</v>
      </c>
      <c r="Y137" s="75">
        <f t="shared" si="41"/>
        <v>2.2408963585434174</v>
      </c>
      <c r="Z137" s="74">
        <f t="shared" si="42"/>
        <v>0.47403576815341519</v>
      </c>
      <c r="AA137" s="74">
        <f t="shared" si="43"/>
        <v>8.1017022193492796</v>
      </c>
      <c r="AB137" s="74">
        <f t="shared" si="44"/>
        <v>0.77569489334195207</v>
      </c>
      <c r="AC137" s="74">
        <f t="shared" si="45"/>
        <v>0.30165912518853699</v>
      </c>
      <c r="AD137" s="76">
        <f t="shared" si="46"/>
        <v>3.6199095022624435</v>
      </c>
      <c r="AE137" s="75">
        <f t="shared" si="47"/>
        <v>12.4825455930267</v>
      </c>
      <c r="AF137" s="74">
        <f t="shared" si="48"/>
        <v>6.7278805060720179</v>
      </c>
      <c r="AG137" s="74">
        <f t="shared" si="49"/>
        <v>23.314856344941397</v>
      </c>
      <c r="AH137" s="74">
        <f t="shared" si="50"/>
        <v>9.6898404772986915</v>
      </c>
      <c r="AI137" s="74">
        <f t="shared" si="51"/>
        <v>5.8816062285786819</v>
      </c>
      <c r="AJ137" s="76">
        <f t="shared" si="52"/>
        <v>17.390936402488045</v>
      </c>
      <c r="AK137" s="75">
        <f t="shared" si="53"/>
        <v>8.0815901859491639</v>
      </c>
      <c r="AL137" s="74">
        <f t="shared" si="54"/>
        <v>5.2143194163833675</v>
      </c>
      <c r="AM137" s="74">
        <f t="shared" si="55"/>
        <v>11.130333789031782</v>
      </c>
      <c r="AN137" s="74">
        <f t="shared" si="56"/>
        <v>6.9927531848482278</v>
      </c>
      <c r="AO137" s="74">
        <f t="shared" si="57"/>
        <v>4.9965520161631805</v>
      </c>
      <c r="AP137" s="76">
        <f t="shared" si="58"/>
        <v>9.5454710429848646</v>
      </c>
    </row>
    <row r="138" spans="1:42" x14ac:dyDescent="0.45">
      <c r="A138" s="79" t="s">
        <v>376</v>
      </c>
      <c r="B138" s="79" t="s">
        <v>60</v>
      </c>
      <c r="C138" s="110" t="s">
        <v>176</v>
      </c>
      <c r="D138" s="116">
        <v>98544</v>
      </c>
      <c r="E138" s="116">
        <v>101079</v>
      </c>
      <c r="F138" s="116">
        <v>344041</v>
      </c>
      <c r="G138" s="77">
        <v>286</v>
      </c>
      <c r="H138" s="73">
        <v>84</v>
      </c>
      <c r="I138" s="73">
        <v>925</v>
      </c>
      <c r="J138" s="73">
        <v>133</v>
      </c>
      <c r="K138" s="73">
        <v>59</v>
      </c>
      <c r="L138" s="82">
        <v>417</v>
      </c>
      <c r="M138" s="77">
        <v>1206</v>
      </c>
      <c r="N138" s="73">
        <v>585</v>
      </c>
      <c r="O138" s="73">
        <v>2429</v>
      </c>
      <c r="P138" s="73">
        <v>964</v>
      </c>
      <c r="Q138" s="73">
        <v>538</v>
      </c>
      <c r="R138" s="82">
        <v>1621</v>
      </c>
      <c r="S138" s="77">
        <v>2363</v>
      </c>
      <c r="T138" s="73">
        <v>1317</v>
      </c>
      <c r="U138" s="73">
        <v>3780</v>
      </c>
      <c r="V138" s="73">
        <v>2078</v>
      </c>
      <c r="W138" s="73">
        <v>1286</v>
      </c>
      <c r="X138" s="82">
        <v>3003</v>
      </c>
      <c r="Y138" s="75">
        <f t="shared" si="41"/>
        <v>2.9022568598798508</v>
      </c>
      <c r="Z138" s="74">
        <f t="shared" si="42"/>
        <v>0.85241110569897705</v>
      </c>
      <c r="AA138" s="74">
        <f t="shared" si="43"/>
        <v>9.3866699139470686</v>
      </c>
      <c r="AB138" s="74">
        <f t="shared" si="44"/>
        <v>1.3496509173567137</v>
      </c>
      <c r="AC138" s="74">
        <f t="shared" si="45"/>
        <v>0.59871732424094826</v>
      </c>
      <c r="AD138" s="76">
        <f t="shared" si="46"/>
        <v>4.2316122747199225</v>
      </c>
      <c r="AE138" s="75">
        <f t="shared" si="47"/>
        <v>11.931261686403703</v>
      </c>
      <c r="AF138" s="74">
        <f t="shared" si="48"/>
        <v>5.7875523105689606</v>
      </c>
      <c r="AG138" s="74">
        <f t="shared" si="49"/>
        <v>24.030708653627361</v>
      </c>
      <c r="AH138" s="74">
        <f t="shared" si="50"/>
        <v>9.5370947476726133</v>
      </c>
      <c r="AI138" s="74">
        <f t="shared" si="51"/>
        <v>5.322569475360857</v>
      </c>
      <c r="AJ138" s="76">
        <f t="shared" si="52"/>
        <v>16.036961188773137</v>
      </c>
      <c r="AK138" s="75">
        <f t="shared" si="53"/>
        <v>6.8683674329513051</v>
      </c>
      <c r="AL138" s="74">
        <f t="shared" si="54"/>
        <v>3.8280321240782351</v>
      </c>
      <c r="AM138" s="74">
        <f t="shared" si="55"/>
        <v>10.987062588470561</v>
      </c>
      <c r="AN138" s="74">
        <f t="shared" si="56"/>
        <v>6.0399777933443985</v>
      </c>
      <c r="AO138" s="74">
        <f t="shared" si="57"/>
        <v>3.7379265843315186</v>
      </c>
      <c r="AP138" s="76">
        <f t="shared" si="58"/>
        <v>8.7286108341738338</v>
      </c>
    </row>
    <row r="139" spans="1:42" x14ac:dyDescent="0.45">
      <c r="A139" s="79" t="s">
        <v>377</v>
      </c>
      <c r="B139" s="79" t="s">
        <v>60</v>
      </c>
      <c r="C139" s="110" t="s">
        <v>179</v>
      </c>
      <c r="D139" s="116">
        <v>32561</v>
      </c>
      <c r="E139" s="116">
        <v>36419</v>
      </c>
      <c r="F139" s="116">
        <v>93379</v>
      </c>
      <c r="G139" s="77">
        <v>149</v>
      </c>
      <c r="H139" s="73">
        <v>55</v>
      </c>
      <c r="I139" s="73">
        <v>298</v>
      </c>
      <c r="J139" s="73">
        <v>119</v>
      </c>
      <c r="K139" s="73">
        <v>45</v>
      </c>
      <c r="L139" s="82">
        <v>210</v>
      </c>
      <c r="M139" s="77">
        <v>579</v>
      </c>
      <c r="N139" s="73">
        <v>418</v>
      </c>
      <c r="O139" s="73">
        <v>765</v>
      </c>
      <c r="P139" s="73">
        <v>592</v>
      </c>
      <c r="Q139" s="73">
        <v>423</v>
      </c>
      <c r="R139" s="82">
        <v>773</v>
      </c>
      <c r="S139" s="77">
        <v>1654</v>
      </c>
      <c r="T139" s="73">
        <v>1426</v>
      </c>
      <c r="U139" s="73">
        <v>1959</v>
      </c>
      <c r="V139" s="73">
        <v>1610</v>
      </c>
      <c r="W139" s="73">
        <v>1340</v>
      </c>
      <c r="X139" s="82">
        <v>1889</v>
      </c>
      <c r="Y139" s="75">
        <f t="shared" si="41"/>
        <v>4.5760265348115841</v>
      </c>
      <c r="Z139" s="74">
        <f t="shared" si="42"/>
        <v>1.6891373115076318</v>
      </c>
      <c r="AA139" s="74">
        <f t="shared" si="43"/>
        <v>9.1520530696231681</v>
      </c>
      <c r="AB139" s="74">
        <f t="shared" si="44"/>
        <v>3.6546789103528763</v>
      </c>
      <c r="AC139" s="74">
        <f t="shared" si="45"/>
        <v>1.3820214366880625</v>
      </c>
      <c r="AD139" s="76">
        <f t="shared" si="46"/>
        <v>6.4494333712109579</v>
      </c>
      <c r="AE139" s="75">
        <f t="shared" si="47"/>
        <v>15.898294846096817</v>
      </c>
      <c r="AF139" s="74">
        <f t="shared" si="48"/>
        <v>11.477525467475768</v>
      </c>
      <c r="AG139" s="74">
        <f t="shared" si="49"/>
        <v>21.005519097174552</v>
      </c>
      <c r="AH139" s="74">
        <f t="shared" si="50"/>
        <v>16.255251379774293</v>
      </c>
      <c r="AI139" s="74">
        <f t="shared" si="51"/>
        <v>11.614816441967106</v>
      </c>
      <c r="AJ139" s="76">
        <f t="shared" si="52"/>
        <v>21.225184656360689</v>
      </c>
      <c r="AK139" s="75">
        <f t="shared" si="53"/>
        <v>17.712761970036091</v>
      </c>
      <c r="AL139" s="74">
        <f t="shared" si="54"/>
        <v>15.271099497745745</v>
      </c>
      <c r="AM139" s="74">
        <f t="shared" si="55"/>
        <v>20.97902097902098</v>
      </c>
      <c r="AN139" s="74">
        <f t="shared" si="56"/>
        <v>17.241563949067778</v>
      </c>
      <c r="AO139" s="74">
        <f t="shared" si="57"/>
        <v>14.350121547671318</v>
      </c>
      <c r="AP139" s="76">
        <f t="shared" si="58"/>
        <v>20.22938776384412</v>
      </c>
    </row>
    <row r="140" spans="1:42" x14ac:dyDescent="0.45">
      <c r="A140" s="79" t="s">
        <v>378</v>
      </c>
      <c r="B140" s="79" t="s">
        <v>60</v>
      </c>
      <c r="C140" s="110" t="s">
        <v>186</v>
      </c>
      <c r="D140" s="116">
        <v>22077</v>
      </c>
      <c r="E140" s="116">
        <v>22253</v>
      </c>
      <c r="F140" s="116">
        <v>67356</v>
      </c>
      <c r="G140" s="77">
        <v>87</v>
      </c>
      <c r="H140" s="73">
        <v>31</v>
      </c>
      <c r="I140" s="73">
        <v>188</v>
      </c>
      <c r="J140" s="73">
        <v>56</v>
      </c>
      <c r="K140" s="73">
        <v>21</v>
      </c>
      <c r="L140" s="82">
        <v>129</v>
      </c>
      <c r="M140" s="77">
        <v>286</v>
      </c>
      <c r="N140" s="73">
        <v>189</v>
      </c>
      <c r="O140" s="73">
        <v>449</v>
      </c>
      <c r="P140" s="73">
        <v>304</v>
      </c>
      <c r="Q140" s="73">
        <v>176</v>
      </c>
      <c r="R140" s="82">
        <v>451</v>
      </c>
      <c r="S140" s="77">
        <v>617</v>
      </c>
      <c r="T140" s="73">
        <v>473</v>
      </c>
      <c r="U140" s="73">
        <v>817</v>
      </c>
      <c r="V140" s="73">
        <v>539</v>
      </c>
      <c r="W140" s="73">
        <v>383</v>
      </c>
      <c r="X140" s="82">
        <v>717</v>
      </c>
      <c r="Y140" s="75">
        <f t="shared" si="41"/>
        <v>3.9407528196765869</v>
      </c>
      <c r="Z140" s="74">
        <f t="shared" si="42"/>
        <v>1.4041762920686687</v>
      </c>
      <c r="AA140" s="74">
        <f t="shared" si="43"/>
        <v>8.515649771255152</v>
      </c>
      <c r="AB140" s="74">
        <f t="shared" si="44"/>
        <v>2.536576527607918</v>
      </c>
      <c r="AC140" s="74">
        <f t="shared" si="45"/>
        <v>0.95121619785296918</v>
      </c>
      <c r="AD140" s="76">
        <f t="shared" si="46"/>
        <v>5.8431852153825252</v>
      </c>
      <c r="AE140" s="75">
        <f t="shared" si="47"/>
        <v>12.852199703410776</v>
      </c>
      <c r="AF140" s="74">
        <f t="shared" si="48"/>
        <v>8.4932368669392897</v>
      </c>
      <c r="AG140" s="74">
        <f t="shared" si="49"/>
        <v>20.177054779130902</v>
      </c>
      <c r="AH140" s="74">
        <f t="shared" si="50"/>
        <v>13.661079405024042</v>
      </c>
      <c r="AI140" s="74">
        <f t="shared" si="51"/>
        <v>7.9090459713297072</v>
      </c>
      <c r="AJ140" s="76">
        <f t="shared" si="52"/>
        <v>20.266930301532376</v>
      </c>
      <c r="AK140" s="75">
        <f t="shared" si="53"/>
        <v>9.1602826771185946</v>
      </c>
      <c r="AL140" s="74">
        <f t="shared" si="54"/>
        <v>7.0223885028802187</v>
      </c>
      <c r="AM140" s="74">
        <f t="shared" si="55"/>
        <v>12.129580141338559</v>
      </c>
      <c r="AN140" s="74">
        <f t="shared" si="56"/>
        <v>8.0022566660728067</v>
      </c>
      <c r="AO140" s="74">
        <f t="shared" si="57"/>
        <v>5.6862046439812337</v>
      </c>
      <c r="AP140" s="76">
        <f t="shared" si="58"/>
        <v>10.644931409228576</v>
      </c>
    </row>
    <row r="141" spans="1:42" x14ac:dyDescent="0.45">
      <c r="A141" s="79" t="s">
        <v>379</v>
      </c>
      <c r="B141" s="79" t="s">
        <v>60</v>
      </c>
      <c r="C141" s="110" t="s">
        <v>192</v>
      </c>
      <c r="D141" s="116">
        <v>33929</v>
      </c>
      <c r="E141" s="116">
        <v>37710</v>
      </c>
      <c r="F141" s="116">
        <v>101869</v>
      </c>
      <c r="G141" s="77">
        <v>140</v>
      </c>
      <c r="H141" s="73">
        <v>49</v>
      </c>
      <c r="I141" s="73">
        <v>309</v>
      </c>
      <c r="J141" s="73">
        <v>74</v>
      </c>
      <c r="K141" s="73">
        <v>35</v>
      </c>
      <c r="L141" s="82">
        <v>166</v>
      </c>
      <c r="M141" s="77">
        <v>654</v>
      </c>
      <c r="N141" s="73">
        <v>477</v>
      </c>
      <c r="O141" s="73">
        <v>931</v>
      </c>
      <c r="P141" s="73">
        <v>694</v>
      </c>
      <c r="Q141" s="73">
        <v>533</v>
      </c>
      <c r="R141" s="82">
        <v>946</v>
      </c>
      <c r="S141" s="77">
        <v>1121</v>
      </c>
      <c r="T141" s="73">
        <v>860</v>
      </c>
      <c r="U141" s="73">
        <v>1430</v>
      </c>
      <c r="V141" s="73">
        <v>973</v>
      </c>
      <c r="W141" s="73">
        <v>765</v>
      </c>
      <c r="X141" s="82">
        <v>1229</v>
      </c>
      <c r="Y141" s="75">
        <f t="shared" si="41"/>
        <v>4.1262636682484013</v>
      </c>
      <c r="Z141" s="74">
        <f t="shared" si="42"/>
        <v>1.4441922838869403</v>
      </c>
      <c r="AA141" s="74">
        <f t="shared" si="43"/>
        <v>9.1072533820625416</v>
      </c>
      <c r="AB141" s="74">
        <f t="shared" si="44"/>
        <v>2.1810250817884405</v>
      </c>
      <c r="AC141" s="74">
        <f t="shared" si="45"/>
        <v>1.0315659170621003</v>
      </c>
      <c r="AD141" s="76">
        <f t="shared" si="46"/>
        <v>4.8925697780659609</v>
      </c>
      <c r="AE141" s="75">
        <f t="shared" si="47"/>
        <v>17.342879872712807</v>
      </c>
      <c r="AF141" s="74">
        <f t="shared" si="48"/>
        <v>12.649164677804297</v>
      </c>
      <c r="AG141" s="74">
        <f t="shared" si="49"/>
        <v>24.688411561919914</v>
      </c>
      <c r="AH141" s="74">
        <f t="shared" si="50"/>
        <v>18.403606470432244</v>
      </c>
      <c r="AI141" s="74">
        <f t="shared" si="51"/>
        <v>14.134181914611508</v>
      </c>
      <c r="AJ141" s="76">
        <f t="shared" si="52"/>
        <v>25.086184036064704</v>
      </c>
      <c r="AK141" s="75">
        <f t="shared" si="53"/>
        <v>11.004329089320597</v>
      </c>
      <c r="AL141" s="74">
        <f t="shared" si="54"/>
        <v>8.4422150016197275</v>
      </c>
      <c r="AM141" s="74">
        <f t="shared" si="55"/>
        <v>14.037636572460709</v>
      </c>
      <c r="AN141" s="74">
        <f t="shared" si="56"/>
        <v>9.5514827867162726</v>
      </c>
      <c r="AO141" s="74">
        <f t="shared" si="57"/>
        <v>7.5096447398128969</v>
      </c>
      <c r="AP141" s="76">
        <f t="shared" si="58"/>
        <v>12.06451422905889</v>
      </c>
    </row>
    <row r="142" spans="1:42" x14ac:dyDescent="0.45">
      <c r="A142" s="79" t="s">
        <v>381</v>
      </c>
      <c r="B142" s="79" t="s">
        <v>60</v>
      </c>
      <c r="C142" s="110" t="s">
        <v>196</v>
      </c>
      <c r="D142" s="116">
        <v>62856</v>
      </c>
      <c r="E142" s="116">
        <v>66850</v>
      </c>
      <c r="F142" s="116">
        <v>220095</v>
      </c>
      <c r="G142" s="77">
        <v>178</v>
      </c>
      <c r="H142" s="73">
        <v>51</v>
      </c>
      <c r="I142" s="73">
        <v>475</v>
      </c>
      <c r="J142" s="73">
        <v>94</v>
      </c>
      <c r="K142" s="73">
        <v>34</v>
      </c>
      <c r="L142" s="82">
        <v>289</v>
      </c>
      <c r="M142" s="77">
        <v>527</v>
      </c>
      <c r="N142" s="73">
        <v>319</v>
      </c>
      <c r="O142" s="73">
        <v>968</v>
      </c>
      <c r="P142" s="73">
        <v>504</v>
      </c>
      <c r="Q142" s="73">
        <v>290</v>
      </c>
      <c r="R142" s="82">
        <v>959</v>
      </c>
      <c r="S142" s="77">
        <v>1134</v>
      </c>
      <c r="T142" s="73">
        <v>747</v>
      </c>
      <c r="U142" s="73">
        <v>1513</v>
      </c>
      <c r="V142" s="73">
        <v>1193</v>
      </c>
      <c r="W142" s="73">
        <v>773</v>
      </c>
      <c r="X142" s="82">
        <v>1680</v>
      </c>
      <c r="Y142" s="75">
        <f t="shared" si="41"/>
        <v>2.8318696703576429</v>
      </c>
      <c r="Z142" s="74">
        <f t="shared" si="42"/>
        <v>0.81137838869797629</v>
      </c>
      <c r="AA142" s="74">
        <f t="shared" si="43"/>
        <v>7.5569555810105644</v>
      </c>
      <c r="AB142" s="74">
        <f t="shared" si="44"/>
        <v>1.4954817360315642</v>
      </c>
      <c r="AC142" s="74">
        <f t="shared" si="45"/>
        <v>0.54091892579865086</v>
      </c>
      <c r="AD142" s="76">
        <f t="shared" si="46"/>
        <v>4.5978108692885327</v>
      </c>
      <c r="AE142" s="75">
        <f t="shared" si="47"/>
        <v>7.8833208676140618</v>
      </c>
      <c r="AF142" s="74">
        <f t="shared" si="48"/>
        <v>4.7718773373223637</v>
      </c>
      <c r="AG142" s="74">
        <f t="shared" si="49"/>
        <v>14.480179506357517</v>
      </c>
      <c r="AH142" s="74">
        <f t="shared" si="50"/>
        <v>7.5392670157068062</v>
      </c>
      <c r="AI142" s="74">
        <f t="shared" si="51"/>
        <v>4.3380703066566939</v>
      </c>
      <c r="AJ142" s="76">
        <f t="shared" si="52"/>
        <v>14.345549738219896</v>
      </c>
      <c r="AK142" s="75">
        <f t="shared" si="53"/>
        <v>5.1523205888366386</v>
      </c>
      <c r="AL142" s="74">
        <f t="shared" si="54"/>
        <v>3.3939889593130239</v>
      </c>
      <c r="AM142" s="74">
        <f t="shared" si="55"/>
        <v>6.8743042776982666</v>
      </c>
      <c r="AN142" s="74">
        <f t="shared" si="56"/>
        <v>5.4203866512187915</v>
      </c>
      <c r="AO142" s="74">
        <f t="shared" si="57"/>
        <v>3.512119766464481</v>
      </c>
      <c r="AP142" s="76">
        <f t="shared" si="58"/>
        <v>7.6330675390172429</v>
      </c>
    </row>
    <row r="143" spans="1:42" x14ac:dyDescent="0.45">
      <c r="A143" s="79" t="s">
        <v>382</v>
      </c>
      <c r="B143" s="79" t="s">
        <v>60</v>
      </c>
      <c r="C143" s="110" t="s">
        <v>205</v>
      </c>
      <c r="D143" s="116">
        <v>32338</v>
      </c>
      <c r="E143" s="116">
        <v>37055</v>
      </c>
      <c r="F143" s="116">
        <v>95165</v>
      </c>
      <c r="G143" s="77">
        <v>236</v>
      </c>
      <c r="H143" s="73">
        <v>58</v>
      </c>
      <c r="I143" s="73">
        <v>407</v>
      </c>
      <c r="J143" s="73">
        <v>123</v>
      </c>
      <c r="K143" s="73">
        <v>41</v>
      </c>
      <c r="L143" s="82">
        <v>220</v>
      </c>
      <c r="M143" s="77">
        <v>607</v>
      </c>
      <c r="N143" s="73">
        <v>405</v>
      </c>
      <c r="O143" s="73">
        <v>842</v>
      </c>
      <c r="P143" s="73">
        <v>596</v>
      </c>
      <c r="Q143" s="73">
        <v>414</v>
      </c>
      <c r="R143" s="82">
        <v>801</v>
      </c>
      <c r="S143" s="77">
        <v>1390</v>
      </c>
      <c r="T143" s="73">
        <v>1023</v>
      </c>
      <c r="U143" s="73">
        <v>1796</v>
      </c>
      <c r="V143" s="73">
        <v>1113</v>
      </c>
      <c r="W143" s="73">
        <v>852</v>
      </c>
      <c r="X143" s="82">
        <v>1390</v>
      </c>
      <c r="Y143" s="75">
        <f t="shared" si="41"/>
        <v>7.2979157647349862</v>
      </c>
      <c r="Z143" s="74">
        <f t="shared" si="42"/>
        <v>1.7935555692992764</v>
      </c>
      <c r="AA143" s="74">
        <f t="shared" si="43"/>
        <v>12.585812356979405</v>
      </c>
      <c r="AB143" s="74">
        <f t="shared" si="44"/>
        <v>3.8035747417898449</v>
      </c>
      <c r="AC143" s="74">
        <f t="shared" si="45"/>
        <v>1.2678582472632816</v>
      </c>
      <c r="AD143" s="76">
        <f t="shared" si="46"/>
        <v>6.8031418145834621</v>
      </c>
      <c r="AE143" s="75">
        <f t="shared" si="47"/>
        <v>16.381055188233706</v>
      </c>
      <c r="AF143" s="74">
        <f t="shared" si="48"/>
        <v>10.929699095938471</v>
      </c>
      <c r="AG143" s="74">
        <f t="shared" si="49"/>
        <v>22.722979355012818</v>
      </c>
      <c r="AH143" s="74">
        <f t="shared" si="50"/>
        <v>16.084199163405749</v>
      </c>
      <c r="AI143" s="74">
        <f t="shared" si="51"/>
        <v>11.172581298070435</v>
      </c>
      <c r="AJ143" s="76">
        <f t="shared" si="52"/>
        <v>21.616515989744972</v>
      </c>
      <c r="AK143" s="75">
        <f t="shared" si="53"/>
        <v>14.606210266379446</v>
      </c>
      <c r="AL143" s="74">
        <f t="shared" si="54"/>
        <v>10.749750433457679</v>
      </c>
      <c r="AM143" s="74">
        <f t="shared" si="55"/>
        <v>18.872484631955025</v>
      </c>
      <c r="AN143" s="74">
        <f t="shared" si="56"/>
        <v>11.695476278043399</v>
      </c>
      <c r="AO143" s="74">
        <f t="shared" si="57"/>
        <v>8.9528713287448127</v>
      </c>
      <c r="AP143" s="76">
        <f t="shared" si="58"/>
        <v>14.606210266379446</v>
      </c>
    </row>
    <row r="144" spans="1:42" x14ac:dyDescent="0.45">
      <c r="A144" s="79" t="s">
        <v>383</v>
      </c>
      <c r="B144" s="79" t="s">
        <v>60</v>
      </c>
      <c r="C144" s="110" t="s">
        <v>206</v>
      </c>
      <c r="D144" s="116">
        <v>63280</v>
      </c>
      <c r="E144" s="116">
        <v>65189</v>
      </c>
      <c r="F144" s="116">
        <v>230219</v>
      </c>
      <c r="G144" s="77">
        <v>160</v>
      </c>
      <c r="H144" s="73">
        <v>53</v>
      </c>
      <c r="I144" s="73">
        <v>446</v>
      </c>
      <c r="J144" s="73">
        <v>82</v>
      </c>
      <c r="K144" s="73">
        <v>34</v>
      </c>
      <c r="L144" s="82">
        <v>252</v>
      </c>
      <c r="M144" s="77">
        <v>707</v>
      </c>
      <c r="N144" s="73">
        <v>435</v>
      </c>
      <c r="O144" s="73">
        <v>1273</v>
      </c>
      <c r="P144" s="73">
        <v>697</v>
      </c>
      <c r="Q144" s="73">
        <v>432</v>
      </c>
      <c r="R144" s="82">
        <v>1218</v>
      </c>
      <c r="S144" s="77">
        <v>1431</v>
      </c>
      <c r="T144" s="73">
        <v>973</v>
      </c>
      <c r="U144" s="73">
        <v>1945</v>
      </c>
      <c r="V144" s="73">
        <v>1339</v>
      </c>
      <c r="W144" s="73">
        <v>949</v>
      </c>
      <c r="X144" s="82">
        <v>2139</v>
      </c>
      <c r="Y144" s="75">
        <f t="shared" si="41"/>
        <v>2.5284450063211126</v>
      </c>
      <c r="Z144" s="74">
        <f t="shared" si="42"/>
        <v>0.83754740834386854</v>
      </c>
      <c r="AA144" s="74">
        <f t="shared" si="43"/>
        <v>7.0480404551201019</v>
      </c>
      <c r="AB144" s="74">
        <f t="shared" si="44"/>
        <v>1.2958280657395702</v>
      </c>
      <c r="AC144" s="74">
        <f t="shared" si="45"/>
        <v>0.53729456384323648</v>
      </c>
      <c r="AD144" s="76">
        <f t="shared" si="46"/>
        <v>3.9823008849557522</v>
      </c>
      <c r="AE144" s="75">
        <f t="shared" si="47"/>
        <v>10.845388025587139</v>
      </c>
      <c r="AF144" s="74">
        <f t="shared" si="48"/>
        <v>6.6729049379496539</v>
      </c>
      <c r="AG144" s="74">
        <f t="shared" si="49"/>
        <v>19.527834450597496</v>
      </c>
      <c r="AH144" s="74">
        <f t="shared" si="50"/>
        <v>10.691987912071054</v>
      </c>
      <c r="AI144" s="74">
        <f t="shared" si="51"/>
        <v>6.6268849038948288</v>
      </c>
      <c r="AJ144" s="76">
        <f t="shared" si="52"/>
        <v>18.684133826259032</v>
      </c>
      <c r="AK144" s="75">
        <f t="shared" si="53"/>
        <v>6.2158205882225186</v>
      </c>
      <c r="AL144" s="74">
        <f t="shared" si="54"/>
        <v>4.2264105047802314</v>
      </c>
      <c r="AM144" s="74">
        <f t="shared" si="55"/>
        <v>8.4484773194219418</v>
      </c>
      <c r="AN144" s="74">
        <f t="shared" si="56"/>
        <v>5.8162010954786529</v>
      </c>
      <c r="AO144" s="74">
        <f t="shared" si="57"/>
        <v>4.1221619414557438</v>
      </c>
      <c r="AP144" s="76">
        <f t="shared" si="58"/>
        <v>9.2911532062948758</v>
      </c>
    </row>
    <row r="145" spans="1:42" x14ac:dyDescent="0.45">
      <c r="A145" s="79" t="s">
        <v>385</v>
      </c>
      <c r="B145" s="79" t="s">
        <v>52</v>
      </c>
      <c r="C145" s="110" t="s">
        <v>51</v>
      </c>
      <c r="D145" s="116">
        <v>27266</v>
      </c>
      <c r="E145" s="116">
        <v>31160</v>
      </c>
      <c r="F145" s="116">
        <v>95652</v>
      </c>
      <c r="G145" s="77">
        <v>142</v>
      </c>
      <c r="H145" s="73">
        <v>43</v>
      </c>
      <c r="I145" s="73">
        <v>307</v>
      </c>
      <c r="J145" s="73">
        <v>57</v>
      </c>
      <c r="K145" s="73">
        <v>26</v>
      </c>
      <c r="L145" s="82">
        <v>141</v>
      </c>
      <c r="M145" s="77">
        <v>549</v>
      </c>
      <c r="N145" s="73">
        <v>375</v>
      </c>
      <c r="O145" s="73">
        <v>812</v>
      </c>
      <c r="P145" s="73">
        <v>451</v>
      </c>
      <c r="Q145" s="73">
        <v>297</v>
      </c>
      <c r="R145" s="82">
        <v>676</v>
      </c>
      <c r="S145" s="77">
        <v>1162</v>
      </c>
      <c r="T145" s="73">
        <v>901</v>
      </c>
      <c r="U145" s="73">
        <v>1540</v>
      </c>
      <c r="V145" s="73">
        <v>1148</v>
      </c>
      <c r="W145" s="73">
        <v>922</v>
      </c>
      <c r="X145" s="82">
        <v>1454</v>
      </c>
      <c r="Y145" s="75">
        <f t="shared" si="41"/>
        <v>5.2079512946526814</v>
      </c>
      <c r="Z145" s="74">
        <f t="shared" si="42"/>
        <v>1.5770556737328543</v>
      </c>
      <c r="AA145" s="74">
        <f t="shared" si="43"/>
        <v>11.259443996185725</v>
      </c>
      <c r="AB145" s="74">
        <f t="shared" si="44"/>
        <v>2.0905156605295976</v>
      </c>
      <c r="AC145" s="74">
        <f t="shared" si="45"/>
        <v>0.95356854690823734</v>
      </c>
      <c r="AD145" s="76">
        <f t="shared" si="46"/>
        <v>5.1712755813100566</v>
      </c>
      <c r="AE145" s="75">
        <f t="shared" si="47"/>
        <v>17.618741976893453</v>
      </c>
      <c r="AF145" s="74">
        <f t="shared" si="48"/>
        <v>12.034659820282412</v>
      </c>
      <c r="AG145" s="74">
        <f t="shared" si="49"/>
        <v>26.059050064184852</v>
      </c>
      <c r="AH145" s="74">
        <f t="shared" si="50"/>
        <v>14.473684210526315</v>
      </c>
      <c r="AI145" s="74">
        <f t="shared" si="51"/>
        <v>9.5314505776636711</v>
      </c>
      <c r="AJ145" s="76">
        <f t="shared" si="52"/>
        <v>21.694480102695763</v>
      </c>
      <c r="AK145" s="75">
        <f t="shared" si="53"/>
        <v>12.148203905825282</v>
      </c>
      <c r="AL145" s="74">
        <f t="shared" si="54"/>
        <v>9.4195625810228751</v>
      </c>
      <c r="AM145" s="74">
        <f t="shared" si="55"/>
        <v>16.100029272780496</v>
      </c>
      <c r="AN145" s="74">
        <f t="shared" si="56"/>
        <v>12.00184000334546</v>
      </c>
      <c r="AO145" s="74">
        <f t="shared" si="57"/>
        <v>9.6391084347426084</v>
      </c>
      <c r="AP145" s="76">
        <f t="shared" si="58"/>
        <v>15.20093672897587</v>
      </c>
    </row>
    <row r="146" spans="1:42" x14ac:dyDescent="0.45">
      <c r="A146" s="79" t="s">
        <v>387</v>
      </c>
      <c r="B146" s="79" t="s">
        <v>52</v>
      </c>
      <c r="C146" s="110" t="s">
        <v>68</v>
      </c>
      <c r="D146" s="116">
        <v>68016</v>
      </c>
      <c r="E146" s="116">
        <v>72839</v>
      </c>
      <c r="F146" s="116">
        <v>195448</v>
      </c>
      <c r="G146" s="77">
        <v>434</v>
      </c>
      <c r="H146" s="73">
        <v>122</v>
      </c>
      <c r="I146" s="73">
        <v>778</v>
      </c>
      <c r="J146" s="73">
        <v>253</v>
      </c>
      <c r="K146" s="73">
        <v>90</v>
      </c>
      <c r="L146" s="82">
        <v>441</v>
      </c>
      <c r="M146" s="77">
        <v>892</v>
      </c>
      <c r="N146" s="73">
        <v>530</v>
      </c>
      <c r="O146" s="73">
        <v>1301</v>
      </c>
      <c r="P146" s="73">
        <v>818</v>
      </c>
      <c r="Q146" s="73">
        <v>453</v>
      </c>
      <c r="R146" s="82">
        <v>1227</v>
      </c>
      <c r="S146" s="77">
        <v>3384</v>
      </c>
      <c r="T146" s="73">
        <v>2516</v>
      </c>
      <c r="U146" s="73">
        <v>4277</v>
      </c>
      <c r="V146" s="73">
        <v>2883</v>
      </c>
      <c r="W146" s="73">
        <v>2369</v>
      </c>
      <c r="X146" s="82">
        <v>3514</v>
      </c>
      <c r="Y146" s="75">
        <f t="shared" si="41"/>
        <v>6.380851564337803</v>
      </c>
      <c r="Z146" s="74">
        <f t="shared" si="42"/>
        <v>1.7936956010350507</v>
      </c>
      <c r="AA146" s="74">
        <f t="shared" si="43"/>
        <v>11.438485062338273</v>
      </c>
      <c r="AB146" s="74">
        <f t="shared" si="44"/>
        <v>3.7197130087038346</v>
      </c>
      <c r="AC146" s="74">
        <f t="shared" si="45"/>
        <v>1.3232180663373325</v>
      </c>
      <c r="AD146" s="76">
        <f t="shared" si="46"/>
        <v>6.4837685250529287</v>
      </c>
      <c r="AE146" s="75">
        <f t="shared" si="47"/>
        <v>12.246186795535358</v>
      </c>
      <c r="AF146" s="74">
        <f t="shared" si="48"/>
        <v>7.2763217507104709</v>
      </c>
      <c r="AG146" s="74">
        <f t="shared" si="49"/>
        <v>17.861310561649667</v>
      </c>
      <c r="AH146" s="74">
        <f t="shared" si="50"/>
        <v>11.230247532228613</v>
      </c>
      <c r="AI146" s="74">
        <f t="shared" si="51"/>
        <v>6.2191957605129113</v>
      </c>
      <c r="AJ146" s="76">
        <f t="shared" si="52"/>
        <v>16.845371298342922</v>
      </c>
      <c r="AK146" s="75">
        <f t="shared" si="53"/>
        <v>17.314068192051081</v>
      </c>
      <c r="AL146" s="74">
        <f t="shared" si="54"/>
        <v>12.872989234988333</v>
      </c>
      <c r="AM146" s="74">
        <f t="shared" si="55"/>
        <v>21.883058409397893</v>
      </c>
      <c r="AN146" s="74">
        <f t="shared" si="56"/>
        <v>14.750726535958414</v>
      </c>
      <c r="AO146" s="74">
        <f t="shared" si="57"/>
        <v>12.12087102451803</v>
      </c>
      <c r="AP146" s="76">
        <f t="shared" si="58"/>
        <v>17.979206745528224</v>
      </c>
    </row>
    <row r="147" spans="1:42" x14ac:dyDescent="0.45">
      <c r="A147" s="79" t="s">
        <v>388</v>
      </c>
      <c r="B147" s="79" t="s">
        <v>52</v>
      </c>
      <c r="C147" s="110" t="s">
        <v>75</v>
      </c>
      <c r="D147" s="116">
        <v>23035</v>
      </c>
      <c r="E147" s="116">
        <v>25300</v>
      </c>
      <c r="F147" s="116">
        <v>84337</v>
      </c>
      <c r="G147" s="77">
        <v>98</v>
      </c>
      <c r="H147" s="73">
        <v>31</v>
      </c>
      <c r="I147" s="73">
        <v>229</v>
      </c>
      <c r="J147" s="73">
        <v>58</v>
      </c>
      <c r="K147" s="73">
        <v>25</v>
      </c>
      <c r="L147" s="82">
        <v>126</v>
      </c>
      <c r="M147" s="77">
        <v>321</v>
      </c>
      <c r="N147" s="73">
        <v>183</v>
      </c>
      <c r="O147" s="73">
        <v>511</v>
      </c>
      <c r="P147" s="73">
        <v>296</v>
      </c>
      <c r="Q147" s="73">
        <v>169</v>
      </c>
      <c r="R147" s="82">
        <v>456</v>
      </c>
      <c r="S147" s="77">
        <v>1014</v>
      </c>
      <c r="T147" s="73">
        <v>712</v>
      </c>
      <c r="U147" s="73">
        <v>1350</v>
      </c>
      <c r="V147" s="73">
        <v>849</v>
      </c>
      <c r="W147" s="73">
        <v>635</v>
      </c>
      <c r="X147" s="82">
        <v>1092</v>
      </c>
      <c r="Y147" s="75">
        <f t="shared" si="41"/>
        <v>4.2543954851313215</v>
      </c>
      <c r="Z147" s="74">
        <f t="shared" si="42"/>
        <v>1.3457781636639896</v>
      </c>
      <c r="AA147" s="74">
        <f t="shared" si="43"/>
        <v>9.9413935315823743</v>
      </c>
      <c r="AB147" s="74">
        <f t="shared" si="44"/>
        <v>2.5179075320164968</v>
      </c>
      <c r="AC147" s="74">
        <f t="shared" si="45"/>
        <v>1.0853049706967659</v>
      </c>
      <c r="AD147" s="76">
        <f t="shared" si="46"/>
        <v>5.4699370523116997</v>
      </c>
      <c r="AE147" s="75">
        <f t="shared" si="47"/>
        <v>12.687747035573121</v>
      </c>
      <c r="AF147" s="74">
        <f t="shared" si="48"/>
        <v>7.233201581027668</v>
      </c>
      <c r="AG147" s="74">
        <f t="shared" si="49"/>
        <v>20.197628458498023</v>
      </c>
      <c r="AH147" s="74">
        <f t="shared" si="50"/>
        <v>11.699604743083004</v>
      </c>
      <c r="AI147" s="74">
        <f t="shared" si="51"/>
        <v>6.6798418972332012</v>
      </c>
      <c r="AJ147" s="76">
        <f t="shared" si="52"/>
        <v>18.023715415019765</v>
      </c>
      <c r="AK147" s="75">
        <f t="shared" si="53"/>
        <v>12.023192667512479</v>
      </c>
      <c r="AL147" s="74">
        <f t="shared" si="54"/>
        <v>8.4423206896142862</v>
      </c>
      <c r="AM147" s="74">
        <f t="shared" si="55"/>
        <v>16.007209172723716</v>
      </c>
      <c r="AN147" s="74">
        <f t="shared" si="56"/>
        <v>10.066755990846247</v>
      </c>
      <c r="AO147" s="74">
        <f t="shared" si="57"/>
        <v>7.5293169071700445</v>
      </c>
      <c r="AP147" s="76">
        <f t="shared" si="58"/>
        <v>12.948053641936518</v>
      </c>
    </row>
    <row r="148" spans="1:42" x14ac:dyDescent="0.45">
      <c r="A148" s="79" t="s">
        <v>389</v>
      </c>
      <c r="B148" s="79" t="s">
        <v>52</v>
      </c>
      <c r="C148" s="110" t="s">
        <v>92</v>
      </c>
      <c r="D148" s="116">
        <v>34108</v>
      </c>
      <c r="E148" s="116">
        <v>41492</v>
      </c>
      <c r="F148" s="116">
        <v>119265</v>
      </c>
      <c r="G148" s="77">
        <v>191</v>
      </c>
      <c r="H148" s="73">
        <v>45</v>
      </c>
      <c r="I148" s="73">
        <v>402</v>
      </c>
      <c r="J148" s="73">
        <v>122</v>
      </c>
      <c r="K148" s="73">
        <v>34</v>
      </c>
      <c r="L148" s="82">
        <v>221</v>
      </c>
      <c r="M148" s="77">
        <v>761</v>
      </c>
      <c r="N148" s="73">
        <v>517</v>
      </c>
      <c r="O148" s="73">
        <v>1173</v>
      </c>
      <c r="P148" s="73">
        <v>603</v>
      </c>
      <c r="Q148" s="73">
        <v>406</v>
      </c>
      <c r="R148" s="82">
        <v>834</v>
      </c>
      <c r="S148" s="77">
        <v>1783</v>
      </c>
      <c r="T148" s="73">
        <v>1370</v>
      </c>
      <c r="U148" s="73">
        <v>2483</v>
      </c>
      <c r="V148" s="73">
        <v>1312</v>
      </c>
      <c r="W148" s="73">
        <v>1085</v>
      </c>
      <c r="X148" s="82">
        <v>1572</v>
      </c>
      <c r="Y148" s="75">
        <f t="shared" si="41"/>
        <v>5.5998592705523631</v>
      </c>
      <c r="Z148" s="74">
        <f t="shared" si="42"/>
        <v>1.3193385715961066</v>
      </c>
      <c r="AA148" s="74">
        <f t="shared" si="43"/>
        <v>11.786091239591885</v>
      </c>
      <c r="AB148" s="74">
        <f t="shared" si="44"/>
        <v>3.5768734607716666</v>
      </c>
      <c r="AC148" s="74">
        <f t="shared" si="45"/>
        <v>0.99683358742816941</v>
      </c>
      <c r="AD148" s="76">
        <f t="shared" si="46"/>
        <v>6.4794183182831011</v>
      </c>
      <c r="AE148" s="75">
        <f t="shared" si="47"/>
        <v>18.340884989877566</v>
      </c>
      <c r="AF148" s="74">
        <f t="shared" si="48"/>
        <v>12.460233297985154</v>
      </c>
      <c r="AG148" s="74">
        <f t="shared" si="49"/>
        <v>28.27050997782705</v>
      </c>
      <c r="AH148" s="74">
        <f t="shared" si="50"/>
        <v>14.532922009061988</v>
      </c>
      <c r="AI148" s="74">
        <f t="shared" si="51"/>
        <v>9.7850187988045896</v>
      </c>
      <c r="AJ148" s="76">
        <f t="shared" si="52"/>
        <v>20.100260291140462</v>
      </c>
      <c r="AK148" s="75">
        <f t="shared" si="53"/>
        <v>14.949901479897706</v>
      </c>
      <c r="AL148" s="74">
        <f t="shared" si="54"/>
        <v>11.487024692910744</v>
      </c>
      <c r="AM148" s="74">
        <f t="shared" si="55"/>
        <v>20.819184169706119</v>
      </c>
      <c r="AN148" s="74">
        <f t="shared" si="56"/>
        <v>11.000712698612334</v>
      </c>
      <c r="AO148" s="74">
        <f t="shared" si="57"/>
        <v>9.0973881692030343</v>
      </c>
      <c r="AP148" s="76">
        <f t="shared" si="58"/>
        <v>13.180731983398315</v>
      </c>
    </row>
    <row r="149" spans="1:42" x14ac:dyDescent="0.45">
      <c r="A149" s="79" t="s">
        <v>391</v>
      </c>
      <c r="B149" s="79" t="s">
        <v>52</v>
      </c>
      <c r="C149" s="110" t="s">
        <v>96</v>
      </c>
      <c r="D149" s="116">
        <v>34267</v>
      </c>
      <c r="E149" s="116">
        <v>30861</v>
      </c>
      <c r="F149" s="116">
        <v>136692</v>
      </c>
      <c r="G149" s="77">
        <v>114</v>
      </c>
      <c r="H149" s="73">
        <v>32</v>
      </c>
      <c r="I149" s="73">
        <v>388</v>
      </c>
      <c r="J149" s="73">
        <v>62</v>
      </c>
      <c r="K149" s="73">
        <v>29</v>
      </c>
      <c r="L149" s="82">
        <v>182</v>
      </c>
      <c r="M149" s="77">
        <v>335</v>
      </c>
      <c r="N149" s="73">
        <v>161</v>
      </c>
      <c r="O149" s="73">
        <v>804</v>
      </c>
      <c r="P149" s="73">
        <v>259</v>
      </c>
      <c r="Q149" s="73">
        <v>143</v>
      </c>
      <c r="R149" s="82">
        <v>534</v>
      </c>
      <c r="S149" s="77">
        <v>727</v>
      </c>
      <c r="T149" s="73">
        <v>420</v>
      </c>
      <c r="U149" s="73">
        <v>1116</v>
      </c>
      <c r="V149" s="73">
        <v>675</v>
      </c>
      <c r="W149" s="73">
        <v>411</v>
      </c>
      <c r="X149" s="82">
        <v>995</v>
      </c>
      <c r="Y149" s="75">
        <f t="shared" si="41"/>
        <v>3.3268158870049902</v>
      </c>
      <c r="Z149" s="74">
        <f t="shared" si="42"/>
        <v>0.93384305600140072</v>
      </c>
      <c r="AA149" s="74">
        <f t="shared" si="43"/>
        <v>11.322847054016984</v>
      </c>
      <c r="AB149" s="74">
        <f t="shared" si="44"/>
        <v>1.8093209210027139</v>
      </c>
      <c r="AC149" s="74">
        <f t="shared" si="45"/>
        <v>0.84629526950126943</v>
      </c>
      <c r="AD149" s="76">
        <f t="shared" si="46"/>
        <v>5.311232381007966</v>
      </c>
      <c r="AE149" s="75">
        <f t="shared" si="47"/>
        <v>10.855124590907618</v>
      </c>
      <c r="AF149" s="74">
        <f t="shared" si="48"/>
        <v>5.2169404750332129</v>
      </c>
      <c r="AG149" s="74">
        <f t="shared" si="49"/>
        <v>26.052299018178282</v>
      </c>
      <c r="AH149" s="74">
        <f t="shared" si="50"/>
        <v>8.3924694598360379</v>
      </c>
      <c r="AI149" s="74">
        <f t="shared" si="51"/>
        <v>4.633680049253103</v>
      </c>
      <c r="AJ149" s="76">
        <f t="shared" si="52"/>
        <v>17.303392631476623</v>
      </c>
      <c r="AK149" s="75">
        <f t="shared" si="53"/>
        <v>5.3185263219500776</v>
      </c>
      <c r="AL149" s="74">
        <f t="shared" si="54"/>
        <v>3.0726011763673076</v>
      </c>
      <c r="AM149" s="74">
        <f t="shared" si="55"/>
        <v>8.1643402686331328</v>
      </c>
      <c r="AN149" s="74">
        <f t="shared" si="56"/>
        <v>4.9381090334474589</v>
      </c>
      <c r="AO149" s="74">
        <f t="shared" si="57"/>
        <v>3.0067597225880078</v>
      </c>
      <c r="AP149" s="76">
        <f t="shared" si="58"/>
        <v>7.2791385011558836</v>
      </c>
    </row>
    <row r="150" spans="1:42" x14ac:dyDescent="0.45">
      <c r="A150" s="79" t="s">
        <v>392</v>
      </c>
      <c r="B150" s="79" t="s">
        <v>52</v>
      </c>
      <c r="C150" s="110" t="s">
        <v>119</v>
      </c>
      <c r="D150" s="116">
        <v>36961</v>
      </c>
      <c r="E150" s="116">
        <v>42418</v>
      </c>
      <c r="F150" s="116">
        <v>93988</v>
      </c>
      <c r="G150" s="77">
        <v>250</v>
      </c>
      <c r="H150" s="73">
        <v>87</v>
      </c>
      <c r="I150" s="73">
        <v>449</v>
      </c>
      <c r="J150" s="73">
        <v>136</v>
      </c>
      <c r="K150" s="73">
        <v>59</v>
      </c>
      <c r="L150" s="82">
        <v>235</v>
      </c>
      <c r="M150" s="77">
        <v>773</v>
      </c>
      <c r="N150" s="73">
        <v>568</v>
      </c>
      <c r="O150" s="73">
        <v>1009</v>
      </c>
      <c r="P150" s="73">
        <v>823</v>
      </c>
      <c r="Q150" s="73">
        <v>621</v>
      </c>
      <c r="R150" s="82">
        <v>1042</v>
      </c>
      <c r="S150" s="77">
        <v>2123</v>
      </c>
      <c r="T150" s="73">
        <v>1835</v>
      </c>
      <c r="U150" s="73">
        <v>2482</v>
      </c>
      <c r="V150" s="73">
        <v>1869</v>
      </c>
      <c r="W150" s="73">
        <v>1589</v>
      </c>
      <c r="X150" s="82">
        <v>2157</v>
      </c>
      <c r="Y150" s="75">
        <f t="shared" si="41"/>
        <v>6.763886258488677</v>
      </c>
      <c r="Z150" s="74">
        <f t="shared" si="42"/>
        <v>2.3538324179540595</v>
      </c>
      <c r="AA150" s="74">
        <f t="shared" si="43"/>
        <v>12.147939720245665</v>
      </c>
      <c r="AB150" s="74">
        <f t="shared" si="44"/>
        <v>3.6795541246178405</v>
      </c>
      <c r="AC150" s="74">
        <f t="shared" si="45"/>
        <v>1.5962771570033278</v>
      </c>
      <c r="AD150" s="76">
        <f t="shared" si="46"/>
        <v>6.3580530829793567</v>
      </c>
      <c r="AE150" s="75">
        <f t="shared" si="47"/>
        <v>18.223395728228581</v>
      </c>
      <c r="AF150" s="74">
        <f t="shared" si="48"/>
        <v>13.390541751143383</v>
      </c>
      <c r="AG150" s="74">
        <f t="shared" si="49"/>
        <v>23.787071526238861</v>
      </c>
      <c r="AH150" s="74">
        <f t="shared" si="50"/>
        <v>19.402140600688387</v>
      </c>
      <c r="AI150" s="74">
        <f t="shared" si="51"/>
        <v>14.640011315950776</v>
      </c>
      <c r="AJ150" s="76">
        <f t="shared" si="52"/>
        <v>24.565043142062333</v>
      </c>
      <c r="AK150" s="75">
        <f t="shared" si="53"/>
        <v>22.587989956164616</v>
      </c>
      <c r="AL150" s="74">
        <f t="shared" si="54"/>
        <v>19.523768991786184</v>
      </c>
      <c r="AM150" s="74">
        <f t="shared" si="55"/>
        <v>26.407626505511342</v>
      </c>
      <c r="AN150" s="74">
        <f t="shared" si="56"/>
        <v>19.88551730008086</v>
      </c>
      <c r="AO150" s="74">
        <f t="shared" si="57"/>
        <v>16.906413584712944</v>
      </c>
      <c r="AP150" s="76">
        <f t="shared" si="58"/>
        <v>22.949738264459292</v>
      </c>
    </row>
    <row r="151" spans="1:42" x14ac:dyDescent="0.45">
      <c r="A151" s="79" t="s">
        <v>393</v>
      </c>
      <c r="B151" s="79" t="s">
        <v>52</v>
      </c>
      <c r="C151" s="110" t="s">
        <v>121</v>
      </c>
      <c r="D151" s="116">
        <v>54862</v>
      </c>
      <c r="E151" s="116">
        <v>56092</v>
      </c>
      <c r="F151" s="116">
        <v>166239</v>
      </c>
      <c r="G151" s="77">
        <v>168</v>
      </c>
      <c r="H151" s="73">
        <v>48</v>
      </c>
      <c r="I151" s="73">
        <v>410</v>
      </c>
      <c r="J151" s="73">
        <v>84</v>
      </c>
      <c r="K151" s="73">
        <v>28</v>
      </c>
      <c r="L151" s="82">
        <v>230</v>
      </c>
      <c r="M151" s="77">
        <v>533</v>
      </c>
      <c r="N151" s="73">
        <v>309</v>
      </c>
      <c r="O151" s="73">
        <v>832</v>
      </c>
      <c r="P151" s="73">
        <v>546</v>
      </c>
      <c r="Q151" s="73">
        <v>281</v>
      </c>
      <c r="R151" s="82">
        <v>864</v>
      </c>
      <c r="S151" s="77">
        <v>1597</v>
      </c>
      <c r="T151" s="73">
        <v>1243</v>
      </c>
      <c r="U151" s="73">
        <v>2053</v>
      </c>
      <c r="V151" s="73">
        <v>1629</v>
      </c>
      <c r="W151" s="73">
        <v>1186</v>
      </c>
      <c r="X151" s="82">
        <v>2127</v>
      </c>
      <c r="Y151" s="75">
        <f t="shared" si="41"/>
        <v>3.0622288651525649</v>
      </c>
      <c r="Z151" s="74">
        <f t="shared" si="42"/>
        <v>0.87492253290073274</v>
      </c>
      <c r="AA151" s="74">
        <f t="shared" si="43"/>
        <v>7.4732966351937584</v>
      </c>
      <c r="AB151" s="74">
        <f t="shared" si="44"/>
        <v>1.5311144325762824</v>
      </c>
      <c r="AC151" s="74">
        <f t="shared" si="45"/>
        <v>0.51037147752542744</v>
      </c>
      <c r="AD151" s="76">
        <f t="shared" si="46"/>
        <v>4.1923371368160112</v>
      </c>
      <c r="AE151" s="75">
        <f t="shared" si="47"/>
        <v>9.5022463096341738</v>
      </c>
      <c r="AF151" s="74">
        <f t="shared" si="48"/>
        <v>5.5088069599942946</v>
      </c>
      <c r="AG151" s="74">
        <f t="shared" si="49"/>
        <v>14.832774727233831</v>
      </c>
      <c r="AH151" s="74">
        <f t="shared" si="50"/>
        <v>9.7340084147472012</v>
      </c>
      <c r="AI151" s="74">
        <f t="shared" si="51"/>
        <v>5.0096270412893107</v>
      </c>
      <c r="AJ151" s="76">
        <f t="shared" si="52"/>
        <v>15.40326606289667</v>
      </c>
      <c r="AK151" s="75">
        <f t="shared" si="53"/>
        <v>9.6066506656079511</v>
      </c>
      <c r="AL151" s="74">
        <f t="shared" si="54"/>
        <v>7.477186460457534</v>
      </c>
      <c r="AM151" s="74">
        <f t="shared" si="55"/>
        <v>12.349689302750859</v>
      </c>
      <c r="AN151" s="74">
        <f t="shared" si="56"/>
        <v>9.7991446050565756</v>
      </c>
      <c r="AO151" s="74">
        <f t="shared" si="57"/>
        <v>7.1343066308146703</v>
      </c>
      <c r="AP151" s="76">
        <f t="shared" si="58"/>
        <v>12.794831537725804</v>
      </c>
    </row>
    <row r="152" spans="1:42" x14ac:dyDescent="0.45">
      <c r="A152" s="79" t="s">
        <v>394</v>
      </c>
      <c r="B152" s="79" t="s">
        <v>52</v>
      </c>
      <c r="C152" s="110" t="s">
        <v>125</v>
      </c>
      <c r="D152" s="116">
        <v>128990</v>
      </c>
      <c r="E152" s="116">
        <v>115369</v>
      </c>
      <c r="F152" s="116">
        <v>275536</v>
      </c>
      <c r="G152" s="77">
        <v>347</v>
      </c>
      <c r="H152" s="73">
        <v>91</v>
      </c>
      <c r="I152" s="73">
        <v>938</v>
      </c>
      <c r="J152" s="73">
        <v>167</v>
      </c>
      <c r="K152" s="73">
        <v>60</v>
      </c>
      <c r="L152" s="82">
        <v>522</v>
      </c>
      <c r="M152" s="77">
        <v>1401</v>
      </c>
      <c r="N152" s="73">
        <v>794</v>
      </c>
      <c r="O152" s="73">
        <v>2173</v>
      </c>
      <c r="P152" s="73">
        <v>1199</v>
      </c>
      <c r="Q152" s="73">
        <v>680</v>
      </c>
      <c r="R152" s="82">
        <v>1765</v>
      </c>
      <c r="S152" s="77">
        <v>3802</v>
      </c>
      <c r="T152" s="73">
        <v>2622</v>
      </c>
      <c r="U152" s="73">
        <v>5050</v>
      </c>
      <c r="V152" s="73">
        <v>3203</v>
      </c>
      <c r="W152" s="73">
        <v>2361</v>
      </c>
      <c r="X152" s="82">
        <v>4176</v>
      </c>
      <c r="Y152" s="75">
        <f t="shared" si="41"/>
        <v>2.6901310179083651</v>
      </c>
      <c r="Z152" s="74">
        <f t="shared" si="42"/>
        <v>0.7054810450422514</v>
      </c>
      <c r="AA152" s="74">
        <f t="shared" si="43"/>
        <v>7.2718815412047446</v>
      </c>
      <c r="AB152" s="74">
        <f t="shared" si="44"/>
        <v>1.2946740057368789</v>
      </c>
      <c r="AC152" s="74">
        <f t="shared" si="45"/>
        <v>0.46515233739049539</v>
      </c>
      <c r="AD152" s="76">
        <f t="shared" si="46"/>
        <v>4.0468253352973091</v>
      </c>
      <c r="AE152" s="75">
        <f t="shared" si="47"/>
        <v>12.143643439745512</v>
      </c>
      <c r="AF152" s="74">
        <f t="shared" si="48"/>
        <v>6.8822647331605546</v>
      </c>
      <c r="AG152" s="74">
        <f t="shared" si="49"/>
        <v>18.835215699191291</v>
      </c>
      <c r="AH152" s="74">
        <f t="shared" si="50"/>
        <v>10.392739817455295</v>
      </c>
      <c r="AI152" s="74">
        <f t="shared" si="51"/>
        <v>5.8941310057294425</v>
      </c>
      <c r="AJ152" s="76">
        <f t="shared" si="52"/>
        <v>15.298737095753625</v>
      </c>
      <c r="AK152" s="75">
        <f t="shared" si="53"/>
        <v>13.798559897799198</v>
      </c>
      <c r="AL152" s="74">
        <f t="shared" si="54"/>
        <v>9.5159979095290623</v>
      </c>
      <c r="AM152" s="74">
        <f t="shared" si="55"/>
        <v>18.327913593867951</v>
      </c>
      <c r="AN152" s="74">
        <f t="shared" si="56"/>
        <v>11.624615295279019</v>
      </c>
      <c r="AO152" s="74">
        <f t="shared" si="57"/>
        <v>8.5687532663608383</v>
      </c>
      <c r="AP152" s="76">
        <f t="shared" si="58"/>
        <v>15.155914290691596</v>
      </c>
    </row>
    <row r="153" spans="1:42" x14ac:dyDescent="0.45">
      <c r="A153" s="79" t="s">
        <v>395</v>
      </c>
      <c r="B153" s="79" t="s">
        <v>52</v>
      </c>
      <c r="C153" s="110" t="s">
        <v>140</v>
      </c>
      <c r="D153" s="116">
        <v>17799</v>
      </c>
      <c r="E153" s="116">
        <v>20705</v>
      </c>
      <c r="F153" s="116">
        <v>60868</v>
      </c>
      <c r="G153" s="77">
        <v>97</v>
      </c>
      <c r="H153" s="73">
        <v>32</v>
      </c>
      <c r="I153" s="73">
        <v>182</v>
      </c>
      <c r="J153" s="73">
        <v>49</v>
      </c>
      <c r="K153" s="73">
        <v>21</v>
      </c>
      <c r="L153" s="82">
        <v>98</v>
      </c>
      <c r="M153" s="77">
        <v>380</v>
      </c>
      <c r="N153" s="73">
        <v>286</v>
      </c>
      <c r="O153" s="73">
        <v>533</v>
      </c>
      <c r="P153" s="73">
        <v>399</v>
      </c>
      <c r="Q153" s="73">
        <v>303</v>
      </c>
      <c r="R153" s="82">
        <v>546</v>
      </c>
      <c r="S153" s="77">
        <v>949</v>
      </c>
      <c r="T153" s="73">
        <v>809</v>
      </c>
      <c r="U153" s="73">
        <v>1194</v>
      </c>
      <c r="V153" s="73">
        <v>817</v>
      </c>
      <c r="W153" s="73">
        <v>703</v>
      </c>
      <c r="X153" s="82">
        <v>1046</v>
      </c>
      <c r="Y153" s="75">
        <f t="shared" si="41"/>
        <v>5.449744367661105</v>
      </c>
      <c r="Z153" s="74">
        <f t="shared" si="42"/>
        <v>1.7978538120119107</v>
      </c>
      <c r="AA153" s="74">
        <f t="shared" si="43"/>
        <v>10.225293555817743</v>
      </c>
      <c r="AB153" s="74">
        <f t="shared" si="44"/>
        <v>2.7529636496432381</v>
      </c>
      <c r="AC153" s="74">
        <f t="shared" si="45"/>
        <v>1.1798415641328164</v>
      </c>
      <c r="AD153" s="76">
        <f t="shared" si="46"/>
        <v>5.5059272992864763</v>
      </c>
      <c r="AE153" s="75">
        <f t="shared" si="47"/>
        <v>18.353054817676888</v>
      </c>
      <c r="AF153" s="74">
        <f t="shared" si="48"/>
        <v>13.813088625935764</v>
      </c>
      <c r="AG153" s="74">
        <f t="shared" si="49"/>
        <v>25.742574257425741</v>
      </c>
      <c r="AH153" s="74">
        <f t="shared" si="50"/>
        <v>19.270707558560733</v>
      </c>
      <c r="AI153" s="74">
        <f t="shared" si="51"/>
        <v>14.634146341463415</v>
      </c>
      <c r="AJ153" s="76">
        <f t="shared" si="52"/>
        <v>26.370441922241003</v>
      </c>
      <c r="AK153" s="75">
        <f t="shared" si="53"/>
        <v>15.591115200105145</v>
      </c>
      <c r="AL153" s="74">
        <f t="shared" si="54"/>
        <v>13.291056055727148</v>
      </c>
      <c r="AM153" s="74">
        <f t="shared" si="55"/>
        <v>19.616218702766641</v>
      </c>
      <c r="AN153" s="74">
        <f t="shared" si="56"/>
        <v>13.422488006834461</v>
      </c>
      <c r="AO153" s="74">
        <f t="shared" si="57"/>
        <v>11.549582703555235</v>
      </c>
      <c r="AP153" s="76">
        <f t="shared" si="58"/>
        <v>17.184727607281328</v>
      </c>
    </row>
    <row r="154" spans="1:42" x14ac:dyDescent="0.45">
      <c r="A154" s="79" t="s">
        <v>396</v>
      </c>
      <c r="B154" s="79" t="s">
        <v>52</v>
      </c>
      <c r="C154" s="110" t="s">
        <v>141</v>
      </c>
      <c r="D154" s="116">
        <v>18206</v>
      </c>
      <c r="E154" s="116">
        <v>20635</v>
      </c>
      <c r="F154" s="116">
        <v>67481</v>
      </c>
      <c r="G154" s="77">
        <v>137</v>
      </c>
      <c r="H154" s="73">
        <v>46</v>
      </c>
      <c r="I154" s="73">
        <v>244</v>
      </c>
      <c r="J154" s="73">
        <v>57</v>
      </c>
      <c r="K154" s="73">
        <v>27</v>
      </c>
      <c r="L154" s="82">
        <v>114</v>
      </c>
      <c r="M154" s="77">
        <v>366</v>
      </c>
      <c r="N154" s="73">
        <v>252</v>
      </c>
      <c r="O154" s="73">
        <v>530</v>
      </c>
      <c r="P154" s="73">
        <v>327</v>
      </c>
      <c r="Q154" s="73">
        <v>226</v>
      </c>
      <c r="R154" s="82">
        <v>484</v>
      </c>
      <c r="S154" s="77">
        <v>802</v>
      </c>
      <c r="T154" s="73">
        <v>623</v>
      </c>
      <c r="U154" s="73">
        <v>1031</v>
      </c>
      <c r="V154" s="73">
        <v>790</v>
      </c>
      <c r="W154" s="73">
        <v>633</v>
      </c>
      <c r="X154" s="82">
        <v>1032</v>
      </c>
      <c r="Y154" s="75">
        <f t="shared" si="41"/>
        <v>7.524991760957926</v>
      </c>
      <c r="Z154" s="74">
        <f t="shared" si="42"/>
        <v>2.5266395693727342</v>
      </c>
      <c r="AA154" s="74">
        <f t="shared" si="43"/>
        <v>13.402175107107547</v>
      </c>
      <c r="AB154" s="74">
        <f t="shared" si="44"/>
        <v>3.1308359881357797</v>
      </c>
      <c r="AC154" s="74">
        <f t="shared" si="45"/>
        <v>1.4830275733274745</v>
      </c>
      <c r="AD154" s="76">
        <f t="shared" si="46"/>
        <v>6.2616719762715594</v>
      </c>
      <c r="AE154" s="75">
        <f t="shared" si="47"/>
        <v>17.736854858250545</v>
      </c>
      <c r="AF154" s="74">
        <f t="shared" si="48"/>
        <v>12.212260722074147</v>
      </c>
      <c r="AG154" s="74">
        <f t="shared" si="49"/>
        <v>25.684516598013083</v>
      </c>
      <c r="AH154" s="74">
        <f t="shared" si="50"/>
        <v>15.846862127453356</v>
      </c>
      <c r="AI154" s="74">
        <f t="shared" si="51"/>
        <v>10.952265568209354</v>
      </c>
      <c r="AJ154" s="76">
        <f t="shared" si="52"/>
        <v>23.455294402713836</v>
      </c>
      <c r="AK154" s="75">
        <f t="shared" si="53"/>
        <v>11.884826840147596</v>
      </c>
      <c r="AL154" s="74">
        <f t="shared" si="54"/>
        <v>9.2322283309375965</v>
      </c>
      <c r="AM154" s="74">
        <f t="shared" si="55"/>
        <v>15.2783746536062</v>
      </c>
      <c r="AN154" s="74">
        <f t="shared" si="56"/>
        <v>11.706999007127934</v>
      </c>
      <c r="AO154" s="74">
        <f t="shared" si="57"/>
        <v>9.3804181917873191</v>
      </c>
      <c r="AP154" s="76">
        <f t="shared" si="58"/>
        <v>15.293193639691172</v>
      </c>
    </row>
    <row r="155" spans="1:42" x14ac:dyDescent="0.45">
      <c r="A155" s="79" t="s">
        <v>398</v>
      </c>
      <c r="B155" s="79" t="s">
        <v>52</v>
      </c>
      <c r="C155" s="110" t="s">
        <v>144</v>
      </c>
      <c r="D155" s="116">
        <v>60726</v>
      </c>
      <c r="E155" s="116">
        <v>63552</v>
      </c>
      <c r="F155" s="116">
        <v>245319</v>
      </c>
      <c r="G155" s="77">
        <v>214</v>
      </c>
      <c r="H155" s="73">
        <v>64</v>
      </c>
      <c r="I155" s="73">
        <v>617</v>
      </c>
      <c r="J155" s="73">
        <v>78</v>
      </c>
      <c r="K155" s="73">
        <v>38</v>
      </c>
      <c r="L155" s="82">
        <v>346</v>
      </c>
      <c r="M155" s="77">
        <v>548</v>
      </c>
      <c r="N155" s="73">
        <v>268</v>
      </c>
      <c r="O155" s="73">
        <v>1184</v>
      </c>
      <c r="P155" s="73">
        <v>431</v>
      </c>
      <c r="Q155" s="73">
        <v>235</v>
      </c>
      <c r="R155" s="82">
        <v>1203</v>
      </c>
      <c r="S155" s="77">
        <v>1245</v>
      </c>
      <c r="T155" s="73">
        <v>769</v>
      </c>
      <c r="U155" s="73">
        <v>1733</v>
      </c>
      <c r="V155" s="73">
        <v>1078</v>
      </c>
      <c r="W155" s="73">
        <v>747</v>
      </c>
      <c r="X155" s="82">
        <v>2189</v>
      </c>
      <c r="Y155" s="75">
        <f t="shared" si="41"/>
        <v>3.5240259526397257</v>
      </c>
      <c r="Z155" s="74">
        <f t="shared" si="42"/>
        <v>1.0539143035931891</v>
      </c>
      <c r="AA155" s="74">
        <f t="shared" si="43"/>
        <v>10.160392583078089</v>
      </c>
      <c r="AB155" s="74">
        <f t="shared" si="44"/>
        <v>1.2844580575041991</v>
      </c>
      <c r="AC155" s="74">
        <f t="shared" si="45"/>
        <v>0.62576161775845596</v>
      </c>
      <c r="AD155" s="76">
        <f t="shared" si="46"/>
        <v>5.6977242038006777</v>
      </c>
      <c r="AE155" s="75">
        <f t="shared" si="47"/>
        <v>8.6228600201409868</v>
      </c>
      <c r="AF155" s="74">
        <f t="shared" si="48"/>
        <v>4.2170191339375629</v>
      </c>
      <c r="AG155" s="74">
        <f t="shared" si="49"/>
        <v>18.630412890231622</v>
      </c>
      <c r="AH155" s="74">
        <f t="shared" si="50"/>
        <v>6.7818479355488419</v>
      </c>
      <c r="AI155" s="74">
        <f t="shared" si="51"/>
        <v>3.6977593152064454</v>
      </c>
      <c r="AJ155" s="76">
        <f t="shared" si="52"/>
        <v>18.92938066465257</v>
      </c>
      <c r="AK155" s="75">
        <f t="shared" si="53"/>
        <v>5.0750247636750521</v>
      </c>
      <c r="AL155" s="74">
        <f t="shared" si="54"/>
        <v>3.1346940106555139</v>
      </c>
      <c r="AM155" s="74">
        <f t="shared" si="55"/>
        <v>7.0642714180312165</v>
      </c>
      <c r="AN155" s="74">
        <f t="shared" si="56"/>
        <v>4.394278470073659</v>
      </c>
      <c r="AO155" s="74">
        <f t="shared" si="57"/>
        <v>3.0450148582050307</v>
      </c>
      <c r="AP155" s="76">
        <f t="shared" si="58"/>
        <v>8.9230756688230422</v>
      </c>
    </row>
    <row r="156" spans="1:42" x14ac:dyDescent="0.45">
      <c r="A156" s="79" t="s">
        <v>399</v>
      </c>
      <c r="B156" s="79" t="s">
        <v>52</v>
      </c>
      <c r="C156" s="110" t="s">
        <v>160</v>
      </c>
      <c r="D156" s="116">
        <v>29651</v>
      </c>
      <c r="E156" s="116">
        <v>32709</v>
      </c>
      <c r="F156" s="116">
        <v>101900</v>
      </c>
      <c r="G156" s="77">
        <v>155</v>
      </c>
      <c r="H156" s="73">
        <v>48</v>
      </c>
      <c r="I156" s="73">
        <v>328</v>
      </c>
      <c r="J156" s="73">
        <v>88</v>
      </c>
      <c r="K156" s="73">
        <v>39</v>
      </c>
      <c r="L156" s="82">
        <v>172</v>
      </c>
      <c r="M156" s="77">
        <v>504</v>
      </c>
      <c r="N156" s="73">
        <v>330</v>
      </c>
      <c r="O156" s="73">
        <v>765</v>
      </c>
      <c r="P156" s="73">
        <v>425</v>
      </c>
      <c r="Q156" s="73">
        <v>274</v>
      </c>
      <c r="R156" s="82">
        <v>621</v>
      </c>
      <c r="S156" s="77">
        <v>1287</v>
      </c>
      <c r="T156" s="73">
        <v>981</v>
      </c>
      <c r="U156" s="73">
        <v>1606</v>
      </c>
      <c r="V156" s="73">
        <v>1143</v>
      </c>
      <c r="W156" s="73">
        <v>878</v>
      </c>
      <c r="X156" s="82">
        <v>1448</v>
      </c>
      <c r="Y156" s="75">
        <f t="shared" si="41"/>
        <v>5.2274796802805978</v>
      </c>
      <c r="Z156" s="74">
        <f t="shared" si="42"/>
        <v>1.6188324171191528</v>
      </c>
      <c r="AA156" s="74">
        <f t="shared" si="43"/>
        <v>11.062021516980879</v>
      </c>
      <c r="AB156" s="74">
        <f t="shared" si="44"/>
        <v>2.9678594313851137</v>
      </c>
      <c r="AC156" s="74">
        <f t="shared" si="45"/>
        <v>1.3153013389093118</v>
      </c>
      <c r="AD156" s="76">
        <f t="shared" si="46"/>
        <v>5.8008161613436302</v>
      </c>
      <c r="AE156" s="75">
        <f t="shared" si="47"/>
        <v>15.408603136751353</v>
      </c>
      <c r="AF156" s="74">
        <f t="shared" si="48"/>
        <v>10.088966339539576</v>
      </c>
      <c r="AG156" s="74">
        <f t="shared" si="49"/>
        <v>23.388058332569017</v>
      </c>
      <c r="AH156" s="74">
        <f t="shared" si="50"/>
        <v>12.99336574031612</v>
      </c>
      <c r="AI156" s="74">
        <f t="shared" si="51"/>
        <v>8.376899324344981</v>
      </c>
      <c r="AJ156" s="76">
        <f t="shared" si="52"/>
        <v>18.985600293497203</v>
      </c>
      <c r="AK156" s="75">
        <f t="shared" si="53"/>
        <v>12.630029440628066</v>
      </c>
      <c r="AL156" s="74">
        <f t="shared" si="54"/>
        <v>9.627085377821393</v>
      </c>
      <c r="AM156" s="74">
        <f t="shared" si="55"/>
        <v>15.760549558390579</v>
      </c>
      <c r="AN156" s="74">
        <f t="shared" si="56"/>
        <v>11.216879293424926</v>
      </c>
      <c r="AO156" s="74">
        <f t="shared" si="57"/>
        <v>8.6162904808635918</v>
      </c>
      <c r="AP156" s="76">
        <f t="shared" si="58"/>
        <v>14.210009813542689</v>
      </c>
    </row>
    <row r="157" spans="1:42" x14ac:dyDescent="0.45">
      <c r="A157" s="79" t="s">
        <v>400</v>
      </c>
      <c r="B157" s="79" t="s">
        <v>52</v>
      </c>
      <c r="C157" s="110" t="s">
        <v>165</v>
      </c>
      <c r="D157" s="116">
        <v>101015</v>
      </c>
      <c r="E157" s="116">
        <v>82674</v>
      </c>
      <c r="F157" s="116">
        <v>199551</v>
      </c>
      <c r="G157" s="77">
        <v>389</v>
      </c>
      <c r="H157" s="73">
        <v>85</v>
      </c>
      <c r="I157" s="73">
        <v>876</v>
      </c>
      <c r="J157" s="73">
        <v>198</v>
      </c>
      <c r="K157" s="73">
        <v>63</v>
      </c>
      <c r="L157" s="82">
        <v>483</v>
      </c>
      <c r="M157" s="77">
        <v>965</v>
      </c>
      <c r="N157" s="73">
        <v>532</v>
      </c>
      <c r="O157" s="73">
        <v>1615</v>
      </c>
      <c r="P157" s="73">
        <v>715</v>
      </c>
      <c r="Q157" s="73">
        <v>488</v>
      </c>
      <c r="R157" s="82">
        <v>1142</v>
      </c>
      <c r="S157" s="77">
        <v>2766</v>
      </c>
      <c r="T157" s="73">
        <v>1830</v>
      </c>
      <c r="U157" s="73">
        <v>3773</v>
      </c>
      <c r="V157" s="73">
        <v>2469</v>
      </c>
      <c r="W157" s="73">
        <v>1854</v>
      </c>
      <c r="X157" s="82">
        <v>3160</v>
      </c>
      <c r="Y157" s="75">
        <f t="shared" si="41"/>
        <v>3.8509132307083105</v>
      </c>
      <c r="Z157" s="74">
        <f t="shared" si="42"/>
        <v>0.84145918922932239</v>
      </c>
      <c r="AA157" s="74">
        <f t="shared" si="43"/>
        <v>8.6719794089986628</v>
      </c>
      <c r="AB157" s="74">
        <f t="shared" si="44"/>
        <v>1.960104934910657</v>
      </c>
      <c r="AC157" s="74">
        <f t="shared" si="45"/>
        <v>0.62366975201702723</v>
      </c>
      <c r="AD157" s="76">
        <f t="shared" si="46"/>
        <v>4.781468098797208</v>
      </c>
      <c r="AE157" s="75">
        <f t="shared" si="47"/>
        <v>11.672351646224932</v>
      </c>
      <c r="AF157" s="74">
        <f t="shared" si="48"/>
        <v>6.4349130319084598</v>
      </c>
      <c r="AG157" s="74">
        <f t="shared" si="49"/>
        <v>19.534557418293538</v>
      </c>
      <c r="AH157" s="74">
        <f t="shared" si="50"/>
        <v>8.6484263492754661</v>
      </c>
      <c r="AI157" s="74">
        <f t="shared" si="51"/>
        <v>5.9027021796453543</v>
      </c>
      <c r="AJ157" s="76">
        <f t="shared" si="52"/>
        <v>13.813290756465152</v>
      </c>
      <c r="AK157" s="75">
        <f t="shared" si="53"/>
        <v>13.861118210382308</v>
      </c>
      <c r="AL157" s="74">
        <f t="shared" si="54"/>
        <v>9.1705879699926331</v>
      </c>
      <c r="AM157" s="74">
        <f t="shared" si="55"/>
        <v>18.90744721900667</v>
      </c>
      <c r="AN157" s="74">
        <f t="shared" si="56"/>
        <v>12.372776884104816</v>
      </c>
      <c r="AO157" s="74">
        <f t="shared" si="57"/>
        <v>9.290857976156472</v>
      </c>
      <c r="AP157" s="76">
        <f t="shared" si="58"/>
        <v>15.835550811571981</v>
      </c>
    </row>
    <row r="158" spans="1:42" x14ac:dyDescent="0.45">
      <c r="A158" s="79" t="s">
        <v>401</v>
      </c>
      <c r="B158" s="79" t="s">
        <v>52</v>
      </c>
      <c r="C158" s="110" t="s">
        <v>191</v>
      </c>
      <c r="D158" s="116">
        <v>36735</v>
      </c>
      <c r="E158" s="116">
        <v>44510</v>
      </c>
      <c r="F158" s="116">
        <v>133278</v>
      </c>
      <c r="G158" s="77">
        <v>156</v>
      </c>
      <c r="H158" s="73">
        <v>52</v>
      </c>
      <c r="I158" s="73">
        <v>369</v>
      </c>
      <c r="J158" s="73">
        <v>77</v>
      </c>
      <c r="K158" s="73">
        <v>33</v>
      </c>
      <c r="L158" s="82">
        <v>165</v>
      </c>
      <c r="M158" s="77">
        <v>820</v>
      </c>
      <c r="N158" s="73">
        <v>577</v>
      </c>
      <c r="O158" s="73">
        <v>1175</v>
      </c>
      <c r="P158" s="73">
        <v>710</v>
      </c>
      <c r="Q158" s="73">
        <v>480</v>
      </c>
      <c r="R158" s="82">
        <v>933</v>
      </c>
      <c r="S158" s="77">
        <v>2040</v>
      </c>
      <c r="T158" s="73">
        <v>1636</v>
      </c>
      <c r="U158" s="73">
        <v>2566</v>
      </c>
      <c r="V158" s="73">
        <v>1689</v>
      </c>
      <c r="W158" s="73">
        <v>1325</v>
      </c>
      <c r="X158" s="82">
        <v>2008</v>
      </c>
      <c r="Y158" s="75">
        <f t="shared" si="41"/>
        <v>4.2466312780726829</v>
      </c>
      <c r="Z158" s="74">
        <f t="shared" si="42"/>
        <v>1.415543759357561</v>
      </c>
      <c r="AA158" s="74">
        <f t="shared" si="43"/>
        <v>10.044916292364231</v>
      </c>
      <c r="AB158" s="74">
        <f t="shared" si="44"/>
        <v>2.0960936436640805</v>
      </c>
      <c r="AC158" s="74">
        <f t="shared" si="45"/>
        <v>0.89832584728460596</v>
      </c>
      <c r="AD158" s="76">
        <f t="shared" si="46"/>
        <v>4.4916292364230301</v>
      </c>
      <c r="AE158" s="75">
        <f t="shared" si="47"/>
        <v>18.422826331161534</v>
      </c>
      <c r="AF158" s="74">
        <f t="shared" si="48"/>
        <v>12.963379015951471</v>
      </c>
      <c r="AG158" s="74">
        <f t="shared" si="49"/>
        <v>26.398562120871716</v>
      </c>
      <c r="AH158" s="74">
        <f t="shared" si="50"/>
        <v>15.951471579420353</v>
      </c>
      <c r="AI158" s="74">
        <f t="shared" si="51"/>
        <v>10.784093462143339</v>
      </c>
      <c r="AJ158" s="76">
        <f t="shared" si="52"/>
        <v>20.961581667041113</v>
      </c>
      <c r="AK158" s="75">
        <f t="shared" si="53"/>
        <v>15.306352136136496</v>
      </c>
      <c r="AL158" s="74">
        <f t="shared" si="54"/>
        <v>12.275094164078091</v>
      </c>
      <c r="AM158" s="74">
        <f t="shared" si="55"/>
        <v>19.252989990846203</v>
      </c>
      <c r="AN158" s="74">
        <f t="shared" si="56"/>
        <v>12.672759195065952</v>
      </c>
      <c r="AO158" s="74">
        <f t="shared" si="57"/>
        <v>9.9416257746964991</v>
      </c>
      <c r="AP158" s="76">
        <f t="shared" si="58"/>
        <v>15.066252494785337</v>
      </c>
    </row>
    <row r="159" spans="1:42" x14ac:dyDescent="0.45">
      <c r="A159" s="79" t="s">
        <v>402</v>
      </c>
      <c r="B159" s="79" t="s">
        <v>52</v>
      </c>
      <c r="C159" s="110" t="s">
        <v>207</v>
      </c>
      <c r="D159" s="116">
        <v>36368</v>
      </c>
      <c r="E159" s="116">
        <v>28965</v>
      </c>
      <c r="F159" s="116">
        <v>73408</v>
      </c>
      <c r="G159" s="77">
        <v>74</v>
      </c>
      <c r="H159" s="73">
        <v>31</v>
      </c>
      <c r="I159" s="73">
        <v>208</v>
      </c>
      <c r="J159" s="73">
        <v>41</v>
      </c>
      <c r="K159" s="73">
        <v>25</v>
      </c>
      <c r="L159" s="82">
        <v>108</v>
      </c>
      <c r="M159" s="77">
        <v>211</v>
      </c>
      <c r="N159" s="73">
        <v>152</v>
      </c>
      <c r="O159" s="73">
        <v>364</v>
      </c>
      <c r="P159" s="73">
        <v>188</v>
      </c>
      <c r="Q159" s="73">
        <v>140</v>
      </c>
      <c r="R159" s="82">
        <v>310</v>
      </c>
      <c r="S159" s="77">
        <v>525</v>
      </c>
      <c r="T159" s="73">
        <v>413</v>
      </c>
      <c r="U159" s="73">
        <v>799</v>
      </c>
      <c r="V159" s="73">
        <v>458</v>
      </c>
      <c r="W159" s="73">
        <v>407</v>
      </c>
      <c r="X159" s="82">
        <v>666</v>
      </c>
      <c r="Y159" s="75">
        <f t="shared" si="41"/>
        <v>2.0347558293004839</v>
      </c>
      <c r="Z159" s="74">
        <f t="shared" si="42"/>
        <v>0.8523977122745271</v>
      </c>
      <c r="AA159" s="74">
        <f t="shared" si="43"/>
        <v>5.7193136823581172</v>
      </c>
      <c r="AB159" s="74">
        <f t="shared" si="44"/>
        <v>1.1273647162340519</v>
      </c>
      <c r="AC159" s="74">
        <f t="shared" si="45"/>
        <v>0.68741750989881212</v>
      </c>
      <c r="AD159" s="76">
        <f t="shared" si="46"/>
        <v>2.9696436427628687</v>
      </c>
      <c r="AE159" s="75">
        <f t="shared" si="47"/>
        <v>7.2846538926290352</v>
      </c>
      <c r="AF159" s="74">
        <f t="shared" si="48"/>
        <v>5.2477127567754183</v>
      </c>
      <c r="AG159" s="74">
        <f t="shared" si="49"/>
        <v>12.566891075435871</v>
      </c>
      <c r="AH159" s="74">
        <f t="shared" si="50"/>
        <v>6.4905920939064385</v>
      </c>
      <c r="AI159" s="74">
        <f t="shared" si="51"/>
        <v>4.8334196443984112</v>
      </c>
      <c r="AJ159" s="76">
        <f t="shared" si="52"/>
        <v>10.70257206973934</v>
      </c>
      <c r="AK159" s="75">
        <f t="shared" si="53"/>
        <v>7.1518090671316479</v>
      </c>
      <c r="AL159" s="74">
        <f t="shared" si="54"/>
        <v>5.6260897994768957</v>
      </c>
      <c r="AM159" s="74">
        <f t="shared" si="55"/>
        <v>10.884372275501308</v>
      </c>
      <c r="AN159" s="74">
        <f t="shared" si="56"/>
        <v>6.2391020052310378</v>
      </c>
      <c r="AO159" s="74">
        <f t="shared" si="57"/>
        <v>5.5443548387096779</v>
      </c>
      <c r="AP159" s="76">
        <f t="shared" si="58"/>
        <v>9.0725806451612918</v>
      </c>
    </row>
    <row r="160" spans="1:42" x14ac:dyDescent="0.45">
      <c r="A160" s="104" t="s">
        <v>56</v>
      </c>
      <c r="B160" s="80" t="s">
        <v>56</v>
      </c>
      <c r="C160" s="111" t="s">
        <v>56</v>
      </c>
      <c r="D160" s="117">
        <v>690317</v>
      </c>
      <c r="E160" s="117">
        <v>769576</v>
      </c>
      <c r="F160" s="117">
        <v>2378660</v>
      </c>
      <c r="G160" s="113">
        <v>2787</v>
      </c>
      <c r="H160" s="100">
        <v>1383</v>
      </c>
      <c r="I160" s="100">
        <v>4821</v>
      </c>
      <c r="J160" s="100">
        <v>1503</v>
      </c>
      <c r="K160" s="100">
        <v>778</v>
      </c>
      <c r="L160" s="102">
        <v>2377</v>
      </c>
      <c r="M160" s="113">
        <v>8017</v>
      </c>
      <c r="N160" s="100">
        <v>6530</v>
      </c>
      <c r="O160" s="100">
        <v>11902</v>
      </c>
      <c r="P160" s="100">
        <v>6507</v>
      </c>
      <c r="Q160" s="100">
        <v>5106</v>
      </c>
      <c r="R160" s="102">
        <v>8866</v>
      </c>
      <c r="S160" s="113">
        <v>16705</v>
      </c>
      <c r="T160" s="100">
        <v>12714</v>
      </c>
      <c r="U160" s="100">
        <v>20255</v>
      </c>
      <c r="V160" s="100">
        <v>14298</v>
      </c>
      <c r="W160" s="100">
        <v>11957</v>
      </c>
      <c r="X160" s="102">
        <v>16688</v>
      </c>
      <c r="Y160" s="119">
        <f t="shared" si="41"/>
        <v>4.0372756284431643</v>
      </c>
      <c r="Z160" s="115">
        <f t="shared" si="42"/>
        <v>2.003427410885144</v>
      </c>
      <c r="AA160" s="115">
        <f t="shared" si="43"/>
        <v>6.9837480461874764</v>
      </c>
      <c r="AB160" s="115">
        <f t="shared" si="44"/>
        <v>2.1772605918730092</v>
      </c>
      <c r="AC160" s="115">
        <f t="shared" si="45"/>
        <v>1.1270184567379915</v>
      </c>
      <c r="AD160" s="120">
        <f t="shared" si="46"/>
        <v>3.4433455934012924</v>
      </c>
      <c r="AE160" s="119">
        <f t="shared" si="47"/>
        <v>10.417424659812676</v>
      </c>
      <c r="AF160" s="115">
        <f t="shared" si="48"/>
        <v>8.4851918458995605</v>
      </c>
      <c r="AG160" s="115">
        <f t="shared" si="49"/>
        <v>15.46565901223531</v>
      </c>
      <c r="AH160" s="115">
        <f t="shared" si="50"/>
        <v>8.4553052589997613</v>
      </c>
      <c r="AI160" s="115">
        <f t="shared" si="51"/>
        <v>6.6348222917554605</v>
      </c>
      <c r="AJ160" s="120">
        <f t="shared" si="52"/>
        <v>11.520629541461791</v>
      </c>
      <c r="AK160" s="119">
        <f t="shared" si="53"/>
        <v>7.0228616111592244</v>
      </c>
      <c r="AL160" s="115">
        <f t="shared" si="54"/>
        <v>5.3450261912169035</v>
      </c>
      <c r="AM160" s="115">
        <f t="shared" si="55"/>
        <v>8.515298529424129</v>
      </c>
      <c r="AN160" s="115">
        <f t="shared" si="56"/>
        <v>6.0109473400990474</v>
      </c>
      <c r="AO160" s="115">
        <f t="shared" si="57"/>
        <v>5.0267797835756269</v>
      </c>
      <c r="AP160" s="120">
        <f t="shared" si="58"/>
        <v>7.0157147301421814</v>
      </c>
    </row>
    <row r="161" spans="1:42" x14ac:dyDescent="0.45">
      <c r="A161" s="104" t="s">
        <v>89</v>
      </c>
      <c r="B161" s="80" t="s">
        <v>89</v>
      </c>
      <c r="C161" s="111" t="s">
        <v>89</v>
      </c>
      <c r="D161" s="117">
        <v>602059</v>
      </c>
      <c r="E161" s="117">
        <v>587319</v>
      </c>
      <c r="F161" s="117">
        <v>1819341</v>
      </c>
      <c r="G161" s="113">
        <v>2047</v>
      </c>
      <c r="H161" s="100">
        <v>828</v>
      </c>
      <c r="I161" s="100">
        <v>3302</v>
      </c>
      <c r="J161" s="100">
        <v>1119</v>
      </c>
      <c r="K161" s="100">
        <v>441</v>
      </c>
      <c r="L161" s="102">
        <v>1721</v>
      </c>
      <c r="M161" s="113">
        <v>7589</v>
      </c>
      <c r="N161" s="100">
        <v>6273</v>
      </c>
      <c r="O161" s="100">
        <v>9973</v>
      </c>
      <c r="P161" s="100">
        <v>6560</v>
      </c>
      <c r="Q161" s="100">
        <v>5524</v>
      </c>
      <c r="R161" s="102">
        <v>8015</v>
      </c>
      <c r="S161" s="113">
        <v>15192</v>
      </c>
      <c r="T161" s="100">
        <v>12538</v>
      </c>
      <c r="U161" s="100">
        <v>17403</v>
      </c>
      <c r="V161" s="100">
        <v>13894</v>
      </c>
      <c r="W161" s="100">
        <v>12267</v>
      </c>
      <c r="X161" s="102">
        <v>15711</v>
      </c>
      <c r="Y161" s="119">
        <f t="shared" si="41"/>
        <v>3.3999990034199303</v>
      </c>
      <c r="Z161" s="115">
        <f t="shared" si="42"/>
        <v>1.3752804957653653</v>
      </c>
      <c r="AA161" s="115">
        <f t="shared" si="43"/>
        <v>5.4845123152382076</v>
      </c>
      <c r="AB161" s="115">
        <f t="shared" si="44"/>
        <v>1.8586218294220334</v>
      </c>
      <c r="AC161" s="115">
        <f t="shared" si="45"/>
        <v>0.73248635100546622</v>
      </c>
      <c r="AD161" s="120">
        <f t="shared" si="46"/>
        <v>2.8585238323818762</v>
      </c>
      <c r="AE161" s="119">
        <f t="shared" si="47"/>
        <v>12.921427707940659</v>
      </c>
      <c r="AF161" s="115">
        <f t="shared" si="48"/>
        <v>10.680737384624027</v>
      </c>
      <c r="AG161" s="115">
        <f t="shared" si="49"/>
        <v>16.980550603675347</v>
      </c>
      <c r="AH161" s="115">
        <f t="shared" si="50"/>
        <v>11.169398572155847</v>
      </c>
      <c r="AI161" s="115">
        <f t="shared" si="51"/>
        <v>9.405450870821479</v>
      </c>
      <c r="AJ161" s="120">
        <f t="shared" si="52"/>
        <v>13.646757554242242</v>
      </c>
      <c r="AK161" s="119">
        <f t="shared" si="53"/>
        <v>8.3502762813568214</v>
      </c>
      <c r="AL161" s="115">
        <f t="shared" si="54"/>
        <v>6.8915063201455906</v>
      </c>
      <c r="AM161" s="115">
        <f t="shared" si="55"/>
        <v>9.5655514826522339</v>
      </c>
      <c r="AN161" s="115">
        <f t="shared" si="56"/>
        <v>7.6368311383077714</v>
      </c>
      <c r="AO161" s="115">
        <f t="shared" si="57"/>
        <v>6.7425512864273376</v>
      </c>
      <c r="AP161" s="120">
        <f t="shared" si="58"/>
        <v>8.6355444086622573</v>
      </c>
    </row>
    <row r="162" spans="1:42" x14ac:dyDescent="0.45">
      <c r="A162" s="104" t="s">
        <v>49</v>
      </c>
      <c r="B162" s="80" t="s">
        <v>49</v>
      </c>
      <c r="C162" s="111" t="s">
        <v>49</v>
      </c>
      <c r="D162" s="117">
        <v>1033478</v>
      </c>
      <c r="E162" s="117">
        <v>1684615</v>
      </c>
      <c r="F162" s="117">
        <v>3330895</v>
      </c>
      <c r="G162" s="113">
        <v>8786</v>
      </c>
      <c r="H162" s="100">
        <v>7693</v>
      </c>
      <c r="I162" s="100">
        <v>10225</v>
      </c>
      <c r="J162" s="100">
        <v>5511</v>
      </c>
      <c r="K162" s="100">
        <v>4995</v>
      </c>
      <c r="L162" s="102">
        <v>6697</v>
      </c>
      <c r="M162" s="113">
        <v>12874</v>
      </c>
      <c r="N162" s="100">
        <v>11202</v>
      </c>
      <c r="O162" s="100">
        <v>14886</v>
      </c>
      <c r="P162" s="100">
        <v>10036</v>
      </c>
      <c r="Q162" s="100">
        <v>8321</v>
      </c>
      <c r="R162" s="102">
        <v>11939</v>
      </c>
      <c r="S162" s="113">
        <v>34639</v>
      </c>
      <c r="T162" s="100">
        <v>32393</v>
      </c>
      <c r="U162" s="100">
        <v>37637</v>
      </c>
      <c r="V162" s="100">
        <v>28276</v>
      </c>
      <c r="W162" s="100">
        <v>26668</v>
      </c>
      <c r="X162" s="102">
        <v>31648</v>
      </c>
      <c r="Y162" s="119">
        <f t="shared" si="41"/>
        <v>8.5013904504982207</v>
      </c>
      <c r="Z162" s="115">
        <f t="shared" si="42"/>
        <v>7.4437965781564772</v>
      </c>
      <c r="AA162" s="115">
        <f t="shared" si="43"/>
        <v>9.8937761616599467</v>
      </c>
      <c r="AB162" s="115">
        <f t="shared" si="44"/>
        <v>5.3324792593553028</v>
      </c>
      <c r="AC162" s="115">
        <f t="shared" si="45"/>
        <v>4.8331943205370607</v>
      </c>
      <c r="AD162" s="120">
        <f t="shared" si="46"/>
        <v>6.480060533460799</v>
      </c>
      <c r="AE162" s="119">
        <f t="shared" si="47"/>
        <v>7.6421022013931967</v>
      </c>
      <c r="AF162" s="115">
        <f t="shared" si="48"/>
        <v>6.6495905592672511</v>
      </c>
      <c r="AG162" s="115">
        <f t="shared" si="49"/>
        <v>8.836440373616524</v>
      </c>
      <c r="AH162" s="115">
        <f t="shared" si="50"/>
        <v>5.957444282521525</v>
      </c>
      <c r="AI162" s="115">
        <f t="shared" si="51"/>
        <v>4.9394075204126766</v>
      </c>
      <c r="AJ162" s="120">
        <f t="shared" si="52"/>
        <v>7.0870792436253982</v>
      </c>
      <c r="AK162" s="119">
        <f t="shared" si="53"/>
        <v>10.399307093138631</v>
      </c>
      <c r="AL162" s="115">
        <f t="shared" si="54"/>
        <v>9.7250138476295405</v>
      </c>
      <c r="AM162" s="115">
        <f t="shared" si="55"/>
        <v>11.299365485852901</v>
      </c>
      <c r="AN162" s="115">
        <f t="shared" si="56"/>
        <v>8.4890097106033053</v>
      </c>
      <c r="AO162" s="115">
        <f t="shared" si="57"/>
        <v>8.0062565766858462</v>
      </c>
      <c r="AP162" s="120">
        <f t="shared" si="58"/>
        <v>9.5013502376988761</v>
      </c>
    </row>
    <row r="163" spans="1:42" x14ac:dyDescent="0.45">
      <c r="A163" s="104" t="s">
        <v>83</v>
      </c>
      <c r="B163" s="80" t="s">
        <v>83</v>
      </c>
      <c r="C163" s="111" t="s">
        <v>83</v>
      </c>
      <c r="D163" s="117">
        <v>337304</v>
      </c>
      <c r="E163" s="117">
        <v>335805</v>
      </c>
      <c r="F163" s="117">
        <v>1015439</v>
      </c>
      <c r="G163" s="113">
        <v>1475</v>
      </c>
      <c r="H163" s="100">
        <v>889</v>
      </c>
      <c r="I163" s="100">
        <v>2081</v>
      </c>
      <c r="J163" s="100">
        <v>850</v>
      </c>
      <c r="K163" s="100">
        <v>556</v>
      </c>
      <c r="L163" s="102">
        <v>1162</v>
      </c>
      <c r="M163" s="113">
        <v>6160</v>
      </c>
      <c r="N163" s="100">
        <v>5640</v>
      </c>
      <c r="O163" s="100">
        <v>7201</v>
      </c>
      <c r="P163" s="100">
        <v>5569</v>
      </c>
      <c r="Q163" s="100">
        <v>5156</v>
      </c>
      <c r="R163" s="102">
        <v>6414</v>
      </c>
      <c r="S163" s="113">
        <v>11348</v>
      </c>
      <c r="T163" s="100">
        <v>10439</v>
      </c>
      <c r="U163" s="100">
        <v>12465</v>
      </c>
      <c r="V163" s="100">
        <v>10049</v>
      </c>
      <c r="W163" s="100">
        <v>9455</v>
      </c>
      <c r="X163" s="102">
        <v>11142</v>
      </c>
      <c r="Y163" s="119">
        <f t="shared" si="41"/>
        <v>4.3729098973033231</v>
      </c>
      <c r="Z163" s="115">
        <f t="shared" si="42"/>
        <v>2.6356046770865449</v>
      </c>
      <c r="AA163" s="115">
        <f t="shared" si="43"/>
        <v>6.1695088110428573</v>
      </c>
      <c r="AB163" s="115">
        <f t="shared" si="44"/>
        <v>2.5199819747171692</v>
      </c>
      <c r="AC163" s="115">
        <f t="shared" si="45"/>
        <v>1.6483646799326424</v>
      </c>
      <c r="AD163" s="120">
        <f t="shared" si="46"/>
        <v>3.4449635936721772</v>
      </c>
      <c r="AE163" s="119">
        <f t="shared" si="47"/>
        <v>18.343979392802371</v>
      </c>
      <c r="AF163" s="115">
        <f t="shared" si="48"/>
        <v>16.795461651851522</v>
      </c>
      <c r="AG163" s="115">
        <f t="shared" si="49"/>
        <v>21.443992793436667</v>
      </c>
      <c r="AH163" s="115">
        <f t="shared" si="50"/>
        <v>16.58402942183708</v>
      </c>
      <c r="AI163" s="115">
        <f t="shared" si="51"/>
        <v>15.354148985274191</v>
      </c>
      <c r="AJ163" s="120">
        <f t="shared" si="52"/>
        <v>19.10037075088221</v>
      </c>
      <c r="AK163" s="119">
        <f t="shared" si="53"/>
        <v>11.175462041540653</v>
      </c>
      <c r="AL163" s="115">
        <f t="shared" si="54"/>
        <v>10.280282715160636</v>
      </c>
      <c r="AM163" s="115">
        <f t="shared" si="55"/>
        <v>12.275478881547784</v>
      </c>
      <c r="AN163" s="115">
        <f t="shared" si="56"/>
        <v>9.8962123771098014</v>
      </c>
      <c r="AO163" s="115">
        <f t="shared" si="57"/>
        <v>9.3112437083862254</v>
      </c>
      <c r="AP163" s="120">
        <f t="shared" si="58"/>
        <v>10.972594119390727</v>
      </c>
    </row>
    <row r="164" spans="1:42" x14ac:dyDescent="0.45">
      <c r="A164" s="104" t="s">
        <v>62</v>
      </c>
      <c r="B164" s="80" t="s">
        <v>62</v>
      </c>
      <c r="C164" s="111" t="s">
        <v>62</v>
      </c>
      <c r="D164" s="117">
        <v>898251</v>
      </c>
      <c r="E164" s="117">
        <v>960455</v>
      </c>
      <c r="F164" s="117">
        <v>2754579</v>
      </c>
      <c r="G164" s="113">
        <v>3758</v>
      </c>
      <c r="H164" s="100">
        <v>2418</v>
      </c>
      <c r="I164" s="100">
        <v>5005</v>
      </c>
      <c r="J164" s="100">
        <v>2020</v>
      </c>
      <c r="K164" s="100">
        <v>1367</v>
      </c>
      <c r="L164" s="102">
        <v>2656</v>
      </c>
      <c r="M164" s="113">
        <v>9787</v>
      </c>
      <c r="N164" s="100">
        <v>8523</v>
      </c>
      <c r="O164" s="100">
        <v>11600</v>
      </c>
      <c r="P164" s="100">
        <v>7517</v>
      </c>
      <c r="Q164" s="100">
        <v>6353</v>
      </c>
      <c r="R164" s="102">
        <v>8787</v>
      </c>
      <c r="S164" s="113">
        <v>36326</v>
      </c>
      <c r="T164" s="100">
        <v>33577</v>
      </c>
      <c r="U164" s="100">
        <v>39552</v>
      </c>
      <c r="V164" s="100">
        <v>31796</v>
      </c>
      <c r="W164" s="100">
        <v>29891</v>
      </c>
      <c r="X164" s="102">
        <v>34217</v>
      </c>
      <c r="Y164" s="119">
        <f t="shared" si="41"/>
        <v>4.1836858517274127</v>
      </c>
      <c r="Z164" s="115">
        <f t="shared" si="42"/>
        <v>2.6918979216276964</v>
      </c>
      <c r="AA164" s="115">
        <f t="shared" si="43"/>
        <v>5.5719392463799089</v>
      </c>
      <c r="AB164" s="115">
        <f t="shared" si="44"/>
        <v>2.2488146408965868</v>
      </c>
      <c r="AC164" s="115">
        <f t="shared" si="45"/>
        <v>1.5218463436166507</v>
      </c>
      <c r="AD164" s="120">
        <f t="shared" si="46"/>
        <v>2.9568572704066014</v>
      </c>
      <c r="AE164" s="119">
        <f t="shared" si="47"/>
        <v>10.18996204923708</v>
      </c>
      <c r="AF164" s="115">
        <f t="shared" si="48"/>
        <v>8.873919132078024</v>
      </c>
      <c r="AG164" s="115">
        <f t="shared" si="49"/>
        <v>12.077609049877402</v>
      </c>
      <c r="AH164" s="115">
        <f t="shared" si="50"/>
        <v>7.8264988989593478</v>
      </c>
      <c r="AI164" s="115">
        <f t="shared" si="51"/>
        <v>6.6145733011957875</v>
      </c>
      <c r="AJ164" s="120">
        <f t="shared" si="52"/>
        <v>9.148788855282131</v>
      </c>
      <c r="AK164" s="119">
        <f t="shared" si="53"/>
        <v>13.187496165475741</v>
      </c>
      <c r="AL164" s="115">
        <f t="shared" si="54"/>
        <v>12.189521520348482</v>
      </c>
      <c r="AM164" s="115">
        <f t="shared" si="55"/>
        <v>14.358637018578882</v>
      </c>
      <c r="AN164" s="115">
        <f t="shared" si="56"/>
        <v>11.542961737528675</v>
      </c>
      <c r="AO164" s="115">
        <f t="shared" si="57"/>
        <v>10.85138600127279</v>
      </c>
      <c r="AP164" s="120">
        <f t="shared" si="58"/>
        <v>12.421861925179856</v>
      </c>
    </row>
    <row r="165" spans="1:42" x14ac:dyDescent="0.45">
      <c r="A165" s="104" t="s">
        <v>67</v>
      </c>
      <c r="B165" s="80" t="s">
        <v>67</v>
      </c>
      <c r="C165" s="111" t="s">
        <v>67</v>
      </c>
      <c r="D165" s="117">
        <v>1072401</v>
      </c>
      <c r="E165" s="117">
        <v>1095939</v>
      </c>
      <c r="F165" s="117">
        <v>3529284</v>
      </c>
      <c r="G165" s="113">
        <v>3672</v>
      </c>
      <c r="H165" s="100">
        <v>1345</v>
      </c>
      <c r="I165" s="100">
        <v>6458</v>
      </c>
      <c r="J165" s="100">
        <v>1897</v>
      </c>
      <c r="K165" s="100">
        <v>870</v>
      </c>
      <c r="L165" s="102">
        <v>3261</v>
      </c>
      <c r="M165" s="113">
        <v>10621</v>
      </c>
      <c r="N165" s="100">
        <v>8251</v>
      </c>
      <c r="O165" s="100">
        <v>15811</v>
      </c>
      <c r="P165" s="100">
        <v>8215</v>
      </c>
      <c r="Q165" s="100">
        <v>6635</v>
      </c>
      <c r="R165" s="102">
        <v>11271</v>
      </c>
      <c r="S165" s="113">
        <v>20842</v>
      </c>
      <c r="T165" s="100">
        <v>15037</v>
      </c>
      <c r="U165" s="100">
        <v>25442</v>
      </c>
      <c r="V165" s="100">
        <v>19064</v>
      </c>
      <c r="W165" s="100">
        <v>15661</v>
      </c>
      <c r="X165" s="102">
        <v>22128</v>
      </c>
      <c r="Y165" s="119">
        <f t="shared" si="41"/>
        <v>3.4240922938341161</v>
      </c>
      <c r="Z165" s="115">
        <f t="shared" si="42"/>
        <v>1.2541950259278012</v>
      </c>
      <c r="AA165" s="115">
        <f t="shared" si="43"/>
        <v>6.0220010984696959</v>
      </c>
      <c r="AB165" s="115">
        <f t="shared" si="44"/>
        <v>1.7689278544126685</v>
      </c>
      <c r="AC165" s="115">
        <f t="shared" si="45"/>
        <v>0.81126369706854062</v>
      </c>
      <c r="AD165" s="120">
        <f t="shared" si="46"/>
        <v>3.0408401334948403</v>
      </c>
      <c r="AE165" s="119">
        <f t="shared" si="47"/>
        <v>9.6912328149650673</v>
      </c>
      <c r="AF165" s="115">
        <f t="shared" si="48"/>
        <v>7.5287036960998739</v>
      </c>
      <c r="AG165" s="115">
        <f t="shared" si="49"/>
        <v>14.42689784741669</v>
      </c>
      <c r="AH165" s="115">
        <f t="shared" si="50"/>
        <v>7.495855152522175</v>
      </c>
      <c r="AI165" s="115">
        <f t="shared" si="51"/>
        <v>6.0541690732787137</v>
      </c>
      <c r="AJ165" s="120">
        <f t="shared" si="52"/>
        <v>10.2843315184513</v>
      </c>
      <c r="AK165" s="119">
        <f t="shared" si="53"/>
        <v>5.9054471105187343</v>
      </c>
      <c r="AL165" s="115">
        <f t="shared" si="54"/>
        <v>4.2606375684133093</v>
      </c>
      <c r="AM165" s="115">
        <f t="shared" si="55"/>
        <v>7.2088276262267366</v>
      </c>
      <c r="AN165" s="115">
        <f t="shared" si="56"/>
        <v>5.4016622068385542</v>
      </c>
      <c r="AO165" s="115">
        <f t="shared" si="57"/>
        <v>4.4374439688050042</v>
      </c>
      <c r="AP165" s="120">
        <f t="shared" si="58"/>
        <v>6.2698269677362326</v>
      </c>
    </row>
    <row r="166" spans="1:42" x14ac:dyDescent="0.45">
      <c r="A166" s="104" t="s">
        <v>54</v>
      </c>
      <c r="B166" s="80" t="s">
        <v>54</v>
      </c>
      <c r="C166" s="111" t="s">
        <v>54</v>
      </c>
      <c r="D166" s="117">
        <v>654415</v>
      </c>
      <c r="E166" s="117">
        <v>651259</v>
      </c>
      <c r="F166" s="117">
        <v>2110085</v>
      </c>
      <c r="G166" s="113">
        <v>2420</v>
      </c>
      <c r="H166" s="100">
        <v>1219</v>
      </c>
      <c r="I166" s="100">
        <v>3631</v>
      </c>
      <c r="J166" s="100">
        <v>1357</v>
      </c>
      <c r="K166" s="100">
        <v>764</v>
      </c>
      <c r="L166" s="102">
        <v>1944</v>
      </c>
      <c r="M166" s="113">
        <v>7777</v>
      </c>
      <c r="N166" s="100">
        <v>6792</v>
      </c>
      <c r="O166" s="100">
        <v>10631</v>
      </c>
      <c r="P166" s="100">
        <v>6084</v>
      </c>
      <c r="Q166" s="100">
        <v>5159</v>
      </c>
      <c r="R166" s="102">
        <v>7435</v>
      </c>
      <c r="S166" s="113">
        <v>18237</v>
      </c>
      <c r="T166" s="100">
        <v>15408</v>
      </c>
      <c r="U166" s="100">
        <v>20611</v>
      </c>
      <c r="V166" s="100">
        <v>16990</v>
      </c>
      <c r="W166" s="100">
        <v>15549</v>
      </c>
      <c r="X166" s="102">
        <v>18606</v>
      </c>
      <c r="Y166" s="119">
        <f t="shared" si="41"/>
        <v>3.697959246044177</v>
      </c>
      <c r="Z166" s="115">
        <f t="shared" si="42"/>
        <v>1.8627323640197733</v>
      </c>
      <c r="AA166" s="115">
        <f t="shared" si="43"/>
        <v>5.548466951399341</v>
      </c>
      <c r="AB166" s="115">
        <f t="shared" si="44"/>
        <v>2.0736077259842762</v>
      </c>
      <c r="AC166" s="115">
        <f t="shared" si="45"/>
        <v>1.1674549024701451</v>
      </c>
      <c r="AD166" s="120">
        <f t="shared" si="46"/>
        <v>2.9705920554999503</v>
      </c>
      <c r="AE166" s="119">
        <f t="shared" si="47"/>
        <v>11.941485645495877</v>
      </c>
      <c r="AF166" s="115">
        <f t="shared" si="48"/>
        <v>10.429030539309245</v>
      </c>
      <c r="AG166" s="115">
        <f t="shared" si="49"/>
        <v>16.323766734893489</v>
      </c>
      <c r="AH166" s="115">
        <f t="shared" si="50"/>
        <v>9.3419054477558099</v>
      </c>
      <c r="AI166" s="115">
        <f t="shared" si="51"/>
        <v>7.921579586616077</v>
      </c>
      <c r="AJ166" s="120">
        <f t="shared" si="52"/>
        <v>11.41634894872854</v>
      </c>
      <c r="AK166" s="119">
        <f t="shared" si="53"/>
        <v>8.6427797932310781</v>
      </c>
      <c r="AL166" s="115">
        <f t="shared" si="54"/>
        <v>7.3020755088065172</v>
      </c>
      <c r="AM166" s="115">
        <f t="shared" si="55"/>
        <v>9.7678529537909622</v>
      </c>
      <c r="AN166" s="115">
        <f t="shared" si="56"/>
        <v>8.0518083394744764</v>
      </c>
      <c r="AO166" s="115">
        <f t="shared" si="57"/>
        <v>7.3688974614766707</v>
      </c>
      <c r="AP166" s="120">
        <f t="shared" si="58"/>
        <v>8.8176542651125427</v>
      </c>
    </row>
    <row r="167" spans="1:42" x14ac:dyDescent="0.45">
      <c r="A167" s="104" t="s">
        <v>60</v>
      </c>
      <c r="B167" s="80" t="s">
        <v>60</v>
      </c>
      <c r="C167" s="111" t="s">
        <v>60</v>
      </c>
      <c r="D167" s="117">
        <v>743136</v>
      </c>
      <c r="E167" s="117">
        <v>766961</v>
      </c>
      <c r="F167" s="117">
        <v>2169839</v>
      </c>
      <c r="G167" s="113">
        <v>3194</v>
      </c>
      <c r="H167" s="100">
        <v>1815</v>
      </c>
      <c r="I167" s="100">
        <v>4572</v>
      </c>
      <c r="J167" s="100">
        <v>1732</v>
      </c>
      <c r="K167" s="100">
        <v>1061</v>
      </c>
      <c r="L167" s="102">
        <v>2491</v>
      </c>
      <c r="M167" s="113">
        <v>10496</v>
      </c>
      <c r="N167" s="100">
        <v>9314</v>
      </c>
      <c r="O167" s="100">
        <v>12485</v>
      </c>
      <c r="P167" s="100">
        <v>9648</v>
      </c>
      <c r="Q167" s="100">
        <v>8585</v>
      </c>
      <c r="R167" s="102">
        <v>11393</v>
      </c>
      <c r="S167" s="113">
        <v>21691</v>
      </c>
      <c r="T167" s="100">
        <v>19192</v>
      </c>
      <c r="U167" s="100">
        <v>24308</v>
      </c>
      <c r="V167" s="100">
        <v>19073</v>
      </c>
      <c r="W167" s="100">
        <v>17420</v>
      </c>
      <c r="X167" s="102">
        <v>21349</v>
      </c>
      <c r="Y167" s="119">
        <f t="shared" si="41"/>
        <v>4.2980019807949024</v>
      </c>
      <c r="Z167" s="115">
        <f t="shared" si="42"/>
        <v>2.4423524092494509</v>
      </c>
      <c r="AA167" s="115">
        <f t="shared" si="43"/>
        <v>6.1523059036300216</v>
      </c>
      <c r="AB167" s="115">
        <f t="shared" si="44"/>
        <v>2.3306635662920381</v>
      </c>
      <c r="AC167" s="115">
        <f t="shared" si="45"/>
        <v>1.4277332816604229</v>
      </c>
      <c r="AD167" s="120">
        <f t="shared" si="46"/>
        <v>3.3520109374327176</v>
      </c>
      <c r="AE167" s="119">
        <f t="shared" si="47"/>
        <v>13.685180863172965</v>
      </c>
      <c r="AF167" s="115">
        <f t="shared" si="48"/>
        <v>12.144033399351468</v>
      </c>
      <c r="AG167" s="115">
        <f t="shared" si="49"/>
        <v>16.278533067522339</v>
      </c>
      <c r="AH167" s="115">
        <f t="shared" si="50"/>
        <v>12.57951838489832</v>
      </c>
      <c r="AI167" s="115">
        <f t="shared" si="51"/>
        <v>11.193528745268663</v>
      </c>
      <c r="AJ167" s="120">
        <f t="shared" si="52"/>
        <v>14.854731857291309</v>
      </c>
      <c r="AK167" s="119">
        <f t="shared" si="53"/>
        <v>9.9965942173589841</v>
      </c>
      <c r="AL167" s="115">
        <f t="shared" si="54"/>
        <v>8.8448958655457837</v>
      </c>
      <c r="AM167" s="115">
        <f t="shared" si="55"/>
        <v>11.202674484143754</v>
      </c>
      <c r="AN167" s="115">
        <f t="shared" si="56"/>
        <v>8.7900530868880136</v>
      </c>
      <c r="AO167" s="115">
        <f t="shared" si="57"/>
        <v>8.0282454135998105</v>
      </c>
      <c r="AP167" s="120">
        <f t="shared" si="58"/>
        <v>9.838978836678665</v>
      </c>
    </row>
    <row r="168" spans="1:42" x14ac:dyDescent="0.45">
      <c r="A168" s="104" t="s">
        <v>52</v>
      </c>
      <c r="B168" s="80" t="s">
        <v>52</v>
      </c>
      <c r="C168" s="111" t="s">
        <v>52</v>
      </c>
      <c r="D168" s="117">
        <v>708005</v>
      </c>
      <c r="E168" s="117">
        <v>709281</v>
      </c>
      <c r="F168" s="117">
        <v>2048962</v>
      </c>
      <c r="G168" s="113">
        <v>2966</v>
      </c>
      <c r="H168" s="100">
        <v>1807</v>
      </c>
      <c r="I168" s="100">
        <v>4131</v>
      </c>
      <c r="J168" s="100">
        <v>1527</v>
      </c>
      <c r="K168" s="100">
        <v>961</v>
      </c>
      <c r="L168" s="102">
        <v>2180</v>
      </c>
      <c r="M168" s="113">
        <v>9359</v>
      </c>
      <c r="N168" s="100">
        <v>8387</v>
      </c>
      <c r="O168" s="100">
        <v>11168</v>
      </c>
      <c r="P168" s="100">
        <v>8190</v>
      </c>
      <c r="Q168" s="100">
        <v>7194</v>
      </c>
      <c r="R168" s="102">
        <v>9514</v>
      </c>
      <c r="S168" s="113">
        <v>25206</v>
      </c>
      <c r="T168" s="100">
        <v>23258</v>
      </c>
      <c r="U168" s="100">
        <v>27636</v>
      </c>
      <c r="V168" s="100">
        <v>22012</v>
      </c>
      <c r="W168" s="100">
        <v>20435</v>
      </c>
      <c r="X168" s="102">
        <v>24075</v>
      </c>
      <c r="Y168" s="119">
        <f t="shared" si="41"/>
        <v>4.1892359517235054</v>
      </c>
      <c r="Z168" s="115">
        <f t="shared" si="42"/>
        <v>2.5522418626987098</v>
      </c>
      <c r="AA168" s="115">
        <f t="shared" si="43"/>
        <v>5.8347045571712064</v>
      </c>
      <c r="AB168" s="115">
        <f t="shared" si="44"/>
        <v>2.1567644296297344</v>
      </c>
      <c r="AC168" s="115">
        <f t="shared" si="45"/>
        <v>1.3573350470688768</v>
      </c>
      <c r="AD168" s="120">
        <f t="shared" si="46"/>
        <v>3.0790743003227377</v>
      </c>
      <c r="AE168" s="119">
        <f t="shared" si="47"/>
        <v>13.195052454527895</v>
      </c>
      <c r="AF168" s="115">
        <f t="shared" si="48"/>
        <v>11.824650596872043</v>
      </c>
      <c r="AG168" s="115">
        <f t="shared" si="49"/>
        <v>15.745522578498507</v>
      </c>
      <c r="AH168" s="115">
        <f t="shared" si="50"/>
        <v>11.546904541359488</v>
      </c>
      <c r="AI168" s="115">
        <f t="shared" si="51"/>
        <v>10.142665600798555</v>
      </c>
      <c r="AJ168" s="120">
        <f t="shared" si="52"/>
        <v>13.413583614956554</v>
      </c>
      <c r="AK168" s="119">
        <f t="shared" si="53"/>
        <v>12.301838687101078</v>
      </c>
      <c r="AL168" s="115">
        <f t="shared" si="54"/>
        <v>11.351113393025345</v>
      </c>
      <c r="AM168" s="115">
        <f t="shared" si="55"/>
        <v>13.487805044700682</v>
      </c>
      <c r="AN168" s="115">
        <f t="shared" si="56"/>
        <v>10.743000602256167</v>
      </c>
      <c r="AO168" s="115">
        <f t="shared" si="57"/>
        <v>9.9733425998139555</v>
      </c>
      <c r="AP168" s="120">
        <f t="shared" si="58"/>
        <v>11.749851876218299</v>
      </c>
    </row>
    <row r="169" spans="1:42" x14ac:dyDescent="0.45">
      <c r="A169" s="105" t="s">
        <v>404</v>
      </c>
      <c r="B169" s="81" t="s">
        <v>404</v>
      </c>
      <c r="C169" s="112" t="s">
        <v>404</v>
      </c>
      <c r="D169" s="118">
        <v>6739366</v>
      </c>
      <c r="E169" s="118">
        <v>7561210</v>
      </c>
      <c r="F169" s="118">
        <v>21157084</v>
      </c>
      <c r="G169" s="114">
        <v>31105</v>
      </c>
      <c r="H169" s="101">
        <v>26636</v>
      </c>
      <c r="I169" s="101">
        <v>36470</v>
      </c>
      <c r="J169" s="101">
        <v>17516</v>
      </c>
      <c r="K169" s="101">
        <v>15576</v>
      </c>
      <c r="L169" s="103">
        <v>20271</v>
      </c>
      <c r="M169" s="114">
        <v>82680</v>
      </c>
      <c r="N169" s="101">
        <v>79292</v>
      </c>
      <c r="O169" s="101">
        <v>94733</v>
      </c>
      <c r="P169" s="101">
        <v>68326</v>
      </c>
      <c r="Q169" s="101">
        <v>65339</v>
      </c>
      <c r="R169" s="103">
        <v>75119</v>
      </c>
      <c r="S169" s="114">
        <v>200186</v>
      </c>
      <c r="T169" s="101">
        <v>189702</v>
      </c>
      <c r="U169" s="101">
        <v>210769</v>
      </c>
      <c r="V169" s="101">
        <v>175452</v>
      </c>
      <c r="W169" s="101">
        <v>170331</v>
      </c>
      <c r="X169" s="103">
        <v>183931</v>
      </c>
      <c r="Y169" s="121">
        <f t="shared" si="41"/>
        <v>4.6154193139235948</v>
      </c>
      <c r="Z169" s="122">
        <f t="shared" si="42"/>
        <v>3.9523005576488948</v>
      </c>
      <c r="AA169" s="122">
        <f t="shared" si="43"/>
        <v>5.4114882616554736</v>
      </c>
      <c r="AB169" s="122">
        <f t="shared" si="44"/>
        <v>2.5990575374597551</v>
      </c>
      <c r="AC169" s="122">
        <f t="shared" si="45"/>
        <v>2.311196631849346</v>
      </c>
      <c r="AD169" s="123">
        <f t="shared" si="46"/>
        <v>3.007849699808558</v>
      </c>
      <c r="AE169" s="121">
        <f t="shared" si="47"/>
        <v>10.934757796701851</v>
      </c>
      <c r="AF169" s="122">
        <f t="shared" si="48"/>
        <v>10.486681364490604</v>
      </c>
      <c r="AG169" s="122">
        <f t="shared" si="49"/>
        <v>12.528814832546642</v>
      </c>
      <c r="AH169" s="122">
        <f t="shared" si="50"/>
        <v>9.0363843882129977</v>
      </c>
      <c r="AI169" s="122">
        <f t="shared" si="51"/>
        <v>8.6413417958236849</v>
      </c>
      <c r="AJ169" s="123">
        <f t="shared" si="52"/>
        <v>9.9347855700344265</v>
      </c>
      <c r="AK169" s="121">
        <f t="shared" si="53"/>
        <v>9.4618899277424049</v>
      </c>
      <c r="AL169" s="122">
        <f t="shared" si="54"/>
        <v>8.9663585019561296</v>
      </c>
      <c r="AM169" s="122">
        <f t="shared" si="55"/>
        <v>9.9621006373089962</v>
      </c>
      <c r="AN169" s="122">
        <f t="shared" si="56"/>
        <v>8.2928252305468941</v>
      </c>
      <c r="AO169" s="122">
        <f t="shared" si="57"/>
        <v>8.0507786422741425</v>
      </c>
      <c r="AP169" s="123">
        <f t="shared" si="58"/>
        <v>8.693589343408572</v>
      </c>
    </row>
  </sheetData>
  <sheetProtection sort="0" autoFilter="0"/>
  <mergeCells count="50">
    <mergeCell ref="AO6:AO8"/>
    <mergeCell ref="AP6:AP8"/>
    <mergeCell ref="AI6:AI8"/>
    <mergeCell ref="AJ6:AJ8"/>
    <mergeCell ref="AK6:AK8"/>
    <mergeCell ref="AL6:AL8"/>
    <mergeCell ref="AM6:AM8"/>
    <mergeCell ref="AN6:AN8"/>
    <mergeCell ref="AH6:AH8"/>
    <mergeCell ref="W6:W8"/>
    <mergeCell ref="X6:X8"/>
    <mergeCell ref="Y6:Y8"/>
    <mergeCell ref="Z6:Z8"/>
    <mergeCell ref="AA6:AA8"/>
    <mergeCell ref="AB6:AB8"/>
    <mergeCell ref="AC6:AC8"/>
    <mergeCell ref="AD6:AD8"/>
    <mergeCell ref="AE6:AE8"/>
    <mergeCell ref="AF6:AF8"/>
    <mergeCell ref="AG6:AG8"/>
    <mergeCell ref="V6:V8"/>
    <mergeCell ref="K6:K8"/>
    <mergeCell ref="L6:L8"/>
    <mergeCell ref="M6:M8"/>
    <mergeCell ref="N6:N8"/>
    <mergeCell ref="O6:O8"/>
    <mergeCell ref="P6:P8"/>
    <mergeCell ref="Q6:Q8"/>
    <mergeCell ref="R6:R8"/>
    <mergeCell ref="S6:S8"/>
    <mergeCell ref="T6:T8"/>
    <mergeCell ref="U6:U8"/>
    <mergeCell ref="Y4:AP4"/>
    <mergeCell ref="G5:L5"/>
    <mergeCell ref="M5:R5"/>
    <mergeCell ref="S5:X5"/>
    <mergeCell ref="Y5:AD5"/>
    <mergeCell ref="AE5:AJ5"/>
    <mergeCell ref="AK5:AP5"/>
    <mergeCell ref="G4:X4"/>
    <mergeCell ref="A4:A8"/>
    <mergeCell ref="G6:G8"/>
    <mergeCell ref="H6:H8"/>
    <mergeCell ref="I6:I8"/>
    <mergeCell ref="J6:J8"/>
    <mergeCell ref="B4:B8"/>
    <mergeCell ref="C4:C8"/>
    <mergeCell ref="D4:D8"/>
    <mergeCell ref="E4:E8"/>
    <mergeCell ref="F4:F8"/>
  </mergeCells>
  <pageMargins left="0.70866141732283472" right="0.39370078740157483" top="0.6692913385826772" bottom="0.31496062992125984" header="0.31496062992125984" footer="0.31496062992125984"/>
  <pageSetup scale="25" fitToHeight="0" orientation="landscape" r:id="rId1"/>
  <headerFooter>
    <oddHeader>&amp;L&amp;"-,Bold"&amp;14National prevalence estimates and rates per 1,000 population aged 15 to 64 with 95% confidence intervals (CI) - 2008/09&amp;RReleased 06/10/2010</oddHeader>
  </headerFooter>
  <rowBreaks count="6" manualBreakCount="6">
    <brk id="28" min="1" max="41" man="1"/>
    <brk id="61" min="1" max="41" man="1"/>
    <brk id="96" min="1" max="41" man="1"/>
    <brk id="130" min="1" max="41" man="1"/>
    <brk id="144" min="1" max="41" man="1"/>
    <brk id="159" min="1"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4" tint="0.39997558519241921"/>
    <pageSetUpPr fitToPage="1"/>
  </sheetPr>
  <dimension ref="A1:Y170"/>
  <sheetViews>
    <sheetView showGridLines="0" showRowColHeaders="0" zoomScale="80" zoomScaleNormal="80" workbookViewId="0">
      <pane xSplit="3" ySplit="6" topLeftCell="D7" activePane="bottomRight" state="frozen"/>
      <selection pane="topRight" sqref="A1:XFD1048576"/>
      <selection pane="bottomLeft" sqref="A1:XFD1048576"/>
      <selection pane="bottomRight" activeCell="C21" sqref="C21"/>
    </sheetView>
  </sheetViews>
  <sheetFormatPr defaultColWidth="9.1328125" defaultRowHeight="14.25" x14ac:dyDescent="0.45"/>
  <cols>
    <col min="1" max="1" width="16.265625" style="2" hidden="1" customWidth="1"/>
    <col min="2" max="2" width="32.1328125" style="2" customWidth="1"/>
    <col min="3" max="3" width="34.86328125" style="2" customWidth="1"/>
    <col min="4" max="21" width="9.1328125" style="2" customWidth="1"/>
    <col min="22" max="22" width="12.3984375" style="2" customWidth="1"/>
    <col min="23" max="23" width="9.1328125" style="2" customWidth="1"/>
    <col min="24" max="24" width="9.265625" style="2" customWidth="1"/>
    <col min="25" max="25" width="12.86328125" style="2" customWidth="1"/>
    <col min="26" max="16384" width="9.1328125" style="2"/>
  </cols>
  <sheetData>
    <row r="1" spans="1:25" ht="30" customHeight="1" x14ac:dyDescent="0.45">
      <c r="A1" s="12"/>
      <c r="B1" s="78" t="s">
        <v>413</v>
      </c>
      <c r="C1" s="12"/>
      <c r="D1" s="12"/>
      <c r="E1" s="12"/>
      <c r="F1" s="12"/>
      <c r="G1" s="12"/>
      <c r="H1" s="12"/>
      <c r="I1" s="12"/>
      <c r="J1" s="12"/>
      <c r="K1" s="12"/>
      <c r="L1" s="12"/>
      <c r="M1" s="12"/>
      <c r="N1" s="12"/>
      <c r="O1" s="12"/>
      <c r="P1" s="12"/>
      <c r="Q1" s="12"/>
      <c r="R1" s="12"/>
      <c r="S1" s="12"/>
      <c r="T1" s="12"/>
      <c r="U1" s="12"/>
      <c r="V1" s="12"/>
      <c r="W1" s="12"/>
      <c r="X1" s="12"/>
      <c r="Y1" s="12"/>
    </row>
    <row r="2" spans="1:25" ht="15" customHeight="1" x14ac:dyDescent="0.45"/>
    <row r="3" spans="1:25" hidden="1" x14ac:dyDescent="0.45"/>
    <row r="4" spans="1:25" ht="31.5" customHeight="1" x14ac:dyDescent="0.45">
      <c r="A4" s="214" t="s">
        <v>210</v>
      </c>
      <c r="B4" s="214" t="s">
        <v>211</v>
      </c>
      <c r="C4" s="214" t="s">
        <v>212</v>
      </c>
      <c r="D4" s="217" t="s">
        <v>414</v>
      </c>
      <c r="E4" s="217"/>
      <c r="F4" s="217"/>
      <c r="G4" s="217" t="s">
        <v>415</v>
      </c>
      <c r="H4" s="218"/>
      <c r="I4" s="218"/>
      <c r="J4" s="217" t="s">
        <v>416</v>
      </c>
      <c r="K4" s="218"/>
      <c r="L4" s="218"/>
      <c r="M4" s="217" t="s">
        <v>417</v>
      </c>
      <c r="N4" s="218"/>
      <c r="O4" s="218"/>
      <c r="P4" s="217" t="s">
        <v>418</v>
      </c>
      <c r="Q4" s="218"/>
      <c r="R4" s="218"/>
      <c r="S4" s="217" t="s">
        <v>419</v>
      </c>
      <c r="T4" s="218"/>
      <c r="U4" s="218"/>
      <c r="V4" s="218" t="s">
        <v>420</v>
      </c>
      <c r="W4" s="218"/>
      <c r="X4" s="218"/>
      <c r="Y4" s="218"/>
    </row>
    <row r="5" spans="1:25" ht="27" customHeight="1" x14ac:dyDescent="0.45">
      <c r="A5" s="214"/>
      <c r="B5" s="214"/>
      <c r="C5" s="214"/>
      <c r="D5" s="215" t="s">
        <v>14</v>
      </c>
      <c r="E5" s="215" t="s">
        <v>36</v>
      </c>
      <c r="F5" s="215" t="s">
        <v>37</v>
      </c>
      <c r="G5" s="216" t="s">
        <v>14</v>
      </c>
      <c r="H5" s="216" t="s">
        <v>36</v>
      </c>
      <c r="I5" s="216" t="s">
        <v>37</v>
      </c>
      <c r="J5" s="216" t="s">
        <v>14</v>
      </c>
      <c r="K5" s="216" t="s">
        <v>36</v>
      </c>
      <c r="L5" s="216" t="s">
        <v>37</v>
      </c>
      <c r="M5" s="216" t="s">
        <v>14</v>
      </c>
      <c r="N5" s="216" t="s">
        <v>36</v>
      </c>
      <c r="O5" s="216" t="s">
        <v>37</v>
      </c>
      <c r="P5" s="216" t="s">
        <v>14</v>
      </c>
      <c r="Q5" s="216" t="s">
        <v>36</v>
      </c>
      <c r="R5" s="216" t="s">
        <v>37</v>
      </c>
      <c r="S5" s="216" t="s">
        <v>14</v>
      </c>
      <c r="T5" s="216" t="s">
        <v>36</v>
      </c>
      <c r="U5" s="216" t="s">
        <v>37</v>
      </c>
      <c r="V5" s="216" t="s">
        <v>421</v>
      </c>
      <c r="W5" s="216" t="s">
        <v>36</v>
      </c>
      <c r="X5" s="216" t="s">
        <v>37</v>
      </c>
      <c r="Y5" s="216" t="s">
        <v>422</v>
      </c>
    </row>
    <row r="6" spans="1:25" ht="53.25" customHeight="1" x14ac:dyDescent="0.45">
      <c r="A6" s="214"/>
      <c r="B6" s="214"/>
      <c r="C6" s="214"/>
      <c r="D6" s="215"/>
      <c r="E6" s="215"/>
      <c r="F6" s="215"/>
      <c r="G6" s="216"/>
      <c r="H6" s="216"/>
      <c r="I6" s="216"/>
      <c r="J6" s="216"/>
      <c r="K6" s="216"/>
      <c r="L6" s="216"/>
      <c r="M6" s="216"/>
      <c r="N6" s="216"/>
      <c r="O6" s="216"/>
      <c r="P6" s="216"/>
      <c r="Q6" s="216"/>
      <c r="R6" s="216"/>
      <c r="S6" s="216"/>
      <c r="T6" s="216"/>
      <c r="U6" s="216"/>
      <c r="V6" s="216"/>
      <c r="W6" s="216"/>
      <c r="X6" s="216"/>
      <c r="Y6" s="216"/>
    </row>
    <row r="7" spans="1:25" x14ac:dyDescent="0.45">
      <c r="A7" s="66" t="s">
        <v>214</v>
      </c>
      <c r="B7" s="66" t="s">
        <v>89</v>
      </c>
      <c r="C7" s="66" t="s">
        <v>88</v>
      </c>
      <c r="D7" s="67">
        <v>2528</v>
      </c>
      <c r="E7" s="67">
        <v>2247.7736673102827</v>
      </c>
      <c r="F7" s="67">
        <v>2967.6001021858951</v>
      </c>
      <c r="G7" s="67">
        <v>2374</v>
      </c>
      <c r="H7" s="67">
        <v>2124.5483601636665</v>
      </c>
      <c r="I7" s="67">
        <v>2713.6367189194325</v>
      </c>
      <c r="J7" s="67">
        <v>2190</v>
      </c>
      <c r="K7" s="67">
        <v>2044</v>
      </c>
      <c r="L7" s="67">
        <v>2453</v>
      </c>
      <c r="M7" s="67">
        <v>2011</v>
      </c>
      <c r="N7" s="67">
        <v>1854</v>
      </c>
      <c r="O7" s="67">
        <v>2221</v>
      </c>
      <c r="P7" s="67">
        <v>2317</v>
      </c>
      <c r="Q7" s="67">
        <v>2092</v>
      </c>
      <c r="R7" s="67">
        <v>2836</v>
      </c>
      <c r="S7" s="67">
        <v>2162</v>
      </c>
      <c r="T7" s="67">
        <v>1672</v>
      </c>
      <c r="U7" s="67">
        <v>2647</v>
      </c>
      <c r="V7" s="67">
        <v>-155</v>
      </c>
      <c r="W7" s="67">
        <v>-824</v>
      </c>
      <c r="X7" s="67">
        <v>394</v>
      </c>
      <c r="Y7" s="67" t="s">
        <v>423</v>
      </c>
    </row>
    <row r="8" spans="1:25" x14ac:dyDescent="0.45">
      <c r="A8" s="66" t="s">
        <v>215</v>
      </c>
      <c r="B8" s="66" t="s">
        <v>89</v>
      </c>
      <c r="C8" s="66" t="s">
        <v>90</v>
      </c>
      <c r="D8" s="67">
        <v>3607.2256687786366</v>
      </c>
      <c r="E8" s="67">
        <v>2569.2878781637564</v>
      </c>
      <c r="F8" s="67">
        <v>4570.1156640448798</v>
      </c>
      <c r="G8" s="67">
        <v>3715.3817331454902</v>
      </c>
      <c r="H8" s="67">
        <v>2772.6031977568632</v>
      </c>
      <c r="I8" s="67">
        <v>4696.0536783721891</v>
      </c>
      <c r="J8" s="67">
        <v>3550</v>
      </c>
      <c r="K8" s="67">
        <v>3157</v>
      </c>
      <c r="L8" s="67">
        <v>4427</v>
      </c>
      <c r="M8" s="67">
        <v>4021</v>
      </c>
      <c r="N8" s="67">
        <v>2986</v>
      </c>
      <c r="O8" s="67">
        <v>4970</v>
      </c>
      <c r="P8" s="67">
        <v>4043</v>
      </c>
      <c r="Q8" s="67">
        <v>2950</v>
      </c>
      <c r="R8" s="67">
        <v>5071</v>
      </c>
      <c r="S8" s="67">
        <v>3627</v>
      </c>
      <c r="T8" s="67">
        <v>3278</v>
      </c>
      <c r="U8" s="67">
        <v>4178</v>
      </c>
      <c r="V8" s="67">
        <v>-416</v>
      </c>
      <c r="W8" s="67">
        <v>-1574</v>
      </c>
      <c r="X8" s="67">
        <v>795</v>
      </c>
      <c r="Y8" s="67" t="s">
        <v>423</v>
      </c>
    </row>
    <row r="9" spans="1:25" x14ac:dyDescent="0.45">
      <c r="A9" s="66" t="s">
        <v>217</v>
      </c>
      <c r="B9" s="66" t="s">
        <v>89</v>
      </c>
      <c r="C9" s="66" t="s">
        <v>126</v>
      </c>
      <c r="D9" s="67">
        <v>2704</v>
      </c>
      <c r="E9" s="67">
        <v>2393.0074537737319</v>
      </c>
      <c r="F9" s="67">
        <v>3191.9672834397584</v>
      </c>
      <c r="G9" s="67">
        <v>2859.0347748689978</v>
      </c>
      <c r="H9" s="67">
        <v>2423.7413966545805</v>
      </c>
      <c r="I9" s="67">
        <v>3281.2407473869443</v>
      </c>
      <c r="J9" s="67">
        <v>2607</v>
      </c>
      <c r="K9" s="67">
        <v>2046</v>
      </c>
      <c r="L9" s="67">
        <v>3179</v>
      </c>
      <c r="M9" s="67">
        <v>2923</v>
      </c>
      <c r="N9" s="67">
        <v>2413</v>
      </c>
      <c r="O9" s="67">
        <v>3419</v>
      </c>
      <c r="P9" s="67">
        <v>2798</v>
      </c>
      <c r="Q9" s="67">
        <v>2266</v>
      </c>
      <c r="R9" s="67">
        <v>3305</v>
      </c>
      <c r="S9" s="67">
        <v>2594</v>
      </c>
      <c r="T9" s="67">
        <v>2376</v>
      </c>
      <c r="U9" s="67">
        <v>2932</v>
      </c>
      <c r="V9" s="67">
        <v>-204</v>
      </c>
      <c r="W9" s="67">
        <v>-744</v>
      </c>
      <c r="X9" s="67">
        <v>465</v>
      </c>
      <c r="Y9" s="67" t="s">
        <v>423</v>
      </c>
    </row>
    <row r="10" spans="1:25" x14ac:dyDescent="0.45">
      <c r="A10" s="66" t="s">
        <v>218</v>
      </c>
      <c r="B10" s="66" t="s">
        <v>89</v>
      </c>
      <c r="C10" s="66" t="s">
        <v>127</v>
      </c>
      <c r="D10" s="67">
        <v>2089</v>
      </c>
      <c r="E10" s="67">
        <v>1959.2327063072175</v>
      </c>
      <c r="F10" s="67">
        <v>2266.0385318746698</v>
      </c>
      <c r="G10" s="67">
        <v>1851</v>
      </c>
      <c r="H10" s="67">
        <v>1697.0644404454906</v>
      </c>
      <c r="I10" s="67">
        <v>2053.6736260951661</v>
      </c>
      <c r="J10" s="67">
        <v>2407</v>
      </c>
      <c r="K10" s="67">
        <v>1349</v>
      </c>
      <c r="L10" s="67">
        <v>3445</v>
      </c>
      <c r="M10" s="67">
        <v>2277</v>
      </c>
      <c r="N10" s="67">
        <v>2049</v>
      </c>
      <c r="O10" s="67">
        <v>2640</v>
      </c>
      <c r="P10" s="67">
        <v>2700</v>
      </c>
      <c r="Q10" s="67">
        <v>1813</v>
      </c>
      <c r="R10" s="67">
        <v>3720</v>
      </c>
      <c r="S10" s="67">
        <v>2439</v>
      </c>
      <c r="T10" s="67">
        <v>2130</v>
      </c>
      <c r="U10" s="67">
        <v>3071</v>
      </c>
      <c r="V10" s="67">
        <v>-261</v>
      </c>
      <c r="W10" s="67">
        <v>-1289</v>
      </c>
      <c r="X10" s="67">
        <v>837</v>
      </c>
      <c r="Y10" s="67" t="s">
        <v>423</v>
      </c>
    </row>
    <row r="11" spans="1:25" x14ac:dyDescent="0.45">
      <c r="A11" s="66" t="s">
        <v>220</v>
      </c>
      <c r="B11" s="66" t="s">
        <v>89</v>
      </c>
      <c r="C11" s="66" t="s">
        <v>129</v>
      </c>
      <c r="D11" s="67">
        <v>3039.1838101601675</v>
      </c>
      <c r="E11" s="67">
        <v>2127.3067312262292</v>
      </c>
      <c r="F11" s="67">
        <v>3953.5202165940264</v>
      </c>
      <c r="G11" s="67">
        <v>3066.9661410102799</v>
      </c>
      <c r="H11" s="67">
        <v>2177.0390272952477</v>
      </c>
      <c r="I11" s="67">
        <v>3864.5806616058762</v>
      </c>
      <c r="J11" s="67">
        <v>2778</v>
      </c>
      <c r="K11" s="67">
        <v>2543</v>
      </c>
      <c r="L11" s="67">
        <v>3360</v>
      </c>
      <c r="M11" s="67">
        <v>3467</v>
      </c>
      <c r="N11" s="67">
        <v>2631</v>
      </c>
      <c r="O11" s="67">
        <v>4364</v>
      </c>
      <c r="P11" s="67">
        <v>3100</v>
      </c>
      <c r="Q11" s="67">
        <v>2830</v>
      </c>
      <c r="R11" s="67">
        <v>3571</v>
      </c>
      <c r="S11" s="67">
        <v>3669</v>
      </c>
      <c r="T11" s="67">
        <v>3261</v>
      </c>
      <c r="U11" s="67">
        <v>4177</v>
      </c>
      <c r="V11" s="67">
        <v>569</v>
      </c>
      <c r="W11" s="67">
        <v>-82</v>
      </c>
      <c r="X11" s="67">
        <v>1111</v>
      </c>
      <c r="Y11" s="67" t="s">
        <v>423</v>
      </c>
    </row>
    <row r="12" spans="1:25" x14ac:dyDescent="0.45">
      <c r="A12" s="66" t="s">
        <v>222</v>
      </c>
      <c r="B12" s="66" t="s">
        <v>89</v>
      </c>
      <c r="C12" s="66" t="s">
        <v>145</v>
      </c>
      <c r="D12" s="67">
        <v>2929</v>
      </c>
      <c r="E12" s="67">
        <v>2756.9263852678691</v>
      </c>
      <c r="F12" s="67">
        <v>3166.5345252070001</v>
      </c>
      <c r="G12" s="67">
        <v>3123.6937357739375</v>
      </c>
      <c r="H12" s="67">
        <v>2283.3500103437659</v>
      </c>
      <c r="I12" s="67">
        <v>3945.1937032254864</v>
      </c>
      <c r="J12" s="67">
        <v>2921</v>
      </c>
      <c r="K12" s="67">
        <v>1791</v>
      </c>
      <c r="L12" s="67">
        <v>4080</v>
      </c>
      <c r="M12" s="67">
        <v>3176</v>
      </c>
      <c r="N12" s="67">
        <v>2366</v>
      </c>
      <c r="O12" s="67">
        <v>4083</v>
      </c>
      <c r="P12" s="67">
        <v>3415</v>
      </c>
      <c r="Q12" s="67">
        <v>2371</v>
      </c>
      <c r="R12" s="67">
        <v>4426</v>
      </c>
      <c r="S12" s="67">
        <v>3281</v>
      </c>
      <c r="T12" s="67">
        <v>1955</v>
      </c>
      <c r="U12" s="67">
        <v>4611</v>
      </c>
      <c r="V12" s="67">
        <v>-134</v>
      </c>
      <c r="W12" s="67">
        <v>-1834</v>
      </c>
      <c r="X12" s="67">
        <v>1545</v>
      </c>
      <c r="Y12" s="67" t="s">
        <v>423</v>
      </c>
    </row>
    <row r="13" spans="1:25" x14ac:dyDescent="0.45">
      <c r="A13" s="66" t="s">
        <v>224</v>
      </c>
      <c r="B13" s="66" t="s">
        <v>89</v>
      </c>
      <c r="C13" s="66" t="s">
        <v>147</v>
      </c>
      <c r="D13" s="67">
        <v>2706.1608809657914</v>
      </c>
      <c r="E13" s="67">
        <v>2260.2813983967981</v>
      </c>
      <c r="F13" s="67">
        <v>3167.7550379006479</v>
      </c>
      <c r="G13" s="67">
        <v>2614.5180922926829</v>
      </c>
      <c r="H13" s="67">
        <v>2216.4934129803278</v>
      </c>
      <c r="I13" s="67">
        <v>3010.6559372812076</v>
      </c>
      <c r="J13" s="67">
        <v>2653</v>
      </c>
      <c r="K13" s="67">
        <v>2123</v>
      </c>
      <c r="L13" s="67">
        <v>3214</v>
      </c>
      <c r="M13" s="67">
        <v>2625</v>
      </c>
      <c r="N13" s="67">
        <v>2161</v>
      </c>
      <c r="O13" s="67">
        <v>3057</v>
      </c>
      <c r="P13" s="67">
        <v>2700</v>
      </c>
      <c r="Q13" s="67">
        <v>2367</v>
      </c>
      <c r="R13" s="67">
        <v>3360</v>
      </c>
      <c r="S13" s="67">
        <v>2715</v>
      </c>
      <c r="T13" s="67">
        <v>2011</v>
      </c>
      <c r="U13" s="67">
        <v>3340</v>
      </c>
      <c r="V13" s="67">
        <v>15</v>
      </c>
      <c r="W13" s="67">
        <v>-873</v>
      </c>
      <c r="X13" s="67">
        <v>710</v>
      </c>
      <c r="Y13" s="67" t="s">
        <v>423</v>
      </c>
    </row>
    <row r="14" spans="1:25" x14ac:dyDescent="0.45">
      <c r="A14" s="66" t="s">
        <v>225</v>
      </c>
      <c r="B14" s="66" t="s">
        <v>89</v>
      </c>
      <c r="C14" s="66" t="s">
        <v>148</v>
      </c>
      <c r="D14" s="67">
        <v>4546.633494915638</v>
      </c>
      <c r="E14" s="67">
        <v>3495.6471129529336</v>
      </c>
      <c r="F14" s="67">
        <v>5627.6275543418478</v>
      </c>
      <c r="G14" s="67">
        <v>4435.9674064484534</v>
      </c>
      <c r="H14" s="67">
        <v>3488.0014006292163</v>
      </c>
      <c r="I14" s="67">
        <v>5381.4368843891698</v>
      </c>
      <c r="J14" s="67">
        <v>4478</v>
      </c>
      <c r="K14" s="67">
        <v>3170</v>
      </c>
      <c r="L14" s="67">
        <v>5755</v>
      </c>
      <c r="M14" s="67">
        <v>4528</v>
      </c>
      <c r="N14" s="67">
        <v>3460</v>
      </c>
      <c r="O14" s="67">
        <v>5573</v>
      </c>
      <c r="P14" s="67">
        <v>3917</v>
      </c>
      <c r="Q14" s="67">
        <v>3658</v>
      </c>
      <c r="R14" s="67">
        <v>4246</v>
      </c>
      <c r="S14" s="67">
        <v>4292</v>
      </c>
      <c r="T14" s="67">
        <v>2795</v>
      </c>
      <c r="U14" s="67">
        <v>5764</v>
      </c>
      <c r="V14" s="67">
        <v>375</v>
      </c>
      <c r="W14" s="67">
        <v>-1168</v>
      </c>
      <c r="X14" s="67">
        <v>1903</v>
      </c>
      <c r="Y14" s="67" t="s">
        <v>423</v>
      </c>
    </row>
    <row r="15" spans="1:25" x14ac:dyDescent="0.45">
      <c r="A15" s="66" t="s">
        <v>226</v>
      </c>
      <c r="B15" s="66" t="s">
        <v>89</v>
      </c>
      <c r="C15" s="66" t="s">
        <v>161</v>
      </c>
      <c r="D15" s="67">
        <v>58.699715137095573</v>
      </c>
      <c r="E15" s="67">
        <v>8.4885768849216205</v>
      </c>
      <c r="F15" s="67">
        <v>106.49005931381282</v>
      </c>
      <c r="G15" s="67">
        <v>44.815178219544038</v>
      </c>
      <c r="H15" s="67">
        <v>15</v>
      </c>
      <c r="I15" s="67">
        <v>91.095881970986511</v>
      </c>
      <c r="J15" s="67">
        <v>51</v>
      </c>
      <c r="K15" s="67">
        <v>19</v>
      </c>
      <c r="L15" s="67">
        <v>108</v>
      </c>
      <c r="M15" s="67">
        <v>66</v>
      </c>
      <c r="N15" s="67">
        <v>34</v>
      </c>
      <c r="O15" s="67">
        <v>114</v>
      </c>
      <c r="P15" s="67">
        <v>67</v>
      </c>
      <c r="Q15" s="67">
        <v>17</v>
      </c>
      <c r="R15" s="67">
        <v>123</v>
      </c>
      <c r="S15" s="67">
        <v>49</v>
      </c>
      <c r="T15" s="67">
        <v>11</v>
      </c>
      <c r="U15" s="67">
        <v>112</v>
      </c>
      <c r="V15" s="67">
        <v>-18</v>
      </c>
      <c r="W15" s="67">
        <v>-108</v>
      </c>
      <c r="X15" s="67">
        <v>72</v>
      </c>
      <c r="Y15" s="67" t="s">
        <v>423</v>
      </c>
    </row>
    <row r="16" spans="1:25" ht="28.5" x14ac:dyDescent="0.45">
      <c r="A16" s="69" t="s">
        <v>424</v>
      </c>
      <c r="B16" s="66" t="s">
        <v>56</v>
      </c>
      <c r="C16" s="69" t="s">
        <v>425</v>
      </c>
      <c r="D16" s="67">
        <v>2065</v>
      </c>
      <c r="E16" s="67">
        <v>1802.5372680269741</v>
      </c>
      <c r="F16" s="67">
        <v>2486.3259853202539</v>
      </c>
      <c r="G16" s="67">
        <v>1710</v>
      </c>
      <c r="H16" s="67">
        <v>1528.8309925970079</v>
      </c>
      <c r="I16" s="67">
        <v>1970.735622316743</v>
      </c>
      <c r="J16" s="67">
        <v>1748</v>
      </c>
      <c r="K16" s="67">
        <v>1586</v>
      </c>
      <c r="L16" s="67">
        <v>2031</v>
      </c>
      <c r="M16" s="67">
        <v>1905</v>
      </c>
      <c r="N16" s="67">
        <v>1721</v>
      </c>
      <c r="O16" s="67">
        <v>2192</v>
      </c>
      <c r="P16" s="67">
        <v>2195</v>
      </c>
      <c r="Q16" s="67">
        <v>1563</v>
      </c>
      <c r="R16" s="67">
        <v>2849</v>
      </c>
      <c r="S16" s="67">
        <v>2251</v>
      </c>
      <c r="T16" s="67">
        <v>1745</v>
      </c>
      <c r="U16" s="67">
        <v>6573</v>
      </c>
      <c r="V16" s="67">
        <v>56</v>
      </c>
      <c r="W16" s="67">
        <v>-842</v>
      </c>
      <c r="X16" s="67">
        <v>4446</v>
      </c>
      <c r="Y16" s="67"/>
    </row>
    <row r="17" spans="1:25" x14ac:dyDescent="0.45">
      <c r="A17" s="69" t="s">
        <v>228</v>
      </c>
      <c r="B17" s="69" t="s">
        <v>56</v>
      </c>
      <c r="C17" s="69" t="s">
        <v>55</v>
      </c>
      <c r="D17" s="67" t="s">
        <v>426</v>
      </c>
      <c r="E17" s="67" t="s">
        <v>426</v>
      </c>
      <c r="F17" s="67" t="s">
        <v>426</v>
      </c>
      <c r="G17" s="67">
        <v>965.25564227594612</v>
      </c>
      <c r="H17" s="67">
        <v>786.09317121528386</v>
      </c>
      <c r="I17" s="67">
        <v>1144.4181133366087</v>
      </c>
      <c r="J17" s="67">
        <v>1094</v>
      </c>
      <c r="K17" s="67">
        <v>998</v>
      </c>
      <c r="L17" s="67">
        <v>1278</v>
      </c>
      <c r="M17" s="67">
        <v>1084</v>
      </c>
      <c r="N17" s="67">
        <v>982</v>
      </c>
      <c r="O17" s="67">
        <v>1250</v>
      </c>
      <c r="P17" s="67">
        <v>1240</v>
      </c>
      <c r="Q17" s="67">
        <v>882</v>
      </c>
      <c r="R17" s="67">
        <v>1608</v>
      </c>
      <c r="S17" s="67">
        <v>1131</v>
      </c>
      <c r="T17" s="67">
        <v>993</v>
      </c>
      <c r="U17" s="67">
        <v>1488</v>
      </c>
      <c r="V17" s="67">
        <v>-109</v>
      </c>
      <c r="W17" s="67">
        <v>-511</v>
      </c>
      <c r="X17" s="67">
        <v>392</v>
      </c>
      <c r="Y17" s="67"/>
    </row>
    <row r="18" spans="1:25" x14ac:dyDescent="0.45">
      <c r="A18" s="69" t="s">
        <v>229</v>
      </c>
      <c r="B18" s="69" t="s">
        <v>56</v>
      </c>
      <c r="C18" s="69" t="s">
        <v>57</v>
      </c>
      <c r="D18" s="67" t="s">
        <v>426</v>
      </c>
      <c r="E18" s="67" t="s">
        <v>426</v>
      </c>
      <c r="F18" s="67" t="s">
        <v>426</v>
      </c>
      <c r="G18" s="67">
        <v>744.74435772405388</v>
      </c>
      <c r="H18" s="67">
        <v>451.23717965413817</v>
      </c>
      <c r="I18" s="67">
        <v>1038.2515357939694</v>
      </c>
      <c r="J18" s="67">
        <v>654</v>
      </c>
      <c r="K18" s="67">
        <v>588</v>
      </c>
      <c r="L18" s="67">
        <v>753</v>
      </c>
      <c r="M18" s="67">
        <v>822</v>
      </c>
      <c r="N18" s="67">
        <v>739</v>
      </c>
      <c r="O18" s="67">
        <v>942</v>
      </c>
      <c r="P18" s="67">
        <v>955</v>
      </c>
      <c r="Q18" s="67">
        <v>681</v>
      </c>
      <c r="R18" s="67">
        <v>1241</v>
      </c>
      <c r="S18" s="67">
        <v>1120</v>
      </c>
      <c r="T18" s="67">
        <v>752</v>
      </c>
      <c r="U18" s="67">
        <v>5085</v>
      </c>
      <c r="V18" s="67">
        <v>165</v>
      </c>
      <c r="W18" s="67">
        <v>-331</v>
      </c>
      <c r="X18" s="67">
        <v>4054</v>
      </c>
      <c r="Y18" s="67"/>
    </row>
    <row r="19" spans="1:25" x14ac:dyDescent="0.45">
      <c r="A19" s="66" t="s">
        <v>231</v>
      </c>
      <c r="B19" s="66" t="s">
        <v>56</v>
      </c>
      <c r="C19" s="66" t="s">
        <v>76</v>
      </c>
      <c r="D19" s="67">
        <v>2172</v>
      </c>
      <c r="E19" s="67">
        <v>2019.6507220961598</v>
      </c>
      <c r="F19" s="67">
        <v>2422.1295833214444</v>
      </c>
      <c r="G19" s="67">
        <v>1779</v>
      </c>
      <c r="H19" s="67">
        <v>1619.2935478568706</v>
      </c>
      <c r="I19" s="67">
        <v>2047.0945628407176</v>
      </c>
      <c r="J19" s="67">
        <v>2260</v>
      </c>
      <c r="K19" s="67">
        <v>2044</v>
      </c>
      <c r="L19" s="67">
        <v>2614</v>
      </c>
      <c r="M19" s="67">
        <v>2349</v>
      </c>
      <c r="N19" s="67">
        <v>2101</v>
      </c>
      <c r="O19" s="67">
        <v>2763</v>
      </c>
      <c r="P19" s="67">
        <v>2227</v>
      </c>
      <c r="Q19" s="67">
        <v>1997</v>
      </c>
      <c r="R19" s="67">
        <v>2579</v>
      </c>
      <c r="S19" s="67">
        <v>2602</v>
      </c>
      <c r="T19" s="67">
        <v>1410</v>
      </c>
      <c r="U19" s="67">
        <v>3806</v>
      </c>
      <c r="V19" s="67">
        <v>375</v>
      </c>
      <c r="W19" s="67">
        <v>-892</v>
      </c>
      <c r="X19" s="67">
        <v>1647</v>
      </c>
      <c r="Y19" s="67" t="s">
        <v>423</v>
      </c>
    </row>
    <row r="20" spans="1:25" x14ac:dyDescent="0.45">
      <c r="A20" s="66" t="s">
        <v>233</v>
      </c>
      <c r="B20" s="66" t="s">
        <v>56</v>
      </c>
      <c r="C20" s="66" t="s">
        <v>99</v>
      </c>
      <c r="D20" s="67">
        <v>4556.1735695845182</v>
      </c>
      <c r="E20" s="67">
        <v>2650.2511167384491</v>
      </c>
      <c r="F20" s="67">
        <v>6488.3560775932856</v>
      </c>
      <c r="G20" s="67">
        <v>4329.4835843202745</v>
      </c>
      <c r="H20" s="67">
        <v>2660.6896589643902</v>
      </c>
      <c r="I20" s="67">
        <v>5952.7345033273923</v>
      </c>
      <c r="J20" s="67">
        <v>4669</v>
      </c>
      <c r="K20" s="67">
        <v>2520</v>
      </c>
      <c r="L20" s="67">
        <v>6907</v>
      </c>
      <c r="M20" s="67">
        <v>5310</v>
      </c>
      <c r="N20" s="67">
        <v>3503</v>
      </c>
      <c r="O20" s="67">
        <v>7229</v>
      </c>
      <c r="P20" s="67">
        <v>5463</v>
      </c>
      <c r="Q20" s="67">
        <v>3370</v>
      </c>
      <c r="R20" s="67">
        <v>7351</v>
      </c>
      <c r="S20" s="67">
        <v>5398</v>
      </c>
      <c r="T20" s="67">
        <v>2883</v>
      </c>
      <c r="U20" s="67">
        <v>7980</v>
      </c>
      <c r="V20" s="67">
        <v>-65</v>
      </c>
      <c r="W20" s="67">
        <v>-3124</v>
      </c>
      <c r="X20" s="67">
        <v>2919</v>
      </c>
      <c r="Y20" s="67" t="s">
        <v>423</v>
      </c>
    </row>
    <row r="21" spans="1:25" x14ac:dyDescent="0.45">
      <c r="A21" s="66" t="s">
        <v>235</v>
      </c>
      <c r="B21" s="66" t="s">
        <v>56</v>
      </c>
      <c r="C21" s="66" t="s">
        <v>112</v>
      </c>
      <c r="D21" s="67">
        <v>3752.9570226267888</v>
      </c>
      <c r="E21" s="67">
        <v>2250.8863540105031</v>
      </c>
      <c r="F21" s="67">
        <v>5214.7615235458761</v>
      </c>
      <c r="G21" s="67">
        <v>3355</v>
      </c>
      <c r="H21" s="67">
        <v>2972.5434529431814</v>
      </c>
      <c r="I21" s="67">
        <v>4069.2772168255487</v>
      </c>
      <c r="J21" s="67">
        <v>2908</v>
      </c>
      <c r="K21" s="67">
        <v>2728</v>
      </c>
      <c r="L21" s="67">
        <v>3176</v>
      </c>
      <c r="M21" s="67">
        <v>3832</v>
      </c>
      <c r="N21" s="67">
        <v>3365</v>
      </c>
      <c r="O21" s="67">
        <v>4748</v>
      </c>
      <c r="P21" s="67">
        <v>4226</v>
      </c>
      <c r="Q21" s="67">
        <v>2589</v>
      </c>
      <c r="R21" s="67">
        <v>5921</v>
      </c>
      <c r="S21" s="67">
        <v>4174</v>
      </c>
      <c r="T21" s="67">
        <v>2041</v>
      </c>
      <c r="U21" s="67">
        <v>6393</v>
      </c>
      <c r="V21" s="67">
        <v>-52</v>
      </c>
      <c r="W21" s="67">
        <v>-2803</v>
      </c>
      <c r="X21" s="67">
        <v>2681</v>
      </c>
      <c r="Y21" s="67" t="s">
        <v>423</v>
      </c>
    </row>
    <row r="22" spans="1:25" x14ac:dyDescent="0.45">
      <c r="A22" s="66" t="s">
        <v>236</v>
      </c>
      <c r="B22" s="66" t="s">
        <v>56</v>
      </c>
      <c r="C22" s="66" t="s">
        <v>131</v>
      </c>
      <c r="D22" s="67">
        <v>1793</v>
      </c>
      <c r="E22" s="67">
        <v>1610.3361899354527</v>
      </c>
      <c r="F22" s="67">
        <v>2051.7320696907336</v>
      </c>
      <c r="G22" s="67">
        <v>1604</v>
      </c>
      <c r="H22" s="67">
        <v>1407.1268487305124</v>
      </c>
      <c r="I22" s="67">
        <v>1996.7868206981861</v>
      </c>
      <c r="J22" s="67">
        <v>1581</v>
      </c>
      <c r="K22" s="67">
        <v>1239</v>
      </c>
      <c r="L22" s="67">
        <v>1906</v>
      </c>
      <c r="M22" s="67">
        <v>1691</v>
      </c>
      <c r="N22" s="67">
        <v>1407</v>
      </c>
      <c r="O22" s="67">
        <v>1973</v>
      </c>
      <c r="P22" s="67">
        <v>1715</v>
      </c>
      <c r="Q22" s="67">
        <v>1389</v>
      </c>
      <c r="R22" s="67">
        <v>2038</v>
      </c>
      <c r="S22" s="67">
        <v>1875</v>
      </c>
      <c r="T22" s="67">
        <v>1444</v>
      </c>
      <c r="U22" s="67">
        <v>2275</v>
      </c>
      <c r="V22" s="67">
        <v>160</v>
      </c>
      <c r="W22" s="67">
        <v>-335</v>
      </c>
      <c r="X22" s="67">
        <v>645</v>
      </c>
      <c r="Y22" s="67" t="s">
        <v>423</v>
      </c>
    </row>
    <row r="23" spans="1:25" x14ac:dyDescent="0.45">
      <c r="A23" s="66" t="s">
        <v>238</v>
      </c>
      <c r="B23" s="66" t="s">
        <v>56</v>
      </c>
      <c r="C23" s="66" t="s">
        <v>139</v>
      </c>
      <c r="D23" s="67">
        <v>4201.2495982366727</v>
      </c>
      <c r="E23" s="67">
        <v>3064.3134445206847</v>
      </c>
      <c r="F23" s="67">
        <v>5367.0273997233362</v>
      </c>
      <c r="G23" s="67">
        <v>3926.0423675099901</v>
      </c>
      <c r="H23" s="67">
        <v>2912.6271436149823</v>
      </c>
      <c r="I23" s="67">
        <v>4870.6502616879334</v>
      </c>
      <c r="J23" s="67">
        <v>3736</v>
      </c>
      <c r="K23" s="67">
        <v>2437</v>
      </c>
      <c r="L23" s="67">
        <v>5014</v>
      </c>
      <c r="M23" s="67">
        <v>4150</v>
      </c>
      <c r="N23" s="67">
        <v>3179</v>
      </c>
      <c r="O23" s="67">
        <v>5208</v>
      </c>
      <c r="P23" s="67">
        <v>3981</v>
      </c>
      <c r="Q23" s="67">
        <v>3619</v>
      </c>
      <c r="R23" s="67">
        <v>4461</v>
      </c>
      <c r="S23" s="67">
        <v>4389</v>
      </c>
      <c r="T23" s="67">
        <v>4015</v>
      </c>
      <c r="U23" s="67">
        <v>4902</v>
      </c>
      <c r="V23" s="67">
        <v>408</v>
      </c>
      <c r="W23" s="67">
        <v>-238</v>
      </c>
      <c r="X23" s="67">
        <v>1034</v>
      </c>
      <c r="Y23" s="67" t="s">
        <v>423</v>
      </c>
    </row>
    <row r="24" spans="1:25" x14ac:dyDescent="0.45">
      <c r="A24" s="66" t="s">
        <v>239</v>
      </c>
      <c r="B24" s="66" t="s">
        <v>56</v>
      </c>
      <c r="C24" s="66" t="s">
        <v>151</v>
      </c>
      <c r="D24" s="67">
        <v>1445</v>
      </c>
      <c r="E24" s="67">
        <v>1348.874639982753</v>
      </c>
      <c r="F24" s="67">
        <v>1593.1172133508639</v>
      </c>
      <c r="G24" s="67">
        <v>1291</v>
      </c>
      <c r="H24" s="67">
        <v>1186.8820065984189</v>
      </c>
      <c r="I24" s="67">
        <v>1437.473483782635</v>
      </c>
      <c r="J24" s="67">
        <v>1589</v>
      </c>
      <c r="K24" s="67">
        <v>1407</v>
      </c>
      <c r="L24" s="67">
        <v>1943</v>
      </c>
      <c r="M24" s="67">
        <v>1567</v>
      </c>
      <c r="N24" s="67">
        <v>1429</v>
      </c>
      <c r="O24" s="67">
        <v>1740</v>
      </c>
      <c r="P24" s="67">
        <v>1537</v>
      </c>
      <c r="Q24" s="67">
        <v>1279</v>
      </c>
      <c r="R24" s="67">
        <v>1816</v>
      </c>
      <c r="S24" s="67">
        <v>1737</v>
      </c>
      <c r="T24" s="67">
        <v>1416</v>
      </c>
      <c r="U24" s="67">
        <v>2470</v>
      </c>
      <c r="V24" s="67">
        <v>200</v>
      </c>
      <c r="W24" s="67">
        <v>-191</v>
      </c>
      <c r="X24" s="67">
        <v>1032</v>
      </c>
      <c r="Y24" s="67" t="s">
        <v>423</v>
      </c>
    </row>
    <row r="25" spans="1:25" x14ac:dyDescent="0.45">
      <c r="A25" s="66" t="s">
        <v>240</v>
      </c>
      <c r="B25" s="66" t="s">
        <v>56</v>
      </c>
      <c r="C25" s="66" t="s">
        <v>173</v>
      </c>
      <c r="D25" s="67">
        <v>1192</v>
      </c>
      <c r="E25" s="67">
        <v>1016.6894976565467</v>
      </c>
      <c r="F25" s="67">
        <v>1637.5341644862067</v>
      </c>
      <c r="G25" s="67">
        <v>1052</v>
      </c>
      <c r="H25" s="67">
        <v>918.15120747526964</v>
      </c>
      <c r="I25" s="67">
        <v>1289.7701745744639</v>
      </c>
      <c r="J25" s="67">
        <v>1022</v>
      </c>
      <c r="K25" s="67">
        <v>916</v>
      </c>
      <c r="L25" s="67">
        <v>1299</v>
      </c>
      <c r="M25" s="67">
        <v>1203</v>
      </c>
      <c r="N25" s="67">
        <v>979</v>
      </c>
      <c r="O25" s="67">
        <v>1422</v>
      </c>
      <c r="P25" s="67">
        <v>1033</v>
      </c>
      <c r="Q25" s="67">
        <v>933</v>
      </c>
      <c r="R25" s="67">
        <v>1192</v>
      </c>
      <c r="S25" s="67">
        <v>1225</v>
      </c>
      <c r="T25" s="67">
        <v>1023</v>
      </c>
      <c r="U25" s="67">
        <v>1595</v>
      </c>
      <c r="V25" s="67">
        <v>192</v>
      </c>
      <c r="W25" s="67">
        <v>-68</v>
      </c>
      <c r="X25" s="67">
        <v>559</v>
      </c>
      <c r="Y25" s="67" t="s">
        <v>423</v>
      </c>
    </row>
    <row r="26" spans="1:25" x14ac:dyDescent="0.45">
      <c r="A26" s="66" t="s">
        <v>242</v>
      </c>
      <c r="B26" s="66" t="s">
        <v>56</v>
      </c>
      <c r="C26" s="66" t="s">
        <v>180</v>
      </c>
      <c r="D26" s="67">
        <v>2275</v>
      </c>
      <c r="E26" s="67">
        <v>2105.6160190051464</v>
      </c>
      <c r="F26" s="67">
        <v>2498.2059490767674</v>
      </c>
      <c r="G26" s="67">
        <v>2398</v>
      </c>
      <c r="H26" s="67">
        <v>2168.0489362792623</v>
      </c>
      <c r="I26" s="67">
        <v>2844.5503680871507</v>
      </c>
      <c r="J26" s="67">
        <v>2294</v>
      </c>
      <c r="K26" s="67">
        <v>2112</v>
      </c>
      <c r="L26" s="67">
        <v>2585</v>
      </c>
      <c r="M26" s="67">
        <v>2509</v>
      </c>
      <c r="N26" s="67">
        <v>2278</v>
      </c>
      <c r="O26" s="67">
        <v>2891</v>
      </c>
      <c r="P26" s="67">
        <v>2851</v>
      </c>
      <c r="Q26" s="67">
        <v>1862</v>
      </c>
      <c r="R26" s="67">
        <v>3822</v>
      </c>
      <c r="S26" s="67">
        <v>3116</v>
      </c>
      <c r="T26" s="67">
        <v>2773</v>
      </c>
      <c r="U26" s="67">
        <v>3566</v>
      </c>
      <c r="V26" s="67">
        <v>265</v>
      </c>
      <c r="W26" s="67">
        <v>-747</v>
      </c>
      <c r="X26" s="67">
        <v>1325</v>
      </c>
      <c r="Y26" s="67" t="s">
        <v>423</v>
      </c>
    </row>
    <row r="27" spans="1:25" x14ac:dyDescent="0.45">
      <c r="A27" s="66" t="s">
        <v>243</v>
      </c>
      <c r="B27" s="66" t="s">
        <v>56</v>
      </c>
      <c r="C27" s="66" t="s">
        <v>187</v>
      </c>
      <c r="D27" s="67">
        <v>399</v>
      </c>
      <c r="E27" s="67">
        <v>350.31549298026658</v>
      </c>
      <c r="F27" s="67">
        <v>516.86568510050768</v>
      </c>
      <c r="G27" s="67">
        <v>507.19362069567603</v>
      </c>
      <c r="H27" s="67">
        <v>320.99204502063878</v>
      </c>
      <c r="I27" s="67">
        <v>705.82989587935742</v>
      </c>
      <c r="J27" s="67">
        <v>501</v>
      </c>
      <c r="K27" s="67">
        <v>275</v>
      </c>
      <c r="L27" s="67">
        <v>785</v>
      </c>
      <c r="M27" s="67">
        <v>731</v>
      </c>
      <c r="N27" s="67">
        <v>564</v>
      </c>
      <c r="O27" s="67">
        <v>1047</v>
      </c>
      <c r="P27" s="67">
        <v>682</v>
      </c>
      <c r="Q27" s="67">
        <v>507</v>
      </c>
      <c r="R27" s="67">
        <v>972</v>
      </c>
      <c r="S27" s="67">
        <v>742</v>
      </c>
      <c r="T27" s="67">
        <v>578</v>
      </c>
      <c r="U27" s="67">
        <v>1098</v>
      </c>
      <c r="V27" s="67">
        <v>60</v>
      </c>
      <c r="W27" s="67">
        <v>-288</v>
      </c>
      <c r="X27" s="67">
        <v>464</v>
      </c>
      <c r="Y27" s="67" t="s">
        <v>423</v>
      </c>
    </row>
    <row r="28" spans="1:25" x14ac:dyDescent="0.45">
      <c r="A28" s="66" t="s">
        <v>245</v>
      </c>
      <c r="B28" s="66" t="s">
        <v>49</v>
      </c>
      <c r="C28" s="66" t="s">
        <v>48</v>
      </c>
      <c r="D28" s="67">
        <v>993.60163547236789</v>
      </c>
      <c r="E28" s="67">
        <v>745.06854206360651</v>
      </c>
      <c r="F28" s="67">
        <v>1266.4182342241211</v>
      </c>
      <c r="G28" s="67">
        <v>1079</v>
      </c>
      <c r="H28" s="67">
        <v>915.10394185783923</v>
      </c>
      <c r="I28" s="67">
        <v>1327.0207412583807</v>
      </c>
      <c r="J28" s="67">
        <v>993</v>
      </c>
      <c r="K28" s="67">
        <v>874</v>
      </c>
      <c r="L28" s="67">
        <v>1208</v>
      </c>
      <c r="M28" s="67">
        <v>1234</v>
      </c>
      <c r="N28" s="67">
        <v>1050</v>
      </c>
      <c r="O28" s="67">
        <v>1596</v>
      </c>
      <c r="P28" s="67">
        <v>1150</v>
      </c>
      <c r="Q28" s="67">
        <v>1002</v>
      </c>
      <c r="R28" s="67">
        <v>1398</v>
      </c>
      <c r="S28" s="67">
        <v>1293</v>
      </c>
      <c r="T28" s="67">
        <v>882</v>
      </c>
      <c r="U28" s="67">
        <v>1686</v>
      </c>
      <c r="V28" s="67">
        <v>143</v>
      </c>
      <c r="W28" s="67">
        <v>-328</v>
      </c>
      <c r="X28" s="67">
        <v>553</v>
      </c>
      <c r="Y28" s="67" t="s">
        <v>423</v>
      </c>
    </row>
    <row r="29" spans="1:25" x14ac:dyDescent="0.45">
      <c r="A29" s="66" t="s">
        <v>246</v>
      </c>
      <c r="B29" s="66" t="s">
        <v>49</v>
      </c>
      <c r="C29" s="66" t="s">
        <v>50</v>
      </c>
      <c r="D29" s="67">
        <v>1456</v>
      </c>
      <c r="E29" s="67">
        <v>1279.28409139627</v>
      </c>
      <c r="F29" s="67">
        <v>1789.7302381246186</v>
      </c>
      <c r="G29" s="67">
        <v>1492</v>
      </c>
      <c r="H29" s="67">
        <v>1267.1085783927078</v>
      </c>
      <c r="I29" s="67">
        <v>1840.6530589125312</v>
      </c>
      <c r="J29" s="67">
        <v>1722</v>
      </c>
      <c r="K29" s="67">
        <v>1451</v>
      </c>
      <c r="L29" s="67">
        <v>2167</v>
      </c>
      <c r="M29" s="67">
        <v>1420</v>
      </c>
      <c r="N29" s="67">
        <v>1237</v>
      </c>
      <c r="O29" s="67">
        <v>1689</v>
      </c>
      <c r="P29" s="67">
        <v>1668</v>
      </c>
      <c r="Q29" s="67">
        <v>1384</v>
      </c>
      <c r="R29" s="67">
        <v>2529</v>
      </c>
      <c r="S29" s="67">
        <v>1583</v>
      </c>
      <c r="T29" s="67">
        <v>882</v>
      </c>
      <c r="U29" s="67">
        <v>2319</v>
      </c>
      <c r="V29" s="67">
        <v>-85</v>
      </c>
      <c r="W29" s="67">
        <v>-1253</v>
      </c>
      <c r="X29" s="67">
        <v>675</v>
      </c>
      <c r="Y29" s="67" t="s">
        <v>423</v>
      </c>
    </row>
    <row r="30" spans="1:25" x14ac:dyDescent="0.45">
      <c r="A30" s="66" t="s">
        <v>247</v>
      </c>
      <c r="B30" s="66" t="s">
        <v>49</v>
      </c>
      <c r="C30" s="66" t="s">
        <v>58</v>
      </c>
      <c r="D30" s="67">
        <v>715</v>
      </c>
      <c r="E30" s="67">
        <v>596.34750815379505</v>
      </c>
      <c r="F30" s="67">
        <v>945.9598226121177</v>
      </c>
      <c r="G30" s="67">
        <v>605</v>
      </c>
      <c r="H30" s="67">
        <v>492.71991623628696</v>
      </c>
      <c r="I30" s="67">
        <v>807.7488540487426</v>
      </c>
      <c r="J30" s="67">
        <v>662</v>
      </c>
      <c r="K30" s="67">
        <v>527</v>
      </c>
      <c r="L30" s="67">
        <v>1030</v>
      </c>
      <c r="M30" s="67">
        <v>699</v>
      </c>
      <c r="N30" s="67">
        <v>372</v>
      </c>
      <c r="O30" s="67">
        <v>1005</v>
      </c>
      <c r="P30" s="67">
        <v>724</v>
      </c>
      <c r="Q30" s="67">
        <v>587</v>
      </c>
      <c r="R30" s="67">
        <v>1485</v>
      </c>
      <c r="S30" s="67">
        <v>768</v>
      </c>
      <c r="T30" s="67">
        <v>339</v>
      </c>
      <c r="U30" s="67">
        <v>1209</v>
      </c>
      <c r="V30" s="67">
        <v>44</v>
      </c>
      <c r="W30" s="67">
        <v>-766</v>
      </c>
      <c r="X30" s="67">
        <v>463</v>
      </c>
      <c r="Y30" s="67" t="s">
        <v>423</v>
      </c>
    </row>
    <row r="31" spans="1:25" x14ac:dyDescent="0.45">
      <c r="A31" s="66" t="s">
        <v>248</v>
      </c>
      <c r="B31" s="66" t="s">
        <v>49</v>
      </c>
      <c r="C31" s="66" t="s">
        <v>69</v>
      </c>
      <c r="D31" s="67">
        <v>1857.7062414244099</v>
      </c>
      <c r="E31" s="67">
        <v>1491.220852795401</v>
      </c>
      <c r="F31" s="67">
        <v>2226.6419388320996</v>
      </c>
      <c r="G31" s="67">
        <v>1833.8074002679398</v>
      </c>
      <c r="H31" s="67">
        <v>1396.0727203900572</v>
      </c>
      <c r="I31" s="67">
        <v>2233.39023780251</v>
      </c>
      <c r="J31" s="67">
        <v>1726</v>
      </c>
      <c r="K31" s="67">
        <v>1182</v>
      </c>
      <c r="L31" s="67">
        <v>2248</v>
      </c>
      <c r="M31" s="67">
        <v>1821</v>
      </c>
      <c r="N31" s="67">
        <v>1377</v>
      </c>
      <c r="O31" s="67">
        <v>2259</v>
      </c>
      <c r="P31" s="67">
        <v>1890</v>
      </c>
      <c r="Q31" s="67">
        <v>1400</v>
      </c>
      <c r="R31" s="67">
        <v>2431</v>
      </c>
      <c r="S31" s="67">
        <v>2310</v>
      </c>
      <c r="T31" s="67">
        <v>1680</v>
      </c>
      <c r="U31" s="67">
        <v>3005</v>
      </c>
      <c r="V31" s="67">
        <v>420</v>
      </c>
      <c r="W31" s="67">
        <v>-382</v>
      </c>
      <c r="X31" s="67">
        <v>1229</v>
      </c>
      <c r="Y31" s="67" t="s">
        <v>423</v>
      </c>
    </row>
    <row r="32" spans="1:25" x14ac:dyDescent="0.45">
      <c r="A32" s="66" t="s">
        <v>249</v>
      </c>
      <c r="B32" s="66" t="s">
        <v>49</v>
      </c>
      <c r="C32" s="66" t="s">
        <v>72</v>
      </c>
      <c r="D32" s="67">
        <v>1012.4657553003346</v>
      </c>
      <c r="E32" s="67">
        <v>595.00512063211636</v>
      </c>
      <c r="F32" s="67">
        <v>1414.5685706658578</v>
      </c>
      <c r="G32" s="67">
        <v>1117</v>
      </c>
      <c r="H32" s="67">
        <v>912.56456396675082</v>
      </c>
      <c r="I32" s="67">
        <v>1417.9506460671639</v>
      </c>
      <c r="J32" s="67">
        <v>1063</v>
      </c>
      <c r="K32" s="67">
        <v>875</v>
      </c>
      <c r="L32" s="67">
        <v>1421</v>
      </c>
      <c r="M32" s="67">
        <v>1212</v>
      </c>
      <c r="N32" s="67">
        <v>975</v>
      </c>
      <c r="O32" s="67">
        <v>1772</v>
      </c>
      <c r="P32" s="67">
        <v>1221</v>
      </c>
      <c r="Q32" s="67">
        <v>964</v>
      </c>
      <c r="R32" s="67">
        <v>1668</v>
      </c>
      <c r="S32" s="67">
        <v>1130</v>
      </c>
      <c r="T32" s="67">
        <v>889</v>
      </c>
      <c r="U32" s="67">
        <v>1682</v>
      </c>
      <c r="V32" s="67">
        <v>-91</v>
      </c>
      <c r="W32" s="67">
        <v>-550</v>
      </c>
      <c r="X32" s="67">
        <v>545</v>
      </c>
      <c r="Y32" s="67" t="s">
        <v>423</v>
      </c>
    </row>
    <row r="33" spans="1:25" x14ac:dyDescent="0.45">
      <c r="A33" s="66" t="s">
        <v>250</v>
      </c>
      <c r="B33" s="66" t="s">
        <v>49</v>
      </c>
      <c r="C33" s="66" t="s">
        <v>77</v>
      </c>
      <c r="D33" s="67">
        <v>2344.5077266310595</v>
      </c>
      <c r="E33" s="67">
        <v>1971.0822834717744</v>
      </c>
      <c r="F33" s="67">
        <v>2730.3836075742829</v>
      </c>
      <c r="G33" s="67">
        <v>2211.6534172982615</v>
      </c>
      <c r="H33" s="67">
        <v>1924.3291659343538</v>
      </c>
      <c r="I33" s="67">
        <v>2514.2549201239035</v>
      </c>
      <c r="J33" s="67">
        <v>2184</v>
      </c>
      <c r="K33" s="67">
        <v>1769</v>
      </c>
      <c r="L33" s="67">
        <v>2619</v>
      </c>
      <c r="M33" s="67">
        <v>2185</v>
      </c>
      <c r="N33" s="67">
        <v>1850</v>
      </c>
      <c r="O33" s="67">
        <v>2529</v>
      </c>
      <c r="P33" s="67">
        <v>2097</v>
      </c>
      <c r="Q33" s="67">
        <v>1721</v>
      </c>
      <c r="R33" s="67">
        <v>2479</v>
      </c>
      <c r="S33" s="67">
        <v>2147</v>
      </c>
      <c r="T33" s="67">
        <v>1593</v>
      </c>
      <c r="U33" s="67">
        <v>2647</v>
      </c>
      <c r="V33" s="67">
        <v>50</v>
      </c>
      <c r="W33" s="67">
        <v>-694</v>
      </c>
      <c r="X33" s="67">
        <v>654</v>
      </c>
      <c r="Y33" s="67" t="s">
        <v>423</v>
      </c>
    </row>
    <row r="34" spans="1:25" x14ac:dyDescent="0.45">
      <c r="A34" s="66" t="s">
        <v>252</v>
      </c>
      <c r="B34" s="66" t="s">
        <v>49</v>
      </c>
      <c r="C34" s="66" t="s">
        <v>80</v>
      </c>
      <c r="D34" s="67">
        <v>45.929171555763432</v>
      </c>
      <c r="E34" s="67">
        <v>24.510980480096947</v>
      </c>
      <c r="F34" s="67">
        <v>67.267084653583638</v>
      </c>
      <c r="G34" s="67">
        <v>30.018222000712683</v>
      </c>
      <c r="H34" s="67">
        <v>20.169321752104807</v>
      </c>
      <c r="I34" s="67">
        <v>40.980423324509488</v>
      </c>
      <c r="J34" s="67">
        <v>21</v>
      </c>
      <c r="K34" s="67">
        <v>9</v>
      </c>
      <c r="L34" s="67">
        <v>35</v>
      </c>
      <c r="M34" s="67">
        <v>29</v>
      </c>
      <c r="N34" s="67">
        <v>18</v>
      </c>
      <c r="O34" s="67">
        <v>40</v>
      </c>
      <c r="P34" s="67">
        <v>28</v>
      </c>
      <c r="Q34" s="67">
        <v>14</v>
      </c>
      <c r="R34" s="67">
        <v>43</v>
      </c>
      <c r="S34" s="67">
        <v>22</v>
      </c>
      <c r="T34" s="67">
        <v>9</v>
      </c>
      <c r="U34" s="67">
        <v>36</v>
      </c>
      <c r="V34" s="67">
        <v>-6</v>
      </c>
      <c r="W34" s="67">
        <v>-26</v>
      </c>
      <c r="X34" s="67">
        <v>14</v>
      </c>
      <c r="Y34" s="67" t="s">
        <v>423</v>
      </c>
    </row>
    <row r="35" spans="1:25" x14ac:dyDescent="0.45">
      <c r="A35" s="66" t="s">
        <v>253</v>
      </c>
      <c r="B35" s="66" t="s">
        <v>49</v>
      </c>
      <c r="C35" s="66" t="s">
        <v>85</v>
      </c>
      <c r="D35" s="67">
        <v>1675.7925921365309</v>
      </c>
      <c r="E35" s="67">
        <v>1185.3235401568943</v>
      </c>
      <c r="F35" s="67">
        <v>2193.8246416117877</v>
      </c>
      <c r="G35" s="67">
        <v>1913.8782536832914</v>
      </c>
      <c r="H35" s="67">
        <v>1463.7975622396991</v>
      </c>
      <c r="I35" s="67">
        <v>2407.9620032486823</v>
      </c>
      <c r="J35" s="67">
        <v>1592</v>
      </c>
      <c r="K35" s="67">
        <v>987</v>
      </c>
      <c r="L35" s="67">
        <v>2214</v>
      </c>
      <c r="M35" s="67">
        <v>2138</v>
      </c>
      <c r="N35" s="67">
        <v>1790</v>
      </c>
      <c r="O35" s="67">
        <v>2844</v>
      </c>
      <c r="P35" s="67">
        <v>2028</v>
      </c>
      <c r="Q35" s="67">
        <v>1803</v>
      </c>
      <c r="R35" s="67">
        <v>2418</v>
      </c>
      <c r="S35" s="67">
        <v>1933</v>
      </c>
      <c r="T35" s="67">
        <v>1162</v>
      </c>
      <c r="U35" s="67">
        <v>2667</v>
      </c>
      <c r="V35" s="67">
        <v>-95</v>
      </c>
      <c r="W35" s="67">
        <v>-908</v>
      </c>
      <c r="X35" s="67">
        <v>635</v>
      </c>
      <c r="Y35" s="67" t="s">
        <v>423</v>
      </c>
    </row>
    <row r="36" spans="1:25" x14ac:dyDescent="0.45">
      <c r="A36" s="66" t="s">
        <v>254</v>
      </c>
      <c r="B36" s="66" t="s">
        <v>49</v>
      </c>
      <c r="C36" s="66" t="s">
        <v>95</v>
      </c>
      <c r="D36" s="67">
        <v>2385.3982250678546</v>
      </c>
      <c r="E36" s="67">
        <v>1890.3416154627996</v>
      </c>
      <c r="F36" s="67">
        <v>2869.9474681797419</v>
      </c>
      <c r="G36" s="67">
        <v>2583</v>
      </c>
      <c r="H36" s="67">
        <v>2329.0603534899547</v>
      </c>
      <c r="I36" s="67">
        <v>2988.4969392206267</v>
      </c>
      <c r="J36" s="67">
        <v>2151</v>
      </c>
      <c r="K36" s="67">
        <v>1548</v>
      </c>
      <c r="L36" s="67">
        <v>2727</v>
      </c>
      <c r="M36" s="67">
        <v>2414</v>
      </c>
      <c r="N36" s="67">
        <v>1915</v>
      </c>
      <c r="O36" s="67">
        <v>2909</v>
      </c>
      <c r="P36" s="67">
        <v>2464</v>
      </c>
      <c r="Q36" s="67">
        <v>1928</v>
      </c>
      <c r="R36" s="67">
        <v>2986</v>
      </c>
      <c r="S36" s="67">
        <v>2419</v>
      </c>
      <c r="T36" s="67">
        <v>2166</v>
      </c>
      <c r="U36" s="67">
        <v>2978</v>
      </c>
      <c r="V36" s="67">
        <v>-45</v>
      </c>
      <c r="W36" s="67">
        <v>-609</v>
      </c>
      <c r="X36" s="67">
        <v>716</v>
      </c>
      <c r="Y36" s="67" t="s">
        <v>423</v>
      </c>
    </row>
    <row r="37" spans="1:25" x14ac:dyDescent="0.45">
      <c r="A37" s="66" t="s">
        <v>255</v>
      </c>
      <c r="B37" s="66" t="s">
        <v>49</v>
      </c>
      <c r="C37" s="66" t="s">
        <v>98</v>
      </c>
      <c r="D37" s="67">
        <v>1497.8980333864495</v>
      </c>
      <c r="E37" s="67">
        <v>1062.6120606376589</v>
      </c>
      <c r="F37" s="67">
        <v>1903.9862198667463</v>
      </c>
      <c r="G37" s="67">
        <v>1545.1273296496311</v>
      </c>
      <c r="H37" s="67">
        <v>1107.7250656296083</v>
      </c>
      <c r="I37" s="67">
        <v>1956.1637591979509</v>
      </c>
      <c r="J37" s="67">
        <v>1488</v>
      </c>
      <c r="K37" s="67">
        <v>941</v>
      </c>
      <c r="L37" s="67">
        <v>1992</v>
      </c>
      <c r="M37" s="67">
        <v>1644</v>
      </c>
      <c r="N37" s="67">
        <v>1435</v>
      </c>
      <c r="O37" s="67">
        <v>2007</v>
      </c>
      <c r="P37" s="67">
        <v>1789</v>
      </c>
      <c r="Q37" s="67">
        <v>1523</v>
      </c>
      <c r="R37" s="67">
        <v>2294</v>
      </c>
      <c r="S37" s="67">
        <v>1654</v>
      </c>
      <c r="T37" s="67">
        <v>993</v>
      </c>
      <c r="U37" s="67">
        <v>2287</v>
      </c>
      <c r="V37" s="67">
        <v>-135</v>
      </c>
      <c r="W37" s="67">
        <v>-964</v>
      </c>
      <c r="X37" s="67">
        <v>515</v>
      </c>
      <c r="Y37" s="67" t="s">
        <v>423</v>
      </c>
    </row>
    <row r="38" spans="1:25" x14ac:dyDescent="0.45">
      <c r="A38" s="66" t="s">
        <v>256</v>
      </c>
      <c r="B38" s="66" t="s">
        <v>49</v>
      </c>
      <c r="C38" s="66" t="s">
        <v>102</v>
      </c>
      <c r="D38" s="67">
        <v>1746</v>
      </c>
      <c r="E38" s="67">
        <v>1603.4518177516854</v>
      </c>
      <c r="F38" s="67">
        <v>1956.4120395594273</v>
      </c>
      <c r="G38" s="67">
        <v>1887.8123984609322</v>
      </c>
      <c r="H38" s="67">
        <v>1535.4126132211838</v>
      </c>
      <c r="I38" s="67">
        <v>2264.8693413735286</v>
      </c>
      <c r="J38" s="67">
        <v>1330</v>
      </c>
      <c r="K38" s="67">
        <v>889</v>
      </c>
      <c r="L38" s="67">
        <v>1782</v>
      </c>
      <c r="M38" s="67">
        <v>1492</v>
      </c>
      <c r="N38" s="67">
        <v>1106</v>
      </c>
      <c r="O38" s="67">
        <v>1873</v>
      </c>
      <c r="P38" s="67">
        <v>1447</v>
      </c>
      <c r="Q38" s="67">
        <v>1031</v>
      </c>
      <c r="R38" s="67">
        <v>1885</v>
      </c>
      <c r="S38" s="67">
        <v>1574</v>
      </c>
      <c r="T38" s="67">
        <v>1014</v>
      </c>
      <c r="U38" s="67">
        <v>2123</v>
      </c>
      <c r="V38" s="67">
        <v>127</v>
      </c>
      <c r="W38" s="67">
        <v>-603</v>
      </c>
      <c r="X38" s="67">
        <v>818</v>
      </c>
      <c r="Y38" s="67" t="s">
        <v>423</v>
      </c>
    </row>
    <row r="39" spans="1:25" x14ac:dyDescent="0.45">
      <c r="A39" s="66" t="s">
        <v>257</v>
      </c>
      <c r="B39" s="66" t="s">
        <v>49</v>
      </c>
      <c r="C39" s="66" t="s">
        <v>103</v>
      </c>
      <c r="D39" s="67">
        <v>2246.2595313497654</v>
      </c>
      <c r="E39" s="67">
        <v>1907.224984631589</v>
      </c>
      <c r="F39" s="67">
        <v>2570.2541180482363</v>
      </c>
      <c r="G39" s="67">
        <v>2616.6056170937763</v>
      </c>
      <c r="H39" s="67">
        <v>2239.5750254801596</v>
      </c>
      <c r="I39" s="67">
        <v>2996.6441497183723</v>
      </c>
      <c r="J39" s="67">
        <v>2289</v>
      </c>
      <c r="K39" s="67">
        <v>1803</v>
      </c>
      <c r="L39" s="67">
        <v>2791</v>
      </c>
      <c r="M39" s="67">
        <v>2540</v>
      </c>
      <c r="N39" s="67">
        <v>2153</v>
      </c>
      <c r="O39" s="67">
        <v>2951</v>
      </c>
      <c r="P39" s="67">
        <v>2553</v>
      </c>
      <c r="Q39" s="67">
        <v>2132</v>
      </c>
      <c r="R39" s="67">
        <v>2980</v>
      </c>
      <c r="S39" s="67">
        <v>2858</v>
      </c>
      <c r="T39" s="67">
        <v>2151</v>
      </c>
      <c r="U39" s="67">
        <v>3491</v>
      </c>
      <c r="V39" s="67">
        <v>305</v>
      </c>
      <c r="W39" s="67">
        <v>-506</v>
      </c>
      <c r="X39" s="67">
        <v>1062</v>
      </c>
      <c r="Y39" s="67" t="s">
        <v>423</v>
      </c>
    </row>
    <row r="40" spans="1:25" x14ac:dyDescent="0.45">
      <c r="A40" s="66" t="s">
        <v>258</v>
      </c>
      <c r="B40" s="66" t="s">
        <v>49</v>
      </c>
      <c r="C40" s="66" t="s">
        <v>105</v>
      </c>
      <c r="D40" s="67">
        <v>1548.229313980054</v>
      </c>
      <c r="E40" s="67">
        <v>1301.8640240998418</v>
      </c>
      <c r="F40" s="67">
        <v>1807.200128104148</v>
      </c>
      <c r="G40" s="67">
        <v>1390.0128661309077</v>
      </c>
      <c r="H40" s="67">
        <v>1135.5922235119961</v>
      </c>
      <c r="I40" s="67">
        <v>1639.2104346462058</v>
      </c>
      <c r="J40" s="67">
        <v>1696</v>
      </c>
      <c r="K40" s="67">
        <v>1469</v>
      </c>
      <c r="L40" s="67">
        <v>2275</v>
      </c>
      <c r="M40" s="67">
        <v>1631</v>
      </c>
      <c r="N40" s="67">
        <v>1458</v>
      </c>
      <c r="O40" s="67">
        <v>1945</v>
      </c>
      <c r="P40" s="67">
        <v>1500</v>
      </c>
      <c r="Q40" s="67">
        <v>1181</v>
      </c>
      <c r="R40" s="67">
        <v>1804</v>
      </c>
      <c r="S40" s="67">
        <v>1482</v>
      </c>
      <c r="T40" s="67">
        <v>1297</v>
      </c>
      <c r="U40" s="67">
        <v>1821</v>
      </c>
      <c r="V40" s="67">
        <v>-18</v>
      </c>
      <c r="W40" s="67">
        <v>-360</v>
      </c>
      <c r="X40" s="67">
        <v>455</v>
      </c>
      <c r="Y40" s="67" t="s">
        <v>423</v>
      </c>
    </row>
    <row r="41" spans="1:25" x14ac:dyDescent="0.45">
      <c r="A41" s="66" t="s">
        <v>259</v>
      </c>
      <c r="B41" s="66" t="s">
        <v>49</v>
      </c>
      <c r="C41" s="66" t="s">
        <v>107</v>
      </c>
      <c r="D41" s="67">
        <v>1866.2071217184885</v>
      </c>
      <c r="E41" s="67">
        <v>1529.6206020015354</v>
      </c>
      <c r="F41" s="67">
        <v>2191.6928959565912</v>
      </c>
      <c r="G41" s="67">
        <v>1846.8970653630411</v>
      </c>
      <c r="H41" s="67">
        <v>1505.943246761884</v>
      </c>
      <c r="I41" s="67">
        <v>2184.1740700412602</v>
      </c>
      <c r="J41" s="67">
        <v>1846</v>
      </c>
      <c r="K41" s="67">
        <v>1371</v>
      </c>
      <c r="L41" s="67">
        <v>2305</v>
      </c>
      <c r="M41" s="67">
        <v>1941</v>
      </c>
      <c r="N41" s="67">
        <v>1597</v>
      </c>
      <c r="O41" s="67">
        <v>2342</v>
      </c>
      <c r="P41" s="67">
        <v>1856</v>
      </c>
      <c r="Q41" s="67">
        <v>1426</v>
      </c>
      <c r="R41" s="67">
        <v>2294</v>
      </c>
      <c r="S41" s="67">
        <v>2106</v>
      </c>
      <c r="T41" s="67">
        <v>1507</v>
      </c>
      <c r="U41" s="67">
        <v>2634</v>
      </c>
      <c r="V41" s="67">
        <v>250</v>
      </c>
      <c r="W41" s="67">
        <v>-464</v>
      </c>
      <c r="X41" s="67">
        <v>896</v>
      </c>
      <c r="Y41" s="67" t="s">
        <v>423</v>
      </c>
    </row>
    <row r="42" spans="1:25" x14ac:dyDescent="0.45">
      <c r="A42" s="66" t="s">
        <v>260</v>
      </c>
      <c r="B42" s="66" t="s">
        <v>49</v>
      </c>
      <c r="C42" s="66" t="s">
        <v>108</v>
      </c>
      <c r="D42" s="67">
        <v>854.96049575867414</v>
      </c>
      <c r="E42" s="67">
        <v>549.33807795304313</v>
      </c>
      <c r="F42" s="67">
        <v>1159.5738500767691</v>
      </c>
      <c r="G42" s="67">
        <v>898.30372968415065</v>
      </c>
      <c r="H42" s="67">
        <v>568.87561234526868</v>
      </c>
      <c r="I42" s="67">
        <v>1206.4517453636538</v>
      </c>
      <c r="J42" s="67">
        <v>1012</v>
      </c>
      <c r="K42" s="67">
        <v>794</v>
      </c>
      <c r="L42" s="67">
        <v>1344</v>
      </c>
      <c r="M42" s="67">
        <v>1126</v>
      </c>
      <c r="N42" s="67">
        <v>916</v>
      </c>
      <c r="O42" s="67">
        <v>1539</v>
      </c>
      <c r="P42" s="67">
        <v>1193</v>
      </c>
      <c r="Q42" s="67">
        <v>976</v>
      </c>
      <c r="R42" s="67">
        <v>1508</v>
      </c>
      <c r="S42" s="67">
        <v>1301</v>
      </c>
      <c r="T42" s="67">
        <v>934</v>
      </c>
      <c r="U42" s="67">
        <v>2149</v>
      </c>
      <c r="V42" s="67">
        <v>108</v>
      </c>
      <c r="W42" s="67">
        <v>-387</v>
      </c>
      <c r="X42" s="67">
        <v>964</v>
      </c>
      <c r="Y42" s="67" t="s">
        <v>423</v>
      </c>
    </row>
    <row r="43" spans="1:25" x14ac:dyDescent="0.45">
      <c r="A43" s="66" t="s">
        <v>261</v>
      </c>
      <c r="B43" s="66" t="s">
        <v>49</v>
      </c>
      <c r="C43" s="66" t="s">
        <v>110</v>
      </c>
      <c r="D43" s="67">
        <v>871</v>
      </c>
      <c r="E43" s="67">
        <v>728.92550512602247</v>
      </c>
      <c r="F43" s="67">
        <v>1082.4704367237064</v>
      </c>
      <c r="G43" s="67">
        <v>852</v>
      </c>
      <c r="H43" s="67">
        <v>676.42540122385799</v>
      </c>
      <c r="I43" s="67">
        <v>1475.4753946464512</v>
      </c>
      <c r="J43" s="67">
        <v>793</v>
      </c>
      <c r="K43" s="67">
        <v>654</v>
      </c>
      <c r="L43" s="67">
        <v>1023</v>
      </c>
      <c r="M43" s="67">
        <v>926</v>
      </c>
      <c r="N43" s="67">
        <v>750</v>
      </c>
      <c r="O43" s="67">
        <v>1196</v>
      </c>
      <c r="P43" s="67">
        <v>894</v>
      </c>
      <c r="Q43" s="67">
        <v>725</v>
      </c>
      <c r="R43" s="67">
        <v>1149</v>
      </c>
      <c r="S43" s="67">
        <v>858</v>
      </c>
      <c r="T43" s="67">
        <v>372</v>
      </c>
      <c r="U43" s="67">
        <v>1333</v>
      </c>
      <c r="V43" s="67">
        <v>-36</v>
      </c>
      <c r="W43" s="67">
        <v>-589</v>
      </c>
      <c r="X43" s="67">
        <v>440</v>
      </c>
      <c r="Y43" s="67" t="s">
        <v>423</v>
      </c>
    </row>
    <row r="44" spans="1:25" x14ac:dyDescent="0.45">
      <c r="A44" s="66" t="s">
        <v>262</v>
      </c>
      <c r="B44" s="66" t="s">
        <v>49</v>
      </c>
      <c r="C44" s="66" t="s">
        <v>113</v>
      </c>
      <c r="D44" s="67">
        <v>1362.3010881213625</v>
      </c>
      <c r="E44" s="67">
        <v>993.50130042392925</v>
      </c>
      <c r="F44" s="67">
        <v>1725.0534314006786</v>
      </c>
      <c r="G44" s="67">
        <v>1225.6312637682267</v>
      </c>
      <c r="H44" s="67">
        <v>852.50916407090426</v>
      </c>
      <c r="I44" s="67">
        <v>1590.9054204321235</v>
      </c>
      <c r="J44" s="67">
        <v>1304</v>
      </c>
      <c r="K44" s="67">
        <v>824</v>
      </c>
      <c r="L44" s="67">
        <v>1773</v>
      </c>
      <c r="M44" s="67">
        <v>1507</v>
      </c>
      <c r="N44" s="67">
        <v>1103</v>
      </c>
      <c r="O44" s="67">
        <v>1884</v>
      </c>
      <c r="P44" s="67">
        <v>2046</v>
      </c>
      <c r="Q44" s="67">
        <v>1749</v>
      </c>
      <c r="R44" s="67">
        <v>2625</v>
      </c>
      <c r="S44" s="67">
        <v>2167</v>
      </c>
      <c r="T44" s="67">
        <v>1838</v>
      </c>
      <c r="U44" s="67">
        <v>2693</v>
      </c>
      <c r="V44" s="67">
        <v>121</v>
      </c>
      <c r="W44" s="67">
        <v>-551</v>
      </c>
      <c r="X44" s="67">
        <v>714</v>
      </c>
      <c r="Y44" s="67" t="s">
        <v>423</v>
      </c>
    </row>
    <row r="45" spans="1:25" x14ac:dyDescent="0.45">
      <c r="A45" s="66" t="s">
        <v>263</v>
      </c>
      <c r="B45" s="66" t="s">
        <v>49</v>
      </c>
      <c r="C45" s="66" t="s">
        <v>114</v>
      </c>
      <c r="D45" s="67">
        <v>1557.9813699357803</v>
      </c>
      <c r="E45" s="67">
        <v>1215.8771012155667</v>
      </c>
      <c r="F45" s="67">
        <v>1887.1459067807368</v>
      </c>
      <c r="G45" s="67">
        <v>1280</v>
      </c>
      <c r="H45" s="67">
        <v>1150.4890675183858</v>
      </c>
      <c r="I45" s="67">
        <v>1496.6979987287409</v>
      </c>
      <c r="J45" s="67">
        <v>1236</v>
      </c>
      <c r="K45" s="67">
        <v>1114</v>
      </c>
      <c r="L45" s="67">
        <v>1427</v>
      </c>
      <c r="M45" s="67">
        <v>1612</v>
      </c>
      <c r="N45" s="67">
        <v>1394</v>
      </c>
      <c r="O45" s="67">
        <v>2055</v>
      </c>
      <c r="P45" s="67">
        <v>1536</v>
      </c>
      <c r="Q45" s="67">
        <v>1092</v>
      </c>
      <c r="R45" s="67">
        <v>1961</v>
      </c>
      <c r="S45" s="67">
        <v>1688</v>
      </c>
      <c r="T45" s="67">
        <v>1176</v>
      </c>
      <c r="U45" s="67">
        <v>2252</v>
      </c>
      <c r="V45" s="67">
        <v>152</v>
      </c>
      <c r="W45" s="67">
        <v>-503</v>
      </c>
      <c r="X45" s="67">
        <v>864</v>
      </c>
      <c r="Y45" s="67" t="s">
        <v>423</v>
      </c>
    </row>
    <row r="46" spans="1:25" x14ac:dyDescent="0.45">
      <c r="A46" s="66" t="s">
        <v>264</v>
      </c>
      <c r="B46" s="66" t="s">
        <v>49</v>
      </c>
      <c r="C46" s="66" t="s">
        <v>116</v>
      </c>
      <c r="D46" s="67">
        <v>2329.8298981534708</v>
      </c>
      <c r="E46" s="67">
        <v>2029.6826474976947</v>
      </c>
      <c r="F46" s="67">
        <v>2644.9464320580159</v>
      </c>
      <c r="G46" s="67">
        <v>2623</v>
      </c>
      <c r="H46" s="67">
        <v>2316.5367162882594</v>
      </c>
      <c r="I46" s="67">
        <v>3229.1207213933799</v>
      </c>
      <c r="J46" s="67">
        <v>2096</v>
      </c>
      <c r="K46" s="67">
        <v>1673</v>
      </c>
      <c r="L46" s="67">
        <v>2500</v>
      </c>
      <c r="M46" s="67">
        <v>2173</v>
      </c>
      <c r="N46" s="67">
        <v>1840</v>
      </c>
      <c r="O46" s="67">
        <v>2533</v>
      </c>
      <c r="P46" s="67">
        <v>2168</v>
      </c>
      <c r="Q46" s="67">
        <v>1809</v>
      </c>
      <c r="R46" s="67">
        <v>2548</v>
      </c>
      <c r="S46" s="67">
        <v>2308</v>
      </c>
      <c r="T46" s="67">
        <v>1810</v>
      </c>
      <c r="U46" s="67">
        <v>2820</v>
      </c>
      <c r="V46" s="67">
        <v>140</v>
      </c>
      <c r="W46" s="67">
        <v>-532</v>
      </c>
      <c r="X46" s="67">
        <v>784</v>
      </c>
      <c r="Y46" s="67" t="s">
        <v>423</v>
      </c>
    </row>
    <row r="47" spans="1:25" x14ac:dyDescent="0.45">
      <c r="A47" s="66" t="s">
        <v>265</v>
      </c>
      <c r="B47" s="66" t="s">
        <v>49</v>
      </c>
      <c r="C47" s="66" t="s">
        <v>117</v>
      </c>
      <c r="D47" s="67">
        <v>1563</v>
      </c>
      <c r="E47" s="67">
        <v>1372.8550015542801</v>
      </c>
      <c r="F47" s="67">
        <v>1853.0413885026169</v>
      </c>
      <c r="G47" s="67">
        <v>1065.0595665228007</v>
      </c>
      <c r="H47" s="67">
        <v>832.6849825587783</v>
      </c>
      <c r="I47" s="67">
        <v>1282.7763056322713</v>
      </c>
      <c r="J47" s="67">
        <v>1027</v>
      </c>
      <c r="K47" s="67">
        <v>747</v>
      </c>
      <c r="L47" s="67">
        <v>1292</v>
      </c>
      <c r="M47" s="67">
        <v>1007</v>
      </c>
      <c r="N47" s="67">
        <v>791</v>
      </c>
      <c r="O47" s="67">
        <v>1220</v>
      </c>
      <c r="P47" s="67">
        <v>1250</v>
      </c>
      <c r="Q47" s="67">
        <v>1053</v>
      </c>
      <c r="R47" s="67">
        <v>1982</v>
      </c>
      <c r="S47" s="67">
        <v>1451</v>
      </c>
      <c r="T47" s="67">
        <v>1174</v>
      </c>
      <c r="U47" s="67">
        <v>1901</v>
      </c>
      <c r="V47" s="67">
        <v>201</v>
      </c>
      <c r="W47" s="67">
        <v>-557</v>
      </c>
      <c r="X47" s="67">
        <v>589</v>
      </c>
      <c r="Y47" s="67" t="s">
        <v>423</v>
      </c>
    </row>
    <row r="48" spans="1:25" x14ac:dyDescent="0.45">
      <c r="A48" s="66" t="s">
        <v>266</v>
      </c>
      <c r="B48" s="66" t="s">
        <v>49</v>
      </c>
      <c r="C48" s="66" t="s">
        <v>120</v>
      </c>
      <c r="D48" s="67">
        <v>544</v>
      </c>
      <c r="E48" s="67">
        <v>471.26064936621617</v>
      </c>
      <c r="F48" s="67">
        <v>683.23827973530001</v>
      </c>
      <c r="G48" s="67">
        <v>522</v>
      </c>
      <c r="H48" s="67">
        <v>429.24385228971465</v>
      </c>
      <c r="I48" s="67">
        <v>766.28844263048757</v>
      </c>
      <c r="J48" s="67">
        <v>516</v>
      </c>
      <c r="K48" s="67">
        <v>276</v>
      </c>
      <c r="L48" s="67">
        <v>809</v>
      </c>
      <c r="M48" s="67">
        <v>477</v>
      </c>
      <c r="N48" s="67">
        <v>397</v>
      </c>
      <c r="O48" s="67">
        <v>613</v>
      </c>
      <c r="P48" s="67">
        <v>553</v>
      </c>
      <c r="Q48" s="67">
        <v>441</v>
      </c>
      <c r="R48" s="67">
        <v>877</v>
      </c>
      <c r="S48" s="67">
        <v>575</v>
      </c>
      <c r="T48" s="67">
        <v>247</v>
      </c>
      <c r="U48" s="67">
        <v>901</v>
      </c>
      <c r="V48" s="67">
        <v>22</v>
      </c>
      <c r="W48" s="67">
        <v>-464</v>
      </c>
      <c r="X48" s="67">
        <v>353</v>
      </c>
      <c r="Y48" s="67" t="s">
        <v>423</v>
      </c>
    </row>
    <row r="49" spans="1:25" x14ac:dyDescent="0.45">
      <c r="A49" s="66" t="s">
        <v>267</v>
      </c>
      <c r="B49" s="66" t="s">
        <v>49</v>
      </c>
      <c r="C49" s="66" t="s">
        <v>123</v>
      </c>
      <c r="D49" s="67">
        <v>2671.6983306075444</v>
      </c>
      <c r="E49" s="67">
        <v>2215.9597069956167</v>
      </c>
      <c r="F49" s="67">
        <v>3131.4787921707907</v>
      </c>
      <c r="G49" s="67">
        <v>3074.0875478425946</v>
      </c>
      <c r="H49" s="67">
        <v>2593.6358172675978</v>
      </c>
      <c r="I49" s="67">
        <v>3495.4339248431611</v>
      </c>
      <c r="J49" s="67">
        <v>2311</v>
      </c>
      <c r="K49" s="67">
        <v>1733</v>
      </c>
      <c r="L49" s="67">
        <v>2885</v>
      </c>
      <c r="M49" s="67">
        <v>2452</v>
      </c>
      <c r="N49" s="67">
        <v>1972</v>
      </c>
      <c r="O49" s="67">
        <v>2932</v>
      </c>
      <c r="P49" s="67">
        <v>2387</v>
      </c>
      <c r="Q49" s="67">
        <v>1806</v>
      </c>
      <c r="R49" s="67">
        <v>2967</v>
      </c>
      <c r="S49" s="67">
        <v>3001</v>
      </c>
      <c r="T49" s="67">
        <v>2210</v>
      </c>
      <c r="U49" s="67">
        <v>3798</v>
      </c>
      <c r="V49" s="67">
        <v>614</v>
      </c>
      <c r="W49" s="67">
        <v>-333</v>
      </c>
      <c r="X49" s="67">
        <v>1501</v>
      </c>
      <c r="Y49" s="67" t="s">
        <v>423</v>
      </c>
    </row>
    <row r="50" spans="1:25" x14ac:dyDescent="0.45">
      <c r="A50" s="66" t="s">
        <v>268</v>
      </c>
      <c r="B50" s="66" t="s">
        <v>49</v>
      </c>
      <c r="C50" s="66" t="s">
        <v>128</v>
      </c>
      <c r="D50" s="67">
        <v>2084.5387207552085</v>
      </c>
      <c r="E50" s="67">
        <v>1679.2138488463395</v>
      </c>
      <c r="F50" s="67">
        <v>2508.7706293923661</v>
      </c>
      <c r="G50" s="67">
        <v>2438</v>
      </c>
      <c r="H50" s="67">
        <v>2188.4779735774546</v>
      </c>
      <c r="I50" s="67">
        <v>2867.2702260370224</v>
      </c>
      <c r="J50" s="67">
        <v>1906</v>
      </c>
      <c r="K50" s="67">
        <v>1422</v>
      </c>
      <c r="L50" s="67">
        <v>2409</v>
      </c>
      <c r="M50" s="67">
        <v>2027</v>
      </c>
      <c r="N50" s="67">
        <v>1635</v>
      </c>
      <c r="O50" s="67">
        <v>2434</v>
      </c>
      <c r="P50" s="67">
        <v>1940</v>
      </c>
      <c r="Q50" s="67">
        <v>1445</v>
      </c>
      <c r="R50" s="67">
        <v>2430</v>
      </c>
      <c r="S50" s="67">
        <v>2285</v>
      </c>
      <c r="T50" s="67">
        <v>1644</v>
      </c>
      <c r="U50" s="67">
        <v>2900</v>
      </c>
      <c r="V50" s="67">
        <v>345</v>
      </c>
      <c r="W50" s="67">
        <v>-464</v>
      </c>
      <c r="X50" s="67">
        <v>1121</v>
      </c>
      <c r="Y50" s="67" t="s">
        <v>423</v>
      </c>
    </row>
    <row r="51" spans="1:25" x14ac:dyDescent="0.45">
      <c r="A51" s="66" t="s">
        <v>269</v>
      </c>
      <c r="B51" s="66" t="s">
        <v>49</v>
      </c>
      <c r="C51" s="66" t="s">
        <v>134</v>
      </c>
      <c r="D51" s="67">
        <v>842</v>
      </c>
      <c r="E51" s="67">
        <v>717.00268970192406</v>
      </c>
      <c r="F51" s="67">
        <v>1020.9165121743371</v>
      </c>
      <c r="G51" s="67">
        <v>795</v>
      </c>
      <c r="H51" s="67">
        <v>642.54047142182856</v>
      </c>
      <c r="I51" s="67">
        <v>1161.3051244989681</v>
      </c>
      <c r="J51" s="67">
        <v>687</v>
      </c>
      <c r="K51" s="67">
        <v>574</v>
      </c>
      <c r="L51" s="67">
        <v>1056</v>
      </c>
      <c r="M51" s="67">
        <v>641</v>
      </c>
      <c r="N51" s="67">
        <v>348</v>
      </c>
      <c r="O51" s="67">
        <v>918</v>
      </c>
      <c r="P51" s="67">
        <v>635</v>
      </c>
      <c r="Q51" s="67">
        <v>339</v>
      </c>
      <c r="R51" s="67">
        <v>959</v>
      </c>
      <c r="S51" s="67">
        <v>746</v>
      </c>
      <c r="T51" s="67">
        <v>365</v>
      </c>
      <c r="U51" s="67">
        <v>1144</v>
      </c>
      <c r="V51" s="67">
        <v>111</v>
      </c>
      <c r="W51" s="67">
        <v>-439</v>
      </c>
      <c r="X51" s="67">
        <v>580</v>
      </c>
      <c r="Y51" s="67" t="s">
        <v>423</v>
      </c>
    </row>
    <row r="52" spans="1:25" x14ac:dyDescent="0.45">
      <c r="A52" s="66" t="s">
        <v>270</v>
      </c>
      <c r="B52" s="66" t="s">
        <v>49</v>
      </c>
      <c r="C52" s="66" t="s">
        <v>138</v>
      </c>
      <c r="D52" s="67">
        <v>2464.5923189447558</v>
      </c>
      <c r="E52" s="67">
        <v>2066.8931938937935</v>
      </c>
      <c r="F52" s="67">
        <v>2841.0796418509181</v>
      </c>
      <c r="G52" s="67">
        <v>2924</v>
      </c>
      <c r="H52" s="67">
        <v>2568.3941095088821</v>
      </c>
      <c r="I52" s="67">
        <v>3775.7953430938182</v>
      </c>
      <c r="J52" s="67">
        <v>2897</v>
      </c>
      <c r="K52" s="67">
        <v>2584</v>
      </c>
      <c r="L52" s="67">
        <v>3457</v>
      </c>
      <c r="M52" s="67">
        <v>2568</v>
      </c>
      <c r="N52" s="67">
        <v>2053</v>
      </c>
      <c r="O52" s="67">
        <v>3055</v>
      </c>
      <c r="P52" s="67">
        <v>2400</v>
      </c>
      <c r="Q52" s="67">
        <v>1880</v>
      </c>
      <c r="R52" s="67">
        <v>2951</v>
      </c>
      <c r="S52" s="67">
        <v>2805</v>
      </c>
      <c r="T52" s="67">
        <v>1990</v>
      </c>
      <c r="U52" s="67">
        <v>3563</v>
      </c>
      <c r="V52" s="67">
        <v>405</v>
      </c>
      <c r="W52" s="67">
        <v>-609</v>
      </c>
      <c r="X52" s="67">
        <v>1384</v>
      </c>
      <c r="Y52" s="67" t="s">
        <v>423</v>
      </c>
    </row>
    <row r="53" spans="1:25" x14ac:dyDescent="0.45">
      <c r="A53" s="66" t="s">
        <v>271</v>
      </c>
      <c r="B53" s="66" t="s">
        <v>49</v>
      </c>
      <c r="C53" s="66" t="s">
        <v>156</v>
      </c>
      <c r="D53" s="67">
        <v>1432</v>
      </c>
      <c r="E53" s="67">
        <v>1259.8479429510455</v>
      </c>
      <c r="F53" s="67">
        <v>1671.638691470197</v>
      </c>
      <c r="G53" s="67">
        <v>1504</v>
      </c>
      <c r="H53" s="67">
        <v>1239.9361154490116</v>
      </c>
      <c r="I53" s="67">
        <v>2300.0030455781794</v>
      </c>
      <c r="J53" s="67">
        <v>1109</v>
      </c>
      <c r="K53" s="67">
        <v>651</v>
      </c>
      <c r="L53" s="67">
        <v>1594</v>
      </c>
      <c r="M53" s="67">
        <v>1293</v>
      </c>
      <c r="N53" s="67">
        <v>1096</v>
      </c>
      <c r="O53" s="67">
        <v>1573</v>
      </c>
      <c r="P53" s="67">
        <v>1133</v>
      </c>
      <c r="Q53" s="67">
        <v>695</v>
      </c>
      <c r="R53" s="67">
        <v>1570</v>
      </c>
      <c r="S53" s="67">
        <v>1486</v>
      </c>
      <c r="T53" s="67">
        <v>1174</v>
      </c>
      <c r="U53" s="67">
        <v>2231</v>
      </c>
      <c r="V53" s="67">
        <v>353</v>
      </c>
      <c r="W53" s="67">
        <v>-155</v>
      </c>
      <c r="X53" s="67">
        <v>1182</v>
      </c>
      <c r="Y53" s="67" t="s">
        <v>423</v>
      </c>
    </row>
    <row r="54" spans="1:25" x14ac:dyDescent="0.45">
      <c r="A54" s="66" t="s">
        <v>272</v>
      </c>
      <c r="B54" s="66" t="s">
        <v>49</v>
      </c>
      <c r="C54" s="66" t="s">
        <v>158</v>
      </c>
      <c r="D54" s="67">
        <v>630.95988473267676</v>
      </c>
      <c r="E54" s="67">
        <v>361.17180582762973</v>
      </c>
      <c r="F54" s="67">
        <v>909.04006024720672</v>
      </c>
      <c r="G54" s="67">
        <v>649</v>
      </c>
      <c r="H54" s="67">
        <v>505.69379642653485</v>
      </c>
      <c r="I54" s="67">
        <v>929.61332234401596</v>
      </c>
      <c r="J54" s="67">
        <v>828</v>
      </c>
      <c r="K54" s="67">
        <v>593</v>
      </c>
      <c r="L54" s="67">
        <v>1286</v>
      </c>
      <c r="M54" s="67">
        <v>595</v>
      </c>
      <c r="N54" s="67">
        <v>465</v>
      </c>
      <c r="O54" s="67">
        <v>857</v>
      </c>
      <c r="P54" s="67">
        <v>822</v>
      </c>
      <c r="Q54" s="67">
        <v>586</v>
      </c>
      <c r="R54" s="67">
        <v>1214</v>
      </c>
      <c r="S54" s="67">
        <v>623</v>
      </c>
      <c r="T54" s="67">
        <v>494</v>
      </c>
      <c r="U54" s="67">
        <v>848</v>
      </c>
      <c r="V54" s="67">
        <v>-199</v>
      </c>
      <c r="W54" s="67">
        <v>-618</v>
      </c>
      <c r="X54" s="67">
        <v>116</v>
      </c>
      <c r="Y54" s="67" t="s">
        <v>423</v>
      </c>
    </row>
    <row r="55" spans="1:25" x14ac:dyDescent="0.45">
      <c r="A55" s="66" t="s">
        <v>273</v>
      </c>
      <c r="B55" s="66" t="s">
        <v>49</v>
      </c>
      <c r="C55" s="66" t="s">
        <v>174</v>
      </c>
      <c r="D55" s="67">
        <v>2545.7060651866477</v>
      </c>
      <c r="E55" s="67">
        <v>2055.9372466986797</v>
      </c>
      <c r="F55" s="67">
        <v>2989.8016901750216</v>
      </c>
      <c r="G55" s="67">
        <v>2828.7651722135365</v>
      </c>
      <c r="H55" s="67">
        <v>2419.5573596962799</v>
      </c>
      <c r="I55" s="67">
        <v>3258.556935586455</v>
      </c>
      <c r="J55" s="67">
        <v>2267</v>
      </c>
      <c r="K55" s="67">
        <v>1744</v>
      </c>
      <c r="L55" s="67">
        <v>2804</v>
      </c>
      <c r="M55" s="67">
        <v>2324</v>
      </c>
      <c r="N55" s="67">
        <v>1893</v>
      </c>
      <c r="O55" s="67">
        <v>2781</v>
      </c>
      <c r="P55" s="67">
        <v>2257</v>
      </c>
      <c r="Q55" s="67">
        <v>1774</v>
      </c>
      <c r="R55" s="67">
        <v>2728</v>
      </c>
      <c r="S55" s="67">
        <v>2492</v>
      </c>
      <c r="T55" s="67">
        <v>1843</v>
      </c>
      <c r="U55" s="67">
        <v>3184</v>
      </c>
      <c r="V55" s="67">
        <v>235</v>
      </c>
      <c r="W55" s="67">
        <v>-617</v>
      </c>
      <c r="X55" s="67">
        <v>1119</v>
      </c>
      <c r="Y55" s="67" t="s">
        <v>423</v>
      </c>
    </row>
    <row r="56" spans="1:25" x14ac:dyDescent="0.45">
      <c r="A56" s="66" t="s">
        <v>274</v>
      </c>
      <c r="B56" s="66" t="s">
        <v>49</v>
      </c>
      <c r="C56" s="66" t="s">
        <v>183</v>
      </c>
      <c r="D56" s="67">
        <v>1044</v>
      </c>
      <c r="E56" s="67">
        <v>871.69049169502182</v>
      </c>
      <c r="F56" s="67">
        <v>1398.556606162326</v>
      </c>
      <c r="G56" s="67">
        <v>807</v>
      </c>
      <c r="H56" s="67">
        <v>667.83013404196254</v>
      </c>
      <c r="I56" s="67">
        <v>1121.1546492835657</v>
      </c>
      <c r="J56" s="67">
        <v>703</v>
      </c>
      <c r="K56" s="67">
        <v>416</v>
      </c>
      <c r="L56" s="67">
        <v>1005</v>
      </c>
      <c r="M56" s="67">
        <v>912</v>
      </c>
      <c r="N56" s="67">
        <v>735</v>
      </c>
      <c r="O56" s="67">
        <v>1270</v>
      </c>
      <c r="P56" s="67">
        <v>836</v>
      </c>
      <c r="Q56" s="67">
        <v>670</v>
      </c>
      <c r="R56" s="67">
        <v>1157</v>
      </c>
      <c r="S56" s="67">
        <v>886</v>
      </c>
      <c r="T56" s="67">
        <v>670</v>
      </c>
      <c r="U56" s="67">
        <v>1310</v>
      </c>
      <c r="V56" s="67">
        <v>50</v>
      </c>
      <c r="W56" s="67">
        <v>-343</v>
      </c>
      <c r="X56" s="67">
        <v>499</v>
      </c>
      <c r="Y56" s="67" t="s">
        <v>423</v>
      </c>
    </row>
    <row r="57" spans="1:25" x14ac:dyDescent="0.45">
      <c r="A57" s="66" t="s">
        <v>275</v>
      </c>
      <c r="B57" s="66" t="s">
        <v>49</v>
      </c>
      <c r="C57" s="66" t="s">
        <v>189</v>
      </c>
      <c r="D57" s="67">
        <v>3026.6344320090261</v>
      </c>
      <c r="E57" s="67">
        <v>2611.4526542885919</v>
      </c>
      <c r="F57" s="67">
        <v>3395.9527725243461</v>
      </c>
      <c r="G57" s="67">
        <v>3560.5698659322466</v>
      </c>
      <c r="H57" s="67">
        <v>3173.6453007097712</v>
      </c>
      <c r="I57" s="67">
        <v>3966.7769550302146</v>
      </c>
      <c r="J57" s="67">
        <v>3160</v>
      </c>
      <c r="K57" s="67">
        <v>2871</v>
      </c>
      <c r="L57" s="67">
        <v>3520</v>
      </c>
      <c r="M57" s="67">
        <v>2925</v>
      </c>
      <c r="N57" s="67">
        <v>2499</v>
      </c>
      <c r="O57" s="67">
        <v>3338</v>
      </c>
      <c r="P57" s="67">
        <v>2798</v>
      </c>
      <c r="Q57" s="67">
        <v>2342</v>
      </c>
      <c r="R57" s="67">
        <v>3245</v>
      </c>
      <c r="S57" s="67">
        <v>3244</v>
      </c>
      <c r="T57" s="67">
        <v>2567</v>
      </c>
      <c r="U57" s="67">
        <v>3911</v>
      </c>
      <c r="V57" s="67">
        <v>446</v>
      </c>
      <c r="W57" s="67">
        <v>-357</v>
      </c>
      <c r="X57" s="67">
        <v>1275</v>
      </c>
      <c r="Y57" s="67" t="s">
        <v>423</v>
      </c>
    </row>
    <row r="58" spans="1:25" x14ac:dyDescent="0.45">
      <c r="A58" s="66" t="s">
        <v>276</v>
      </c>
      <c r="B58" s="66" t="s">
        <v>49</v>
      </c>
      <c r="C58" s="66" t="s">
        <v>193</v>
      </c>
      <c r="D58" s="67">
        <v>1463.3012691087997</v>
      </c>
      <c r="E58" s="67">
        <v>1145.4173722348173</v>
      </c>
      <c r="F58" s="67">
        <v>1769.1136103892004</v>
      </c>
      <c r="G58" s="67">
        <v>1602.9143151562873</v>
      </c>
      <c r="H58" s="67">
        <v>1286.3812245747988</v>
      </c>
      <c r="I58" s="67">
        <v>1935.3998165596345</v>
      </c>
      <c r="J58" s="67">
        <v>1459</v>
      </c>
      <c r="K58" s="67">
        <v>1265</v>
      </c>
      <c r="L58" s="67">
        <v>1727</v>
      </c>
      <c r="M58" s="67">
        <v>1499</v>
      </c>
      <c r="N58" s="67">
        <v>1076</v>
      </c>
      <c r="O58" s="67">
        <v>1875</v>
      </c>
      <c r="P58" s="67">
        <v>1478</v>
      </c>
      <c r="Q58" s="67">
        <v>1038</v>
      </c>
      <c r="R58" s="67">
        <v>1959</v>
      </c>
      <c r="S58" s="67">
        <v>1440</v>
      </c>
      <c r="T58" s="67">
        <v>871</v>
      </c>
      <c r="U58" s="67">
        <v>1984</v>
      </c>
      <c r="V58" s="67">
        <v>-38</v>
      </c>
      <c r="W58" s="67">
        <v>-764</v>
      </c>
      <c r="X58" s="67">
        <v>737</v>
      </c>
      <c r="Y58" s="67" t="s">
        <v>423</v>
      </c>
    </row>
    <row r="59" spans="1:25" x14ac:dyDescent="0.45">
      <c r="A59" s="66" t="s">
        <v>277</v>
      </c>
      <c r="B59" s="66" t="s">
        <v>49</v>
      </c>
      <c r="C59" s="66" t="s">
        <v>194</v>
      </c>
      <c r="D59" s="67">
        <v>1687.9924626783959</v>
      </c>
      <c r="E59" s="67">
        <v>1262.4524259422699</v>
      </c>
      <c r="F59" s="67">
        <v>2094.1779507402653</v>
      </c>
      <c r="G59" s="67">
        <v>1633.5536149765999</v>
      </c>
      <c r="H59" s="67">
        <v>1197.7377191504213</v>
      </c>
      <c r="I59" s="67">
        <v>2084.2229930236776</v>
      </c>
      <c r="J59" s="67">
        <v>1834</v>
      </c>
      <c r="K59" s="67">
        <v>1566</v>
      </c>
      <c r="L59" s="67">
        <v>2492</v>
      </c>
      <c r="M59" s="67">
        <v>1544</v>
      </c>
      <c r="N59" s="67">
        <v>1055</v>
      </c>
      <c r="O59" s="67">
        <v>1996</v>
      </c>
      <c r="P59" s="67">
        <v>1497</v>
      </c>
      <c r="Q59" s="67">
        <v>953</v>
      </c>
      <c r="R59" s="67">
        <v>2007</v>
      </c>
      <c r="S59" s="67">
        <v>1522</v>
      </c>
      <c r="T59" s="67">
        <v>819</v>
      </c>
      <c r="U59" s="67">
        <v>2204</v>
      </c>
      <c r="V59" s="67">
        <v>25</v>
      </c>
      <c r="W59" s="67">
        <v>-853</v>
      </c>
      <c r="X59" s="67">
        <v>845</v>
      </c>
      <c r="Y59" s="67" t="s">
        <v>423</v>
      </c>
    </row>
    <row r="60" spans="1:25" x14ac:dyDescent="0.45">
      <c r="A60" s="66" t="s">
        <v>278</v>
      </c>
      <c r="B60" s="66" t="s">
        <v>49</v>
      </c>
      <c r="C60" s="66" t="s">
        <v>199</v>
      </c>
      <c r="D60" s="67">
        <v>2255.292316722851</v>
      </c>
      <c r="E60" s="67">
        <v>1836.8295674061376</v>
      </c>
      <c r="F60" s="67">
        <v>2623.5154812590672</v>
      </c>
      <c r="G60" s="67">
        <v>2550</v>
      </c>
      <c r="H60" s="67">
        <v>2280.043408480778</v>
      </c>
      <c r="I60" s="67">
        <v>3004.901929119113</v>
      </c>
      <c r="J60" s="67">
        <v>2040</v>
      </c>
      <c r="K60" s="67">
        <v>1609</v>
      </c>
      <c r="L60" s="67">
        <v>2448</v>
      </c>
      <c r="M60" s="67">
        <v>2463</v>
      </c>
      <c r="N60" s="67">
        <v>2024</v>
      </c>
      <c r="O60" s="67">
        <v>3547</v>
      </c>
      <c r="P60" s="67">
        <v>2249</v>
      </c>
      <c r="Q60" s="67">
        <v>1946</v>
      </c>
      <c r="R60" s="67">
        <v>2733</v>
      </c>
      <c r="S60" s="67">
        <v>2142</v>
      </c>
      <c r="T60" s="67">
        <v>1718</v>
      </c>
      <c r="U60" s="67">
        <v>3082</v>
      </c>
      <c r="V60" s="67">
        <v>-107</v>
      </c>
      <c r="W60" s="67">
        <v>-730</v>
      </c>
      <c r="X60" s="67">
        <v>831</v>
      </c>
      <c r="Y60" s="67" t="s">
        <v>423</v>
      </c>
    </row>
    <row r="61" spans="1:25" x14ac:dyDescent="0.45">
      <c r="A61" s="66" t="s">
        <v>280</v>
      </c>
      <c r="B61" s="66" t="s">
        <v>83</v>
      </c>
      <c r="C61" s="66" t="s">
        <v>82</v>
      </c>
      <c r="D61" s="67">
        <v>2376</v>
      </c>
      <c r="E61" s="67">
        <v>2241.8610377905702</v>
      </c>
      <c r="F61" s="67">
        <v>2614.0025049305987</v>
      </c>
      <c r="G61" s="67">
        <v>2155</v>
      </c>
      <c r="H61" s="67">
        <v>2013.8950840922344</v>
      </c>
      <c r="I61" s="67">
        <v>2350.7927160451718</v>
      </c>
      <c r="J61" s="67">
        <v>2364</v>
      </c>
      <c r="K61" s="67">
        <v>2183</v>
      </c>
      <c r="L61" s="67">
        <v>2682</v>
      </c>
      <c r="M61" s="67">
        <v>2694</v>
      </c>
      <c r="N61" s="67">
        <v>1975</v>
      </c>
      <c r="O61" s="67">
        <v>3307</v>
      </c>
      <c r="P61" s="67">
        <v>2311</v>
      </c>
      <c r="Q61" s="67">
        <v>2168</v>
      </c>
      <c r="R61" s="67">
        <v>2584</v>
      </c>
      <c r="S61" s="67">
        <v>2838</v>
      </c>
      <c r="T61" s="67">
        <v>2566</v>
      </c>
      <c r="U61" s="67">
        <v>3171</v>
      </c>
      <c r="V61" s="67">
        <v>527</v>
      </c>
      <c r="W61" s="67">
        <v>142</v>
      </c>
      <c r="X61" s="67">
        <v>905</v>
      </c>
      <c r="Y61" s="67" t="s">
        <v>427</v>
      </c>
    </row>
    <row r="62" spans="1:25" x14ac:dyDescent="0.45">
      <c r="A62" s="66" t="s">
        <v>281</v>
      </c>
      <c r="B62" s="66" t="s">
        <v>83</v>
      </c>
      <c r="C62" s="66" t="s">
        <v>87</v>
      </c>
      <c r="D62" s="67">
        <v>779</v>
      </c>
      <c r="E62" s="67">
        <v>678.75095563954187</v>
      </c>
      <c r="F62" s="67">
        <v>1374.1505533098427</v>
      </c>
      <c r="G62" s="67">
        <v>717</v>
      </c>
      <c r="H62" s="67">
        <v>644.45237679786965</v>
      </c>
      <c r="I62" s="67">
        <v>837.50029454897378</v>
      </c>
      <c r="J62" s="67">
        <v>730</v>
      </c>
      <c r="K62" s="67">
        <v>646</v>
      </c>
      <c r="L62" s="67">
        <v>853</v>
      </c>
      <c r="M62" s="67">
        <v>737</v>
      </c>
      <c r="N62" s="67">
        <v>651</v>
      </c>
      <c r="O62" s="67">
        <v>960</v>
      </c>
      <c r="P62" s="67">
        <v>806</v>
      </c>
      <c r="Q62" s="67">
        <v>652</v>
      </c>
      <c r="R62" s="67">
        <v>951</v>
      </c>
      <c r="S62" s="67">
        <v>877</v>
      </c>
      <c r="T62" s="67">
        <v>732</v>
      </c>
      <c r="U62" s="67">
        <v>1144</v>
      </c>
      <c r="V62" s="67">
        <v>71</v>
      </c>
      <c r="W62" s="67">
        <v>-146</v>
      </c>
      <c r="X62" s="67">
        <v>373</v>
      </c>
      <c r="Y62" s="67" t="s">
        <v>423</v>
      </c>
    </row>
    <row r="63" spans="1:25" x14ac:dyDescent="0.45">
      <c r="A63" s="66" t="s">
        <v>283</v>
      </c>
      <c r="B63" s="66" t="s">
        <v>83</v>
      </c>
      <c r="C63" s="66" t="s">
        <v>100</v>
      </c>
      <c r="D63" s="67">
        <v>1565</v>
      </c>
      <c r="E63" s="67">
        <v>1462.889458044307</v>
      </c>
      <c r="F63" s="67">
        <v>1746.2325661133516</v>
      </c>
      <c r="G63" s="67">
        <v>1749</v>
      </c>
      <c r="H63" s="67">
        <v>1596.8564712612604</v>
      </c>
      <c r="I63" s="67">
        <v>1967.4218327839485</v>
      </c>
      <c r="J63" s="67">
        <v>1528</v>
      </c>
      <c r="K63" s="67">
        <v>1399</v>
      </c>
      <c r="L63" s="67">
        <v>1862</v>
      </c>
      <c r="M63" s="67">
        <v>1649</v>
      </c>
      <c r="N63" s="67">
        <v>1519</v>
      </c>
      <c r="O63" s="67">
        <v>1930</v>
      </c>
      <c r="P63" s="67">
        <v>1762</v>
      </c>
      <c r="Q63" s="67">
        <v>1591</v>
      </c>
      <c r="R63" s="67">
        <v>2118</v>
      </c>
      <c r="S63" s="67">
        <v>1850</v>
      </c>
      <c r="T63" s="67">
        <v>1642</v>
      </c>
      <c r="U63" s="67">
        <v>2291</v>
      </c>
      <c r="V63" s="67">
        <v>88</v>
      </c>
      <c r="W63" s="67">
        <v>-312</v>
      </c>
      <c r="X63" s="67">
        <v>542</v>
      </c>
      <c r="Y63" s="67" t="s">
        <v>423</v>
      </c>
    </row>
    <row r="64" spans="1:25" x14ac:dyDescent="0.45">
      <c r="A64" s="66" t="s">
        <v>285</v>
      </c>
      <c r="B64" s="66" t="s">
        <v>83</v>
      </c>
      <c r="C64" s="66" t="s">
        <v>109</v>
      </c>
      <c r="D64" s="67">
        <v>1101</v>
      </c>
      <c r="E64" s="67">
        <v>1014.7128046853537</v>
      </c>
      <c r="F64" s="67">
        <v>1305.2402315288723</v>
      </c>
      <c r="G64" s="67">
        <v>1018</v>
      </c>
      <c r="H64" s="67">
        <v>943.67348567446447</v>
      </c>
      <c r="I64" s="67">
        <v>1132.132205507844</v>
      </c>
      <c r="J64" s="67">
        <v>1161</v>
      </c>
      <c r="K64" s="67">
        <v>1001</v>
      </c>
      <c r="L64" s="67">
        <v>1321</v>
      </c>
      <c r="M64" s="67">
        <v>1281</v>
      </c>
      <c r="N64" s="67">
        <v>1136</v>
      </c>
      <c r="O64" s="67">
        <v>1411</v>
      </c>
      <c r="P64" s="67">
        <v>1044</v>
      </c>
      <c r="Q64" s="67">
        <v>931</v>
      </c>
      <c r="R64" s="67">
        <v>1327</v>
      </c>
      <c r="S64" s="67">
        <v>1212</v>
      </c>
      <c r="T64" s="67">
        <v>973</v>
      </c>
      <c r="U64" s="67">
        <v>1687</v>
      </c>
      <c r="V64" s="67">
        <v>168</v>
      </c>
      <c r="W64" s="67">
        <v>-181</v>
      </c>
      <c r="X64" s="67">
        <v>657</v>
      </c>
      <c r="Y64" s="67" t="s">
        <v>423</v>
      </c>
    </row>
    <row r="65" spans="1:25" x14ac:dyDescent="0.45">
      <c r="A65" s="66" t="s">
        <v>286</v>
      </c>
      <c r="B65" s="66" t="s">
        <v>83</v>
      </c>
      <c r="C65" s="66" t="s">
        <v>135</v>
      </c>
      <c r="D65" s="67">
        <v>2392</v>
      </c>
      <c r="E65" s="67">
        <v>2126.4799038480692</v>
      </c>
      <c r="F65" s="67">
        <v>2996.1877163910135</v>
      </c>
      <c r="G65" s="67">
        <v>1895</v>
      </c>
      <c r="H65" s="67">
        <v>1762.0868390630289</v>
      </c>
      <c r="I65" s="67">
        <v>2080.0617601743465</v>
      </c>
      <c r="J65" s="67">
        <v>2283</v>
      </c>
      <c r="K65" s="67">
        <v>2004</v>
      </c>
      <c r="L65" s="67">
        <v>2525</v>
      </c>
      <c r="M65" s="67">
        <v>2313</v>
      </c>
      <c r="N65" s="67">
        <v>2093</v>
      </c>
      <c r="O65" s="67">
        <v>2541</v>
      </c>
      <c r="P65" s="67">
        <v>2174</v>
      </c>
      <c r="Q65" s="67">
        <v>1957</v>
      </c>
      <c r="R65" s="67">
        <v>2401</v>
      </c>
      <c r="S65" s="67">
        <v>2315</v>
      </c>
      <c r="T65" s="67">
        <v>2034</v>
      </c>
      <c r="U65" s="67">
        <v>2608</v>
      </c>
      <c r="V65" s="67">
        <v>141</v>
      </c>
      <c r="W65" s="67">
        <v>-221</v>
      </c>
      <c r="X65" s="67">
        <v>522</v>
      </c>
      <c r="Y65" s="67" t="s">
        <v>423</v>
      </c>
    </row>
    <row r="66" spans="1:25" x14ac:dyDescent="0.45">
      <c r="A66" s="66" t="s">
        <v>287</v>
      </c>
      <c r="B66" s="66" t="s">
        <v>83</v>
      </c>
      <c r="C66" s="66" t="s">
        <v>137</v>
      </c>
      <c r="D66" s="67">
        <v>2238.1437271976797</v>
      </c>
      <c r="E66" s="67">
        <v>1823.85403826636</v>
      </c>
      <c r="F66" s="67">
        <v>2668.1213730975805</v>
      </c>
      <c r="G66" s="67">
        <v>2221</v>
      </c>
      <c r="H66" s="67">
        <v>2007.9758463862258</v>
      </c>
      <c r="I66" s="67">
        <v>2563.7556535769581</v>
      </c>
      <c r="J66" s="67">
        <v>2104</v>
      </c>
      <c r="K66" s="67">
        <v>1947</v>
      </c>
      <c r="L66" s="67">
        <v>2361</v>
      </c>
      <c r="M66" s="67">
        <v>2147</v>
      </c>
      <c r="N66" s="67">
        <v>1778</v>
      </c>
      <c r="O66" s="67">
        <v>2549</v>
      </c>
      <c r="P66" s="67">
        <v>2051</v>
      </c>
      <c r="Q66" s="67">
        <v>1582</v>
      </c>
      <c r="R66" s="67">
        <v>2527</v>
      </c>
      <c r="S66" s="67">
        <v>2174</v>
      </c>
      <c r="T66" s="67">
        <v>1982</v>
      </c>
      <c r="U66" s="67">
        <v>2559</v>
      </c>
      <c r="V66" s="67">
        <v>123</v>
      </c>
      <c r="W66" s="67">
        <v>-404</v>
      </c>
      <c r="X66" s="67">
        <v>745</v>
      </c>
      <c r="Y66" s="67" t="s">
        <v>423</v>
      </c>
    </row>
    <row r="67" spans="1:25" x14ac:dyDescent="0.45">
      <c r="A67" s="66" t="s">
        <v>288</v>
      </c>
      <c r="B67" s="66" t="s">
        <v>83</v>
      </c>
      <c r="C67" s="66" t="s">
        <v>143</v>
      </c>
      <c r="D67" s="67">
        <v>1133</v>
      </c>
      <c r="E67" s="67">
        <v>1002.6557864813919</v>
      </c>
      <c r="F67" s="67">
        <v>1365.6443157360632</v>
      </c>
      <c r="G67" s="67">
        <v>975</v>
      </c>
      <c r="H67" s="67">
        <v>848.77989598406339</v>
      </c>
      <c r="I67" s="67">
        <v>1256.6326707958488</v>
      </c>
      <c r="J67" s="67">
        <v>1085</v>
      </c>
      <c r="K67" s="67">
        <v>815</v>
      </c>
      <c r="L67" s="67">
        <v>1766</v>
      </c>
      <c r="M67" s="67">
        <v>1179</v>
      </c>
      <c r="N67" s="67">
        <v>1014</v>
      </c>
      <c r="O67" s="67">
        <v>1415</v>
      </c>
      <c r="P67" s="67">
        <v>1108</v>
      </c>
      <c r="Q67" s="67">
        <v>922</v>
      </c>
      <c r="R67" s="67">
        <v>1490</v>
      </c>
      <c r="S67" s="67">
        <v>1030</v>
      </c>
      <c r="T67" s="67">
        <v>880</v>
      </c>
      <c r="U67" s="67">
        <v>1263</v>
      </c>
      <c r="V67" s="67">
        <v>-78</v>
      </c>
      <c r="W67" s="67">
        <v>-513</v>
      </c>
      <c r="X67" s="67">
        <v>207</v>
      </c>
      <c r="Y67" s="67" t="s">
        <v>423</v>
      </c>
    </row>
    <row r="68" spans="1:25" x14ac:dyDescent="0.45">
      <c r="A68" s="66" t="s">
        <v>289</v>
      </c>
      <c r="B68" s="66" t="s">
        <v>83</v>
      </c>
      <c r="C68" s="66" t="s">
        <v>146</v>
      </c>
      <c r="D68" s="67">
        <v>1302</v>
      </c>
      <c r="E68" s="67">
        <v>1184.8605218256328</v>
      </c>
      <c r="F68" s="67">
        <v>1498.7066367503749</v>
      </c>
      <c r="G68" s="67">
        <v>1324</v>
      </c>
      <c r="H68" s="67">
        <v>1159.2979750298978</v>
      </c>
      <c r="I68" s="67">
        <v>1660.9732579744064</v>
      </c>
      <c r="J68" s="67">
        <v>1392</v>
      </c>
      <c r="K68" s="67">
        <v>891</v>
      </c>
      <c r="L68" s="67">
        <v>1895</v>
      </c>
      <c r="M68" s="67">
        <v>1496</v>
      </c>
      <c r="N68" s="67">
        <v>1105</v>
      </c>
      <c r="O68" s="67">
        <v>1921</v>
      </c>
      <c r="P68" s="67">
        <v>1256</v>
      </c>
      <c r="Q68" s="67">
        <v>1105</v>
      </c>
      <c r="R68" s="67">
        <v>1764</v>
      </c>
      <c r="S68" s="67">
        <v>1655</v>
      </c>
      <c r="T68" s="67">
        <v>1131</v>
      </c>
      <c r="U68" s="67">
        <v>2260</v>
      </c>
      <c r="V68" s="67">
        <v>399</v>
      </c>
      <c r="W68" s="67">
        <v>-290</v>
      </c>
      <c r="X68" s="67">
        <v>983</v>
      </c>
      <c r="Y68" s="67" t="s">
        <v>423</v>
      </c>
    </row>
    <row r="69" spans="1:25" x14ac:dyDescent="0.45">
      <c r="A69" s="66" t="s">
        <v>290</v>
      </c>
      <c r="B69" s="66" t="s">
        <v>83</v>
      </c>
      <c r="C69" s="66" t="s">
        <v>157</v>
      </c>
      <c r="D69" s="67">
        <v>1055</v>
      </c>
      <c r="E69" s="67">
        <v>969.12054610925532</v>
      </c>
      <c r="F69" s="67">
        <v>1197.3813371475144</v>
      </c>
      <c r="G69" s="67">
        <v>1054</v>
      </c>
      <c r="H69" s="67">
        <v>935.56259278002722</v>
      </c>
      <c r="I69" s="67">
        <v>1232.4327967143734</v>
      </c>
      <c r="J69" s="67">
        <v>1021</v>
      </c>
      <c r="K69" s="67">
        <v>917</v>
      </c>
      <c r="L69" s="67">
        <v>1242</v>
      </c>
      <c r="M69" s="67">
        <v>1104</v>
      </c>
      <c r="N69" s="67">
        <v>927</v>
      </c>
      <c r="O69" s="67">
        <v>1266</v>
      </c>
      <c r="P69" s="67">
        <v>1197</v>
      </c>
      <c r="Q69" s="67">
        <v>968</v>
      </c>
      <c r="R69" s="67">
        <v>1809</v>
      </c>
      <c r="S69" s="67">
        <v>918</v>
      </c>
      <c r="T69" s="67">
        <v>814</v>
      </c>
      <c r="U69" s="67">
        <v>1074</v>
      </c>
      <c r="V69" s="67">
        <v>-279</v>
      </c>
      <c r="W69" s="67">
        <v>-892</v>
      </c>
      <c r="X69" s="67">
        <v>-7</v>
      </c>
      <c r="Y69" s="67" t="s">
        <v>428</v>
      </c>
    </row>
    <row r="70" spans="1:25" x14ac:dyDescent="0.45">
      <c r="A70" s="66" t="s">
        <v>291</v>
      </c>
      <c r="B70" s="66" t="s">
        <v>83</v>
      </c>
      <c r="C70" s="66" t="s">
        <v>171</v>
      </c>
      <c r="D70" s="67">
        <v>829</v>
      </c>
      <c r="E70" s="67">
        <v>733.59630691512007</v>
      </c>
      <c r="F70" s="67">
        <v>975.66583532745301</v>
      </c>
      <c r="G70" s="67">
        <v>816.57106536622166</v>
      </c>
      <c r="H70" s="67">
        <v>627.96154473533988</v>
      </c>
      <c r="I70" s="67">
        <v>1003.3843224812374</v>
      </c>
      <c r="J70" s="67">
        <v>797</v>
      </c>
      <c r="K70" s="67">
        <v>697</v>
      </c>
      <c r="L70" s="67">
        <v>965</v>
      </c>
      <c r="M70" s="67">
        <v>845</v>
      </c>
      <c r="N70" s="67">
        <v>646</v>
      </c>
      <c r="O70" s="67">
        <v>1034</v>
      </c>
      <c r="P70" s="67">
        <v>715</v>
      </c>
      <c r="Q70" s="67">
        <v>620</v>
      </c>
      <c r="R70" s="67">
        <v>884</v>
      </c>
      <c r="S70" s="67">
        <v>737</v>
      </c>
      <c r="T70" s="67">
        <v>656</v>
      </c>
      <c r="U70" s="67">
        <v>948</v>
      </c>
      <c r="V70" s="67">
        <v>22</v>
      </c>
      <c r="W70" s="67">
        <v>-153</v>
      </c>
      <c r="X70" s="67">
        <v>232</v>
      </c>
      <c r="Y70" s="67" t="s">
        <v>423</v>
      </c>
    </row>
    <row r="71" spans="1:25" x14ac:dyDescent="0.45">
      <c r="A71" s="66" t="s">
        <v>292</v>
      </c>
      <c r="B71" s="66" t="s">
        <v>83</v>
      </c>
      <c r="C71" s="66" t="s">
        <v>178</v>
      </c>
      <c r="D71" s="67">
        <v>1971</v>
      </c>
      <c r="E71" s="67">
        <v>1738.7350772338164</v>
      </c>
      <c r="F71" s="67">
        <v>2494.4466369835445</v>
      </c>
      <c r="G71" s="67">
        <v>1739.3278814763728</v>
      </c>
      <c r="H71" s="67">
        <v>1476.7537033506364</v>
      </c>
      <c r="I71" s="67">
        <v>1977.3382362741713</v>
      </c>
      <c r="J71" s="67">
        <v>1613</v>
      </c>
      <c r="K71" s="67">
        <v>1522</v>
      </c>
      <c r="L71" s="67">
        <v>1787</v>
      </c>
      <c r="M71" s="67">
        <v>1806</v>
      </c>
      <c r="N71" s="67">
        <v>1594</v>
      </c>
      <c r="O71" s="67">
        <v>2663</v>
      </c>
      <c r="P71" s="67">
        <v>1898</v>
      </c>
      <c r="Q71" s="67">
        <v>1665</v>
      </c>
      <c r="R71" s="67">
        <v>2298</v>
      </c>
      <c r="S71" s="67">
        <v>1725</v>
      </c>
      <c r="T71" s="67">
        <v>1601</v>
      </c>
      <c r="U71" s="67">
        <v>1906</v>
      </c>
      <c r="V71" s="67">
        <v>-173</v>
      </c>
      <c r="W71" s="67">
        <v>-596</v>
      </c>
      <c r="X71" s="67">
        <v>137</v>
      </c>
      <c r="Y71" s="67" t="s">
        <v>423</v>
      </c>
    </row>
    <row r="72" spans="1:25" x14ac:dyDescent="0.45">
      <c r="A72" s="66" t="s">
        <v>293</v>
      </c>
      <c r="B72" s="66" t="s">
        <v>83</v>
      </c>
      <c r="C72" s="66" t="s">
        <v>181</v>
      </c>
      <c r="D72" s="67">
        <v>1549</v>
      </c>
      <c r="E72" s="67">
        <v>1418.7438143243915</v>
      </c>
      <c r="F72" s="67">
        <v>1770.4671831169487</v>
      </c>
      <c r="G72" s="67">
        <v>1271</v>
      </c>
      <c r="H72" s="67">
        <v>1158.6360938378309</v>
      </c>
      <c r="I72" s="67">
        <v>1479.8462695956146</v>
      </c>
      <c r="J72" s="67">
        <v>1318</v>
      </c>
      <c r="K72" s="67">
        <v>1207</v>
      </c>
      <c r="L72" s="67">
        <v>1469</v>
      </c>
      <c r="M72" s="67">
        <v>1554</v>
      </c>
      <c r="N72" s="67">
        <v>1399</v>
      </c>
      <c r="O72" s="67">
        <v>1805</v>
      </c>
      <c r="P72" s="67">
        <v>1353</v>
      </c>
      <c r="Q72" s="67">
        <v>1197</v>
      </c>
      <c r="R72" s="67">
        <v>1589</v>
      </c>
      <c r="S72" s="67">
        <v>1652</v>
      </c>
      <c r="T72" s="67">
        <v>1472</v>
      </c>
      <c r="U72" s="67">
        <v>2030</v>
      </c>
      <c r="V72" s="67">
        <v>299</v>
      </c>
      <c r="W72" s="67">
        <v>21</v>
      </c>
      <c r="X72" s="67">
        <v>686</v>
      </c>
      <c r="Y72" s="67" t="s">
        <v>427</v>
      </c>
    </row>
    <row r="73" spans="1:25" x14ac:dyDescent="0.45">
      <c r="A73" s="66" t="s">
        <v>295</v>
      </c>
      <c r="B73" s="66" t="s">
        <v>62</v>
      </c>
      <c r="C73" s="66" t="s">
        <v>61</v>
      </c>
      <c r="D73" s="67">
        <v>1297</v>
      </c>
      <c r="E73" s="67">
        <v>1214.6907044436982</v>
      </c>
      <c r="F73" s="67">
        <v>1442.8153994594566</v>
      </c>
      <c r="G73" s="67">
        <v>1417</v>
      </c>
      <c r="H73" s="67">
        <v>1212.4332720987488</v>
      </c>
      <c r="I73" s="67">
        <v>1906.531598487757</v>
      </c>
      <c r="J73" s="67">
        <v>1487</v>
      </c>
      <c r="K73" s="67">
        <v>1345</v>
      </c>
      <c r="L73" s="67">
        <v>1781</v>
      </c>
      <c r="M73" s="67">
        <v>1396</v>
      </c>
      <c r="N73" s="67">
        <v>1194</v>
      </c>
      <c r="O73" s="67">
        <v>1586</v>
      </c>
      <c r="P73" s="67">
        <v>1363</v>
      </c>
      <c r="Q73" s="67">
        <v>1157</v>
      </c>
      <c r="R73" s="67">
        <v>1576</v>
      </c>
      <c r="S73" s="67">
        <v>1788</v>
      </c>
      <c r="T73" s="67">
        <v>1517</v>
      </c>
      <c r="U73" s="67">
        <v>2398</v>
      </c>
      <c r="V73" s="67">
        <v>425</v>
      </c>
      <c r="W73" s="67">
        <v>88</v>
      </c>
      <c r="X73" s="67">
        <v>1019</v>
      </c>
      <c r="Y73" s="67" t="s">
        <v>427</v>
      </c>
    </row>
    <row r="74" spans="1:25" x14ac:dyDescent="0.45">
      <c r="A74" s="66" t="s">
        <v>296</v>
      </c>
      <c r="B74" s="66" t="s">
        <v>62</v>
      </c>
      <c r="C74" s="66" t="s">
        <v>63</v>
      </c>
      <c r="D74" s="67">
        <v>1945.6254255747081</v>
      </c>
      <c r="E74" s="67">
        <v>1732.2883570515328</v>
      </c>
      <c r="F74" s="67">
        <v>2136.7126258898547</v>
      </c>
      <c r="G74" s="67">
        <v>1822.4210631111307</v>
      </c>
      <c r="H74" s="67">
        <v>1638.6308153025996</v>
      </c>
      <c r="I74" s="67">
        <v>2013.8596013691183</v>
      </c>
      <c r="J74" s="67">
        <v>1914</v>
      </c>
      <c r="K74" s="67">
        <v>1670</v>
      </c>
      <c r="L74" s="67">
        <v>2178</v>
      </c>
      <c r="M74" s="67">
        <v>1799</v>
      </c>
      <c r="N74" s="67">
        <v>1596</v>
      </c>
      <c r="O74" s="67">
        <v>1993</v>
      </c>
      <c r="P74" s="67">
        <v>1762</v>
      </c>
      <c r="Q74" s="67">
        <v>1548</v>
      </c>
      <c r="R74" s="67">
        <v>1974</v>
      </c>
      <c r="S74" s="67">
        <v>2052</v>
      </c>
      <c r="T74" s="67">
        <v>1809</v>
      </c>
      <c r="U74" s="67">
        <v>2401</v>
      </c>
      <c r="V74" s="67">
        <v>290</v>
      </c>
      <c r="W74" s="67">
        <v>-45</v>
      </c>
      <c r="X74" s="67">
        <v>693</v>
      </c>
      <c r="Y74" s="67" t="s">
        <v>423</v>
      </c>
    </row>
    <row r="75" spans="1:25" x14ac:dyDescent="0.45">
      <c r="A75" s="66" t="s">
        <v>298</v>
      </c>
      <c r="B75" s="66" t="s">
        <v>62</v>
      </c>
      <c r="C75" s="66" t="s">
        <v>64</v>
      </c>
      <c r="D75" s="67">
        <v>2406</v>
      </c>
      <c r="E75" s="67">
        <v>2257.6896195368658</v>
      </c>
      <c r="F75" s="67">
        <v>2634.1492453649662</v>
      </c>
      <c r="G75" s="67">
        <v>2126</v>
      </c>
      <c r="H75" s="67">
        <v>1985.2137540246272</v>
      </c>
      <c r="I75" s="67">
        <v>2379.5613223394339</v>
      </c>
      <c r="J75" s="67">
        <v>2234</v>
      </c>
      <c r="K75" s="67">
        <v>2062</v>
      </c>
      <c r="L75" s="67">
        <v>2505</v>
      </c>
      <c r="M75" s="67">
        <v>2517</v>
      </c>
      <c r="N75" s="67">
        <v>2263</v>
      </c>
      <c r="O75" s="67">
        <v>3028</v>
      </c>
      <c r="P75" s="67">
        <v>2748</v>
      </c>
      <c r="Q75" s="67">
        <v>2373</v>
      </c>
      <c r="R75" s="67">
        <v>3421</v>
      </c>
      <c r="S75" s="67">
        <v>2240</v>
      </c>
      <c r="T75" s="67">
        <v>1714</v>
      </c>
      <c r="U75" s="67">
        <v>2756</v>
      </c>
      <c r="V75" s="67">
        <v>-508</v>
      </c>
      <c r="W75" s="67">
        <v>-1341</v>
      </c>
      <c r="X75" s="67">
        <v>135</v>
      </c>
      <c r="Y75" s="67" t="s">
        <v>423</v>
      </c>
    </row>
    <row r="76" spans="1:25" x14ac:dyDescent="0.45">
      <c r="A76" s="66" t="s">
        <v>299</v>
      </c>
      <c r="B76" s="66" t="s">
        <v>62</v>
      </c>
      <c r="C76" s="66" t="s">
        <v>74</v>
      </c>
      <c r="D76" s="67">
        <v>1107</v>
      </c>
      <c r="E76" s="67">
        <v>987.63022641712689</v>
      </c>
      <c r="F76" s="67">
        <v>1273.6825406144314</v>
      </c>
      <c r="G76" s="67">
        <v>856.28669607958443</v>
      </c>
      <c r="H76" s="67">
        <v>616.80349360031312</v>
      </c>
      <c r="I76" s="67">
        <v>1077.3336812729344</v>
      </c>
      <c r="J76" s="67">
        <v>1086</v>
      </c>
      <c r="K76" s="67">
        <v>945</v>
      </c>
      <c r="L76" s="67">
        <v>1618</v>
      </c>
      <c r="M76" s="67">
        <v>1159</v>
      </c>
      <c r="N76" s="67">
        <v>1002</v>
      </c>
      <c r="O76" s="67">
        <v>1404</v>
      </c>
      <c r="P76" s="67">
        <v>1168</v>
      </c>
      <c r="Q76" s="67">
        <v>917</v>
      </c>
      <c r="R76" s="67">
        <v>1646</v>
      </c>
      <c r="S76" s="67">
        <v>1185</v>
      </c>
      <c r="T76" s="67">
        <v>996</v>
      </c>
      <c r="U76" s="67">
        <v>1477</v>
      </c>
      <c r="V76" s="67">
        <v>17</v>
      </c>
      <c r="W76" s="67">
        <v>-517</v>
      </c>
      <c r="X76" s="67">
        <v>403</v>
      </c>
      <c r="Y76" s="67" t="s">
        <v>423</v>
      </c>
    </row>
    <row r="77" spans="1:25" ht="28.5" x14ac:dyDescent="0.45">
      <c r="A77" s="69" t="s">
        <v>429</v>
      </c>
      <c r="B77" s="66" t="s">
        <v>62</v>
      </c>
      <c r="C77" s="69" t="s">
        <v>430</v>
      </c>
      <c r="D77" s="67">
        <v>3388.9934952886151</v>
      </c>
      <c r="E77" s="67">
        <v>2482.633974811602</v>
      </c>
      <c r="F77" s="67">
        <v>4241.8646727561536</v>
      </c>
      <c r="G77" s="67">
        <v>3116</v>
      </c>
      <c r="H77" s="67">
        <v>2857.7193521849586</v>
      </c>
      <c r="I77" s="67">
        <v>3581.6155989674298</v>
      </c>
      <c r="J77" s="67">
        <v>2998</v>
      </c>
      <c r="K77" s="67">
        <v>2634</v>
      </c>
      <c r="L77" s="67">
        <v>3808</v>
      </c>
      <c r="M77" s="67">
        <v>3228</v>
      </c>
      <c r="N77" s="67">
        <v>2384</v>
      </c>
      <c r="O77" s="67">
        <v>4087</v>
      </c>
      <c r="P77" s="67">
        <v>3284</v>
      </c>
      <c r="Q77" s="67">
        <v>2360</v>
      </c>
      <c r="R77" s="67">
        <v>4247</v>
      </c>
      <c r="S77" s="67">
        <v>3204</v>
      </c>
      <c r="T77" s="67">
        <v>2822</v>
      </c>
      <c r="U77" s="67">
        <v>3799</v>
      </c>
      <c r="V77" s="67">
        <v>-80</v>
      </c>
      <c r="W77" s="67">
        <v>-1093</v>
      </c>
      <c r="X77" s="67">
        <v>1006</v>
      </c>
      <c r="Y77" s="67"/>
    </row>
    <row r="78" spans="1:25" x14ac:dyDescent="0.45">
      <c r="A78" s="69" t="s">
        <v>301</v>
      </c>
      <c r="B78" s="69" t="s">
        <v>62</v>
      </c>
      <c r="C78" s="69" t="s">
        <v>78</v>
      </c>
      <c r="D78" s="67" t="s">
        <v>426</v>
      </c>
      <c r="E78" s="67" t="s">
        <v>426</v>
      </c>
      <c r="F78" s="67" t="s">
        <v>426</v>
      </c>
      <c r="G78" s="67">
        <v>1467.6473171288862</v>
      </c>
      <c r="H78" s="67">
        <v>983.31225758288281</v>
      </c>
      <c r="I78" s="67">
        <v>1951.9823766748896</v>
      </c>
      <c r="J78" s="67">
        <v>1345</v>
      </c>
      <c r="K78" s="67">
        <v>1180</v>
      </c>
      <c r="L78" s="67">
        <v>1706</v>
      </c>
      <c r="M78" s="67">
        <v>1472</v>
      </c>
      <c r="N78" s="67">
        <v>1088</v>
      </c>
      <c r="O78" s="67">
        <v>1865</v>
      </c>
      <c r="P78" s="67">
        <v>1482</v>
      </c>
      <c r="Q78" s="67">
        <v>1332</v>
      </c>
      <c r="R78" s="67">
        <v>1928</v>
      </c>
      <c r="S78" s="67">
        <v>1398</v>
      </c>
      <c r="T78" s="67">
        <v>1241</v>
      </c>
      <c r="U78" s="67">
        <v>1658</v>
      </c>
      <c r="V78" s="67">
        <v>-84</v>
      </c>
      <c r="W78" s="67">
        <v>-531</v>
      </c>
      <c r="X78" s="67">
        <v>400</v>
      </c>
      <c r="Y78" s="67"/>
    </row>
    <row r="79" spans="1:25" x14ac:dyDescent="0.45">
      <c r="A79" s="69" t="s">
        <v>302</v>
      </c>
      <c r="B79" s="69" t="s">
        <v>62</v>
      </c>
      <c r="C79" s="69" t="s">
        <v>79</v>
      </c>
      <c r="D79" s="67" t="s">
        <v>426</v>
      </c>
      <c r="E79" s="67" t="s">
        <v>426</v>
      </c>
      <c r="F79" s="67" t="s">
        <v>426</v>
      </c>
      <c r="G79" s="67">
        <v>1648.3526828711135</v>
      </c>
      <c r="H79" s="67">
        <v>1210.6143004312382</v>
      </c>
      <c r="I79" s="67">
        <v>2086.0910653109891</v>
      </c>
      <c r="J79" s="67">
        <v>1653</v>
      </c>
      <c r="K79" s="67">
        <v>1454</v>
      </c>
      <c r="L79" s="67">
        <v>2102</v>
      </c>
      <c r="M79" s="67">
        <v>1756</v>
      </c>
      <c r="N79" s="67">
        <v>1296</v>
      </c>
      <c r="O79" s="67">
        <v>2222</v>
      </c>
      <c r="P79" s="67">
        <v>1802</v>
      </c>
      <c r="Q79" s="67">
        <v>1289</v>
      </c>
      <c r="R79" s="67">
        <v>2319</v>
      </c>
      <c r="S79" s="67">
        <v>1806</v>
      </c>
      <c r="T79" s="67">
        <v>1581</v>
      </c>
      <c r="U79" s="67">
        <v>2141</v>
      </c>
      <c r="V79" s="67">
        <v>4</v>
      </c>
      <c r="W79" s="67">
        <v>-562</v>
      </c>
      <c r="X79" s="67">
        <v>606</v>
      </c>
      <c r="Y79" s="67"/>
    </row>
    <row r="80" spans="1:25" x14ac:dyDescent="0.45">
      <c r="A80" s="66" t="s">
        <v>304</v>
      </c>
      <c r="B80" s="66" t="s">
        <v>62</v>
      </c>
      <c r="C80" s="66" t="s">
        <v>86</v>
      </c>
      <c r="D80" s="67">
        <v>2599.2665522302273</v>
      </c>
      <c r="E80" s="67">
        <v>1985.4456816987804</v>
      </c>
      <c r="F80" s="67">
        <v>3263.5690695568337</v>
      </c>
      <c r="G80" s="67">
        <v>2386</v>
      </c>
      <c r="H80" s="67">
        <v>2203.1509650192143</v>
      </c>
      <c r="I80" s="67">
        <v>2686.1221808479336</v>
      </c>
      <c r="J80" s="67">
        <v>2572</v>
      </c>
      <c r="K80" s="67">
        <v>2358</v>
      </c>
      <c r="L80" s="67">
        <v>2907</v>
      </c>
      <c r="M80" s="67">
        <v>2647</v>
      </c>
      <c r="N80" s="67">
        <v>2434</v>
      </c>
      <c r="O80" s="67">
        <v>2980</v>
      </c>
      <c r="P80" s="67">
        <v>2744</v>
      </c>
      <c r="Q80" s="67">
        <v>2466</v>
      </c>
      <c r="R80" s="67">
        <v>3261</v>
      </c>
      <c r="S80" s="67">
        <v>2396</v>
      </c>
      <c r="T80" s="67">
        <v>2198</v>
      </c>
      <c r="U80" s="67">
        <v>2730</v>
      </c>
      <c r="V80" s="67">
        <v>-348</v>
      </c>
      <c r="W80" s="67">
        <v>-934</v>
      </c>
      <c r="X80" s="67">
        <v>87</v>
      </c>
      <c r="Y80" s="67" t="s">
        <v>423</v>
      </c>
    </row>
    <row r="81" spans="1:25" x14ac:dyDescent="0.45">
      <c r="A81" s="66" t="s">
        <v>305</v>
      </c>
      <c r="B81" s="66" t="s">
        <v>62</v>
      </c>
      <c r="C81" s="66" t="s">
        <v>104</v>
      </c>
      <c r="D81" s="67">
        <v>818</v>
      </c>
      <c r="E81" s="67">
        <v>711.48383684684632</v>
      </c>
      <c r="F81" s="67">
        <v>1025.9223872285656</v>
      </c>
      <c r="G81" s="67">
        <v>701</v>
      </c>
      <c r="H81" s="67">
        <v>595.76578812659579</v>
      </c>
      <c r="I81" s="67">
        <v>876.26987562615523</v>
      </c>
      <c r="J81" s="67">
        <v>564</v>
      </c>
      <c r="K81" s="67">
        <v>506</v>
      </c>
      <c r="L81" s="67">
        <v>757</v>
      </c>
      <c r="M81" s="67">
        <v>730</v>
      </c>
      <c r="N81" s="67">
        <v>623</v>
      </c>
      <c r="O81" s="67">
        <v>889</v>
      </c>
      <c r="P81" s="67">
        <v>699</v>
      </c>
      <c r="Q81" s="67">
        <v>595</v>
      </c>
      <c r="R81" s="67">
        <v>878</v>
      </c>
      <c r="S81" s="67">
        <v>654</v>
      </c>
      <c r="T81" s="67">
        <v>563</v>
      </c>
      <c r="U81" s="67">
        <v>791</v>
      </c>
      <c r="V81" s="67">
        <v>-45</v>
      </c>
      <c r="W81" s="67">
        <v>-244</v>
      </c>
      <c r="X81" s="67">
        <v>130</v>
      </c>
      <c r="Y81" s="67" t="s">
        <v>423</v>
      </c>
    </row>
    <row r="82" spans="1:25" x14ac:dyDescent="0.45">
      <c r="A82" s="66" t="s">
        <v>307</v>
      </c>
      <c r="B82" s="66" t="s">
        <v>62</v>
      </c>
      <c r="C82" s="66" t="s">
        <v>122</v>
      </c>
      <c r="D82" s="67">
        <v>1354</v>
      </c>
      <c r="E82" s="67">
        <v>1176.8273565914324</v>
      </c>
      <c r="F82" s="67">
        <v>1587.5866621882583</v>
      </c>
      <c r="G82" s="67">
        <v>923.40671831527141</v>
      </c>
      <c r="H82" s="67">
        <v>747.89786870781882</v>
      </c>
      <c r="I82" s="67">
        <v>1106.1748712914803</v>
      </c>
      <c r="J82" s="67">
        <v>960</v>
      </c>
      <c r="K82" s="67">
        <v>723</v>
      </c>
      <c r="L82" s="67">
        <v>1192</v>
      </c>
      <c r="M82" s="67">
        <v>960</v>
      </c>
      <c r="N82" s="67">
        <v>752</v>
      </c>
      <c r="O82" s="67">
        <v>1154</v>
      </c>
      <c r="P82" s="67">
        <v>1090</v>
      </c>
      <c r="Q82" s="67">
        <v>880</v>
      </c>
      <c r="R82" s="67">
        <v>1317</v>
      </c>
      <c r="S82" s="67">
        <v>1145</v>
      </c>
      <c r="T82" s="67">
        <v>853</v>
      </c>
      <c r="U82" s="67">
        <v>1421</v>
      </c>
      <c r="V82" s="67">
        <v>55</v>
      </c>
      <c r="W82" s="67">
        <v>-303</v>
      </c>
      <c r="X82" s="67">
        <v>398</v>
      </c>
      <c r="Y82" s="67" t="s">
        <v>423</v>
      </c>
    </row>
    <row r="83" spans="1:25" x14ac:dyDescent="0.45">
      <c r="A83" s="66" t="s">
        <v>308</v>
      </c>
      <c r="B83" s="66" t="s">
        <v>62</v>
      </c>
      <c r="C83" s="66" t="s">
        <v>124</v>
      </c>
      <c r="D83" s="67">
        <v>6523.3656100969538</v>
      </c>
      <c r="E83" s="67">
        <v>4955.380628344682</v>
      </c>
      <c r="F83" s="67">
        <v>8040.0666211091739</v>
      </c>
      <c r="G83" s="67">
        <v>6393.6691177334851</v>
      </c>
      <c r="H83" s="67">
        <v>4994.8336247321877</v>
      </c>
      <c r="I83" s="67">
        <v>7735.3481512045973</v>
      </c>
      <c r="J83" s="67">
        <v>6529</v>
      </c>
      <c r="K83" s="67">
        <v>4536</v>
      </c>
      <c r="L83" s="67">
        <v>8400</v>
      </c>
      <c r="M83" s="67">
        <v>6821</v>
      </c>
      <c r="N83" s="67">
        <v>5337</v>
      </c>
      <c r="O83" s="67">
        <v>8356</v>
      </c>
      <c r="P83" s="67">
        <v>6711</v>
      </c>
      <c r="Q83" s="67">
        <v>5126</v>
      </c>
      <c r="R83" s="67">
        <v>8342</v>
      </c>
      <c r="S83" s="67">
        <v>6812</v>
      </c>
      <c r="T83" s="67">
        <v>4780</v>
      </c>
      <c r="U83" s="67">
        <v>8760</v>
      </c>
      <c r="V83" s="67">
        <v>101</v>
      </c>
      <c r="W83" s="67">
        <v>-2726</v>
      </c>
      <c r="X83" s="67">
        <v>2774</v>
      </c>
      <c r="Y83" s="67" t="s">
        <v>423</v>
      </c>
    </row>
    <row r="84" spans="1:25" x14ac:dyDescent="0.45">
      <c r="A84" s="66" t="s">
        <v>309</v>
      </c>
      <c r="B84" s="66" t="s">
        <v>62</v>
      </c>
      <c r="C84" s="66" t="s">
        <v>130</v>
      </c>
      <c r="D84" s="67">
        <v>5430.9011335586474</v>
      </c>
      <c r="E84" s="67">
        <v>4801.6822203333695</v>
      </c>
      <c r="F84" s="67">
        <v>6114.1731073493011</v>
      </c>
      <c r="G84" s="67">
        <v>5406.6957058442513</v>
      </c>
      <c r="H84" s="67">
        <v>4769.2374098161599</v>
      </c>
      <c r="I84" s="67">
        <v>6045.6686176165622</v>
      </c>
      <c r="J84" s="67">
        <v>5327</v>
      </c>
      <c r="K84" s="67">
        <v>4402</v>
      </c>
      <c r="L84" s="67">
        <v>6201</v>
      </c>
      <c r="M84" s="67">
        <v>5146</v>
      </c>
      <c r="N84" s="67">
        <v>4445</v>
      </c>
      <c r="O84" s="67">
        <v>5879</v>
      </c>
      <c r="P84" s="67">
        <v>5257</v>
      </c>
      <c r="Q84" s="67">
        <v>4518</v>
      </c>
      <c r="R84" s="67">
        <v>5997</v>
      </c>
      <c r="S84" s="67">
        <v>5778</v>
      </c>
      <c r="T84" s="67">
        <v>4745</v>
      </c>
      <c r="U84" s="67">
        <v>6780</v>
      </c>
      <c r="V84" s="67">
        <v>521</v>
      </c>
      <c r="W84" s="67">
        <v>-702</v>
      </c>
      <c r="X84" s="67">
        <v>1759</v>
      </c>
      <c r="Y84" s="67" t="s">
        <v>423</v>
      </c>
    </row>
    <row r="85" spans="1:25" x14ac:dyDescent="0.45">
      <c r="A85" s="66" t="s">
        <v>310</v>
      </c>
      <c r="B85" s="66" t="s">
        <v>62</v>
      </c>
      <c r="C85" s="66" t="s">
        <v>132</v>
      </c>
      <c r="D85" s="67">
        <v>4847.743019061586</v>
      </c>
      <c r="E85" s="67">
        <v>4135.6225387098712</v>
      </c>
      <c r="F85" s="67">
        <v>5572.682827915798</v>
      </c>
      <c r="G85" s="67">
        <v>4708.7264554268331</v>
      </c>
      <c r="H85" s="67">
        <v>3982.9981793982856</v>
      </c>
      <c r="I85" s="67">
        <v>5440.8707219002981</v>
      </c>
      <c r="J85" s="67">
        <v>4349</v>
      </c>
      <c r="K85" s="67">
        <v>3488</v>
      </c>
      <c r="L85" s="67">
        <v>5190</v>
      </c>
      <c r="M85" s="67">
        <v>4329</v>
      </c>
      <c r="N85" s="67">
        <v>3582</v>
      </c>
      <c r="O85" s="67">
        <v>5064</v>
      </c>
      <c r="P85" s="67">
        <v>4314</v>
      </c>
      <c r="Q85" s="67">
        <v>3489</v>
      </c>
      <c r="R85" s="67">
        <v>5126</v>
      </c>
      <c r="S85" s="67">
        <v>4150</v>
      </c>
      <c r="T85" s="67">
        <v>2975</v>
      </c>
      <c r="U85" s="67">
        <v>5233</v>
      </c>
      <c r="V85" s="67">
        <v>-164</v>
      </c>
      <c r="W85" s="67">
        <v>-1620</v>
      </c>
      <c r="X85" s="67">
        <v>1200</v>
      </c>
      <c r="Y85" s="67" t="s">
        <v>423</v>
      </c>
    </row>
    <row r="86" spans="1:25" x14ac:dyDescent="0.45">
      <c r="A86" s="66" t="s">
        <v>311</v>
      </c>
      <c r="B86" s="66" t="s">
        <v>62</v>
      </c>
      <c r="C86" s="66" t="s">
        <v>149</v>
      </c>
      <c r="D86" s="67">
        <v>1537</v>
      </c>
      <c r="E86" s="67">
        <v>1393.6758197395632</v>
      </c>
      <c r="F86" s="67">
        <v>1824.3450264913267</v>
      </c>
      <c r="G86" s="67">
        <v>1249.7789485141</v>
      </c>
      <c r="H86" s="67">
        <v>971.31774496334185</v>
      </c>
      <c r="I86" s="67">
        <v>1521.1166193534939</v>
      </c>
      <c r="J86" s="67">
        <v>1392</v>
      </c>
      <c r="K86" s="67">
        <v>1019</v>
      </c>
      <c r="L86" s="67">
        <v>1759</v>
      </c>
      <c r="M86" s="67">
        <v>1782</v>
      </c>
      <c r="N86" s="67">
        <v>1570</v>
      </c>
      <c r="O86" s="67">
        <v>2121</v>
      </c>
      <c r="P86" s="67">
        <v>1662</v>
      </c>
      <c r="Q86" s="67">
        <v>1450</v>
      </c>
      <c r="R86" s="67">
        <v>1999</v>
      </c>
      <c r="S86" s="67">
        <v>1401</v>
      </c>
      <c r="T86" s="67">
        <v>958</v>
      </c>
      <c r="U86" s="67">
        <v>1834</v>
      </c>
      <c r="V86" s="67">
        <v>-261</v>
      </c>
      <c r="W86" s="67">
        <v>-798</v>
      </c>
      <c r="X86" s="67">
        <v>188</v>
      </c>
      <c r="Y86" s="67" t="s">
        <v>423</v>
      </c>
    </row>
    <row r="87" spans="1:25" x14ac:dyDescent="0.45">
      <c r="A87" s="66" t="s">
        <v>312</v>
      </c>
      <c r="B87" s="66" t="s">
        <v>62</v>
      </c>
      <c r="C87" s="66" t="s">
        <v>159</v>
      </c>
      <c r="D87" s="67">
        <v>1683.167899976592</v>
      </c>
      <c r="E87" s="67">
        <v>1417.5233510807832</v>
      </c>
      <c r="F87" s="67">
        <v>1981.5886888409591</v>
      </c>
      <c r="G87" s="67">
        <v>1447.7440861327602</v>
      </c>
      <c r="H87" s="67">
        <v>1162.9338832176143</v>
      </c>
      <c r="I87" s="67">
        <v>1714.5028054231254</v>
      </c>
      <c r="J87" s="67">
        <v>1549</v>
      </c>
      <c r="K87" s="67">
        <v>1387</v>
      </c>
      <c r="L87" s="67">
        <v>1931</v>
      </c>
      <c r="M87" s="67">
        <v>1557</v>
      </c>
      <c r="N87" s="67">
        <v>1270</v>
      </c>
      <c r="O87" s="67">
        <v>1823</v>
      </c>
      <c r="P87" s="67">
        <v>1830</v>
      </c>
      <c r="Q87" s="67">
        <v>1559</v>
      </c>
      <c r="R87" s="67">
        <v>2456</v>
      </c>
      <c r="S87" s="67">
        <v>1900</v>
      </c>
      <c r="T87" s="67">
        <v>1631</v>
      </c>
      <c r="U87" s="67">
        <v>2501</v>
      </c>
      <c r="V87" s="67">
        <v>70</v>
      </c>
      <c r="W87" s="67">
        <v>-596</v>
      </c>
      <c r="X87" s="67">
        <v>672</v>
      </c>
      <c r="Y87" s="67" t="s">
        <v>423</v>
      </c>
    </row>
    <row r="88" spans="1:25" x14ac:dyDescent="0.45">
      <c r="A88" s="66" t="s">
        <v>313</v>
      </c>
      <c r="B88" s="66" t="s">
        <v>62</v>
      </c>
      <c r="C88" s="66" t="s">
        <v>162</v>
      </c>
      <c r="D88" s="67">
        <v>1745</v>
      </c>
      <c r="E88" s="67">
        <v>1590.1826935553258</v>
      </c>
      <c r="F88" s="67">
        <v>2040.3205925566299</v>
      </c>
      <c r="G88" s="67">
        <v>1562</v>
      </c>
      <c r="H88" s="67">
        <v>1399.5873386828423</v>
      </c>
      <c r="I88" s="67">
        <v>1790.6422825434322</v>
      </c>
      <c r="J88" s="67">
        <v>1605</v>
      </c>
      <c r="K88" s="67">
        <v>1413</v>
      </c>
      <c r="L88" s="67">
        <v>2296</v>
      </c>
      <c r="M88" s="67">
        <v>1377</v>
      </c>
      <c r="N88" s="67">
        <v>1053</v>
      </c>
      <c r="O88" s="67">
        <v>1725</v>
      </c>
      <c r="P88" s="67">
        <v>1399</v>
      </c>
      <c r="Q88" s="67">
        <v>1013</v>
      </c>
      <c r="R88" s="67">
        <v>1756</v>
      </c>
      <c r="S88" s="67">
        <v>2040</v>
      </c>
      <c r="T88" s="67">
        <v>1713</v>
      </c>
      <c r="U88" s="67">
        <v>2579</v>
      </c>
      <c r="V88" s="67">
        <v>641</v>
      </c>
      <c r="W88" s="67">
        <v>158</v>
      </c>
      <c r="X88" s="67">
        <v>1253</v>
      </c>
      <c r="Y88" s="67" t="s">
        <v>427</v>
      </c>
    </row>
    <row r="89" spans="1:25" x14ac:dyDescent="0.45">
      <c r="A89" s="66" t="s">
        <v>314</v>
      </c>
      <c r="B89" s="66" t="s">
        <v>62</v>
      </c>
      <c r="C89" s="66" t="s">
        <v>164</v>
      </c>
      <c r="D89" s="67">
        <v>1915.1350170973319</v>
      </c>
      <c r="E89" s="67">
        <v>1569.9907938838021</v>
      </c>
      <c r="F89" s="67">
        <v>2312.8647268167351</v>
      </c>
      <c r="G89" s="67">
        <v>1894.9769981159191</v>
      </c>
      <c r="H89" s="67">
        <v>1538.4776050930623</v>
      </c>
      <c r="I89" s="67">
        <v>2224.7895024275413</v>
      </c>
      <c r="J89" s="67">
        <v>1780</v>
      </c>
      <c r="K89" s="67">
        <v>1374</v>
      </c>
      <c r="L89" s="67">
        <v>2209</v>
      </c>
      <c r="M89" s="67">
        <v>1785</v>
      </c>
      <c r="N89" s="67">
        <v>1438</v>
      </c>
      <c r="O89" s="67">
        <v>2130</v>
      </c>
      <c r="P89" s="67">
        <v>1686</v>
      </c>
      <c r="Q89" s="67">
        <v>1536</v>
      </c>
      <c r="R89" s="67">
        <v>1978</v>
      </c>
      <c r="S89" s="67">
        <v>1952</v>
      </c>
      <c r="T89" s="67">
        <v>1758</v>
      </c>
      <c r="U89" s="67">
        <v>2430</v>
      </c>
      <c r="V89" s="67">
        <v>266</v>
      </c>
      <c r="W89" s="67">
        <v>-73</v>
      </c>
      <c r="X89" s="67">
        <v>722</v>
      </c>
      <c r="Y89" s="67" t="s">
        <v>423</v>
      </c>
    </row>
    <row r="90" spans="1:25" x14ac:dyDescent="0.45">
      <c r="A90" s="66" t="s">
        <v>315</v>
      </c>
      <c r="B90" s="66" t="s">
        <v>62</v>
      </c>
      <c r="C90" s="66" t="s">
        <v>175</v>
      </c>
      <c r="D90" s="67">
        <v>1150</v>
      </c>
      <c r="E90" s="67">
        <v>1073.4380156015829</v>
      </c>
      <c r="F90" s="67">
        <v>1321.3243665255543</v>
      </c>
      <c r="G90" s="67">
        <v>1232</v>
      </c>
      <c r="H90" s="67">
        <v>1090.7192416715955</v>
      </c>
      <c r="I90" s="67">
        <v>1452.6630575853585</v>
      </c>
      <c r="J90" s="67">
        <v>1532</v>
      </c>
      <c r="K90" s="67">
        <v>1342</v>
      </c>
      <c r="L90" s="67">
        <v>1855</v>
      </c>
      <c r="M90" s="67">
        <v>1256</v>
      </c>
      <c r="N90" s="67">
        <v>1126</v>
      </c>
      <c r="O90" s="67">
        <v>1462</v>
      </c>
      <c r="P90" s="67">
        <v>1386</v>
      </c>
      <c r="Q90" s="67">
        <v>1209</v>
      </c>
      <c r="R90" s="67">
        <v>1631</v>
      </c>
      <c r="S90" s="67">
        <v>1332</v>
      </c>
      <c r="T90" s="67">
        <v>1009</v>
      </c>
      <c r="U90" s="67">
        <v>1643</v>
      </c>
      <c r="V90" s="67">
        <v>-54</v>
      </c>
      <c r="W90" s="67">
        <v>-461</v>
      </c>
      <c r="X90" s="67">
        <v>311</v>
      </c>
      <c r="Y90" s="67" t="s">
        <v>423</v>
      </c>
    </row>
    <row r="91" spans="1:25" x14ac:dyDescent="0.45">
      <c r="A91" s="66" t="s">
        <v>316</v>
      </c>
      <c r="B91" s="66" t="s">
        <v>62</v>
      </c>
      <c r="C91" s="66" t="s">
        <v>177</v>
      </c>
      <c r="D91" s="67">
        <v>1489</v>
      </c>
      <c r="E91" s="67">
        <v>1320.5083412048095</v>
      </c>
      <c r="F91" s="67">
        <v>1774.1178435207771</v>
      </c>
      <c r="G91" s="67">
        <v>1251</v>
      </c>
      <c r="H91" s="67">
        <v>1113.3175638741893</v>
      </c>
      <c r="I91" s="67">
        <v>1535.2188949239762</v>
      </c>
      <c r="J91" s="67">
        <v>1504</v>
      </c>
      <c r="K91" s="67">
        <v>1265</v>
      </c>
      <c r="L91" s="67">
        <v>1896</v>
      </c>
      <c r="M91" s="67">
        <v>1296</v>
      </c>
      <c r="N91" s="67">
        <v>1123</v>
      </c>
      <c r="O91" s="67">
        <v>1625</v>
      </c>
      <c r="P91" s="67">
        <v>1518</v>
      </c>
      <c r="Q91" s="67">
        <v>1307</v>
      </c>
      <c r="R91" s="67">
        <v>2033</v>
      </c>
      <c r="S91" s="67">
        <v>1383</v>
      </c>
      <c r="T91" s="67">
        <v>811</v>
      </c>
      <c r="U91" s="67">
        <v>1936</v>
      </c>
      <c r="V91" s="67">
        <v>-135</v>
      </c>
      <c r="W91" s="67">
        <v>-976</v>
      </c>
      <c r="X91" s="67">
        <v>438</v>
      </c>
      <c r="Y91" s="67" t="s">
        <v>423</v>
      </c>
    </row>
    <row r="92" spans="1:25" x14ac:dyDescent="0.45">
      <c r="A92" s="66" t="s">
        <v>317</v>
      </c>
      <c r="B92" s="66" t="s">
        <v>62</v>
      </c>
      <c r="C92" s="66" t="s">
        <v>185</v>
      </c>
      <c r="D92" s="67">
        <v>1436</v>
      </c>
      <c r="E92" s="67">
        <v>1315.7410574151638</v>
      </c>
      <c r="F92" s="67">
        <v>1697.2415566165355</v>
      </c>
      <c r="G92" s="67">
        <v>1439.0534030154131</v>
      </c>
      <c r="H92" s="67">
        <v>1155.880154176818</v>
      </c>
      <c r="I92" s="67">
        <v>1707.7704120898643</v>
      </c>
      <c r="J92" s="67">
        <v>1417</v>
      </c>
      <c r="K92" s="67">
        <v>1281</v>
      </c>
      <c r="L92" s="67">
        <v>1757</v>
      </c>
      <c r="M92" s="67">
        <v>1622</v>
      </c>
      <c r="N92" s="67">
        <v>1321</v>
      </c>
      <c r="O92" s="67">
        <v>1899</v>
      </c>
      <c r="P92" s="67">
        <v>1396</v>
      </c>
      <c r="Q92" s="67">
        <v>1250</v>
      </c>
      <c r="R92" s="67">
        <v>2003</v>
      </c>
      <c r="S92" s="67">
        <v>1509</v>
      </c>
      <c r="T92" s="67">
        <v>1083</v>
      </c>
      <c r="U92" s="67">
        <v>1936</v>
      </c>
      <c r="V92" s="67">
        <v>113</v>
      </c>
      <c r="W92" s="67">
        <v>-618</v>
      </c>
      <c r="X92" s="67">
        <v>528</v>
      </c>
      <c r="Y92" s="67" t="s">
        <v>423</v>
      </c>
    </row>
    <row r="93" spans="1:25" x14ac:dyDescent="0.45">
      <c r="A93" s="66" t="s">
        <v>318</v>
      </c>
      <c r="B93" s="66" t="s">
        <v>62</v>
      </c>
      <c r="C93" s="66" t="s">
        <v>190</v>
      </c>
      <c r="D93" s="67">
        <v>883</v>
      </c>
      <c r="E93" s="67">
        <v>755.03754774890308</v>
      </c>
      <c r="F93" s="67">
        <v>1124.0327741598094</v>
      </c>
      <c r="G93" s="67">
        <v>821</v>
      </c>
      <c r="H93" s="67">
        <v>678.85585148498797</v>
      </c>
      <c r="I93" s="67">
        <v>1093.5252648609278</v>
      </c>
      <c r="J93" s="67">
        <v>1023</v>
      </c>
      <c r="K93" s="67">
        <v>799</v>
      </c>
      <c r="L93" s="67">
        <v>1496</v>
      </c>
      <c r="M93" s="67">
        <v>821</v>
      </c>
      <c r="N93" s="67">
        <v>517</v>
      </c>
      <c r="O93" s="67">
        <v>1111</v>
      </c>
      <c r="P93" s="67">
        <v>858</v>
      </c>
      <c r="Q93" s="67">
        <v>512</v>
      </c>
      <c r="R93" s="67">
        <v>1174</v>
      </c>
      <c r="S93" s="67">
        <v>857</v>
      </c>
      <c r="T93" s="67">
        <v>443</v>
      </c>
      <c r="U93" s="67">
        <v>1279</v>
      </c>
      <c r="V93" s="67">
        <v>-1</v>
      </c>
      <c r="W93" s="67">
        <v>-552</v>
      </c>
      <c r="X93" s="67">
        <v>550</v>
      </c>
      <c r="Y93" s="67" t="s">
        <v>423</v>
      </c>
    </row>
    <row r="94" spans="1:25" x14ac:dyDescent="0.45">
      <c r="A94" s="66" t="s">
        <v>319</v>
      </c>
      <c r="B94" s="66" t="s">
        <v>62</v>
      </c>
      <c r="C94" s="66" t="s">
        <v>195</v>
      </c>
      <c r="D94" s="67">
        <v>967</v>
      </c>
      <c r="E94" s="67">
        <v>853.32797460597749</v>
      </c>
      <c r="F94" s="67">
        <v>1125.6425939140543</v>
      </c>
      <c r="G94" s="67">
        <v>821</v>
      </c>
      <c r="H94" s="67">
        <v>712.89550992707552</v>
      </c>
      <c r="I94" s="67">
        <v>1018.1052229160736</v>
      </c>
      <c r="J94" s="67">
        <v>890</v>
      </c>
      <c r="K94" s="67">
        <v>575</v>
      </c>
      <c r="L94" s="67">
        <v>1221</v>
      </c>
      <c r="M94" s="67">
        <v>1167</v>
      </c>
      <c r="N94" s="67">
        <v>913</v>
      </c>
      <c r="O94" s="67">
        <v>2014</v>
      </c>
      <c r="P94" s="67">
        <v>947</v>
      </c>
      <c r="Q94" s="67">
        <v>814</v>
      </c>
      <c r="R94" s="67">
        <v>1142</v>
      </c>
      <c r="S94" s="67">
        <v>1029</v>
      </c>
      <c r="T94" s="67">
        <v>824</v>
      </c>
      <c r="U94" s="67">
        <v>1802</v>
      </c>
      <c r="V94" s="67">
        <v>82</v>
      </c>
      <c r="W94" s="67">
        <v>-210</v>
      </c>
      <c r="X94" s="67">
        <v>858</v>
      </c>
      <c r="Y94" s="67" t="s">
        <v>423</v>
      </c>
    </row>
    <row r="95" spans="1:25" x14ac:dyDescent="0.45">
      <c r="A95" s="66" t="s">
        <v>320</v>
      </c>
      <c r="B95" s="66" t="s">
        <v>62</v>
      </c>
      <c r="C95" s="66" t="s">
        <v>200</v>
      </c>
      <c r="D95" s="67">
        <v>1844</v>
      </c>
      <c r="E95" s="67">
        <v>1723.7637091640677</v>
      </c>
      <c r="F95" s="67">
        <v>2027.2261127118888</v>
      </c>
      <c r="G95" s="67">
        <v>1869.239594482224</v>
      </c>
      <c r="H95" s="67">
        <v>1472.0960029501639</v>
      </c>
      <c r="I95" s="67">
        <v>2285.25039249662</v>
      </c>
      <c r="J95" s="67">
        <v>1909</v>
      </c>
      <c r="K95" s="67">
        <v>1764</v>
      </c>
      <c r="L95" s="67">
        <v>2165</v>
      </c>
      <c r="M95" s="67">
        <v>1993</v>
      </c>
      <c r="N95" s="67">
        <v>1583</v>
      </c>
      <c r="O95" s="67">
        <v>2394</v>
      </c>
      <c r="P95" s="67">
        <v>2155</v>
      </c>
      <c r="Q95" s="67">
        <v>1665</v>
      </c>
      <c r="R95" s="67">
        <v>2629</v>
      </c>
      <c r="S95" s="67">
        <v>1974</v>
      </c>
      <c r="T95" s="67">
        <v>1394</v>
      </c>
      <c r="U95" s="67">
        <v>2546</v>
      </c>
      <c r="V95" s="67">
        <v>-181</v>
      </c>
      <c r="W95" s="67">
        <v>-948</v>
      </c>
      <c r="X95" s="67">
        <v>546</v>
      </c>
      <c r="Y95" s="67" t="s">
        <v>423</v>
      </c>
    </row>
    <row r="96" spans="1:25" x14ac:dyDescent="0.45">
      <c r="A96" s="66" t="s">
        <v>321</v>
      </c>
      <c r="B96" s="66" t="s">
        <v>62</v>
      </c>
      <c r="C96" s="66" t="s">
        <v>203</v>
      </c>
      <c r="D96" s="67">
        <v>3059</v>
      </c>
      <c r="E96" s="67">
        <v>2859.4906686185718</v>
      </c>
      <c r="F96" s="67">
        <v>3452.1133943880263</v>
      </c>
      <c r="G96" s="67">
        <v>2892</v>
      </c>
      <c r="H96" s="67">
        <v>2671.280419009669</v>
      </c>
      <c r="I96" s="67">
        <v>3197.4476283439903</v>
      </c>
      <c r="J96" s="67">
        <v>2655</v>
      </c>
      <c r="K96" s="67">
        <v>2484</v>
      </c>
      <c r="L96" s="67">
        <v>3081</v>
      </c>
      <c r="M96" s="67">
        <v>2853</v>
      </c>
      <c r="N96" s="67">
        <v>2648</v>
      </c>
      <c r="O96" s="67">
        <v>3229</v>
      </c>
      <c r="P96" s="67">
        <v>2837</v>
      </c>
      <c r="Q96" s="67">
        <v>2565</v>
      </c>
      <c r="R96" s="67">
        <v>3404</v>
      </c>
      <c r="S96" s="67">
        <v>3090</v>
      </c>
      <c r="T96" s="67">
        <v>2508</v>
      </c>
      <c r="U96" s="67">
        <v>3659</v>
      </c>
      <c r="V96" s="67">
        <v>253</v>
      </c>
      <c r="W96" s="67">
        <v>-468</v>
      </c>
      <c r="X96" s="67">
        <v>819</v>
      </c>
      <c r="Y96" s="67" t="s">
        <v>423</v>
      </c>
    </row>
    <row r="97" spans="1:25" x14ac:dyDescent="0.45">
      <c r="A97" s="66" t="s">
        <v>323</v>
      </c>
      <c r="B97" s="66" t="s">
        <v>67</v>
      </c>
      <c r="C97" s="66" t="s">
        <v>66</v>
      </c>
      <c r="D97" s="67">
        <v>305</v>
      </c>
      <c r="E97" s="67">
        <v>251.31416324883719</v>
      </c>
      <c r="F97" s="67">
        <v>436.70480892564052</v>
      </c>
      <c r="G97" s="67">
        <v>227</v>
      </c>
      <c r="H97" s="67">
        <v>181.72867148614353</v>
      </c>
      <c r="I97" s="67">
        <v>331.53452861134502</v>
      </c>
      <c r="J97" s="67">
        <v>283</v>
      </c>
      <c r="K97" s="67">
        <v>224</v>
      </c>
      <c r="L97" s="67">
        <v>384</v>
      </c>
      <c r="M97" s="67">
        <v>358</v>
      </c>
      <c r="N97" s="67">
        <v>275</v>
      </c>
      <c r="O97" s="67">
        <v>498</v>
      </c>
      <c r="P97" s="67">
        <v>372</v>
      </c>
      <c r="Q97" s="67">
        <v>183</v>
      </c>
      <c r="R97" s="67">
        <v>544</v>
      </c>
      <c r="S97" s="67">
        <v>365</v>
      </c>
      <c r="T97" s="67">
        <v>151</v>
      </c>
      <c r="U97" s="67">
        <v>594</v>
      </c>
      <c r="V97" s="67">
        <v>-7</v>
      </c>
      <c r="W97" s="67">
        <v>-300</v>
      </c>
      <c r="X97" s="67">
        <v>280</v>
      </c>
      <c r="Y97" s="67" t="s">
        <v>423</v>
      </c>
    </row>
    <row r="98" spans="1:25" x14ac:dyDescent="0.45">
      <c r="A98" s="66" t="s">
        <v>325</v>
      </c>
      <c r="B98" s="66" t="s">
        <v>67</v>
      </c>
      <c r="C98" s="66" t="s">
        <v>70</v>
      </c>
      <c r="D98" s="67">
        <v>2290</v>
      </c>
      <c r="E98" s="67">
        <v>2034.9571558513876</v>
      </c>
      <c r="F98" s="67">
        <v>2840.9690760265817</v>
      </c>
      <c r="G98" s="67">
        <v>2029.3893989395124</v>
      </c>
      <c r="H98" s="67">
        <v>1630.4430070246422</v>
      </c>
      <c r="I98" s="67">
        <v>2407.9423119222097</v>
      </c>
      <c r="J98" s="67">
        <v>2334</v>
      </c>
      <c r="K98" s="67">
        <v>2083</v>
      </c>
      <c r="L98" s="67">
        <v>2701</v>
      </c>
      <c r="M98" s="67">
        <v>2175</v>
      </c>
      <c r="N98" s="67">
        <v>1800</v>
      </c>
      <c r="O98" s="67">
        <v>2580</v>
      </c>
      <c r="P98" s="67">
        <v>2128</v>
      </c>
      <c r="Q98" s="67">
        <v>1889</v>
      </c>
      <c r="R98" s="67">
        <v>2489</v>
      </c>
      <c r="S98" s="67">
        <v>2065</v>
      </c>
      <c r="T98" s="67">
        <v>1846</v>
      </c>
      <c r="U98" s="67">
        <v>2503</v>
      </c>
      <c r="V98" s="67">
        <v>-63</v>
      </c>
      <c r="W98" s="67">
        <v>-422</v>
      </c>
      <c r="X98" s="67">
        <v>444</v>
      </c>
      <c r="Y98" s="67" t="s">
        <v>423</v>
      </c>
    </row>
    <row r="99" spans="1:25" x14ac:dyDescent="0.45">
      <c r="A99" s="66" t="s">
        <v>326</v>
      </c>
      <c r="B99" s="66" t="s">
        <v>67</v>
      </c>
      <c r="C99" s="66" t="s">
        <v>73</v>
      </c>
      <c r="D99" s="67">
        <v>1666</v>
      </c>
      <c r="E99" s="67">
        <v>1474.5730076888196</v>
      </c>
      <c r="F99" s="67">
        <v>1984.2991714242853</v>
      </c>
      <c r="G99" s="67">
        <v>1568</v>
      </c>
      <c r="H99" s="67">
        <v>1368.4080873282812</v>
      </c>
      <c r="I99" s="67">
        <v>1830.4504348910441</v>
      </c>
      <c r="J99" s="67">
        <v>1455</v>
      </c>
      <c r="K99" s="67">
        <v>1280</v>
      </c>
      <c r="L99" s="67">
        <v>1804</v>
      </c>
      <c r="M99" s="67">
        <v>1675</v>
      </c>
      <c r="N99" s="67">
        <v>936</v>
      </c>
      <c r="O99" s="67">
        <v>2352</v>
      </c>
      <c r="P99" s="67">
        <v>1647</v>
      </c>
      <c r="Q99" s="67">
        <v>940</v>
      </c>
      <c r="R99" s="67">
        <v>2339</v>
      </c>
      <c r="S99" s="67">
        <v>1482</v>
      </c>
      <c r="T99" s="67">
        <v>1258</v>
      </c>
      <c r="U99" s="67">
        <v>1822</v>
      </c>
      <c r="V99" s="67">
        <v>-165</v>
      </c>
      <c r="W99" s="67">
        <v>-921</v>
      </c>
      <c r="X99" s="67">
        <v>673</v>
      </c>
      <c r="Y99" s="67" t="s">
        <v>423</v>
      </c>
    </row>
    <row r="100" spans="1:25" x14ac:dyDescent="0.45">
      <c r="A100" s="66" t="s">
        <v>327</v>
      </c>
      <c r="B100" s="66" t="s">
        <v>67</v>
      </c>
      <c r="C100" s="66" t="s">
        <v>97</v>
      </c>
      <c r="D100" s="67">
        <v>2264</v>
      </c>
      <c r="E100" s="67">
        <v>2007.2090319077308</v>
      </c>
      <c r="F100" s="67">
        <v>2825.8786422903622</v>
      </c>
      <c r="G100" s="67">
        <v>2152</v>
      </c>
      <c r="H100" s="67">
        <v>1849.5095007711084</v>
      </c>
      <c r="I100" s="67">
        <v>2641.1078210808705</v>
      </c>
      <c r="J100" s="67">
        <v>1939</v>
      </c>
      <c r="K100" s="67">
        <v>1729</v>
      </c>
      <c r="L100" s="67">
        <v>2366</v>
      </c>
      <c r="M100" s="67">
        <v>1973</v>
      </c>
      <c r="N100" s="67">
        <v>1761</v>
      </c>
      <c r="O100" s="67">
        <v>2449</v>
      </c>
      <c r="P100" s="67">
        <v>2296</v>
      </c>
      <c r="Q100" s="67">
        <v>1547</v>
      </c>
      <c r="R100" s="67">
        <v>2980</v>
      </c>
      <c r="S100" s="67">
        <v>2140</v>
      </c>
      <c r="T100" s="67">
        <v>1849</v>
      </c>
      <c r="U100" s="67">
        <v>2943</v>
      </c>
      <c r="V100" s="67">
        <v>-156</v>
      </c>
      <c r="W100" s="67">
        <v>-954</v>
      </c>
      <c r="X100" s="67">
        <v>909</v>
      </c>
      <c r="Y100" s="67" t="s">
        <v>423</v>
      </c>
    </row>
    <row r="101" spans="1:25" x14ac:dyDescent="0.45">
      <c r="A101" s="66" t="s">
        <v>329</v>
      </c>
      <c r="B101" s="66" t="s">
        <v>67</v>
      </c>
      <c r="C101" s="66" t="s">
        <v>106</v>
      </c>
      <c r="D101" s="67">
        <v>4088.4502007730348</v>
      </c>
      <c r="E101" s="67">
        <v>2344.1434699446722</v>
      </c>
      <c r="F101" s="67">
        <v>5815.4550335840222</v>
      </c>
      <c r="G101" s="67">
        <v>4042.5753872964287</v>
      </c>
      <c r="H101" s="67">
        <v>2400.1717981012539</v>
      </c>
      <c r="I101" s="67">
        <v>5562.3757289515224</v>
      </c>
      <c r="J101" s="67">
        <v>3430</v>
      </c>
      <c r="K101" s="67">
        <v>3150</v>
      </c>
      <c r="L101" s="67">
        <v>3800</v>
      </c>
      <c r="M101" s="67">
        <v>3869</v>
      </c>
      <c r="N101" s="67">
        <v>2088</v>
      </c>
      <c r="O101" s="67">
        <v>5524</v>
      </c>
      <c r="P101" s="67">
        <v>3215</v>
      </c>
      <c r="Q101" s="67">
        <v>2955</v>
      </c>
      <c r="R101" s="67">
        <v>3633</v>
      </c>
      <c r="S101" s="67">
        <v>3434</v>
      </c>
      <c r="T101" s="67">
        <v>3149</v>
      </c>
      <c r="U101" s="67">
        <v>3916</v>
      </c>
      <c r="V101" s="67">
        <v>219</v>
      </c>
      <c r="W101" s="67">
        <v>-289</v>
      </c>
      <c r="X101" s="67">
        <v>765</v>
      </c>
      <c r="Y101" s="67" t="s">
        <v>423</v>
      </c>
    </row>
    <row r="102" spans="1:25" x14ac:dyDescent="0.45">
      <c r="A102" s="66" t="s">
        <v>330</v>
      </c>
      <c r="B102" s="66" t="s">
        <v>67</v>
      </c>
      <c r="C102" s="66" t="s">
        <v>115</v>
      </c>
      <c r="D102" s="67">
        <v>697</v>
      </c>
      <c r="E102" s="67">
        <v>568.75339332291185</v>
      </c>
      <c r="F102" s="67">
        <v>913.06826813473947</v>
      </c>
      <c r="G102" s="67">
        <v>574</v>
      </c>
      <c r="H102" s="67">
        <v>463.81729765451632</v>
      </c>
      <c r="I102" s="67">
        <v>781.72962733574229</v>
      </c>
      <c r="J102" s="67">
        <v>607</v>
      </c>
      <c r="K102" s="67">
        <v>489</v>
      </c>
      <c r="L102" s="67">
        <v>1513</v>
      </c>
      <c r="M102" s="67">
        <v>569</v>
      </c>
      <c r="N102" s="67">
        <v>450</v>
      </c>
      <c r="O102" s="67">
        <v>769</v>
      </c>
      <c r="P102" s="67">
        <v>544</v>
      </c>
      <c r="Q102" s="67">
        <v>352</v>
      </c>
      <c r="R102" s="67">
        <v>733</v>
      </c>
      <c r="S102" s="67">
        <v>615</v>
      </c>
      <c r="T102" s="67">
        <v>479</v>
      </c>
      <c r="U102" s="67">
        <v>1246</v>
      </c>
      <c r="V102" s="67">
        <v>71</v>
      </c>
      <c r="W102" s="67">
        <v>-137</v>
      </c>
      <c r="X102" s="67">
        <v>734</v>
      </c>
      <c r="Y102" s="67" t="s">
        <v>423</v>
      </c>
    </row>
    <row r="103" spans="1:25" x14ac:dyDescent="0.45">
      <c r="A103" s="66" t="s">
        <v>332</v>
      </c>
      <c r="B103" s="66" t="s">
        <v>67</v>
      </c>
      <c r="C103" s="66" t="s">
        <v>118</v>
      </c>
      <c r="D103" s="67">
        <v>4617</v>
      </c>
      <c r="E103" s="67">
        <v>4392.8071562428604</v>
      </c>
      <c r="F103" s="67">
        <v>4947.7990331251485</v>
      </c>
      <c r="G103" s="67">
        <v>5028</v>
      </c>
      <c r="H103" s="67">
        <v>4557.6611907656252</v>
      </c>
      <c r="I103" s="67">
        <v>5851.4833962558278</v>
      </c>
      <c r="J103" s="67">
        <v>4174</v>
      </c>
      <c r="K103" s="67">
        <v>2536</v>
      </c>
      <c r="L103" s="67">
        <v>6569</v>
      </c>
      <c r="M103" s="67">
        <v>4409</v>
      </c>
      <c r="N103" s="67">
        <v>4116</v>
      </c>
      <c r="O103" s="67">
        <v>4847</v>
      </c>
      <c r="P103" s="67">
        <v>5198</v>
      </c>
      <c r="Q103" s="67">
        <v>3163</v>
      </c>
      <c r="R103" s="67">
        <v>7156</v>
      </c>
      <c r="S103" s="67">
        <v>5647</v>
      </c>
      <c r="T103" s="67">
        <v>2993</v>
      </c>
      <c r="U103" s="67">
        <v>8493</v>
      </c>
      <c r="V103" s="67">
        <v>449</v>
      </c>
      <c r="W103" s="67">
        <v>-2962</v>
      </c>
      <c r="X103" s="67">
        <v>4197</v>
      </c>
      <c r="Y103" s="67" t="s">
        <v>423</v>
      </c>
    </row>
    <row r="104" spans="1:25" x14ac:dyDescent="0.45">
      <c r="A104" s="66" t="s">
        <v>333</v>
      </c>
      <c r="B104" s="66" t="s">
        <v>67</v>
      </c>
      <c r="C104" s="66" t="s">
        <v>133</v>
      </c>
      <c r="D104" s="67">
        <v>1467</v>
      </c>
      <c r="E104" s="67">
        <v>1305.6573847552002</v>
      </c>
      <c r="F104" s="67">
        <v>1713.7260251841424</v>
      </c>
      <c r="G104" s="67">
        <v>1291</v>
      </c>
      <c r="H104" s="67">
        <v>1155.2625441132677</v>
      </c>
      <c r="I104" s="67">
        <v>1508.8675761701786</v>
      </c>
      <c r="J104" s="67">
        <v>1138</v>
      </c>
      <c r="K104" s="67">
        <v>765</v>
      </c>
      <c r="L104" s="67">
        <v>1579</v>
      </c>
      <c r="M104" s="67">
        <v>1240</v>
      </c>
      <c r="N104" s="67">
        <v>866</v>
      </c>
      <c r="O104" s="67">
        <v>1608</v>
      </c>
      <c r="P104" s="67">
        <v>1259</v>
      </c>
      <c r="Q104" s="67">
        <v>831</v>
      </c>
      <c r="R104" s="67">
        <v>1648</v>
      </c>
      <c r="S104" s="67">
        <v>1459</v>
      </c>
      <c r="T104" s="67">
        <v>1247</v>
      </c>
      <c r="U104" s="67">
        <v>1745</v>
      </c>
      <c r="V104" s="67">
        <v>200</v>
      </c>
      <c r="W104" s="67">
        <v>-253</v>
      </c>
      <c r="X104" s="67">
        <v>702</v>
      </c>
      <c r="Y104" s="67" t="s">
        <v>423</v>
      </c>
    </row>
    <row r="105" spans="1:25" x14ac:dyDescent="0.45">
      <c r="A105" s="66" t="s">
        <v>334</v>
      </c>
      <c r="B105" s="66" t="s">
        <v>67</v>
      </c>
      <c r="C105" s="66" t="s">
        <v>136</v>
      </c>
      <c r="D105" s="67">
        <v>932.44839704490425</v>
      </c>
      <c r="E105" s="67">
        <v>573.80689087841245</v>
      </c>
      <c r="F105" s="67">
        <v>1285.78495108534</v>
      </c>
      <c r="G105" s="67">
        <v>949.23637898887205</v>
      </c>
      <c r="H105" s="67">
        <v>612.11683107489841</v>
      </c>
      <c r="I105" s="67">
        <v>1255.2402446080687</v>
      </c>
      <c r="J105" s="67">
        <v>777</v>
      </c>
      <c r="K105" s="67">
        <v>693</v>
      </c>
      <c r="L105" s="67">
        <v>960</v>
      </c>
      <c r="M105" s="67">
        <v>1040</v>
      </c>
      <c r="N105" s="67">
        <v>689</v>
      </c>
      <c r="O105" s="67">
        <v>1375</v>
      </c>
      <c r="P105" s="67">
        <v>1006</v>
      </c>
      <c r="Q105" s="67">
        <v>608</v>
      </c>
      <c r="R105" s="67">
        <v>1427</v>
      </c>
      <c r="S105" s="67">
        <v>1206</v>
      </c>
      <c r="T105" s="67">
        <v>865</v>
      </c>
      <c r="U105" s="67">
        <v>1912</v>
      </c>
      <c r="V105" s="67">
        <v>200</v>
      </c>
      <c r="W105" s="67">
        <v>-316</v>
      </c>
      <c r="X105" s="67">
        <v>983</v>
      </c>
      <c r="Y105" s="67" t="s">
        <v>423</v>
      </c>
    </row>
    <row r="106" spans="1:25" x14ac:dyDescent="0.45">
      <c r="A106" s="66" t="s">
        <v>335</v>
      </c>
      <c r="B106" s="66" t="s">
        <v>67</v>
      </c>
      <c r="C106" s="66" t="s">
        <v>150</v>
      </c>
      <c r="D106" s="67">
        <v>2881.6482623136849</v>
      </c>
      <c r="E106" s="67">
        <v>2035.8608269977674</v>
      </c>
      <c r="F106" s="67">
        <v>3798.500596641813</v>
      </c>
      <c r="G106" s="67">
        <v>3258</v>
      </c>
      <c r="H106" s="67">
        <v>2870.7480284471735</v>
      </c>
      <c r="I106" s="67">
        <v>3947.5933023420193</v>
      </c>
      <c r="J106" s="67">
        <v>2886</v>
      </c>
      <c r="K106" s="67">
        <v>2619</v>
      </c>
      <c r="L106" s="67">
        <v>3313</v>
      </c>
      <c r="M106" s="67">
        <v>3088</v>
      </c>
      <c r="N106" s="67">
        <v>2176</v>
      </c>
      <c r="O106" s="67">
        <v>3904</v>
      </c>
      <c r="P106" s="67">
        <v>2933</v>
      </c>
      <c r="Q106" s="67">
        <v>1974</v>
      </c>
      <c r="R106" s="67">
        <v>3948</v>
      </c>
      <c r="S106" s="67">
        <v>3416</v>
      </c>
      <c r="T106" s="67">
        <v>2024</v>
      </c>
      <c r="U106" s="67">
        <v>4737</v>
      </c>
      <c r="V106" s="67">
        <v>483</v>
      </c>
      <c r="W106" s="67">
        <v>-1089</v>
      </c>
      <c r="X106" s="67">
        <v>2020</v>
      </c>
      <c r="Y106" s="67" t="s">
        <v>423</v>
      </c>
    </row>
    <row r="107" spans="1:25" x14ac:dyDescent="0.45">
      <c r="A107" s="66" t="s">
        <v>336</v>
      </c>
      <c r="B107" s="66" t="s">
        <v>67</v>
      </c>
      <c r="C107" s="66" t="s">
        <v>154</v>
      </c>
      <c r="D107" s="67">
        <v>1283</v>
      </c>
      <c r="E107" s="67">
        <v>1138.6502645147687</v>
      </c>
      <c r="F107" s="67">
        <v>1527.2703492198557</v>
      </c>
      <c r="G107" s="67">
        <v>1549</v>
      </c>
      <c r="H107" s="67">
        <v>1291.3553338100887</v>
      </c>
      <c r="I107" s="67">
        <v>1917.2875329852864</v>
      </c>
      <c r="J107" s="67">
        <v>1323</v>
      </c>
      <c r="K107" s="67">
        <v>1201</v>
      </c>
      <c r="L107" s="67">
        <v>1545</v>
      </c>
      <c r="M107" s="67">
        <v>1636</v>
      </c>
      <c r="N107" s="67">
        <v>1422</v>
      </c>
      <c r="O107" s="67">
        <v>1912</v>
      </c>
      <c r="P107" s="67">
        <v>1427</v>
      </c>
      <c r="Q107" s="67">
        <v>1253</v>
      </c>
      <c r="R107" s="67">
        <v>1795</v>
      </c>
      <c r="S107" s="67">
        <v>1541</v>
      </c>
      <c r="T107" s="67">
        <v>1329</v>
      </c>
      <c r="U107" s="67">
        <v>1838</v>
      </c>
      <c r="V107" s="67">
        <v>114</v>
      </c>
      <c r="W107" s="67">
        <v>-329</v>
      </c>
      <c r="X107" s="67">
        <v>434</v>
      </c>
      <c r="Y107" s="67" t="s">
        <v>423</v>
      </c>
    </row>
    <row r="108" spans="1:25" x14ac:dyDescent="0.45">
      <c r="A108" s="66" t="s">
        <v>337</v>
      </c>
      <c r="B108" s="66" t="s">
        <v>67</v>
      </c>
      <c r="C108" s="66" t="s">
        <v>155</v>
      </c>
      <c r="D108" s="67">
        <v>1363</v>
      </c>
      <c r="E108" s="67">
        <v>1227.2413346539067</v>
      </c>
      <c r="F108" s="67">
        <v>1668.2531634723373</v>
      </c>
      <c r="G108" s="67">
        <v>1259.8330964040097</v>
      </c>
      <c r="H108" s="67">
        <v>1049.2887310545177</v>
      </c>
      <c r="I108" s="67">
        <v>1479.4814973108632</v>
      </c>
      <c r="J108" s="67">
        <v>1243</v>
      </c>
      <c r="K108" s="67">
        <v>975</v>
      </c>
      <c r="L108" s="67">
        <v>1531</v>
      </c>
      <c r="M108" s="67">
        <v>1157</v>
      </c>
      <c r="N108" s="67">
        <v>935</v>
      </c>
      <c r="O108" s="67">
        <v>1389</v>
      </c>
      <c r="P108" s="67">
        <v>1332</v>
      </c>
      <c r="Q108" s="67">
        <v>1113</v>
      </c>
      <c r="R108" s="67">
        <v>1904</v>
      </c>
      <c r="S108" s="67">
        <v>1310</v>
      </c>
      <c r="T108" s="67">
        <v>1003</v>
      </c>
      <c r="U108" s="67">
        <v>1654</v>
      </c>
      <c r="V108" s="67">
        <v>-22</v>
      </c>
      <c r="W108" s="67">
        <v>-691</v>
      </c>
      <c r="X108" s="67">
        <v>374</v>
      </c>
      <c r="Y108" s="67" t="s">
        <v>423</v>
      </c>
    </row>
    <row r="109" spans="1:25" x14ac:dyDescent="0.45">
      <c r="A109" s="66" t="s">
        <v>338</v>
      </c>
      <c r="B109" s="66" t="s">
        <v>67</v>
      </c>
      <c r="C109" s="66" t="s">
        <v>167</v>
      </c>
      <c r="D109" s="67">
        <v>1066</v>
      </c>
      <c r="E109" s="67">
        <v>942.23406165356721</v>
      </c>
      <c r="F109" s="67">
        <v>1291.8594789799113</v>
      </c>
      <c r="G109" s="67">
        <v>1044.7476233626357</v>
      </c>
      <c r="H109" s="67">
        <v>860.7114170671241</v>
      </c>
      <c r="I109" s="67">
        <v>1236.204486492958</v>
      </c>
      <c r="J109" s="67">
        <v>978</v>
      </c>
      <c r="K109" s="67">
        <v>854</v>
      </c>
      <c r="L109" s="67">
        <v>1253</v>
      </c>
      <c r="M109" s="67">
        <v>957</v>
      </c>
      <c r="N109" s="67">
        <v>752</v>
      </c>
      <c r="O109" s="67">
        <v>1155</v>
      </c>
      <c r="P109" s="67">
        <v>887</v>
      </c>
      <c r="Q109" s="67">
        <v>688</v>
      </c>
      <c r="R109" s="67">
        <v>1103</v>
      </c>
      <c r="S109" s="67">
        <v>1284</v>
      </c>
      <c r="T109" s="67">
        <v>951</v>
      </c>
      <c r="U109" s="67">
        <v>1935</v>
      </c>
      <c r="V109" s="67">
        <v>397</v>
      </c>
      <c r="W109" s="67">
        <v>7</v>
      </c>
      <c r="X109" s="67">
        <v>1065</v>
      </c>
      <c r="Y109" s="67" t="s">
        <v>427</v>
      </c>
    </row>
    <row r="110" spans="1:25" x14ac:dyDescent="0.45">
      <c r="A110" s="66" t="s">
        <v>339</v>
      </c>
      <c r="B110" s="66" t="s">
        <v>67</v>
      </c>
      <c r="C110" s="66" t="s">
        <v>172</v>
      </c>
      <c r="D110" s="67">
        <v>1554.0179354104789</v>
      </c>
      <c r="E110" s="67">
        <v>1236.3470256301994</v>
      </c>
      <c r="F110" s="67">
        <v>1919.4941783790496</v>
      </c>
      <c r="G110" s="67">
        <v>1648.736638625842</v>
      </c>
      <c r="H110" s="67">
        <v>1324.1720501749903</v>
      </c>
      <c r="I110" s="67">
        <v>1969.0058941595837</v>
      </c>
      <c r="J110" s="67">
        <v>1469</v>
      </c>
      <c r="K110" s="67">
        <v>1023</v>
      </c>
      <c r="L110" s="67">
        <v>1886</v>
      </c>
      <c r="M110" s="67">
        <v>1447</v>
      </c>
      <c r="N110" s="67">
        <v>1107</v>
      </c>
      <c r="O110" s="67">
        <v>1795</v>
      </c>
      <c r="P110" s="67">
        <v>1483</v>
      </c>
      <c r="Q110" s="67">
        <v>1105</v>
      </c>
      <c r="R110" s="67">
        <v>1872</v>
      </c>
      <c r="S110" s="67">
        <v>1542</v>
      </c>
      <c r="T110" s="67">
        <v>1230</v>
      </c>
      <c r="U110" s="67">
        <v>2225</v>
      </c>
      <c r="V110" s="67">
        <v>59</v>
      </c>
      <c r="W110" s="67">
        <v>-455</v>
      </c>
      <c r="X110" s="67">
        <v>856</v>
      </c>
      <c r="Y110" s="67" t="s">
        <v>423</v>
      </c>
    </row>
    <row r="111" spans="1:25" x14ac:dyDescent="0.45">
      <c r="A111" s="66" t="s">
        <v>341</v>
      </c>
      <c r="B111" s="66" t="s">
        <v>67</v>
      </c>
      <c r="C111" s="66" t="s">
        <v>182</v>
      </c>
      <c r="D111" s="67">
        <v>2962</v>
      </c>
      <c r="E111" s="67">
        <v>2594.9875317336641</v>
      </c>
      <c r="F111" s="67">
        <v>3543.7925304279102</v>
      </c>
      <c r="G111" s="67">
        <v>2610</v>
      </c>
      <c r="H111" s="67">
        <v>2400.1442733975168</v>
      </c>
      <c r="I111" s="67">
        <v>2931.505255851921</v>
      </c>
      <c r="J111" s="67">
        <v>2572</v>
      </c>
      <c r="K111" s="67">
        <v>2385</v>
      </c>
      <c r="L111" s="67">
        <v>2896</v>
      </c>
      <c r="M111" s="67">
        <v>3185</v>
      </c>
      <c r="N111" s="67">
        <v>2870</v>
      </c>
      <c r="O111" s="67">
        <v>3750</v>
      </c>
      <c r="P111" s="67">
        <v>2966</v>
      </c>
      <c r="Q111" s="67">
        <v>2664</v>
      </c>
      <c r="R111" s="67">
        <v>3468</v>
      </c>
      <c r="S111" s="67">
        <v>3391</v>
      </c>
      <c r="T111" s="67">
        <v>1508</v>
      </c>
      <c r="U111" s="67">
        <v>5486</v>
      </c>
      <c r="V111" s="67">
        <v>425</v>
      </c>
      <c r="W111" s="67">
        <v>-1885</v>
      </c>
      <c r="X111" s="67">
        <v>2554</v>
      </c>
      <c r="Y111" s="67" t="s">
        <v>423</v>
      </c>
    </row>
    <row r="112" spans="1:25" x14ac:dyDescent="0.45">
      <c r="A112" s="66" t="s">
        <v>342</v>
      </c>
      <c r="B112" s="66" t="s">
        <v>67</v>
      </c>
      <c r="C112" s="66" t="s">
        <v>197</v>
      </c>
      <c r="D112" s="67">
        <v>541</v>
      </c>
      <c r="E112" s="67">
        <v>455.17284822046963</v>
      </c>
      <c r="F112" s="67">
        <v>677.36289421843628</v>
      </c>
      <c r="G112" s="67">
        <v>616</v>
      </c>
      <c r="H112" s="67">
        <v>474.32438935535401</v>
      </c>
      <c r="I112" s="67">
        <v>844.86318189099984</v>
      </c>
      <c r="J112" s="67">
        <v>566</v>
      </c>
      <c r="K112" s="67">
        <v>469</v>
      </c>
      <c r="L112" s="67">
        <v>727</v>
      </c>
      <c r="M112" s="67">
        <v>561</v>
      </c>
      <c r="N112" s="67">
        <v>461</v>
      </c>
      <c r="O112" s="67">
        <v>727</v>
      </c>
      <c r="P112" s="67">
        <v>524</v>
      </c>
      <c r="Q112" s="67">
        <v>438</v>
      </c>
      <c r="R112" s="67">
        <v>716</v>
      </c>
      <c r="S112" s="67">
        <v>645</v>
      </c>
      <c r="T112" s="67">
        <v>475</v>
      </c>
      <c r="U112" s="67">
        <v>938</v>
      </c>
      <c r="V112" s="67">
        <v>121</v>
      </c>
      <c r="W112" s="67">
        <v>-156</v>
      </c>
      <c r="X112" s="67">
        <v>413</v>
      </c>
      <c r="Y112" s="67" t="s">
        <v>423</v>
      </c>
    </row>
    <row r="113" spans="1:25" x14ac:dyDescent="0.45">
      <c r="A113" s="66" t="s">
        <v>343</v>
      </c>
      <c r="B113" s="66" t="s">
        <v>67</v>
      </c>
      <c r="C113" s="66" t="s">
        <v>198</v>
      </c>
      <c r="D113" s="67">
        <v>2336.1484625609396</v>
      </c>
      <c r="E113" s="67">
        <v>1220.7128863730688</v>
      </c>
      <c r="F113" s="67">
        <v>3342.705491909684</v>
      </c>
      <c r="G113" s="67">
        <v>2139.7001663785295</v>
      </c>
      <c r="H113" s="67">
        <v>1227</v>
      </c>
      <c r="I113" s="67">
        <v>3055.7838388960377</v>
      </c>
      <c r="J113" s="67">
        <v>2102</v>
      </c>
      <c r="K113" s="67">
        <v>1917</v>
      </c>
      <c r="L113" s="67">
        <v>2420</v>
      </c>
      <c r="M113" s="67">
        <v>2415</v>
      </c>
      <c r="N113" s="67">
        <v>2150</v>
      </c>
      <c r="O113" s="67">
        <v>2790</v>
      </c>
      <c r="P113" s="67">
        <v>2646</v>
      </c>
      <c r="Q113" s="67">
        <v>1524</v>
      </c>
      <c r="R113" s="67">
        <v>3732</v>
      </c>
      <c r="S113" s="67">
        <v>2695</v>
      </c>
      <c r="T113" s="67">
        <v>1356</v>
      </c>
      <c r="U113" s="67">
        <v>4127</v>
      </c>
      <c r="V113" s="67">
        <v>49</v>
      </c>
      <c r="W113" s="67">
        <v>-1704</v>
      </c>
      <c r="X113" s="67">
        <v>1846</v>
      </c>
      <c r="Y113" s="67" t="s">
        <v>423</v>
      </c>
    </row>
    <row r="114" spans="1:25" x14ac:dyDescent="0.45">
      <c r="A114" s="66" t="s">
        <v>344</v>
      </c>
      <c r="B114" s="66" t="s">
        <v>67</v>
      </c>
      <c r="C114" s="66" t="s">
        <v>202</v>
      </c>
      <c r="D114" s="67">
        <v>500</v>
      </c>
      <c r="E114" s="67">
        <v>431.41256027748273</v>
      </c>
      <c r="F114" s="67">
        <v>643.65537283319964</v>
      </c>
      <c r="G114" s="67">
        <v>582</v>
      </c>
      <c r="H114" s="67">
        <v>447.5379658369144</v>
      </c>
      <c r="I114" s="67">
        <v>817.95749416542901</v>
      </c>
      <c r="J114" s="67">
        <v>490</v>
      </c>
      <c r="K114" s="67">
        <v>404</v>
      </c>
      <c r="L114" s="67">
        <v>631</v>
      </c>
      <c r="M114" s="67">
        <v>589</v>
      </c>
      <c r="N114" s="67">
        <v>459</v>
      </c>
      <c r="O114" s="67">
        <v>777</v>
      </c>
      <c r="P114" s="67">
        <v>531</v>
      </c>
      <c r="Q114" s="67">
        <v>428</v>
      </c>
      <c r="R114" s="67">
        <v>687</v>
      </c>
      <c r="S114" s="67">
        <v>525</v>
      </c>
      <c r="T114" s="67">
        <v>397</v>
      </c>
      <c r="U114" s="67">
        <v>729</v>
      </c>
      <c r="V114" s="67">
        <v>-6</v>
      </c>
      <c r="W114" s="67">
        <v>-227</v>
      </c>
      <c r="X114" s="67">
        <v>222</v>
      </c>
      <c r="Y114" s="67" t="s">
        <v>423</v>
      </c>
    </row>
    <row r="115" spans="1:25" x14ac:dyDescent="0.45">
      <c r="A115" s="66" t="s">
        <v>345</v>
      </c>
      <c r="B115" s="66" t="s">
        <v>67</v>
      </c>
      <c r="C115" s="66" t="s">
        <v>204</v>
      </c>
      <c r="D115" s="67">
        <v>355.78896636595169</v>
      </c>
      <c r="E115" s="67">
        <v>114.14923075897403</v>
      </c>
      <c r="F115" s="67">
        <v>571.51562976671551</v>
      </c>
      <c r="G115" s="67">
        <v>366</v>
      </c>
      <c r="H115" s="67">
        <v>257.78876507574154</v>
      </c>
      <c r="I115" s="67">
        <v>609.50036918003445</v>
      </c>
      <c r="J115" s="67">
        <v>371</v>
      </c>
      <c r="K115" s="67">
        <v>180</v>
      </c>
      <c r="L115" s="67">
        <v>621</v>
      </c>
      <c r="M115" s="67">
        <v>392</v>
      </c>
      <c r="N115" s="67">
        <v>193</v>
      </c>
      <c r="O115" s="67">
        <v>601</v>
      </c>
      <c r="P115" s="67">
        <v>340</v>
      </c>
      <c r="Q115" s="67">
        <v>253</v>
      </c>
      <c r="R115" s="67">
        <v>644</v>
      </c>
      <c r="S115" s="67">
        <v>373</v>
      </c>
      <c r="T115" s="67">
        <v>145</v>
      </c>
      <c r="U115" s="67">
        <v>654</v>
      </c>
      <c r="V115" s="67">
        <v>33</v>
      </c>
      <c r="W115" s="67">
        <v>-386</v>
      </c>
      <c r="X115" s="67">
        <v>308</v>
      </c>
      <c r="Y115" s="67" t="s">
        <v>423</v>
      </c>
    </row>
    <row r="116" spans="1:25" x14ac:dyDescent="0.45">
      <c r="A116" s="66" t="s">
        <v>347</v>
      </c>
      <c r="B116" s="66" t="s">
        <v>54</v>
      </c>
      <c r="C116" s="66" t="s">
        <v>53</v>
      </c>
      <c r="D116" s="67">
        <v>1032.9508969453498</v>
      </c>
      <c r="E116" s="67">
        <v>785.49436501493653</v>
      </c>
      <c r="F116" s="67">
        <v>1274.5847582366248</v>
      </c>
      <c r="G116" s="67">
        <v>1234</v>
      </c>
      <c r="H116" s="67">
        <v>997.45305599068968</v>
      </c>
      <c r="I116" s="67">
        <v>1729.7655206431293</v>
      </c>
      <c r="J116" s="67">
        <v>948</v>
      </c>
      <c r="K116" s="67">
        <v>836</v>
      </c>
      <c r="L116" s="67">
        <v>1125</v>
      </c>
      <c r="M116" s="67">
        <v>1033</v>
      </c>
      <c r="N116" s="67">
        <v>794</v>
      </c>
      <c r="O116" s="67">
        <v>1268</v>
      </c>
      <c r="P116" s="67">
        <v>1007</v>
      </c>
      <c r="Q116" s="67">
        <v>809</v>
      </c>
      <c r="R116" s="67">
        <v>1608</v>
      </c>
      <c r="S116" s="67">
        <v>1073</v>
      </c>
      <c r="T116" s="67">
        <v>865</v>
      </c>
      <c r="U116" s="67">
        <v>2782</v>
      </c>
      <c r="V116" s="67">
        <v>66</v>
      </c>
      <c r="W116" s="67">
        <v>-477</v>
      </c>
      <c r="X116" s="67">
        <v>1739</v>
      </c>
      <c r="Y116" s="67" t="s">
        <v>423</v>
      </c>
    </row>
    <row r="117" spans="1:25" x14ac:dyDescent="0.45">
      <c r="A117" s="66" t="s">
        <v>349</v>
      </c>
      <c r="B117" s="66" t="s">
        <v>54</v>
      </c>
      <c r="C117" s="66" t="s">
        <v>65</v>
      </c>
      <c r="D117" s="67">
        <v>1921</v>
      </c>
      <c r="E117" s="67">
        <v>1812.3085347291974</v>
      </c>
      <c r="F117" s="67">
        <v>2102.2668582023603</v>
      </c>
      <c r="G117" s="67">
        <v>1893.0411358414221</v>
      </c>
      <c r="H117" s="67">
        <v>1652.6549062458596</v>
      </c>
      <c r="I117" s="67">
        <v>2127.8830247795131</v>
      </c>
      <c r="J117" s="67">
        <v>2151</v>
      </c>
      <c r="K117" s="67">
        <v>1899</v>
      </c>
      <c r="L117" s="67">
        <v>2649</v>
      </c>
      <c r="M117" s="67">
        <v>1708</v>
      </c>
      <c r="N117" s="67">
        <v>1434</v>
      </c>
      <c r="O117" s="67">
        <v>1971</v>
      </c>
      <c r="P117" s="67">
        <v>1854</v>
      </c>
      <c r="Q117" s="67">
        <v>1638</v>
      </c>
      <c r="R117" s="67">
        <v>2439</v>
      </c>
      <c r="S117" s="67">
        <v>1932</v>
      </c>
      <c r="T117" s="67">
        <v>1593</v>
      </c>
      <c r="U117" s="67">
        <v>2420</v>
      </c>
      <c r="V117" s="67">
        <v>78</v>
      </c>
      <c r="W117" s="67">
        <v>-599</v>
      </c>
      <c r="X117" s="67">
        <v>588</v>
      </c>
      <c r="Y117" s="67" t="s">
        <v>423</v>
      </c>
    </row>
    <row r="118" spans="1:25" x14ac:dyDescent="0.45">
      <c r="A118" s="66" t="s">
        <v>350</v>
      </c>
      <c r="B118" s="66" t="s">
        <v>54</v>
      </c>
      <c r="C118" s="66" t="s">
        <v>71</v>
      </c>
      <c r="D118" s="67">
        <v>4989.1531741794452</v>
      </c>
      <c r="E118" s="67">
        <v>4264.1758314587851</v>
      </c>
      <c r="F118" s="67">
        <v>5628.7591237025081</v>
      </c>
      <c r="G118" s="67">
        <v>5364</v>
      </c>
      <c r="H118" s="67">
        <v>4913.0805278639355</v>
      </c>
      <c r="I118" s="67">
        <v>5982.0102020154409</v>
      </c>
      <c r="J118" s="67">
        <v>5294</v>
      </c>
      <c r="K118" s="67">
        <v>4755</v>
      </c>
      <c r="L118" s="67">
        <v>6196</v>
      </c>
      <c r="M118" s="67">
        <v>4841</v>
      </c>
      <c r="N118" s="67">
        <v>4198</v>
      </c>
      <c r="O118" s="67">
        <v>5472</v>
      </c>
      <c r="P118" s="67">
        <v>4709</v>
      </c>
      <c r="Q118" s="67">
        <v>4006</v>
      </c>
      <c r="R118" s="67">
        <v>5420</v>
      </c>
      <c r="S118" s="67">
        <v>4943</v>
      </c>
      <c r="T118" s="67">
        <v>4066</v>
      </c>
      <c r="U118" s="67">
        <v>5870</v>
      </c>
      <c r="V118" s="67">
        <v>234</v>
      </c>
      <c r="W118" s="67">
        <v>-922</v>
      </c>
      <c r="X118" s="67">
        <v>1393</v>
      </c>
      <c r="Y118" s="67" t="s">
        <v>423</v>
      </c>
    </row>
    <row r="119" spans="1:25" x14ac:dyDescent="0.45">
      <c r="A119" s="84" t="s">
        <v>352</v>
      </c>
      <c r="B119" s="66" t="s">
        <v>54</v>
      </c>
      <c r="C119" s="84" t="s">
        <v>81</v>
      </c>
      <c r="D119" s="67">
        <v>2260</v>
      </c>
      <c r="E119" s="67">
        <v>2038.4151936056255</v>
      </c>
      <c r="F119" s="67">
        <v>2591.5545623824564</v>
      </c>
      <c r="G119" s="67">
        <v>1882</v>
      </c>
      <c r="H119" s="67">
        <v>1728.9312512322367</v>
      </c>
      <c r="I119" s="67">
        <v>2174.2798825450109</v>
      </c>
      <c r="J119" s="67">
        <v>2207</v>
      </c>
      <c r="K119" s="67">
        <v>1976</v>
      </c>
      <c r="L119" s="67">
        <v>2572</v>
      </c>
      <c r="M119" s="67">
        <v>1831</v>
      </c>
      <c r="N119" s="67">
        <v>1622</v>
      </c>
      <c r="O119" s="67">
        <v>2231</v>
      </c>
      <c r="P119" s="67">
        <v>2111</v>
      </c>
      <c r="Q119" s="67">
        <v>1843</v>
      </c>
      <c r="R119" s="67">
        <v>2665</v>
      </c>
      <c r="S119" s="67">
        <v>2237</v>
      </c>
      <c r="T119" s="67">
        <v>1974</v>
      </c>
      <c r="U119" s="67">
        <v>2616</v>
      </c>
      <c r="V119" s="67">
        <v>126</v>
      </c>
      <c r="W119" s="67">
        <v>-432</v>
      </c>
      <c r="X119" s="67">
        <v>581</v>
      </c>
      <c r="Y119" s="67" t="s">
        <v>423</v>
      </c>
    </row>
    <row r="120" spans="1:25" x14ac:dyDescent="0.45">
      <c r="A120" s="66" t="s">
        <v>353</v>
      </c>
      <c r="B120" s="66" t="s">
        <v>54</v>
      </c>
      <c r="C120" s="66" t="s">
        <v>91</v>
      </c>
      <c r="D120" s="67">
        <v>2117</v>
      </c>
      <c r="E120" s="67">
        <v>1956.7292711839161</v>
      </c>
      <c r="F120" s="67">
        <v>2368.2660564586226</v>
      </c>
      <c r="G120" s="67">
        <v>2200</v>
      </c>
      <c r="H120" s="67">
        <v>1985.3435113121993</v>
      </c>
      <c r="I120" s="67">
        <v>2595.7367818117182</v>
      </c>
      <c r="J120" s="67">
        <v>2534</v>
      </c>
      <c r="K120" s="67">
        <v>1438</v>
      </c>
      <c r="L120" s="67">
        <v>3669</v>
      </c>
      <c r="M120" s="67">
        <v>2344</v>
      </c>
      <c r="N120" s="67">
        <v>2149</v>
      </c>
      <c r="O120" s="67">
        <v>2653</v>
      </c>
      <c r="P120" s="67">
        <v>2147</v>
      </c>
      <c r="Q120" s="67">
        <v>1949</v>
      </c>
      <c r="R120" s="67">
        <v>2471</v>
      </c>
      <c r="S120" s="67">
        <v>2544</v>
      </c>
      <c r="T120" s="67">
        <v>2229</v>
      </c>
      <c r="U120" s="67">
        <v>3187</v>
      </c>
      <c r="V120" s="67">
        <v>397</v>
      </c>
      <c r="W120" s="67">
        <v>-48</v>
      </c>
      <c r="X120" s="67">
        <v>1050</v>
      </c>
      <c r="Y120" s="67" t="s">
        <v>423</v>
      </c>
    </row>
    <row r="121" spans="1:25" x14ac:dyDescent="0.45">
      <c r="A121" s="66" t="s">
        <v>354</v>
      </c>
      <c r="B121" s="66" t="s">
        <v>54</v>
      </c>
      <c r="C121" s="66" t="s">
        <v>93</v>
      </c>
      <c r="D121" s="67">
        <v>1436</v>
      </c>
      <c r="E121" s="67">
        <v>1296.0846133985301</v>
      </c>
      <c r="F121" s="67">
        <v>1677.1838415210248</v>
      </c>
      <c r="G121" s="67">
        <v>1386</v>
      </c>
      <c r="H121" s="67">
        <v>1225.9675014195325</v>
      </c>
      <c r="I121" s="67">
        <v>1604.3373593057911</v>
      </c>
      <c r="J121" s="67">
        <v>1552</v>
      </c>
      <c r="K121" s="67">
        <v>1342</v>
      </c>
      <c r="L121" s="67">
        <v>1867</v>
      </c>
      <c r="M121" s="67">
        <v>1530</v>
      </c>
      <c r="N121" s="67">
        <v>1038</v>
      </c>
      <c r="O121" s="67">
        <v>2029</v>
      </c>
      <c r="P121" s="67">
        <v>1647</v>
      </c>
      <c r="Q121" s="67">
        <v>1415</v>
      </c>
      <c r="R121" s="67">
        <v>2340</v>
      </c>
      <c r="S121" s="67">
        <v>1500</v>
      </c>
      <c r="T121" s="67">
        <v>1262</v>
      </c>
      <c r="U121" s="67">
        <v>1929</v>
      </c>
      <c r="V121" s="67">
        <v>-147</v>
      </c>
      <c r="W121" s="67">
        <v>-840</v>
      </c>
      <c r="X121" s="67">
        <v>303</v>
      </c>
      <c r="Y121" s="67" t="s">
        <v>423</v>
      </c>
    </row>
    <row r="122" spans="1:25" x14ac:dyDescent="0.45">
      <c r="A122" s="66" t="s">
        <v>356</v>
      </c>
      <c r="B122" s="66" t="s">
        <v>54</v>
      </c>
      <c r="C122" s="66" t="s">
        <v>101</v>
      </c>
      <c r="D122" s="67">
        <v>2956.112302411871</v>
      </c>
      <c r="E122" s="67">
        <v>2155.572101506255</v>
      </c>
      <c r="F122" s="67">
        <v>3763.2763582908433</v>
      </c>
      <c r="G122" s="67">
        <v>2644.4662335093903</v>
      </c>
      <c r="H122" s="67">
        <v>1903.7571938532967</v>
      </c>
      <c r="I122" s="67">
        <v>3357.133055580437</v>
      </c>
      <c r="J122" s="67">
        <v>2303</v>
      </c>
      <c r="K122" s="67">
        <v>2117</v>
      </c>
      <c r="L122" s="67">
        <v>2612</v>
      </c>
      <c r="M122" s="67">
        <v>2637</v>
      </c>
      <c r="N122" s="67">
        <v>1895</v>
      </c>
      <c r="O122" s="67">
        <v>3415</v>
      </c>
      <c r="P122" s="67">
        <v>2829</v>
      </c>
      <c r="Q122" s="67">
        <v>1981</v>
      </c>
      <c r="R122" s="67">
        <v>3658</v>
      </c>
      <c r="S122" s="67">
        <v>2849</v>
      </c>
      <c r="T122" s="67">
        <v>2508</v>
      </c>
      <c r="U122" s="67">
        <v>3487</v>
      </c>
      <c r="V122" s="67">
        <v>20</v>
      </c>
      <c r="W122" s="67">
        <v>-909</v>
      </c>
      <c r="X122" s="67">
        <v>1179</v>
      </c>
      <c r="Y122" s="67" t="s">
        <v>423</v>
      </c>
    </row>
    <row r="123" spans="1:25" x14ac:dyDescent="0.45">
      <c r="A123" s="66" t="s">
        <v>357</v>
      </c>
      <c r="B123" s="66" t="s">
        <v>54</v>
      </c>
      <c r="C123" s="66" t="s">
        <v>142</v>
      </c>
      <c r="D123" s="67">
        <v>1166</v>
      </c>
      <c r="E123" s="67">
        <v>1050.3069449860238</v>
      </c>
      <c r="F123" s="67">
        <v>1410.108017240007</v>
      </c>
      <c r="G123" s="67">
        <v>989</v>
      </c>
      <c r="H123" s="67">
        <v>886.23507503327141</v>
      </c>
      <c r="I123" s="67">
        <v>1144.718575700545</v>
      </c>
      <c r="J123" s="67">
        <v>1224</v>
      </c>
      <c r="K123" s="67">
        <v>1053</v>
      </c>
      <c r="L123" s="67">
        <v>1508</v>
      </c>
      <c r="M123" s="67">
        <v>1226</v>
      </c>
      <c r="N123" s="67">
        <v>1046</v>
      </c>
      <c r="O123" s="67">
        <v>1623</v>
      </c>
      <c r="P123" s="67">
        <v>1267</v>
      </c>
      <c r="Q123" s="67">
        <v>1038</v>
      </c>
      <c r="R123" s="67">
        <v>1772</v>
      </c>
      <c r="S123" s="67">
        <v>1249</v>
      </c>
      <c r="T123" s="67">
        <v>903</v>
      </c>
      <c r="U123" s="67">
        <v>1602</v>
      </c>
      <c r="V123" s="67">
        <v>-18</v>
      </c>
      <c r="W123" s="67">
        <v>-576</v>
      </c>
      <c r="X123" s="67">
        <v>375</v>
      </c>
      <c r="Y123" s="67" t="s">
        <v>423</v>
      </c>
    </row>
    <row r="124" spans="1:25" x14ac:dyDescent="0.45">
      <c r="A124" s="66" t="s">
        <v>358</v>
      </c>
      <c r="B124" s="66" t="s">
        <v>54</v>
      </c>
      <c r="C124" s="66" t="s">
        <v>152</v>
      </c>
      <c r="D124" s="67">
        <v>2371.552136650897</v>
      </c>
      <c r="E124" s="67">
        <v>2024.9665069860796</v>
      </c>
      <c r="F124" s="67">
        <v>2702.9379872438162</v>
      </c>
      <c r="G124" s="67">
        <v>2084</v>
      </c>
      <c r="H124" s="67">
        <v>1927.5258854317647</v>
      </c>
      <c r="I124" s="67">
        <v>2284.7922317266462</v>
      </c>
      <c r="J124" s="67">
        <v>2358</v>
      </c>
      <c r="K124" s="67">
        <v>1953</v>
      </c>
      <c r="L124" s="67">
        <v>2803</v>
      </c>
      <c r="M124" s="67">
        <v>2073</v>
      </c>
      <c r="N124" s="67">
        <v>1914</v>
      </c>
      <c r="O124" s="67">
        <v>2285</v>
      </c>
      <c r="P124" s="67">
        <v>2108</v>
      </c>
      <c r="Q124" s="67">
        <v>1925</v>
      </c>
      <c r="R124" s="67">
        <v>2530</v>
      </c>
      <c r="S124" s="67">
        <v>2357</v>
      </c>
      <c r="T124" s="67">
        <v>2083</v>
      </c>
      <c r="U124" s="67">
        <v>2778</v>
      </c>
      <c r="V124" s="67">
        <v>249</v>
      </c>
      <c r="W124" s="67">
        <v>-249</v>
      </c>
      <c r="X124" s="67">
        <v>701</v>
      </c>
      <c r="Y124" s="67" t="s">
        <v>423</v>
      </c>
    </row>
    <row r="125" spans="1:25" x14ac:dyDescent="0.45">
      <c r="A125" s="66" t="s">
        <v>359</v>
      </c>
      <c r="B125" s="66" t="s">
        <v>54</v>
      </c>
      <c r="C125" s="66" t="s">
        <v>153</v>
      </c>
      <c r="D125" s="67">
        <v>546</v>
      </c>
      <c r="E125" s="67">
        <v>466.29376154416065</v>
      </c>
      <c r="F125" s="67">
        <v>680.63942903443399</v>
      </c>
      <c r="G125" s="67">
        <v>533</v>
      </c>
      <c r="H125" s="67">
        <v>426.8772461752539</v>
      </c>
      <c r="I125" s="67">
        <v>718.77908780639609</v>
      </c>
      <c r="J125" s="67">
        <v>379</v>
      </c>
      <c r="K125" s="67">
        <v>319</v>
      </c>
      <c r="L125" s="67">
        <v>987</v>
      </c>
      <c r="M125" s="67">
        <v>550</v>
      </c>
      <c r="N125" s="67">
        <v>426</v>
      </c>
      <c r="O125" s="67">
        <v>780</v>
      </c>
      <c r="P125" s="67">
        <v>558</v>
      </c>
      <c r="Q125" s="67">
        <v>421</v>
      </c>
      <c r="R125" s="67">
        <v>1118</v>
      </c>
      <c r="S125" s="67">
        <v>669</v>
      </c>
      <c r="T125" s="67">
        <v>503</v>
      </c>
      <c r="U125" s="67">
        <v>950</v>
      </c>
      <c r="V125" s="67">
        <v>111</v>
      </c>
      <c r="W125" s="67">
        <v>-486</v>
      </c>
      <c r="X125" s="67">
        <v>405</v>
      </c>
      <c r="Y125" s="67" t="s">
        <v>423</v>
      </c>
    </row>
    <row r="126" spans="1:25" x14ac:dyDescent="0.45">
      <c r="A126" s="66" t="s">
        <v>360</v>
      </c>
      <c r="B126" s="66" t="s">
        <v>54</v>
      </c>
      <c r="C126" s="66" t="s">
        <v>169</v>
      </c>
      <c r="D126" s="67">
        <v>2056</v>
      </c>
      <c r="E126" s="67">
        <v>1874.4547379879441</v>
      </c>
      <c r="F126" s="67">
        <v>2364.8954226719156</v>
      </c>
      <c r="G126" s="67">
        <v>1844</v>
      </c>
      <c r="H126" s="67">
        <v>1689.0481924120179</v>
      </c>
      <c r="I126" s="67">
        <v>2054.0575621602529</v>
      </c>
      <c r="J126" s="67">
        <v>1893</v>
      </c>
      <c r="K126" s="67">
        <v>1710</v>
      </c>
      <c r="L126" s="67">
        <v>2264</v>
      </c>
      <c r="M126" s="67">
        <v>1940</v>
      </c>
      <c r="N126" s="67">
        <v>1738</v>
      </c>
      <c r="O126" s="67">
        <v>2254</v>
      </c>
      <c r="P126" s="67">
        <v>1929</v>
      </c>
      <c r="Q126" s="67">
        <v>1730</v>
      </c>
      <c r="R126" s="67">
        <v>2325</v>
      </c>
      <c r="S126" s="67">
        <v>2393</v>
      </c>
      <c r="T126" s="67">
        <v>2070</v>
      </c>
      <c r="U126" s="67">
        <v>2879</v>
      </c>
      <c r="V126" s="67">
        <v>464</v>
      </c>
      <c r="W126" s="67">
        <v>-78</v>
      </c>
      <c r="X126" s="67">
        <v>975</v>
      </c>
      <c r="Y126" s="67" t="s">
        <v>423</v>
      </c>
    </row>
    <row r="127" spans="1:25" x14ac:dyDescent="0.45">
      <c r="A127" s="66" t="s">
        <v>361</v>
      </c>
      <c r="B127" s="66" t="s">
        <v>54</v>
      </c>
      <c r="C127" s="66" t="s">
        <v>170</v>
      </c>
      <c r="D127" s="67">
        <v>1250</v>
      </c>
      <c r="E127" s="67">
        <v>1005.5501148117171</v>
      </c>
      <c r="F127" s="67">
        <v>1794.9271650833487</v>
      </c>
      <c r="G127" s="67">
        <v>896.30549894275669</v>
      </c>
      <c r="H127" s="67">
        <v>574.53211549660659</v>
      </c>
      <c r="I127" s="67">
        <v>1211.9500971641548</v>
      </c>
      <c r="J127" s="67">
        <v>1194</v>
      </c>
      <c r="K127" s="67">
        <v>910</v>
      </c>
      <c r="L127" s="67">
        <v>1992</v>
      </c>
      <c r="M127" s="67">
        <v>1050</v>
      </c>
      <c r="N127" s="67">
        <v>667</v>
      </c>
      <c r="O127" s="67">
        <v>1416</v>
      </c>
      <c r="P127" s="67">
        <v>1043</v>
      </c>
      <c r="Q127" s="67">
        <v>655</v>
      </c>
      <c r="R127" s="67">
        <v>1429</v>
      </c>
      <c r="S127" s="67">
        <v>1236</v>
      </c>
      <c r="T127" s="67">
        <v>899</v>
      </c>
      <c r="U127" s="67">
        <v>1798</v>
      </c>
      <c r="V127" s="67">
        <v>193</v>
      </c>
      <c r="W127" s="67">
        <v>-297</v>
      </c>
      <c r="X127" s="67">
        <v>847</v>
      </c>
      <c r="Y127" s="67" t="s">
        <v>423</v>
      </c>
    </row>
    <row r="128" spans="1:25" x14ac:dyDescent="0.45">
      <c r="A128" s="66" t="s">
        <v>363</v>
      </c>
      <c r="B128" s="66" t="s">
        <v>54</v>
      </c>
      <c r="C128" s="66" t="s">
        <v>184</v>
      </c>
      <c r="D128" s="67">
        <v>1017</v>
      </c>
      <c r="E128" s="67">
        <v>910.43761792192834</v>
      </c>
      <c r="F128" s="67">
        <v>1225.7153693350924</v>
      </c>
      <c r="G128" s="67">
        <v>1147</v>
      </c>
      <c r="H128" s="67">
        <v>974.266175858118</v>
      </c>
      <c r="I128" s="67">
        <v>1398.2241482221957</v>
      </c>
      <c r="J128" s="67">
        <v>1036</v>
      </c>
      <c r="K128" s="67">
        <v>665</v>
      </c>
      <c r="L128" s="67">
        <v>1408</v>
      </c>
      <c r="M128" s="67">
        <v>1059</v>
      </c>
      <c r="N128" s="67">
        <v>853</v>
      </c>
      <c r="O128" s="67">
        <v>1835</v>
      </c>
      <c r="P128" s="67">
        <v>1153</v>
      </c>
      <c r="Q128" s="67">
        <v>828</v>
      </c>
      <c r="R128" s="67">
        <v>1492</v>
      </c>
      <c r="S128" s="67">
        <v>1075</v>
      </c>
      <c r="T128" s="67">
        <v>932</v>
      </c>
      <c r="U128" s="67">
        <v>1294</v>
      </c>
      <c r="V128" s="67">
        <v>-78</v>
      </c>
      <c r="W128" s="67">
        <v>-435</v>
      </c>
      <c r="X128" s="67">
        <v>307</v>
      </c>
      <c r="Y128" s="67" t="s">
        <v>423</v>
      </c>
    </row>
    <row r="129" spans="1:25" x14ac:dyDescent="0.45">
      <c r="A129" s="66" t="s">
        <v>364</v>
      </c>
      <c r="B129" s="66" t="s">
        <v>54</v>
      </c>
      <c r="C129" s="66" t="s">
        <v>188</v>
      </c>
      <c r="D129" s="67">
        <v>915</v>
      </c>
      <c r="E129" s="67">
        <v>832.74384649111914</v>
      </c>
      <c r="F129" s="67">
        <v>1044.7054076074496</v>
      </c>
      <c r="G129" s="67">
        <v>814</v>
      </c>
      <c r="H129" s="67">
        <v>733.74396449552387</v>
      </c>
      <c r="I129" s="67">
        <v>962.83695206459947</v>
      </c>
      <c r="J129" s="67">
        <v>840</v>
      </c>
      <c r="K129" s="67">
        <v>769</v>
      </c>
      <c r="L129" s="67">
        <v>981</v>
      </c>
      <c r="M129" s="67">
        <v>936</v>
      </c>
      <c r="N129" s="67">
        <v>832</v>
      </c>
      <c r="O129" s="67">
        <v>1132</v>
      </c>
      <c r="P129" s="67">
        <v>775</v>
      </c>
      <c r="Q129" s="67">
        <v>672</v>
      </c>
      <c r="R129" s="67">
        <v>946</v>
      </c>
      <c r="S129" s="67">
        <v>1040</v>
      </c>
      <c r="T129" s="67">
        <v>854</v>
      </c>
      <c r="U129" s="67">
        <v>1346</v>
      </c>
      <c r="V129" s="67">
        <v>265</v>
      </c>
      <c r="W129" s="67">
        <v>27</v>
      </c>
      <c r="X129" s="67">
        <v>590</v>
      </c>
      <c r="Y129" s="67" t="s">
        <v>427</v>
      </c>
    </row>
    <row r="130" spans="1:25" x14ac:dyDescent="0.45">
      <c r="A130" s="66" t="s">
        <v>365</v>
      </c>
      <c r="B130" s="66" t="s">
        <v>54</v>
      </c>
      <c r="C130" s="66" t="s">
        <v>201</v>
      </c>
      <c r="D130" s="67">
        <v>1345</v>
      </c>
      <c r="E130" s="67">
        <v>1174.8772828851854</v>
      </c>
      <c r="F130" s="67">
        <v>1748.2020973848707</v>
      </c>
      <c r="G130" s="67">
        <v>1140</v>
      </c>
      <c r="H130" s="67">
        <v>996.08067987889592</v>
      </c>
      <c r="I130" s="67">
        <v>1379.6762121230493</v>
      </c>
      <c r="J130" s="67">
        <v>1019</v>
      </c>
      <c r="K130" s="67">
        <v>910</v>
      </c>
      <c r="L130" s="67">
        <v>1272</v>
      </c>
      <c r="M130" s="67">
        <v>1152</v>
      </c>
      <c r="N130" s="67">
        <v>998</v>
      </c>
      <c r="O130" s="67">
        <v>1411</v>
      </c>
      <c r="P130" s="67">
        <v>1485</v>
      </c>
      <c r="Q130" s="67">
        <v>1236</v>
      </c>
      <c r="R130" s="67">
        <v>3105</v>
      </c>
      <c r="S130" s="67">
        <v>1337</v>
      </c>
      <c r="T130" s="67">
        <v>1119</v>
      </c>
      <c r="U130" s="67">
        <v>1728</v>
      </c>
      <c r="V130" s="67">
        <v>-148</v>
      </c>
      <c r="W130" s="67">
        <v>-1695</v>
      </c>
      <c r="X130" s="67">
        <v>315</v>
      </c>
      <c r="Y130" s="67" t="s">
        <v>423</v>
      </c>
    </row>
    <row r="131" spans="1:25" x14ac:dyDescent="0.45">
      <c r="A131" s="66" t="s">
        <v>367</v>
      </c>
      <c r="B131" s="66" t="s">
        <v>60</v>
      </c>
      <c r="C131" s="66" t="s">
        <v>59</v>
      </c>
      <c r="D131" s="67">
        <v>10262.833838092458</v>
      </c>
      <c r="E131" s="67">
        <v>8864.7947454800033</v>
      </c>
      <c r="F131" s="67">
        <v>11716.296294616672</v>
      </c>
      <c r="G131" s="67">
        <v>10743.27704160734</v>
      </c>
      <c r="H131" s="67">
        <v>9283.9567247295672</v>
      </c>
      <c r="I131" s="67">
        <v>12084.789824954405</v>
      </c>
      <c r="J131" s="67">
        <v>9138</v>
      </c>
      <c r="K131" s="67">
        <v>7255</v>
      </c>
      <c r="L131" s="67">
        <v>10993</v>
      </c>
      <c r="M131" s="67">
        <v>9899</v>
      </c>
      <c r="N131" s="67">
        <v>8365</v>
      </c>
      <c r="O131" s="67">
        <v>11364</v>
      </c>
      <c r="P131" s="67">
        <v>9705</v>
      </c>
      <c r="Q131" s="67">
        <v>8184</v>
      </c>
      <c r="R131" s="67">
        <v>11470</v>
      </c>
      <c r="S131" s="67">
        <v>10525</v>
      </c>
      <c r="T131" s="67">
        <v>8463</v>
      </c>
      <c r="U131" s="67">
        <v>12648</v>
      </c>
      <c r="V131" s="67">
        <v>820</v>
      </c>
      <c r="W131" s="67">
        <v>-1934</v>
      </c>
      <c r="X131" s="67">
        <v>3330</v>
      </c>
      <c r="Y131" s="67" t="s">
        <v>423</v>
      </c>
    </row>
    <row r="132" spans="1:25" x14ac:dyDescent="0.45">
      <c r="A132" s="66" t="s">
        <v>368</v>
      </c>
      <c r="B132" s="66" t="s">
        <v>60</v>
      </c>
      <c r="C132" s="66" t="s">
        <v>84</v>
      </c>
      <c r="D132" s="67">
        <v>2124.4830268090559</v>
      </c>
      <c r="E132" s="67">
        <v>1724.0261204239177</v>
      </c>
      <c r="F132" s="67">
        <v>2583.3097631618621</v>
      </c>
      <c r="G132" s="67">
        <v>1935.1437063795752</v>
      </c>
      <c r="H132" s="67">
        <v>1502.8669079613232</v>
      </c>
      <c r="I132" s="67">
        <v>2356.8400895299201</v>
      </c>
      <c r="J132" s="67">
        <v>1930</v>
      </c>
      <c r="K132" s="67">
        <v>1732</v>
      </c>
      <c r="L132" s="67">
        <v>2328</v>
      </c>
      <c r="M132" s="67">
        <v>2014</v>
      </c>
      <c r="N132" s="67">
        <v>1563</v>
      </c>
      <c r="O132" s="67">
        <v>2436</v>
      </c>
      <c r="P132" s="67">
        <v>1874</v>
      </c>
      <c r="Q132" s="67">
        <v>1698</v>
      </c>
      <c r="R132" s="67">
        <v>2157</v>
      </c>
      <c r="S132" s="67">
        <v>1796</v>
      </c>
      <c r="T132" s="67">
        <v>1578</v>
      </c>
      <c r="U132" s="67">
        <v>2071</v>
      </c>
      <c r="V132" s="67">
        <v>-78</v>
      </c>
      <c r="W132" s="67">
        <v>-457</v>
      </c>
      <c r="X132" s="67">
        <v>227</v>
      </c>
      <c r="Y132" s="67" t="s">
        <v>423</v>
      </c>
    </row>
    <row r="133" spans="1:25" x14ac:dyDescent="0.45">
      <c r="A133" s="66" t="s">
        <v>369</v>
      </c>
      <c r="B133" s="66" t="s">
        <v>60</v>
      </c>
      <c r="C133" s="66" t="s">
        <v>94</v>
      </c>
      <c r="D133" s="67">
        <v>1912.5924219876124</v>
      </c>
      <c r="E133" s="67">
        <v>1518.5281064294977</v>
      </c>
      <c r="F133" s="67">
        <v>2278.8039711503966</v>
      </c>
      <c r="G133" s="67">
        <v>1921</v>
      </c>
      <c r="H133" s="67">
        <v>1635.7223724195285</v>
      </c>
      <c r="I133" s="67">
        <v>2379.2167230332611</v>
      </c>
      <c r="J133" s="67">
        <v>1885</v>
      </c>
      <c r="K133" s="67">
        <v>1433</v>
      </c>
      <c r="L133" s="67">
        <v>2394</v>
      </c>
      <c r="M133" s="67">
        <v>1637</v>
      </c>
      <c r="N133" s="67">
        <v>1500</v>
      </c>
      <c r="O133" s="67">
        <v>1847</v>
      </c>
      <c r="P133" s="67">
        <v>2010</v>
      </c>
      <c r="Q133" s="67">
        <v>1565</v>
      </c>
      <c r="R133" s="67">
        <v>2450</v>
      </c>
      <c r="S133" s="67">
        <v>2061</v>
      </c>
      <c r="T133" s="67">
        <v>1763</v>
      </c>
      <c r="U133" s="67">
        <v>2569</v>
      </c>
      <c r="V133" s="67">
        <v>51</v>
      </c>
      <c r="W133" s="67">
        <v>-506</v>
      </c>
      <c r="X133" s="67">
        <v>744</v>
      </c>
      <c r="Y133" s="67" t="s">
        <v>423</v>
      </c>
    </row>
    <row r="134" spans="1:25" x14ac:dyDescent="0.45">
      <c r="A134" s="66" t="s">
        <v>371</v>
      </c>
      <c r="B134" s="66" t="s">
        <v>60</v>
      </c>
      <c r="C134" s="66" t="s">
        <v>111</v>
      </c>
      <c r="D134" s="67">
        <v>847</v>
      </c>
      <c r="E134" s="67">
        <v>764.11598619471067</v>
      </c>
      <c r="F134" s="67">
        <v>1029.5525629557051</v>
      </c>
      <c r="G134" s="67">
        <v>719</v>
      </c>
      <c r="H134" s="67">
        <v>644.3551980662827</v>
      </c>
      <c r="I134" s="67">
        <v>851.74327726089314</v>
      </c>
      <c r="J134" s="67">
        <v>791</v>
      </c>
      <c r="K134" s="67">
        <v>719</v>
      </c>
      <c r="L134" s="67">
        <v>997</v>
      </c>
      <c r="M134" s="67">
        <v>838</v>
      </c>
      <c r="N134" s="67">
        <v>740</v>
      </c>
      <c r="O134" s="67">
        <v>1095</v>
      </c>
      <c r="P134" s="67">
        <v>942</v>
      </c>
      <c r="Q134" s="67">
        <v>776</v>
      </c>
      <c r="R134" s="67">
        <v>1468</v>
      </c>
      <c r="S134" s="67">
        <v>719</v>
      </c>
      <c r="T134" s="67">
        <v>632</v>
      </c>
      <c r="U134" s="67">
        <v>871</v>
      </c>
      <c r="V134" s="67">
        <v>-223</v>
      </c>
      <c r="W134" s="67">
        <v>-741</v>
      </c>
      <c r="X134" s="67">
        <v>0</v>
      </c>
      <c r="Y134" s="67" t="s">
        <v>423</v>
      </c>
    </row>
    <row r="135" spans="1:25" x14ac:dyDescent="0.45">
      <c r="A135" s="66" t="s">
        <v>372</v>
      </c>
      <c r="B135" s="66" t="s">
        <v>60</v>
      </c>
      <c r="C135" s="66" t="s">
        <v>163</v>
      </c>
      <c r="D135" s="67">
        <v>2046.6805788292977</v>
      </c>
      <c r="E135" s="67">
        <v>1681.0095812861045</v>
      </c>
      <c r="F135" s="67">
        <v>2442.2971656045047</v>
      </c>
      <c r="G135" s="67">
        <v>2141.1983193406818</v>
      </c>
      <c r="H135" s="67">
        <v>1751.6765076423751</v>
      </c>
      <c r="I135" s="67">
        <v>2527.9432494524744</v>
      </c>
      <c r="J135" s="67">
        <v>1923</v>
      </c>
      <c r="K135" s="67">
        <v>1440</v>
      </c>
      <c r="L135" s="67">
        <v>2438</v>
      </c>
      <c r="M135" s="67">
        <v>2370</v>
      </c>
      <c r="N135" s="67">
        <v>2133</v>
      </c>
      <c r="O135" s="67">
        <v>2761</v>
      </c>
      <c r="P135" s="67">
        <v>2151</v>
      </c>
      <c r="Q135" s="67">
        <v>1728</v>
      </c>
      <c r="R135" s="67">
        <v>2624</v>
      </c>
      <c r="S135" s="67">
        <v>2400</v>
      </c>
      <c r="T135" s="67">
        <v>2082</v>
      </c>
      <c r="U135" s="67">
        <v>3080</v>
      </c>
      <c r="V135" s="67">
        <v>249</v>
      </c>
      <c r="W135" s="67">
        <v>-303</v>
      </c>
      <c r="X135" s="67">
        <v>1091</v>
      </c>
      <c r="Y135" s="67" t="s">
        <v>423</v>
      </c>
    </row>
    <row r="136" spans="1:25" x14ac:dyDescent="0.45">
      <c r="A136" s="66" t="s">
        <v>373</v>
      </c>
      <c r="B136" s="66" t="s">
        <v>60</v>
      </c>
      <c r="C136" s="66" t="s">
        <v>166</v>
      </c>
      <c r="D136" s="67">
        <v>1123</v>
      </c>
      <c r="E136" s="67">
        <v>1020.1445711203912</v>
      </c>
      <c r="F136" s="67">
        <v>1274.2866596193719</v>
      </c>
      <c r="G136" s="67">
        <v>863</v>
      </c>
      <c r="H136" s="67">
        <v>794.40104623991772</v>
      </c>
      <c r="I136" s="67">
        <v>983.58491557077309</v>
      </c>
      <c r="J136" s="67">
        <v>929</v>
      </c>
      <c r="K136" s="67">
        <v>842</v>
      </c>
      <c r="L136" s="67">
        <v>1166</v>
      </c>
      <c r="M136" s="67">
        <v>1044</v>
      </c>
      <c r="N136" s="67">
        <v>934</v>
      </c>
      <c r="O136" s="67">
        <v>1298</v>
      </c>
      <c r="P136" s="67">
        <v>1202</v>
      </c>
      <c r="Q136" s="67">
        <v>1059</v>
      </c>
      <c r="R136" s="67">
        <v>1460</v>
      </c>
      <c r="S136" s="67">
        <v>1353</v>
      </c>
      <c r="T136" s="67">
        <v>1175</v>
      </c>
      <c r="U136" s="67">
        <v>1757</v>
      </c>
      <c r="V136" s="67">
        <v>151</v>
      </c>
      <c r="W136" s="67">
        <v>-159</v>
      </c>
      <c r="X136" s="67">
        <v>550</v>
      </c>
      <c r="Y136" s="67" t="s">
        <v>423</v>
      </c>
    </row>
    <row r="137" spans="1:25" x14ac:dyDescent="0.45">
      <c r="A137" s="66" t="s">
        <v>374</v>
      </c>
      <c r="B137" s="66" t="s">
        <v>60</v>
      </c>
      <c r="C137" s="66" t="s">
        <v>168</v>
      </c>
      <c r="D137" s="67">
        <v>897</v>
      </c>
      <c r="E137" s="67">
        <v>783.97086734772085</v>
      </c>
      <c r="F137" s="67">
        <v>1065.8434193467947</v>
      </c>
      <c r="G137" s="67">
        <v>740</v>
      </c>
      <c r="H137" s="67">
        <v>671.8065103169165</v>
      </c>
      <c r="I137" s="67">
        <v>946.63105587881239</v>
      </c>
      <c r="J137" s="67">
        <v>833</v>
      </c>
      <c r="K137" s="67">
        <v>750</v>
      </c>
      <c r="L137" s="67">
        <v>1016</v>
      </c>
      <c r="M137" s="67">
        <v>983</v>
      </c>
      <c r="N137" s="67">
        <v>698</v>
      </c>
      <c r="O137" s="67">
        <v>1240</v>
      </c>
      <c r="P137" s="67">
        <v>961</v>
      </c>
      <c r="Q137" s="67">
        <v>678</v>
      </c>
      <c r="R137" s="67">
        <v>1261</v>
      </c>
      <c r="S137" s="67">
        <v>1015</v>
      </c>
      <c r="T137" s="67">
        <v>865</v>
      </c>
      <c r="U137" s="67">
        <v>1266</v>
      </c>
      <c r="V137" s="67">
        <v>54</v>
      </c>
      <c r="W137" s="67">
        <v>-282</v>
      </c>
      <c r="X137" s="67">
        <v>419</v>
      </c>
      <c r="Y137" s="67" t="s">
        <v>423</v>
      </c>
    </row>
    <row r="138" spans="1:25" x14ac:dyDescent="0.45">
      <c r="A138" s="66" t="s">
        <v>376</v>
      </c>
      <c r="B138" s="66" t="s">
        <v>60</v>
      </c>
      <c r="C138" s="66" t="s">
        <v>176</v>
      </c>
      <c r="D138" s="67">
        <v>3023</v>
      </c>
      <c r="E138" s="67">
        <v>2833.707664575501</v>
      </c>
      <c r="F138" s="67">
        <v>3337.9592346390318</v>
      </c>
      <c r="G138" s="67">
        <v>3239.768939087025</v>
      </c>
      <c r="H138" s="67">
        <v>2202.2116839994037</v>
      </c>
      <c r="I138" s="67">
        <v>4305.8369550782418</v>
      </c>
      <c r="J138" s="67">
        <v>3480</v>
      </c>
      <c r="K138" s="67">
        <v>2195</v>
      </c>
      <c r="L138" s="67">
        <v>4903</v>
      </c>
      <c r="M138" s="67">
        <v>3957</v>
      </c>
      <c r="N138" s="67">
        <v>2866</v>
      </c>
      <c r="O138" s="67">
        <v>5069</v>
      </c>
      <c r="P138" s="67">
        <v>3446</v>
      </c>
      <c r="Q138" s="67">
        <v>3143</v>
      </c>
      <c r="R138" s="67">
        <v>3939</v>
      </c>
      <c r="S138" s="67">
        <v>3855</v>
      </c>
      <c r="T138" s="67">
        <v>2411</v>
      </c>
      <c r="U138" s="67">
        <v>5377</v>
      </c>
      <c r="V138" s="67">
        <v>409</v>
      </c>
      <c r="W138" s="67">
        <v>-1167</v>
      </c>
      <c r="X138" s="67">
        <v>1999</v>
      </c>
      <c r="Y138" s="67" t="s">
        <v>423</v>
      </c>
    </row>
    <row r="139" spans="1:25" x14ac:dyDescent="0.45">
      <c r="A139" s="66" t="s">
        <v>377</v>
      </c>
      <c r="B139" s="66" t="s">
        <v>60</v>
      </c>
      <c r="C139" s="66" t="s">
        <v>179</v>
      </c>
      <c r="D139" s="67">
        <v>2221</v>
      </c>
      <c r="E139" s="67">
        <v>2117.2906919812963</v>
      </c>
      <c r="F139" s="67">
        <v>2381.1635181029255</v>
      </c>
      <c r="G139" s="67">
        <v>2344</v>
      </c>
      <c r="H139" s="67">
        <v>2148.6743336231279</v>
      </c>
      <c r="I139" s="67">
        <v>2718.3966807849392</v>
      </c>
      <c r="J139" s="67">
        <v>2604</v>
      </c>
      <c r="K139" s="67">
        <v>2181</v>
      </c>
      <c r="L139" s="67">
        <v>3004</v>
      </c>
      <c r="M139" s="67">
        <v>2891</v>
      </c>
      <c r="N139" s="67">
        <v>2575</v>
      </c>
      <c r="O139" s="67">
        <v>3477</v>
      </c>
      <c r="P139" s="67">
        <v>2654</v>
      </c>
      <c r="Q139" s="67">
        <v>2282</v>
      </c>
      <c r="R139" s="67">
        <v>3036</v>
      </c>
      <c r="S139" s="67">
        <v>2382</v>
      </c>
      <c r="T139" s="67">
        <v>2176</v>
      </c>
      <c r="U139" s="67">
        <v>2697</v>
      </c>
      <c r="V139" s="67">
        <v>-272</v>
      </c>
      <c r="W139" s="67">
        <v>-668</v>
      </c>
      <c r="X139" s="67">
        <v>199</v>
      </c>
      <c r="Y139" s="67" t="s">
        <v>423</v>
      </c>
    </row>
    <row r="140" spans="1:25" x14ac:dyDescent="0.45">
      <c r="A140" s="66" t="s">
        <v>378</v>
      </c>
      <c r="B140" s="66" t="s">
        <v>60</v>
      </c>
      <c r="C140" s="66" t="s">
        <v>186</v>
      </c>
      <c r="D140" s="67">
        <v>1019.6286231466248</v>
      </c>
      <c r="E140" s="67">
        <v>784.69247083477399</v>
      </c>
      <c r="F140" s="67">
        <v>1238.5534767709105</v>
      </c>
      <c r="G140" s="67">
        <v>767</v>
      </c>
      <c r="H140" s="67">
        <v>671.30172914700074</v>
      </c>
      <c r="I140" s="67">
        <v>1181.9807688232679</v>
      </c>
      <c r="J140" s="67">
        <v>1033</v>
      </c>
      <c r="K140" s="67">
        <v>876</v>
      </c>
      <c r="L140" s="67">
        <v>2102</v>
      </c>
      <c r="M140" s="67">
        <v>965</v>
      </c>
      <c r="N140" s="67">
        <v>847</v>
      </c>
      <c r="O140" s="67">
        <v>1229</v>
      </c>
      <c r="P140" s="67">
        <v>929</v>
      </c>
      <c r="Q140" s="67">
        <v>824</v>
      </c>
      <c r="R140" s="67">
        <v>1202</v>
      </c>
      <c r="S140" s="67">
        <v>990</v>
      </c>
      <c r="T140" s="67">
        <v>881</v>
      </c>
      <c r="U140" s="67">
        <v>1215</v>
      </c>
      <c r="V140" s="67">
        <v>61</v>
      </c>
      <c r="W140" s="67">
        <v>-231</v>
      </c>
      <c r="X140" s="67">
        <v>292</v>
      </c>
      <c r="Y140" s="67" t="s">
        <v>423</v>
      </c>
    </row>
    <row r="141" spans="1:25" x14ac:dyDescent="0.45">
      <c r="A141" s="66" t="s">
        <v>379</v>
      </c>
      <c r="B141" s="66" t="s">
        <v>60</v>
      </c>
      <c r="C141" s="66" t="s">
        <v>192</v>
      </c>
      <c r="D141" s="67">
        <v>2106.9617703057511</v>
      </c>
      <c r="E141" s="67">
        <v>1767.7276114646756</v>
      </c>
      <c r="F141" s="67">
        <v>2452.7368786015495</v>
      </c>
      <c r="G141" s="67">
        <v>2186</v>
      </c>
      <c r="H141" s="67">
        <v>1904.4620001040814</v>
      </c>
      <c r="I141" s="67">
        <v>2649.9910718525462</v>
      </c>
      <c r="J141" s="67">
        <v>1756</v>
      </c>
      <c r="K141" s="67">
        <v>1604</v>
      </c>
      <c r="L141" s="67">
        <v>2076</v>
      </c>
      <c r="M141" s="67">
        <v>2104</v>
      </c>
      <c r="N141" s="67">
        <v>1738</v>
      </c>
      <c r="O141" s="67">
        <v>2465</v>
      </c>
      <c r="P141" s="67">
        <v>1906</v>
      </c>
      <c r="Q141" s="67">
        <v>1740</v>
      </c>
      <c r="R141" s="67">
        <v>2227</v>
      </c>
      <c r="S141" s="67">
        <v>1915</v>
      </c>
      <c r="T141" s="67">
        <v>1726</v>
      </c>
      <c r="U141" s="67">
        <v>2302</v>
      </c>
      <c r="V141" s="67">
        <v>9</v>
      </c>
      <c r="W141" s="67">
        <v>-327</v>
      </c>
      <c r="X141" s="67">
        <v>421</v>
      </c>
      <c r="Y141" s="67" t="s">
        <v>423</v>
      </c>
    </row>
    <row r="142" spans="1:25" x14ac:dyDescent="0.45">
      <c r="A142" s="66" t="s">
        <v>381</v>
      </c>
      <c r="B142" s="66" t="s">
        <v>60</v>
      </c>
      <c r="C142" s="66" t="s">
        <v>196</v>
      </c>
      <c r="D142" s="67">
        <v>2186</v>
      </c>
      <c r="E142" s="67">
        <v>2008.5064249371694</v>
      </c>
      <c r="F142" s="67">
        <v>2516.5653544752522</v>
      </c>
      <c r="G142" s="67">
        <v>1805</v>
      </c>
      <c r="H142" s="67">
        <v>1622.0176863458487</v>
      </c>
      <c r="I142" s="67">
        <v>2115.3065175018141</v>
      </c>
      <c r="J142" s="67">
        <v>2142</v>
      </c>
      <c r="K142" s="67">
        <v>1305</v>
      </c>
      <c r="L142" s="67">
        <v>3068</v>
      </c>
      <c r="M142" s="67">
        <v>2355</v>
      </c>
      <c r="N142" s="67">
        <v>1675</v>
      </c>
      <c r="O142" s="67">
        <v>3096</v>
      </c>
      <c r="P142" s="67">
        <v>2100</v>
      </c>
      <c r="Q142" s="67">
        <v>1843</v>
      </c>
      <c r="R142" s="67">
        <v>2574</v>
      </c>
      <c r="S142" s="67">
        <v>1839</v>
      </c>
      <c r="T142" s="67">
        <v>1675</v>
      </c>
      <c r="U142" s="67">
        <v>2082</v>
      </c>
      <c r="V142" s="67">
        <v>-261</v>
      </c>
      <c r="W142" s="67">
        <v>-768</v>
      </c>
      <c r="X142" s="67">
        <v>77</v>
      </c>
      <c r="Y142" s="67" t="s">
        <v>423</v>
      </c>
    </row>
    <row r="143" spans="1:25" x14ac:dyDescent="0.45">
      <c r="A143" s="66" t="s">
        <v>382</v>
      </c>
      <c r="B143" s="66" t="s">
        <v>60</v>
      </c>
      <c r="C143" s="66" t="s">
        <v>205</v>
      </c>
      <c r="D143" s="67">
        <v>2135</v>
      </c>
      <c r="E143" s="67">
        <v>1995.2347274447432</v>
      </c>
      <c r="F143" s="67">
        <v>2375.5455346754898</v>
      </c>
      <c r="G143" s="67">
        <v>2281.5383802135184</v>
      </c>
      <c r="H143" s="67">
        <v>1948.0330908041619</v>
      </c>
      <c r="I143" s="67">
        <v>2609.3527457795044</v>
      </c>
      <c r="J143" s="67">
        <v>2051</v>
      </c>
      <c r="K143" s="67">
        <v>1867</v>
      </c>
      <c r="L143" s="67">
        <v>2350</v>
      </c>
      <c r="M143" s="67">
        <v>2095</v>
      </c>
      <c r="N143" s="67">
        <v>1781</v>
      </c>
      <c r="O143" s="67">
        <v>2439</v>
      </c>
      <c r="P143" s="67">
        <v>2172</v>
      </c>
      <c r="Q143" s="67">
        <v>1951</v>
      </c>
      <c r="R143" s="67">
        <v>2602</v>
      </c>
      <c r="S143" s="67">
        <v>2233</v>
      </c>
      <c r="T143" s="67">
        <v>1757</v>
      </c>
      <c r="U143" s="67">
        <v>2723</v>
      </c>
      <c r="V143" s="67">
        <v>61</v>
      </c>
      <c r="W143" s="67">
        <v>-616</v>
      </c>
      <c r="X143" s="67">
        <v>571</v>
      </c>
      <c r="Y143" s="67" t="s">
        <v>423</v>
      </c>
    </row>
    <row r="144" spans="1:25" x14ac:dyDescent="0.45">
      <c r="A144" s="66" t="s">
        <v>383</v>
      </c>
      <c r="B144" s="66" t="s">
        <v>60</v>
      </c>
      <c r="C144" s="66" t="s">
        <v>206</v>
      </c>
      <c r="D144" s="67">
        <v>2592.4530439391247</v>
      </c>
      <c r="E144" s="67">
        <v>1825.9669516886847</v>
      </c>
      <c r="F144" s="67">
        <v>3380.6371823822938</v>
      </c>
      <c r="G144" s="67">
        <v>2643</v>
      </c>
      <c r="H144" s="67">
        <v>2314.199712047428</v>
      </c>
      <c r="I144" s="67">
        <v>3337.9857658411247</v>
      </c>
      <c r="J144" s="67">
        <v>2679</v>
      </c>
      <c r="K144" s="67">
        <v>1836</v>
      </c>
      <c r="L144" s="67">
        <v>3623</v>
      </c>
      <c r="M144" s="67">
        <v>2838</v>
      </c>
      <c r="N144" s="67">
        <v>2066</v>
      </c>
      <c r="O144" s="67">
        <v>3571</v>
      </c>
      <c r="P144" s="67">
        <v>2770</v>
      </c>
      <c r="Q144" s="67">
        <v>1906</v>
      </c>
      <c r="R144" s="67">
        <v>3589</v>
      </c>
      <c r="S144" s="67">
        <v>2298</v>
      </c>
      <c r="T144" s="67">
        <v>2073</v>
      </c>
      <c r="U144" s="67">
        <v>2843</v>
      </c>
      <c r="V144" s="67">
        <v>-472</v>
      </c>
      <c r="W144" s="67">
        <v>-1283</v>
      </c>
      <c r="X144" s="67">
        <v>492</v>
      </c>
      <c r="Y144" s="67" t="s">
        <v>423</v>
      </c>
    </row>
    <row r="145" spans="1:25" x14ac:dyDescent="0.45">
      <c r="A145" s="66" t="s">
        <v>385</v>
      </c>
      <c r="B145" s="66" t="s">
        <v>52</v>
      </c>
      <c r="C145" s="66" t="s">
        <v>51</v>
      </c>
      <c r="D145" s="67">
        <v>1509</v>
      </c>
      <c r="E145" s="67">
        <v>1384.5872412915885</v>
      </c>
      <c r="F145" s="67">
        <v>1746.0765125516339</v>
      </c>
      <c r="G145" s="67">
        <v>1718</v>
      </c>
      <c r="H145" s="67">
        <v>1542.5658057127876</v>
      </c>
      <c r="I145" s="67">
        <v>2117.972453164633</v>
      </c>
      <c r="J145" s="67">
        <v>1733</v>
      </c>
      <c r="K145" s="67">
        <v>1587</v>
      </c>
      <c r="L145" s="67">
        <v>2025</v>
      </c>
      <c r="M145" s="67">
        <v>1664</v>
      </c>
      <c r="N145" s="67">
        <v>1333</v>
      </c>
      <c r="O145" s="67">
        <v>2000</v>
      </c>
      <c r="P145" s="67">
        <v>1851</v>
      </c>
      <c r="Q145" s="67">
        <v>1608</v>
      </c>
      <c r="R145" s="67">
        <v>2247</v>
      </c>
      <c r="S145" s="67">
        <v>1853</v>
      </c>
      <c r="T145" s="67">
        <v>1640</v>
      </c>
      <c r="U145" s="67">
        <v>2325</v>
      </c>
      <c r="V145" s="67">
        <v>2</v>
      </c>
      <c r="W145" s="67">
        <v>-423</v>
      </c>
      <c r="X145" s="67">
        <v>517</v>
      </c>
      <c r="Y145" s="67" t="s">
        <v>423</v>
      </c>
    </row>
    <row r="146" spans="1:25" x14ac:dyDescent="0.45">
      <c r="A146" s="66" t="s">
        <v>387</v>
      </c>
      <c r="B146" s="66" t="s">
        <v>52</v>
      </c>
      <c r="C146" s="66" t="s">
        <v>68</v>
      </c>
      <c r="D146" s="67">
        <v>4682.5933299432045</v>
      </c>
      <c r="E146" s="67">
        <v>4001.3454172158899</v>
      </c>
      <c r="F146" s="67">
        <v>5381.9190761866375</v>
      </c>
      <c r="G146" s="67">
        <v>4441</v>
      </c>
      <c r="H146" s="67">
        <v>4107.2913189600522</v>
      </c>
      <c r="I146" s="67">
        <v>4892.1528912765125</v>
      </c>
      <c r="J146" s="67">
        <v>4163</v>
      </c>
      <c r="K146" s="67">
        <v>3359</v>
      </c>
      <c r="L146" s="67">
        <v>5061</v>
      </c>
      <c r="M146" s="67">
        <v>4509</v>
      </c>
      <c r="N146" s="67">
        <v>3852</v>
      </c>
      <c r="O146" s="67">
        <v>5162</v>
      </c>
      <c r="P146" s="67">
        <v>4785</v>
      </c>
      <c r="Q146" s="67">
        <v>3963</v>
      </c>
      <c r="R146" s="67">
        <v>5579</v>
      </c>
      <c r="S146" s="67">
        <v>4710</v>
      </c>
      <c r="T146" s="67">
        <v>3675</v>
      </c>
      <c r="U146" s="67">
        <v>5691</v>
      </c>
      <c r="V146" s="67">
        <v>-75</v>
      </c>
      <c r="W146" s="67">
        <v>-1436</v>
      </c>
      <c r="X146" s="67">
        <v>1229</v>
      </c>
      <c r="Y146" s="67" t="s">
        <v>423</v>
      </c>
    </row>
    <row r="147" spans="1:25" x14ac:dyDescent="0.45">
      <c r="A147" s="66" t="s">
        <v>388</v>
      </c>
      <c r="B147" s="66" t="s">
        <v>52</v>
      </c>
      <c r="C147" s="66" t="s">
        <v>75</v>
      </c>
      <c r="D147" s="67">
        <v>1115</v>
      </c>
      <c r="E147" s="67">
        <v>1036.067690951309</v>
      </c>
      <c r="F147" s="67">
        <v>1268.2690050851288</v>
      </c>
      <c r="G147" s="67">
        <v>1058</v>
      </c>
      <c r="H147" s="67">
        <v>972.46385900938276</v>
      </c>
      <c r="I147" s="67">
        <v>1181.5597197141969</v>
      </c>
      <c r="J147" s="67">
        <v>1066</v>
      </c>
      <c r="K147" s="67">
        <v>988</v>
      </c>
      <c r="L147" s="67">
        <v>1240</v>
      </c>
      <c r="M147" s="67">
        <v>1473</v>
      </c>
      <c r="N147" s="67">
        <v>1207</v>
      </c>
      <c r="O147" s="67">
        <v>1733</v>
      </c>
      <c r="P147" s="67">
        <v>1556</v>
      </c>
      <c r="Q147" s="67">
        <v>1248</v>
      </c>
      <c r="R147" s="67">
        <v>1848</v>
      </c>
      <c r="S147" s="67">
        <v>1433</v>
      </c>
      <c r="T147" s="67">
        <v>1048</v>
      </c>
      <c r="U147" s="67">
        <v>1834</v>
      </c>
      <c r="V147" s="67">
        <v>-123</v>
      </c>
      <c r="W147" s="67">
        <v>-620</v>
      </c>
      <c r="X147" s="67">
        <v>367</v>
      </c>
      <c r="Y147" s="67" t="s">
        <v>423</v>
      </c>
    </row>
    <row r="148" spans="1:25" x14ac:dyDescent="0.45">
      <c r="A148" s="66" t="s">
        <v>389</v>
      </c>
      <c r="B148" s="66" t="s">
        <v>52</v>
      </c>
      <c r="C148" s="66" t="s">
        <v>92</v>
      </c>
      <c r="D148" s="67">
        <v>2443</v>
      </c>
      <c r="E148" s="67">
        <v>2315.4773989726004</v>
      </c>
      <c r="F148" s="67">
        <v>2654.1869509072098</v>
      </c>
      <c r="G148" s="67">
        <v>2276</v>
      </c>
      <c r="H148" s="67">
        <v>2135.1814833411722</v>
      </c>
      <c r="I148" s="67">
        <v>2489.2578186829273</v>
      </c>
      <c r="J148" s="67">
        <v>2558</v>
      </c>
      <c r="K148" s="67">
        <v>2065</v>
      </c>
      <c r="L148" s="67">
        <v>3018</v>
      </c>
      <c r="M148" s="67">
        <v>2400</v>
      </c>
      <c r="N148" s="67">
        <v>1983</v>
      </c>
      <c r="O148" s="67">
        <v>2814</v>
      </c>
      <c r="P148" s="67">
        <v>2337</v>
      </c>
      <c r="Q148" s="67">
        <v>1890</v>
      </c>
      <c r="R148" s="67">
        <v>2808</v>
      </c>
      <c r="S148" s="67">
        <v>2735</v>
      </c>
      <c r="T148" s="67">
        <v>2316</v>
      </c>
      <c r="U148" s="67">
        <v>3638</v>
      </c>
      <c r="V148" s="67">
        <v>398</v>
      </c>
      <c r="W148" s="67">
        <v>-248</v>
      </c>
      <c r="X148" s="67">
        <v>1374</v>
      </c>
      <c r="Y148" s="67" t="s">
        <v>423</v>
      </c>
    </row>
    <row r="149" spans="1:25" x14ac:dyDescent="0.45">
      <c r="A149" s="66" t="s">
        <v>391</v>
      </c>
      <c r="B149" s="66" t="s">
        <v>52</v>
      </c>
      <c r="C149" s="66" t="s">
        <v>96</v>
      </c>
      <c r="D149" s="67">
        <v>1128</v>
      </c>
      <c r="E149" s="67">
        <v>973.33836142419307</v>
      </c>
      <c r="F149" s="67">
        <v>1339.1270909222978</v>
      </c>
      <c r="G149" s="67">
        <v>1161</v>
      </c>
      <c r="H149" s="67">
        <v>975.90540774367071</v>
      </c>
      <c r="I149" s="67">
        <v>1589.9847947425876</v>
      </c>
      <c r="J149" s="67">
        <v>1158</v>
      </c>
      <c r="K149" s="67">
        <v>963</v>
      </c>
      <c r="L149" s="67">
        <v>1720</v>
      </c>
      <c r="M149" s="67">
        <v>884</v>
      </c>
      <c r="N149" s="67">
        <v>785</v>
      </c>
      <c r="O149" s="67">
        <v>1074</v>
      </c>
      <c r="P149" s="67">
        <v>945</v>
      </c>
      <c r="Q149" s="67">
        <v>817</v>
      </c>
      <c r="R149" s="67">
        <v>1225</v>
      </c>
      <c r="S149" s="67">
        <v>1176</v>
      </c>
      <c r="T149" s="67">
        <v>953</v>
      </c>
      <c r="U149" s="67">
        <v>1608</v>
      </c>
      <c r="V149" s="67">
        <v>231</v>
      </c>
      <c r="W149" s="67">
        <v>-112</v>
      </c>
      <c r="X149" s="67">
        <v>650</v>
      </c>
      <c r="Y149" s="67" t="s">
        <v>423</v>
      </c>
    </row>
    <row r="150" spans="1:25" x14ac:dyDescent="0.45">
      <c r="A150" s="66" t="s">
        <v>392</v>
      </c>
      <c r="B150" s="66" t="s">
        <v>52</v>
      </c>
      <c r="C150" s="66" t="s">
        <v>119</v>
      </c>
      <c r="D150" s="67">
        <v>3315.5404122673121</v>
      </c>
      <c r="E150" s="67">
        <v>2915.976894278956</v>
      </c>
      <c r="F150" s="67">
        <v>3707.9703653541687</v>
      </c>
      <c r="G150" s="67">
        <v>3228.7584588835384</v>
      </c>
      <c r="H150" s="67">
        <v>2883.2846885079598</v>
      </c>
      <c r="I150" s="67">
        <v>3575.8152243775944</v>
      </c>
      <c r="J150" s="67">
        <v>3839</v>
      </c>
      <c r="K150" s="67">
        <v>3274</v>
      </c>
      <c r="L150" s="67">
        <v>4457</v>
      </c>
      <c r="M150" s="67">
        <v>3607</v>
      </c>
      <c r="N150" s="67">
        <v>3125</v>
      </c>
      <c r="O150" s="67">
        <v>4071</v>
      </c>
      <c r="P150" s="67">
        <v>3309</v>
      </c>
      <c r="Q150" s="67">
        <v>2832</v>
      </c>
      <c r="R150" s="67">
        <v>3731</v>
      </c>
      <c r="S150" s="67">
        <v>3146</v>
      </c>
      <c r="T150" s="67">
        <v>2904</v>
      </c>
      <c r="U150" s="67">
        <v>3526</v>
      </c>
      <c r="V150" s="67">
        <v>-163</v>
      </c>
      <c r="W150" s="67">
        <v>-642</v>
      </c>
      <c r="X150" s="67">
        <v>454</v>
      </c>
      <c r="Y150" s="67" t="s">
        <v>423</v>
      </c>
    </row>
    <row r="151" spans="1:25" x14ac:dyDescent="0.45">
      <c r="A151" s="66" t="s">
        <v>393</v>
      </c>
      <c r="B151" s="66" t="s">
        <v>52</v>
      </c>
      <c r="C151" s="66" t="s">
        <v>121</v>
      </c>
      <c r="D151" s="67">
        <v>2341</v>
      </c>
      <c r="E151" s="67">
        <v>2205.1283236857403</v>
      </c>
      <c r="F151" s="67">
        <v>2538.2056695057977</v>
      </c>
      <c r="G151" s="67">
        <v>2524.2362547690495</v>
      </c>
      <c r="H151" s="67">
        <v>1996.4540426357491</v>
      </c>
      <c r="I151" s="67">
        <v>3052.7749014913561</v>
      </c>
      <c r="J151" s="67">
        <v>2434</v>
      </c>
      <c r="K151" s="67">
        <v>2201</v>
      </c>
      <c r="L151" s="67">
        <v>2757</v>
      </c>
      <c r="M151" s="67">
        <v>2383</v>
      </c>
      <c r="N151" s="67">
        <v>2085</v>
      </c>
      <c r="O151" s="67">
        <v>3307</v>
      </c>
      <c r="P151" s="67">
        <v>2487</v>
      </c>
      <c r="Q151" s="67">
        <v>2227</v>
      </c>
      <c r="R151" s="67">
        <v>3022</v>
      </c>
      <c r="S151" s="67">
        <v>2298</v>
      </c>
      <c r="T151" s="67">
        <v>2101</v>
      </c>
      <c r="U151" s="67">
        <v>2729</v>
      </c>
      <c r="V151" s="67">
        <v>-189</v>
      </c>
      <c r="W151" s="67">
        <v>-720</v>
      </c>
      <c r="X151" s="67">
        <v>273</v>
      </c>
      <c r="Y151" s="67" t="s">
        <v>423</v>
      </c>
    </row>
    <row r="152" spans="1:25" x14ac:dyDescent="0.45">
      <c r="A152" s="66" t="s">
        <v>394</v>
      </c>
      <c r="B152" s="66" t="s">
        <v>52</v>
      </c>
      <c r="C152" s="66" t="s">
        <v>125</v>
      </c>
      <c r="D152" s="67">
        <v>5215.0629499150418</v>
      </c>
      <c r="E152" s="67">
        <v>4104.271634645057</v>
      </c>
      <c r="F152" s="67">
        <v>6336.0992801553502</v>
      </c>
      <c r="G152" s="67">
        <v>5476.2022872974267</v>
      </c>
      <c r="H152" s="67">
        <v>4471.6827896693276</v>
      </c>
      <c r="I152" s="67">
        <v>6438.5169350041251</v>
      </c>
      <c r="J152" s="67">
        <v>4678</v>
      </c>
      <c r="K152" s="67">
        <v>3315</v>
      </c>
      <c r="L152" s="67">
        <v>6136</v>
      </c>
      <c r="M152" s="67">
        <v>5422</v>
      </c>
      <c r="N152" s="67">
        <v>4427</v>
      </c>
      <c r="O152" s="67">
        <v>6396</v>
      </c>
      <c r="P152" s="67">
        <v>5517</v>
      </c>
      <c r="Q152" s="67">
        <v>4337</v>
      </c>
      <c r="R152" s="67">
        <v>6703</v>
      </c>
      <c r="S152" s="67">
        <v>5550</v>
      </c>
      <c r="T152" s="67">
        <v>4062</v>
      </c>
      <c r="U152" s="67">
        <v>6953</v>
      </c>
      <c r="V152" s="67">
        <v>33</v>
      </c>
      <c r="W152" s="67">
        <v>-1750</v>
      </c>
      <c r="X152" s="67">
        <v>1772</v>
      </c>
      <c r="Y152" s="67" t="s">
        <v>423</v>
      </c>
    </row>
    <row r="153" spans="1:25" x14ac:dyDescent="0.45">
      <c r="A153" s="66" t="s">
        <v>395</v>
      </c>
      <c r="B153" s="66" t="s">
        <v>52</v>
      </c>
      <c r="C153" s="66" t="s">
        <v>140</v>
      </c>
      <c r="D153" s="67">
        <v>1302</v>
      </c>
      <c r="E153" s="67">
        <v>1231.0058058584464</v>
      </c>
      <c r="F153" s="67">
        <v>1440.2695795578798</v>
      </c>
      <c r="G153" s="67">
        <v>1586.8046261766515</v>
      </c>
      <c r="H153" s="67">
        <v>1397.4061798622779</v>
      </c>
      <c r="I153" s="67">
        <v>1774.740809614173</v>
      </c>
      <c r="J153" s="67">
        <v>1460</v>
      </c>
      <c r="K153" s="67">
        <v>1329</v>
      </c>
      <c r="L153" s="67">
        <v>1666</v>
      </c>
      <c r="M153" s="67">
        <v>1571</v>
      </c>
      <c r="N153" s="67">
        <v>1413</v>
      </c>
      <c r="O153" s="67">
        <v>1889</v>
      </c>
      <c r="P153" s="67">
        <v>1469</v>
      </c>
      <c r="Q153" s="67">
        <v>1222</v>
      </c>
      <c r="R153" s="67">
        <v>1693</v>
      </c>
      <c r="S153" s="67">
        <v>1426</v>
      </c>
      <c r="T153" s="67">
        <v>1306</v>
      </c>
      <c r="U153" s="67">
        <v>1763</v>
      </c>
      <c r="V153" s="67">
        <v>-43</v>
      </c>
      <c r="W153" s="67">
        <v>-317</v>
      </c>
      <c r="X153" s="67">
        <v>372</v>
      </c>
      <c r="Y153" s="67" t="s">
        <v>423</v>
      </c>
    </row>
    <row r="154" spans="1:25" x14ac:dyDescent="0.45">
      <c r="A154" s="66" t="s">
        <v>396</v>
      </c>
      <c r="B154" s="66" t="s">
        <v>52</v>
      </c>
      <c r="C154" s="66" t="s">
        <v>141</v>
      </c>
      <c r="D154" s="67">
        <v>1065</v>
      </c>
      <c r="E154" s="67">
        <v>997.79919482268099</v>
      </c>
      <c r="F154" s="67">
        <v>1218.5261099256913</v>
      </c>
      <c r="G154" s="67">
        <v>1195.8134250710993</v>
      </c>
      <c r="H154" s="67">
        <v>980.29369218742102</v>
      </c>
      <c r="I154" s="67">
        <v>1378.6778894370136</v>
      </c>
      <c r="J154" s="67">
        <v>1240</v>
      </c>
      <c r="K154" s="67">
        <v>1098</v>
      </c>
      <c r="L154" s="67">
        <v>1424</v>
      </c>
      <c r="M154" s="67">
        <v>1187</v>
      </c>
      <c r="N154" s="67">
        <v>1048</v>
      </c>
      <c r="O154" s="67">
        <v>1538</v>
      </c>
      <c r="P154" s="67">
        <v>1321</v>
      </c>
      <c r="Q154" s="67">
        <v>1066</v>
      </c>
      <c r="R154" s="67">
        <v>1558</v>
      </c>
      <c r="S154" s="67">
        <v>1305</v>
      </c>
      <c r="T154" s="67">
        <v>1129</v>
      </c>
      <c r="U154" s="67">
        <v>1598</v>
      </c>
      <c r="V154" s="67">
        <v>-16</v>
      </c>
      <c r="W154" s="67">
        <v>-321</v>
      </c>
      <c r="X154" s="67">
        <v>363</v>
      </c>
      <c r="Y154" s="67" t="s">
        <v>423</v>
      </c>
    </row>
    <row r="155" spans="1:25" x14ac:dyDescent="0.45">
      <c r="A155" s="66" t="s">
        <v>398</v>
      </c>
      <c r="B155" s="66" t="s">
        <v>52</v>
      </c>
      <c r="C155" s="66" t="s">
        <v>144</v>
      </c>
      <c r="D155" s="67">
        <v>1803</v>
      </c>
      <c r="E155" s="67">
        <v>1692.501510917092</v>
      </c>
      <c r="F155" s="67">
        <v>1990.8567975299902</v>
      </c>
      <c r="G155" s="67">
        <v>2066.3605941424157</v>
      </c>
      <c r="H155" s="67">
        <v>1367.0896453634957</v>
      </c>
      <c r="I155" s="67">
        <v>2776.2028760012913</v>
      </c>
      <c r="J155" s="67">
        <v>2102</v>
      </c>
      <c r="K155" s="67">
        <v>1219</v>
      </c>
      <c r="L155" s="67">
        <v>3058</v>
      </c>
      <c r="M155" s="67">
        <v>2256</v>
      </c>
      <c r="N155" s="67">
        <v>1530</v>
      </c>
      <c r="O155" s="67">
        <v>2994</v>
      </c>
      <c r="P155" s="67">
        <v>1953</v>
      </c>
      <c r="Q155" s="67">
        <v>1735</v>
      </c>
      <c r="R155" s="67">
        <v>2295</v>
      </c>
      <c r="S155" s="67">
        <v>2007</v>
      </c>
      <c r="T155" s="67">
        <v>1800</v>
      </c>
      <c r="U155" s="67">
        <v>2322</v>
      </c>
      <c r="V155" s="67">
        <v>54</v>
      </c>
      <c r="W155" s="67">
        <v>-338</v>
      </c>
      <c r="X155" s="67">
        <v>419</v>
      </c>
      <c r="Y155" s="67" t="s">
        <v>423</v>
      </c>
    </row>
    <row r="156" spans="1:25" x14ac:dyDescent="0.45">
      <c r="A156" s="66" t="s">
        <v>399</v>
      </c>
      <c r="B156" s="66" t="s">
        <v>52</v>
      </c>
      <c r="C156" s="66" t="s">
        <v>160</v>
      </c>
      <c r="D156" s="67">
        <v>1689</v>
      </c>
      <c r="E156" s="67">
        <v>1587.668294703725</v>
      </c>
      <c r="F156" s="67">
        <v>1970.8969805859692</v>
      </c>
      <c r="G156" s="67">
        <v>1649</v>
      </c>
      <c r="H156" s="67">
        <v>1470.345613032297</v>
      </c>
      <c r="I156" s="67">
        <v>2356.1943007664545</v>
      </c>
      <c r="J156" s="67">
        <v>1730</v>
      </c>
      <c r="K156" s="67">
        <v>1587</v>
      </c>
      <c r="L156" s="67">
        <v>2132</v>
      </c>
      <c r="M156" s="67">
        <v>1887</v>
      </c>
      <c r="N156" s="67">
        <v>1679</v>
      </c>
      <c r="O156" s="67">
        <v>2292</v>
      </c>
      <c r="P156" s="67">
        <v>1904</v>
      </c>
      <c r="Q156" s="67">
        <v>1699</v>
      </c>
      <c r="R156" s="67">
        <v>2382</v>
      </c>
      <c r="S156" s="67">
        <v>1946</v>
      </c>
      <c r="T156" s="67">
        <v>1734</v>
      </c>
      <c r="U156" s="67">
        <v>2266</v>
      </c>
      <c r="V156" s="67">
        <v>42</v>
      </c>
      <c r="W156" s="67">
        <v>-495</v>
      </c>
      <c r="X156" s="67">
        <v>388</v>
      </c>
      <c r="Y156" s="67" t="s">
        <v>423</v>
      </c>
    </row>
    <row r="157" spans="1:25" x14ac:dyDescent="0.45">
      <c r="A157" s="66" t="s">
        <v>400</v>
      </c>
      <c r="B157" s="66" t="s">
        <v>52</v>
      </c>
      <c r="C157" s="66" t="s">
        <v>165</v>
      </c>
      <c r="D157" s="67">
        <v>4017.2402090480814</v>
      </c>
      <c r="E157" s="67">
        <v>3147.679268754946</v>
      </c>
      <c r="F157" s="67">
        <v>4866.210178554531</v>
      </c>
      <c r="G157" s="67">
        <v>4266</v>
      </c>
      <c r="H157" s="67">
        <v>3876.6256873200127</v>
      </c>
      <c r="I157" s="67">
        <v>4808.3020068358101</v>
      </c>
      <c r="J157" s="67">
        <v>3567</v>
      </c>
      <c r="K157" s="67">
        <v>2612</v>
      </c>
      <c r="L157" s="67">
        <v>4503</v>
      </c>
      <c r="M157" s="67">
        <v>3416</v>
      </c>
      <c r="N157" s="67">
        <v>2641</v>
      </c>
      <c r="O157" s="67">
        <v>4180</v>
      </c>
      <c r="P157" s="67">
        <v>3668</v>
      </c>
      <c r="Q157" s="67">
        <v>2812</v>
      </c>
      <c r="R157" s="67">
        <v>4601</v>
      </c>
      <c r="S157" s="67">
        <v>4120</v>
      </c>
      <c r="T157" s="67">
        <v>2915</v>
      </c>
      <c r="U157" s="67">
        <v>5250</v>
      </c>
      <c r="V157" s="67">
        <v>452</v>
      </c>
      <c r="W157" s="67">
        <v>-1004</v>
      </c>
      <c r="X157" s="67">
        <v>1861</v>
      </c>
      <c r="Y157" s="67" t="s">
        <v>423</v>
      </c>
    </row>
    <row r="158" spans="1:25" x14ac:dyDescent="0.45">
      <c r="A158" s="66" t="s">
        <v>401</v>
      </c>
      <c r="B158" s="66" t="s">
        <v>52</v>
      </c>
      <c r="C158" s="66" t="s">
        <v>191</v>
      </c>
      <c r="D158" s="67">
        <v>2767.2217925519326</v>
      </c>
      <c r="E158" s="67">
        <v>2320.62633137895</v>
      </c>
      <c r="F158" s="67">
        <v>3217.5461056729605</v>
      </c>
      <c r="G158" s="67">
        <v>2501</v>
      </c>
      <c r="H158" s="67">
        <v>2298.3863241788458</v>
      </c>
      <c r="I158" s="67">
        <v>2873.6848495694362</v>
      </c>
      <c r="J158" s="67">
        <v>2368</v>
      </c>
      <c r="K158" s="67">
        <v>2231</v>
      </c>
      <c r="L158" s="67">
        <v>2640</v>
      </c>
      <c r="M158" s="67">
        <v>2545</v>
      </c>
      <c r="N158" s="67">
        <v>2355</v>
      </c>
      <c r="O158" s="67">
        <v>2859</v>
      </c>
      <c r="P158" s="67">
        <v>2634</v>
      </c>
      <c r="Q158" s="67">
        <v>2408</v>
      </c>
      <c r="R158" s="67">
        <v>3019</v>
      </c>
      <c r="S158" s="67">
        <v>3016</v>
      </c>
      <c r="T158" s="67">
        <v>2596</v>
      </c>
      <c r="U158" s="67">
        <v>3711</v>
      </c>
      <c r="V158" s="67">
        <v>382</v>
      </c>
      <c r="W158" s="67">
        <v>-137</v>
      </c>
      <c r="X158" s="67">
        <v>1089</v>
      </c>
      <c r="Y158" s="67" t="s">
        <v>423</v>
      </c>
    </row>
    <row r="159" spans="1:25" x14ac:dyDescent="0.45">
      <c r="A159" s="66" t="s">
        <v>402</v>
      </c>
      <c r="B159" s="66" t="s">
        <v>52</v>
      </c>
      <c r="C159" s="66" t="s">
        <v>207</v>
      </c>
      <c r="D159" s="67">
        <v>915</v>
      </c>
      <c r="E159" s="67">
        <v>852.10822810951538</v>
      </c>
      <c r="F159" s="67">
        <v>1002.3437242597744</v>
      </c>
      <c r="G159" s="67">
        <v>1122</v>
      </c>
      <c r="H159" s="67">
        <v>947.62659044468182</v>
      </c>
      <c r="I159" s="67">
        <v>1511.6647034067983</v>
      </c>
      <c r="J159" s="67">
        <v>897</v>
      </c>
      <c r="K159" s="67">
        <v>823</v>
      </c>
      <c r="L159" s="67">
        <v>1002</v>
      </c>
      <c r="M159" s="67">
        <v>904</v>
      </c>
      <c r="N159" s="67">
        <v>806</v>
      </c>
      <c r="O159" s="67">
        <v>1197</v>
      </c>
      <c r="P159" s="67">
        <v>926</v>
      </c>
      <c r="Q159" s="67">
        <v>835</v>
      </c>
      <c r="R159" s="67">
        <v>1213</v>
      </c>
      <c r="S159" s="67">
        <v>810</v>
      </c>
      <c r="T159" s="67">
        <v>695</v>
      </c>
      <c r="U159" s="67">
        <v>1105</v>
      </c>
      <c r="V159" s="67">
        <v>-116</v>
      </c>
      <c r="W159" s="67">
        <v>-429</v>
      </c>
      <c r="X159" s="67">
        <v>182</v>
      </c>
      <c r="Y159" s="67" t="s">
        <v>423</v>
      </c>
    </row>
    <row r="160" spans="1:25" x14ac:dyDescent="0.45">
      <c r="A160" s="106" t="s">
        <v>56</v>
      </c>
      <c r="B160" s="70" t="s">
        <v>56</v>
      </c>
      <c r="C160" s="70" t="s">
        <v>56</v>
      </c>
      <c r="D160" s="71">
        <v>23851.380190447977</v>
      </c>
      <c r="E160" s="71">
        <v>21263.553155953716</v>
      </c>
      <c r="F160" s="71">
        <v>26737.731881320669</v>
      </c>
      <c r="G160" s="71">
        <v>21951.719572525937</v>
      </c>
      <c r="H160" s="71">
        <v>20102.789528264715</v>
      </c>
      <c r="I160" s="71">
        <v>24378.692081592777</v>
      </c>
      <c r="J160" s="71">
        <v>22308</v>
      </c>
      <c r="K160" s="71">
        <v>19887</v>
      </c>
      <c r="L160" s="71">
        <v>25288</v>
      </c>
      <c r="M160" s="71">
        <v>25247</v>
      </c>
      <c r="N160" s="71">
        <v>22981</v>
      </c>
      <c r="O160" s="71">
        <v>27811</v>
      </c>
      <c r="P160" s="71">
        <v>25910</v>
      </c>
      <c r="Q160" s="71">
        <v>23146</v>
      </c>
      <c r="R160" s="71">
        <v>28708</v>
      </c>
      <c r="S160" s="71">
        <v>27509</v>
      </c>
      <c r="T160" s="71">
        <v>24249</v>
      </c>
      <c r="U160" s="71">
        <v>32475</v>
      </c>
      <c r="V160" s="71">
        <v>1599</v>
      </c>
      <c r="W160" s="71">
        <v>-2381</v>
      </c>
      <c r="X160" s="71">
        <v>7222</v>
      </c>
      <c r="Y160" s="71" t="s">
        <v>423</v>
      </c>
    </row>
    <row r="161" spans="1:25" x14ac:dyDescent="0.45">
      <c r="A161" s="106" t="s">
        <v>89</v>
      </c>
      <c r="B161" s="70" t="s">
        <v>89</v>
      </c>
      <c r="C161" s="70" t="s">
        <v>89</v>
      </c>
      <c r="D161" s="71">
        <v>24207.903569957329</v>
      </c>
      <c r="E161" s="71">
        <v>22398.198441233133</v>
      </c>
      <c r="F161" s="71">
        <v>26054.306440511024</v>
      </c>
      <c r="G161" s="71">
        <v>24085.377061759391</v>
      </c>
      <c r="H161" s="71">
        <v>22134.280288619426</v>
      </c>
      <c r="I161" s="71">
        <v>25947.32317904244</v>
      </c>
      <c r="J161" s="71">
        <v>23635</v>
      </c>
      <c r="K161" s="71">
        <v>21353</v>
      </c>
      <c r="L161" s="71">
        <v>26198</v>
      </c>
      <c r="M161" s="71">
        <v>25094</v>
      </c>
      <c r="N161" s="71">
        <v>23148</v>
      </c>
      <c r="O161" s="71">
        <v>27084</v>
      </c>
      <c r="P161" s="71">
        <v>25057</v>
      </c>
      <c r="Q161" s="71">
        <v>23108</v>
      </c>
      <c r="R161" s="71">
        <v>27064</v>
      </c>
      <c r="S161" s="71">
        <v>24828</v>
      </c>
      <c r="T161" s="71">
        <v>22651</v>
      </c>
      <c r="U161" s="71">
        <v>27281</v>
      </c>
      <c r="V161" s="71">
        <v>-229</v>
      </c>
      <c r="W161" s="71">
        <v>-3423</v>
      </c>
      <c r="X161" s="71">
        <v>2628</v>
      </c>
      <c r="Y161" s="71" t="s">
        <v>423</v>
      </c>
    </row>
    <row r="162" spans="1:25" x14ac:dyDescent="0.45">
      <c r="A162" s="106" t="s">
        <v>49</v>
      </c>
      <c r="B162" s="70" t="s">
        <v>49</v>
      </c>
      <c r="C162" s="70" t="s">
        <v>49</v>
      </c>
      <c r="D162" s="71">
        <v>52622.784000738284</v>
      </c>
      <c r="E162" s="71">
        <v>50844.194045129625</v>
      </c>
      <c r="F162" s="71">
        <v>54659.709323327988</v>
      </c>
      <c r="G162" s="71">
        <v>54984.69764604493</v>
      </c>
      <c r="H162" s="71">
        <v>53830.990103186843</v>
      </c>
      <c r="I162" s="71">
        <v>57863.873793321407</v>
      </c>
      <c r="J162" s="71">
        <v>49948</v>
      </c>
      <c r="K162" s="71">
        <v>48140</v>
      </c>
      <c r="L162" s="71">
        <v>52837</v>
      </c>
      <c r="M162" s="71">
        <v>52471</v>
      </c>
      <c r="N162" s="71">
        <v>50853</v>
      </c>
      <c r="O162" s="71">
        <v>55197</v>
      </c>
      <c r="P162" s="71">
        <v>52487</v>
      </c>
      <c r="Q162" s="71">
        <v>50955</v>
      </c>
      <c r="R162" s="71">
        <v>55550</v>
      </c>
      <c r="S162" s="71">
        <v>56299</v>
      </c>
      <c r="T162" s="71">
        <v>53915</v>
      </c>
      <c r="U162" s="71">
        <v>59908</v>
      </c>
      <c r="V162" s="71">
        <v>3812</v>
      </c>
      <c r="W162" s="71">
        <v>-49</v>
      </c>
      <c r="X162" s="71">
        <v>7489</v>
      </c>
      <c r="Y162" s="71" t="s">
        <v>423</v>
      </c>
    </row>
    <row r="163" spans="1:25" x14ac:dyDescent="0.45">
      <c r="A163" s="106" t="s">
        <v>83</v>
      </c>
      <c r="B163" s="70" t="s">
        <v>83</v>
      </c>
      <c r="C163" s="70" t="s">
        <v>83</v>
      </c>
      <c r="D163" s="71">
        <v>18290.143727197679</v>
      </c>
      <c r="E163" s="71">
        <v>17729.015331352621</v>
      </c>
      <c r="F163" s="71">
        <v>19689.398062731718</v>
      </c>
      <c r="G163" s="71">
        <v>16934.898946842593</v>
      </c>
      <c r="H163" s="71">
        <v>16467.384207997271</v>
      </c>
      <c r="I163" s="71">
        <v>17762.108524199994</v>
      </c>
      <c r="J163" s="71">
        <v>17396</v>
      </c>
      <c r="K163" s="71">
        <v>16736</v>
      </c>
      <c r="L163" s="71">
        <v>18565</v>
      </c>
      <c r="M163" s="71">
        <v>18805</v>
      </c>
      <c r="N163" s="71">
        <v>17906</v>
      </c>
      <c r="O163" s="71">
        <v>20309</v>
      </c>
      <c r="P163" s="71">
        <v>17675</v>
      </c>
      <c r="Q163" s="71">
        <v>17116</v>
      </c>
      <c r="R163" s="71">
        <v>19120</v>
      </c>
      <c r="S163" s="71">
        <v>18983</v>
      </c>
      <c r="T163" s="71">
        <v>18312</v>
      </c>
      <c r="U163" s="71">
        <v>20337</v>
      </c>
      <c r="V163" s="71">
        <v>1308</v>
      </c>
      <c r="W163" s="71">
        <v>-149</v>
      </c>
      <c r="X163" s="71">
        <v>2673</v>
      </c>
      <c r="Y163" s="71" t="s">
        <v>423</v>
      </c>
    </row>
    <row r="164" spans="1:25" x14ac:dyDescent="0.45">
      <c r="A164" s="106" t="s">
        <v>62</v>
      </c>
      <c r="B164" s="70" t="s">
        <v>62</v>
      </c>
      <c r="C164" s="70" t="s">
        <v>62</v>
      </c>
      <c r="D164" s="71">
        <v>49426.198152884659</v>
      </c>
      <c r="E164" s="71">
        <v>47464.731210356287</v>
      </c>
      <c r="F164" s="71">
        <v>52032.252901834974</v>
      </c>
      <c r="G164" s="71">
        <v>46336.998786770979</v>
      </c>
      <c r="H164" s="71">
        <v>44528.917887359275</v>
      </c>
      <c r="I164" s="71">
        <v>48642.890986370163</v>
      </c>
      <c r="J164" s="71">
        <v>47276</v>
      </c>
      <c r="K164" s="71">
        <v>45257</v>
      </c>
      <c r="L164" s="71">
        <v>50670</v>
      </c>
      <c r="M164" s="71">
        <v>48241</v>
      </c>
      <c r="N164" s="71">
        <v>46357</v>
      </c>
      <c r="O164" s="71">
        <v>50949</v>
      </c>
      <c r="P164" s="71">
        <v>48814</v>
      </c>
      <c r="Q164" s="71">
        <v>46661</v>
      </c>
      <c r="R164" s="71">
        <v>52097</v>
      </c>
      <c r="S164" s="71">
        <v>49871</v>
      </c>
      <c r="T164" s="71">
        <v>46958</v>
      </c>
      <c r="U164" s="71">
        <v>53459</v>
      </c>
      <c r="V164" s="71">
        <v>1057</v>
      </c>
      <c r="W164" s="71">
        <v>-3232</v>
      </c>
      <c r="X164" s="71">
        <v>5065</v>
      </c>
      <c r="Y164" s="71" t="s">
        <v>423</v>
      </c>
    </row>
    <row r="165" spans="1:25" x14ac:dyDescent="0.45">
      <c r="A165" s="106" t="s">
        <v>67</v>
      </c>
      <c r="B165" s="70" t="s">
        <v>67</v>
      </c>
      <c r="C165" s="70" t="s">
        <v>67</v>
      </c>
      <c r="D165" s="71">
        <v>33169.502224468997</v>
      </c>
      <c r="E165" s="71">
        <v>30989.706498462641</v>
      </c>
      <c r="F165" s="71">
        <v>35950.092702822803</v>
      </c>
      <c r="G165" s="71">
        <v>32935.218689995832</v>
      </c>
      <c r="H165" s="71">
        <v>30923.332874229382</v>
      </c>
      <c r="I165" s="71">
        <v>35390.134521068241</v>
      </c>
      <c r="J165" s="71">
        <v>30137</v>
      </c>
      <c r="K165" s="71">
        <v>28090</v>
      </c>
      <c r="L165" s="71">
        <v>33395</v>
      </c>
      <c r="M165" s="71">
        <v>32735</v>
      </c>
      <c r="N165" s="71">
        <v>30548</v>
      </c>
      <c r="O165" s="71">
        <v>35362</v>
      </c>
      <c r="P165" s="71">
        <v>32734</v>
      </c>
      <c r="Q165" s="71">
        <v>30175</v>
      </c>
      <c r="R165" s="71">
        <v>35974</v>
      </c>
      <c r="S165" s="71">
        <v>35135</v>
      </c>
      <c r="T165" s="71">
        <v>31476</v>
      </c>
      <c r="U165" s="71">
        <v>39983</v>
      </c>
      <c r="V165" s="71">
        <v>2401</v>
      </c>
      <c r="W165" s="71">
        <v>-2318</v>
      </c>
      <c r="X165" s="71">
        <v>7949</v>
      </c>
      <c r="Y165" s="71" t="s">
        <v>423</v>
      </c>
    </row>
    <row r="166" spans="1:25" x14ac:dyDescent="0.45">
      <c r="A166" s="106" t="s">
        <v>54</v>
      </c>
      <c r="B166" s="70" t="s">
        <v>54</v>
      </c>
      <c r="C166" s="70" t="s">
        <v>54</v>
      </c>
      <c r="D166" s="71">
        <v>27378.768510187565</v>
      </c>
      <c r="E166" s="71">
        <v>26333.915364956127</v>
      </c>
      <c r="F166" s="71">
        <v>29106.450201582968</v>
      </c>
      <c r="G166" s="71">
        <v>26050.812868293571</v>
      </c>
      <c r="H166" s="71">
        <v>25033.809363726705</v>
      </c>
      <c r="I166" s="71">
        <v>27561.003616678419</v>
      </c>
      <c r="J166" s="71">
        <v>26932</v>
      </c>
      <c r="K166" s="71">
        <v>25751</v>
      </c>
      <c r="L166" s="71">
        <v>29266</v>
      </c>
      <c r="M166" s="71">
        <v>25910</v>
      </c>
      <c r="N166" s="71">
        <v>24779</v>
      </c>
      <c r="O166" s="71">
        <v>27627</v>
      </c>
      <c r="P166" s="71">
        <v>26622</v>
      </c>
      <c r="Q166" s="71">
        <v>25586</v>
      </c>
      <c r="R166" s="71">
        <v>29474</v>
      </c>
      <c r="S166" s="71">
        <v>28434</v>
      </c>
      <c r="T166" s="71">
        <v>27335</v>
      </c>
      <c r="U166" s="71">
        <v>31278</v>
      </c>
      <c r="V166" s="71">
        <v>1812</v>
      </c>
      <c r="W166" s="71">
        <v>-1324</v>
      </c>
      <c r="X166" s="71">
        <v>4354</v>
      </c>
      <c r="Y166" s="71" t="s">
        <v>423</v>
      </c>
    </row>
    <row r="167" spans="1:25" x14ac:dyDescent="0.45">
      <c r="A167" s="106" t="s">
        <v>60</v>
      </c>
      <c r="B167" s="70" t="s">
        <v>60</v>
      </c>
      <c r="C167" s="70" t="s">
        <v>60</v>
      </c>
      <c r="D167" s="71">
        <v>34497.633303109928</v>
      </c>
      <c r="E167" s="71">
        <v>32692.533681484285</v>
      </c>
      <c r="F167" s="71">
        <v>36590.594219209248</v>
      </c>
      <c r="G167" s="71">
        <v>34328.92638662814</v>
      </c>
      <c r="H167" s="71">
        <v>32486.706721658731</v>
      </c>
      <c r="I167" s="71">
        <v>36644.285805469801</v>
      </c>
      <c r="J167" s="71">
        <v>33174</v>
      </c>
      <c r="K167" s="71">
        <v>30687</v>
      </c>
      <c r="L167" s="71">
        <v>36288</v>
      </c>
      <c r="M167" s="71">
        <v>35990</v>
      </c>
      <c r="N167" s="71">
        <v>33911</v>
      </c>
      <c r="O167" s="71">
        <v>38584</v>
      </c>
      <c r="P167" s="71">
        <v>34822</v>
      </c>
      <c r="Q167" s="71">
        <v>33090</v>
      </c>
      <c r="R167" s="71">
        <v>37580</v>
      </c>
      <c r="S167" s="71">
        <v>35381</v>
      </c>
      <c r="T167" s="71">
        <v>32986</v>
      </c>
      <c r="U167" s="71">
        <v>38542</v>
      </c>
      <c r="V167" s="71">
        <v>559</v>
      </c>
      <c r="W167" s="71">
        <v>-3009</v>
      </c>
      <c r="X167" s="71">
        <v>3882</v>
      </c>
      <c r="Y167" s="71" t="s">
        <v>423</v>
      </c>
    </row>
    <row r="168" spans="1:25" x14ac:dyDescent="0.45">
      <c r="A168" s="106" t="s">
        <v>52</v>
      </c>
      <c r="B168" s="70" t="s">
        <v>52</v>
      </c>
      <c r="C168" s="70" t="s">
        <v>52</v>
      </c>
      <c r="D168" s="71">
        <v>35307.658693725571</v>
      </c>
      <c r="E168" s="71">
        <v>33840.676485321339</v>
      </c>
      <c r="F168" s="71">
        <v>37294.050378171421</v>
      </c>
      <c r="G168" s="71">
        <v>36270.175646340183</v>
      </c>
      <c r="H168" s="71">
        <v>34926.012063462811</v>
      </c>
      <c r="I168" s="71">
        <v>38300.980777318095</v>
      </c>
      <c r="J168" s="71">
        <v>34993</v>
      </c>
      <c r="K168" s="71">
        <v>32950</v>
      </c>
      <c r="L168" s="71">
        <v>37557</v>
      </c>
      <c r="M168" s="71">
        <v>36108</v>
      </c>
      <c r="N168" s="71">
        <v>34581</v>
      </c>
      <c r="O168" s="71">
        <v>38402</v>
      </c>
      <c r="P168" s="71">
        <v>36662</v>
      </c>
      <c r="Q168" s="71">
        <v>34971</v>
      </c>
      <c r="R168" s="71">
        <v>38800</v>
      </c>
      <c r="S168" s="71">
        <v>37531</v>
      </c>
      <c r="T168" s="71">
        <v>35574</v>
      </c>
      <c r="U168" s="71">
        <v>40650</v>
      </c>
      <c r="V168" s="71">
        <v>869</v>
      </c>
      <c r="W168" s="71">
        <v>-2107</v>
      </c>
      <c r="X168" s="71">
        <v>4367</v>
      </c>
      <c r="Y168" s="71" t="s">
        <v>423</v>
      </c>
    </row>
    <row r="169" spans="1:25" x14ac:dyDescent="0.45">
      <c r="A169" s="106" t="s">
        <v>404</v>
      </c>
      <c r="B169" s="70" t="s">
        <v>404</v>
      </c>
      <c r="C169" s="70" t="s">
        <v>404</v>
      </c>
      <c r="D169" s="71">
        <v>298752</v>
      </c>
      <c r="E169" s="71">
        <v>294857.89316965669</v>
      </c>
      <c r="F169" s="71">
        <v>307224.80958769628</v>
      </c>
      <c r="G169" s="71">
        <v>293878.82560520165</v>
      </c>
      <c r="H169" s="71">
        <v>291028.75595559453</v>
      </c>
      <c r="I169" s="71">
        <v>302145.61377959704</v>
      </c>
      <c r="J169" s="71">
        <v>285799</v>
      </c>
      <c r="K169" s="71">
        <v>282590</v>
      </c>
      <c r="L169" s="71">
        <v>296601</v>
      </c>
      <c r="M169" s="71">
        <v>300601</v>
      </c>
      <c r="N169" s="71">
        <v>297319</v>
      </c>
      <c r="O169" s="71">
        <v>308936</v>
      </c>
      <c r="P169" s="71">
        <v>300783</v>
      </c>
      <c r="Q169" s="71">
        <v>297986</v>
      </c>
      <c r="R169" s="71">
        <v>311128</v>
      </c>
      <c r="S169" s="71">
        <v>313971</v>
      </c>
      <c r="T169" s="71">
        <v>309242</v>
      </c>
      <c r="U169" s="71">
        <v>327196</v>
      </c>
      <c r="V169" s="71">
        <v>13188</v>
      </c>
      <c r="W169" s="71">
        <v>2451</v>
      </c>
      <c r="X169" s="71">
        <v>25266</v>
      </c>
      <c r="Y169" s="71" t="s">
        <v>427</v>
      </c>
    </row>
    <row r="170" spans="1:25" x14ac:dyDescent="0.45">
      <c r="V170" s="124"/>
    </row>
  </sheetData>
  <sheetProtection sort="0" autoFilter="0"/>
  <sortState xmlns:xlrd2="http://schemas.microsoft.com/office/spreadsheetml/2017/richdata2" ref="B7:Y159">
    <sortCondition ref="B7:B159"/>
    <sortCondition ref="C7:C159"/>
  </sortState>
  <mergeCells count="32">
    <mergeCell ref="G5:G6"/>
    <mergeCell ref="H5:H6"/>
    <mergeCell ref="I5:I6"/>
    <mergeCell ref="V4:Y4"/>
    <mergeCell ref="Y5:Y6"/>
    <mergeCell ref="X5:X6"/>
    <mergeCell ref="W5:W6"/>
    <mergeCell ref="V5:V6"/>
    <mergeCell ref="S4:U4"/>
    <mergeCell ref="S5:S6"/>
    <mergeCell ref="T5:T6"/>
    <mergeCell ref="U5:U6"/>
    <mergeCell ref="L5:L6"/>
    <mergeCell ref="M5:M6"/>
    <mergeCell ref="N5:N6"/>
    <mergeCell ref="O5:O6"/>
    <mergeCell ref="A4:A6"/>
    <mergeCell ref="B4:B6"/>
    <mergeCell ref="D5:D6"/>
    <mergeCell ref="R5:R6"/>
    <mergeCell ref="Q5:Q6"/>
    <mergeCell ref="P5:P6"/>
    <mergeCell ref="D4:F4"/>
    <mergeCell ref="F5:F6"/>
    <mergeCell ref="E5:E6"/>
    <mergeCell ref="P4:R4"/>
    <mergeCell ref="C4:C6"/>
    <mergeCell ref="G4:I4"/>
    <mergeCell ref="J4:L4"/>
    <mergeCell ref="M4:O4"/>
    <mergeCell ref="J5:J6"/>
    <mergeCell ref="K5:K6"/>
  </mergeCells>
  <phoneticPr fontId="0" type="noConversion"/>
  <pageMargins left="0.51181102362204722" right="0.35433070866141736" top="0.74803149606299213" bottom="0.74803149606299213" header="0.31496062992125984" footer="0.31496062992125984"/>
  <pageSetup scale="4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59999389629810485"/>
    <pageSetUpPr fitToPage="1"/>
  </sheetPr>
  <dimension ref="A1:Y170"/>
  <sheetViews>
    <sheetView showGridLines="0" showRowColHeaders="0" zoomScale="80" zoomScaleNormal="80" workbookViewId="0">
      <pane xSplit="3" ySplit="6" topLeftCell="D7" activePane="bottomRight" state="frozen"/>
      <selection pane="topRight" activeCell="N171" sqref="N171"/>
      <selection pane="bottomLeft" activeCell="N171" sqref="N171"/>
      <selection pane="bottomRight" activeCell="B2" sqref="B2"/>
    </sheetView>
  </sheetViews>
  <sheetFormatPr defaultColWidth="9.1328125" defaultRowHeight="14.25" x14ac:dyDescent="0.45"/>
  <cols>
    <col min="1" max="1" width="16.265625" style="4" hidden="1" customWidth="1"/>
    <col min="2" max="2" width="32.1328125" style="4" customWidth="1"/>
    <col min="3" max="3" width="34.86328125" style="4" customWidth="1"/>
    <col min="4" max="6" width="9.1328125" style="2" customWidth="1"/>
    <col min="7" max="15" width="9.1328125" style="4" customWidth="1"/>
    <col min="16" max="21" width="9.1328125" style="2" customWidth="1"/>
    <col min="22" max="22" width="12.3984375" style="2" customWidth="1"/>
    <col min="23" max="24" width="9.1328125" style="2" customWidth="1"/>
    <col min="25" max="25" width="13" style="2" customWidth="1"/>
    <col min="26" max="16384" width="9.1328125" style="2"/>
  </cols>
  <sheetData>
    <row r="1" spans="1:25" ht="30" customHeight="1" x14ac:dyDescent="0.45">
      <c r="A1" s="12"/>
      <c r="B1" s="78" t="s">
        <v>431</v>
      </c>
      <c r="C1" s="12"/>
      <c r="D1" s="12"/>
      <c r="E1" s="12"/>
      <c r="F1" s="12"/>
      <c r="G1" s="12"/>
      <c r="H1" s="12"/>
      <c r="I1" s="12"/>
      <c r="J1" s="12"/>
      <c r="K1" s="12"/>
      <c r="L1" s="12"/>
      <c r="M1" s="12"/>
      <c r="N1" s="12"/>
      <c r="O1" s="12"/>
      <c r="P1" s="12"/>
      <c r="Q1" s="12"/>
      <c r="R1" s="12"/>
      <c r="S1" s="12"/>
      <c r="T1" s="12"/>
      <c r="U1" s="12"/>
      <c r="V1" s="12"/>
      <c r="W1" s="12"/>
      <c r="X1" s="12"/>
      <c r="Y1" s="12"/>
    </row>
    <row r="3" spans="1:25" hidden="1" x14ac:dyDescent="0.45"/>
    <row r="4" spans="1:25" ht="32.25" customHeight="1" x14ac:dyDescent="0.45">
      <c r="A4" s="214" t="s">
        <v>210</v>
      </c>
      <c r="B4" s="214" t="s">
        <v>211</v>
      </c>
      <c r="C4" s="214" t="s">
        <v>212</v>
      </c>
      <c r="D4" s="217" t="s">
        <v>414</v>
      </c>
      <c r="E4" s="217"/>
      <c r="F4" s="217"/>
      <c r="G4" s="217" t="s">
        <v>415</v>
      </c>
      <c r="H4" s="218"/>
      <c r="I4" s="218"/>
      <c r="J4" s="217" t="s">
        <v>416</v>
      </c>
      <c r="K4" s="218"/>
      <c r="L4" s="218"/>
      <c r="M4" s="217" t="s">
        <v>417</v>
      </c>
      <c r="N4" s="218"/>
      <c r="O4" s="218"/>
      <c r="P4" s="217" t="s">
        <v>418</v>
      </c>
      <c r="Q4" s="218"/>
      <c r="R4" s="218"/>
      <c r="S4" s="217" t="s">
        <v>419</v>
      </c>
      <c r="T4" s="218"/>
      <c r="U4" s="218"/>
      <c r="V4" s="218" t="s">
        <v>420</v>
      </c>
      <c r="W4" s="218"/>
      <c r="X4" s="218"/>
      <c r="Y4" s="218"/>
    </row>
    <row r="5" spans="1:25" ht="27" customHeight="1" x14ac:dyDescent="0.45">
      <c r="A5" s="214"/>
      <c r="B5" s="214"/>
      <c r="C5" s="214"/>
      <c r="D5" s="219" t="s">
        <v>15</v>
      </c>
      <c r="E5" s="219" t="s">
        <v>36</v>
      </c>
      <c r="F5" s="219" t="s">
        <v>37</v>
      </c>
      <c r="G5" s="219" t="s">
        <v>15</v>
      </c>
      <c r="H5" s="220" t="s">
        <v>36</v>
      </c>
      <c r="I5" s="220" t="s">
        <v>37</v>
      </c>
      <c r="J5" s="219" t="s">
        <v>15</v>
      </c>
      <c r="K5" s="220" t="s">
        <v>36</v>
      </c>
      <c r="L5" s="220" t="s">
        <v>37</v>
      </c>
      <c r="M5" s="219" t="s">
        <v>15</v>
      </c>
      <c r="N5" s="220" t="s">
        <v>36</v>
      </c>
      <c r="O5" s="220" t="s">
        <v>37</v>
      </c>
      <c r="P5" s="219" t="s">
        <v>15</v>
      </c>
      <c r="Q5" s="220" t="s">
        <v>36</v>
      </c>
      <c r="R5" s="220" t="s">
        <v>37</v>
      </c>
      <c r="S5" s="219" t="s">
        <v>15</v>
      </c>
      <c r="T5" s="220" t="s">
        <v>36</v>
      </c>
      <c r="U5" s="220" t="s">
        <v>37</v>
      </c>
      <c r="V5" s="220" t="s">
        <v>421</v>
      </c>
      <c r="W5" s="220" t="s">
        <v>36</v>
      </c>
      <c r="X5" s="220" t="s">
        <v>37</v>
      </c>
      <c r="Y5" s="220" t="s">
        <v>422</v>
      </c>
    </row>
    <row r="6" spans="1:25" ht="52.5" customHeight="1" x14ac:dyDescent="0.45">
      <c r="A6" s="214"/>
      <c r="B6" s="214"/>
      <c r="C6" s="214"/>
      <c r="D6" s="219"/>
      <c r="E6" s="219"/>
      <c r="F6" s="219"/>
      <c r="G6" s="219"/>
      <c r="H6" s="220"/>
      <c r="I6" s="220"/>
      <c r="J6" s="219"/>
      <c r="K6" s="220"/>
      <c r="L6" s="220"/>
      <c r="M6" s="219"/>
      <c r="N6" s="220"/>
      <c r="O6" s="220"/>
      <c r="P6" s="219"/>
      <c r="Q6" s="220"/>
      <c r="R6" s="220"/>
      <c r="S6" s="219"/>
      <c r="T6" s="220"/>
      <c r="U6" s="220"/>
      <c r="V6" s="220"/>
      <c r="W6" s="220"/>
      <c r="X6" s="220"/>
      <c r="Y6" s="220"/>
    </row>
    <row r="7" spans="1:25" x14ac:dyDescent="0.45">
      <c r="A7" s="66" t="s">
        <v>214</v>
      </c>
      <c r="B7" s="66" t="s">
        <v>89</v>
      </c>
      <c r="C7" s="66" t="s">
        <v>88</v>
      </c>
      <c r="D7" s="67">
        <v>1948.0346875264361</v>
      </c>
      <c r="E7" s="67">
        <v>1693.5888126376053</v>
      </c>
      <c r="F7" s="67">
        <v>2218.6783303547982</v>
      </c>
      <c r="G7" s="67">
        <v>2094</v>
      </c>
      <c r="H7" s="67">
        <v>1941</v>
      </c>
      <c r="I7" s="67">
        <v>2316</v>
      </c>
      <c r="J7" s="67">
        <v>2004</v>
      </c>
      <c r="K7" s="67">
        <v>1872</v>
      </c>
      <c r="L7" s="67">
        <v>2226</v>
      </c>
      <c r="M7" s="67">
        <v>1974</v>
      </c>
      <c r="N7" s="67">
        <v>1800</v>
      </c>
      <c r="O7" s="67">
        <v>2302</v>
      </c>
      <c r="P7" s="67">
        <v>1989</v>
      </c>
      <c r="Q7" s="67">
        <v>1828</v>
      </c>
      <c r="R7" s="67">
        <v>2357</v>
      </c>
      <c r="S7" s="67">
        <v>1826</v>
      </c>
      <c r="T7" s="67">
        <v>1533</v>
      </c>
      <c r="U7" s="67">
        <v>2103</v>
      </c>
      <c r="V7" s="67">
        <v>-163</v>
      </c>
      <c r="W7" s="67">
        <v>-622</v>
      </c>
      <c r="X7" s="67">
        <v>191</v>
      </c>
      <c r="Y7" s="67" t="s">
        <v>423</v>
      </c>
    </row>
    <row r="8" spans="1:25" x14ac:dyDescent="0.45">
      <c r="A8" s="66" t="s">
        <v>215</v>
      </c>
      <c r="B8" s="66" t="s">
        <v>89</v>
      </c>
      <c r="C8" s="66" t="s">
        <v>90</v>
      </c>
      <c r="D8" s="67">
        <v>3208.061126524492</v>
      </c>
      <c r="E8" s="67">
        <v>2431.2388070465149</v>
      </c>
      <c r="F8" s="67">
        <v>3962.9452445777342</v>
      </c>
      <c r="G8" s="67">
        <v>3330.9740782493109</v>
      </c>
      <c r="H8" s="67">
        <v>2490.0252102342233</v>
      </c>
      <c r="I8" s="67">
        <v>4190.7300055410587</v>
      </c>
      <c r="J8" s="67">
        <v>3259</v>
      </c>
      <c r="K8" s="67">
        <v>2958</v>
      </c>
      <c r="L8" s="67">
        <v>3667</v>
      </c>
      <c r="M8" s="67">
        <v>3537</v>
      </c>
      <c r="N8" s="67">
        <v>2839</v>
      </c>
      <c r="O8" s="67">
        <v>4197</v>
      </c>
      <c r="P8" s="67">
        <v>3481</v>
      </c>
      <c r="Q8" s="67">
        <v>2628</v>
      </c>
      <c r="R8" s="67">
        <v>4329</v>
      </c>
      <c r="S8" s="67">
        <v>3275</v>
      </c>
      <c r="T8" s="67">
        <v>2932</v>
      </c>
      <c r="U8" s="67">
        <v>3878</v>
      </c>
      <c r="V8" s="67">
        <v>-206</v>
      </c>
      <c r="W8" s="67">
        <v>-1083</v>
      </c>
      <c r="X8" s="67">
        <v>866</v>
      </c>
      <c r="Y8" s="67" t="s">
        <v>423</v>
      </c>
    </row>
    <row r="9" spans="1:25" x14ac:dyDescent="0.45">
      <c r="A9" s="66" t="s">
        <v>217</v>
      </c>
      <c r="B9" s="66" t="s">
        <v>89</v>
      </c>
      <c r="C9" s="66" t="s">
        <v>126</v>
      </c>
      <c r="D9" s="67">
        <v>2439</v>
      </c>
      <c r="E9" s="67">
        <v>2174.97807735167</v>
      </c>
      <c r="F9" s="67">
        <v>2849.8350704667528</v>
      </c>
      <c r="G9" s="67">
        <v>2532.5936454086109</v>
      </c>
      <c r="H9" s="67">
        <v>2125.7019237601612</v>
      </c>
      <c r="I9" s="67">
        <v>2896.5130173905573</v>
      </c>
      <c r="J9" s="67">
        <v>2429</v>
      </c>
      <c r="K9" s="67">
        <v>2171</v>
      </c>
      <c r="L9" s="67">
        <v>2995</v>
      </c>
      <c r="M9" s="67">
        <v>2548</v>
      </c>
      <c r="N9" s="67">
        <v>2180</v>
      </c>
      <c r="O9" s="67">
        <v>2876</v>
      </c>
      <c r="P9" s="67">
        <v>2298</v>
      </c>
      <c r="Q9" s="67">
        <v>1869</v>
      </c>
      <c r="R9" s="67">
        <v>2747</v>
      </c>
      <c r="S9" s="67">
        <v>2327</v>
      </c>
      <c r="T9" s="67">
        <v>2087</v>
      </c>
      <c r="U9" s="67">
        <v>2772</v>
      </c>
      <c r="V9" s="67">
        <v>29</v>
      </c>
      <c r="W9" s="67">
        <v>-435</v>
      </c>
      <c r="X9" s="67">
        <v>653</v>
      </c>
      <c r="Y9" s="67" t="s">
        <v>423</v>
      </c>
    </row>
    <row r="10" spans="1:25" x14ac:dyDescent="0.45">
      <c r="A10" s="66" t="s">
        <v>218</v>
      </c>
      <c r="B10" s="66" t="s">
        <v>89</v>
      </c>
      <c r="C10" s="66" t="s">
        <v>127</v>
      </c>
      <c r="D10" s="67">
        <v>1848</v>
      </c>
      <c r="E10" s="67">
        <v>1745.5172963134232</v>
      </c>
      <c r="F10" s="67">
        <v>1991.8197473326979</v>
      </c>
      <c r="G10" s="67">
        <v>1665</v>
      </c>
      <c r="H10" s="67">
        <v>1527.0297443929785</v>
      </c>
      <c r="I10" s="67">
        <v>1877.3139972426648</v>
      </c>
      <c r="J10" s="67">
        <v>1829</v>
      </c>
      <c r="K10" s="67">
        <v>1650</v>
      </c>
      <c r="L10" s="67">
        <v>2167</v>
      </c>
      <c r="M10" s="67">
        <v>1976</v>
      </c>
      <c r="N10" s="67">
        <v>1751</v>
      </c>
      <c r="O10" s="67">
        <v>2797</v>
      </c>
      <c r="P10" s="67">
        <v>2285</v>
      </c>
      <c r="Q10" s="67">
        <v>1561</v>
      </c>
      <c r="R10" s="67">
        <v>3047</v>
      </c>
      <c r="S10" s="67">
        <v>2351</v>
      </c>
      <c r="T10" s="67">
        <v>2011</v>
      </c>
      <c r="U10" s="67">
        <v>2888</v>
      </c>
      <c r="V10" s="67">
        <v>66</v>
      </c>
      <c r="W10" s="67">
        <v>-775</v>
      </c>
      <c r="X10" s="67">
        <v>932</v>
      </c>
      <c r="Y10" s="67" t="s">
        <v>423</v>
      </c>
    </row>
    <row r="11" spans="1:25" x14ac:dyDescent="0.45">
      <c r="A11" s="66" t="s">
        <v>220</v>
      </c>
      <c r="B11" s="66" t="s">
        <v>89</v>
      </c>
      <c r="C11" s="66" t="s">
        <v>129</v>
      </c>
      <c r="D11" s="67">
        <v>2710.4256914806224</v>
      </c>
      <c r="E11" s="67">
        <v>2029.1148362275396</v>
      </c>
      <c r="F11" s="67">
        <v>3405.8287442464584</v>
      </c>
      <c r="G11" s="67">
        <v>2762.0219597707141</v>
      </c>
      <c r="H11" s="67">
        <v>2036.8412151921709</v>
      </c>
      <c r="I11" s="67">
        <v>3498.6817152836634</v>
      </c>
      <c r="J11" s="67">
        <v>2518</v>
      </c>
      <c r="K11" s="67">
        <v>2342</v>
      </c>
      <c r="L11" s="67">
        <v>2906</v>
      </c>
      <c r="M11" s="67">
        <v>3044</v>
      </c>
      <c r="N11" s="67">
        <v>2371</v>
      </c>
      <c r="O11" s="67">
        <v>3705</v>
      </c>
      <c r="P11" s="67">
        <v>2929</v>
      </c>
      <c r="Q11" s="67">
        <v>2664</v>
      </c>
      <c r="R11" s="67">
        <v>3403</v>
      </c>
      <c r="S11" s="67">
        <v>3241</v>
      </c>
      <c r="T11" s="67">
        <v>2933</v>
      </c>
      <c r="U11" s="67">
        <v>3742</v>
      </c>
      <c r="V11" s="67">
        <v>312</v>
      </c>
      <c r="W11" s="67">
        <v>-261</v>
      </c>
      <c r="X11" s="67">
        <v>899</v>
      </c>
      <c r="Y11" s="67" t="s">
        <v>423</v>
      </c>
    </row>
    <row r="12" spans="1:25" x14ac:dyDescent="0.45">
      <c r="A12" s="66" t="s">
        <v>222</v>
      </c>
      <c r="B12" s="66" t="s">
        <v>89</v>
      </c>
      <c r="C12" s="66" t="s">
        <v>145</v>
      </c>
      <c r="D12" s="67">
        <v>2582</v>
      </c>
      <c r="E12" s="67">
        <v>2437.5779682721968</v>
      </c>
      <c r="F12" s="67">
        <v>2841.4785400832329</v>
      </c>
      <c r="G12" s="67">
        <v>2752.7776033018317</v>
      </c>
      <c r="H12" s="67">
        <v>2002.6855749236388</v>
      </c>
      <c r="I12" s="67">
        <v>3469.7980754777182</v>
      </c>
      <c r="J12" s="67">
        <v>2613</v>
      </c>
      <c r="K12" s="67">
        <v>1820</v>
      </c>
      <c r="L12" s="67">
        <v>3383</v>
      </c>
      <c r="M12" s="67">
        <v>2722</v>
      </c>
      <c r="N12" s="67">
        <v>2098</v>
      </c>
      <c r="O12" s="67">
        <v>3380</v>
      </c>
      <c r="P12" s="67">
        <v>2908</v>
      </c>
      <c r="Q12" s="67">
        <v>2158</v>
      </c>
      <c r="R12" s="67">
        <v>3700</v>
      </c>
      <c r="S12" s="67">
        <v>2658</v>
      </c>
      <c r="T12" s="67">
        <v>1830</v>
      </c>
      <c r="U12" s="67">
        <v>3518</v>
      </c>
      <c r="V12" s="67">
        <v>-250</v>
      </c>
      <c r="W12" s="67">
        <v>-1432</v>
      </c>
      <c r="X12" s="67">
        <v>958</v>
      </c>
      <c r="Y12" s="67" t="s">
        <v>423</v>
      </c>
    </row>
    <row r="13" spans="1:25" x14ac:dyDescent="0.45">
      <c r="A13" s="66" t="s">
        <v>224</v>
      </c>
      <c r="B13" s="66" t="s">
        <v>89</v>
      </c>
      <c r="C13" s="66" t="s">
        <v>147</v>
      </c>
      <c r="D13" s="67">
        <v>2393.0347903618481</v>
      </c>
      <c r="E13" s="67">
        <v>2045.2328247137161</v>
      </c>
      <c r="F13" s="67">
        <v>2769.857410005543</v>
      </c>
      <c r="G13" s="67">
        <v>2289.5623524867856</v>
      </c>
      <c r="H13" s="67">
        <v>1940.6437475748658</v>
      </c>
      <c r="I13" s="67">
        <v>2664.7488386607251</v>
      </c>
      <c r="J13" s="67">
        <v>2377</v>
      </c>
      <c r="K13" s="67">
        <v>1977</v>
      </c>
      <c r="L13" s="67">
        <v>2737</v>
      </c>
      <c r="M13" s="67">
        <v>2280</v>
      </c>
      <c r="N13" s="67">
        <v>1939</v>
      </c>
      <c r="O13" s="67">
        <v>2604</v>
      </c>
      <c r="P13" s="67">
        <v>2400</v>
      </c>
      <c r="Q13" s="67">
        <v>2124</v>
      </c>
      <c r="R13" s="67">
        <v>2937</v>
      </c>
      <c r="S13" s="67">
        <v>2250</v>
      </c>
      <c r="T13" s="67">
        <v>1835</v>
      </c>
      <c r="U13" s="67">
        <v>2672</v>
      </c>
      <c r="V13" s="67">
        <v>-150</v>
      </c>
      <c r="W13" s="67">
        <v>-814</v>
      </c>
      <c r="X13" s="67">
        <v>354</v>
      </c>
      <c r="Y13" s="67" t="s">
        <v>423</v>
      </c>
    </row>
    <row r="14" spans="1:25" x14ac:dyDescent="0.45">
      <c r="A14" s="66" t="s">
        <v>225</v>
      </c>
      <c r="B14" s="66" t="s">
        <v>89</v>
      </c>
      <c r="C14" s="66" t="s">
        <v>148</v>
      </c>
      <c r="D14" s="67">
        <v>3580</v>
      </c>
      <c r="E14" s="67">
        <v>3396.2125767429488</v>
      </c>
      <c r="F14" s="67">
        <v>3843.0866793607288</v>
      </c>
      <c r="G14" s="67">
        <v>4000.4495965237293</v>
      </c>
      <c r="H14" s="67">
        <v>3178.5594139546029</v>
      </c>
      <c r="I14" s="67">
        <v>4793.4814650403296</v>
      </c>
      <c r="J14" s="67">
        <v>4111</v>
      </c>
      <c r="K14" s="67">
        <v>3229</v>
      </c>
      <c r="L14" s="67">
        <v>5062</v>
      </c>
      <c r="M14" s="67">
        <v>4032</v>
      </c>
      <c r="N14" s="67">
        <v>3303</v>
      </c>
      <c r="O14" s="67">
        <v>4737</v>
      </c>
      <c r="P14" s="67">
        <v>3818</v>
      </c>
      <c r="Q14" s="67">
        <v>3256</v>
      </c>
      <c r="R14" s="67">
        <v>5214</v>
      </c>
      <c r="S14" s="67">
        <v>3608</v>
      </c>
      <c r="T14" s="67">
        <v>2579</v>
      </c>
      <c r="U14" s="67">
        <v>4506</v>
      </c>
      <c r="V14" s="67">
        <v>-210</v>
      </c>
      <c r="W14" s="67">
        <v>-1751</v>
      </c>
      <c r="X14" s="67">
        <v>872</v>
      </c>
      <c r="Y14" s="67" t="s">
        <v>423</v>
      </c>
    </row>
    <row r="15" spans="1:25" x14ac:dyDescent="0.45">
      <c r="A15" s="66" t="s">
        <v>226</v>
      </c>
      <c r="B15" s="66" t="s">
        <v>89</v>
      </c>
      <c r="C15" s="66" t="s">
        <v>161</v>
      </c>
      <c r="D15" s="67">
        <v>47.928234313576702</v>
      </c>
      <c r="E15" s="67">
        <v>20</v>
      </c>
      <c r="F15" s="67">
        <v>93.633086605668367</v>
      </c>
      <c r="G15" s="67">
        <v>37.794500967052713</v>
      </c>
      <c r="H15" s="67">
        <v>15</v>
      </c>
      <c r="I15" s="67">
        <v>77.022625283428667</v>
      </c>
      <c r="J15" s="67">
        <v>42</v>
      </c>
      <c r="K15" s="67">
        <v>18</v>
      </c>
      <c r="L15" s="67">
        <v>79</v>
      </c>
      <c r="M15" s="67">
        <v>46</v>
      </c>
      <c r="N15" s="67">
        <v>31</v>
      </c>
      <c r="O15" s="67">
        <v>82</v>
      </c>
      <c r="P15" s="67">
        <v>55</v>
      </c>
      <c r="Q15" s="67">
        <v>17</v>
      </c>
      <c r="R15" s="67">
        <v>96</v>
      </c>
      <c r="S15" s="67">
        <v>37</v>
      </c>
      <c r="T15" s="67">
        <v>11</v>
      </c>
      <c r="U15" s="67">
        <v>78</v>
      </c>
      <c r="V15" s="67">
        <v>-18</v>
      </c>
      <c r="W15" s="67">
        <v>-77</v>
      </c>
      <c r="X15" s="67">
        <v>40</v>
      </c>
      <c r="Y15" s="67" t="s">
        <v>423</v>
      </c>
    </row>
    <row r="16" spans="1:25" ht="28.5" x14ac:dyDescent="0.45">
      <c r="A16" s="69" t="s">
        <v>424</v>
      </c>
      <c r="B16" s="66" t="s">
        <v>56</v>
      </c>
      <c r="C16" s="69" t="s">
        <v>425</v>
      </c>
      <c r="D16" s="67">
        <v>1787</v>
      </c>
      <c r="E16" s="67">
        <v>1610.4882872226447</v>
      </c>
      <c r="F16" s="67">
        <v>2107.8017353997247</v>
      </c>
      <c r="G16" s="67">
        <v>1534</v>
      </c>
      <c r="H16" s="67">
        <v>1376.250656702143</v>
      </c>
      <c r="I16" s="67">
        <v>2020.8809089528552</v>
      </c>
      <c r="J16" s="67">
        <v>1535</v>
      </c>
      <c r="K16" s="67">
        <v>1400</v>
      </c>
      <c r="L16" s="67">
        <v>1772</v>
      </c>
      <c r="M16" s="67">
        <v>1718</v>
      </c>
      <c r="N16" s="67">
        <v>1544</v>
      </c>
      <c r="O16" s="67">
        <v>1985</v>
      </c>
      <c r="P16" s="67">
        <v>1829</v>
      </c>
      <c r="Q16" s="67">
        <v>1375</v>
      </c>
      <c r="R16" s="67">
        <v>2282</v>
      </c>
      <c r="S16" s="67">
        <v>1892</v>
      </c>
      <c r="T16" s="67">
        <v>1562</v>
      </c>
      <c r="U16" s="67">
        <v>2390</v>
      </c>
      <c r="V16" s="67">
        <v>63</v>
      </c>
      <c r="W16" s="67">
        <v>-480</v>
      </c>
      <c r="X16" s="67">
        <v>785</v>
      </c>
      <c r="Y16" s="67"/>
    </row>
    <row r="17" spans="1:25" x14ac:dyDescent="0.45">
      <c r="A17" s="69" t="s">
        <v>228</v>
      </c>
      <c r="B17" s="69" t="s">
        <v>56</v>
      </c>
      <c r="C17" s="69" t="s">
        <v>55</v>
      </c>
      <c r="D17" s="67" t="s">
        <v>426</v>
      </c>
      <c r="E17" s="67" t="s">
        <v>426</v>
      </c>
      <c r="F17" s="67" t="s">
        <v>426</v>
      </c>
      <c r="G17" s="67" t="s">
        <v>426</v>
      </c>
      <c r="H17" s="67" t="s">
        <v>426</v>
      </c>
      <c r="I17" s="67" t="s">
        <v>426</v>
      </c>
      <c r="J17" s="67">
        <v>964</v>
      </c>
      <c r="K17" s="67">
        <v>881</v>
      </c>
      <c r="L17" s="67">
        <v>1115</v>
      </c>
      <c r="M17" s="67">
        <v>984</v>
      </c>
      <c r="N17" s="67">
        <v>886</v>
      </c>
      <c r="O17" s="67">
        <v>1139</v>
      </c>
      <c r="P17" s="67">
        <v>1035</v>
      </c>
      <c r="Q17" s="67">
        <v>776</v>
      </c>
      <c r="R17" s="67">
        <v>1288</v>
      </c>
      <c r="S17" s="67">
        <v>1051</v>
      </c>
      <c r="T17" s="67">
        <v>845</v>
      </c>
      <c r="U17" s="67">
        <v>1255</v>
      </c>
      <c r="V17" s="67">
        <v>16</v>
      </c>
      <c r="W17" s="67">
        <v>-305</v>
      </c>
      <c r="X17" s="67">
        <v>345</v>
      </c>
      <c r="Y17" s="67"/>
    </row>
    <row r="18" spans="1:25" x14ac:dyDescent="0.45">
      <c r="A18" s="69" t="s">
        <v>229</v>
      </c>
      <c r="B18" s="69" t="s">
        <v>56</v>
      </c>
      <c r="C18" s="69" t="s">
        <v>57</v>
      </c>
      <c r="D18" s="67" t="s">
        <v>426</v>
      </c>
      <c r="E18" s="67" t="s">
        <v>426</v>
      </c>
      <c r="F18" s="67" t="s">
        <v>426</v>
      </c>
      <c r="G18" s="67" t="s">
        <v>426</v>
      </c>
      <c r="H18" s="67" t="s">
        <v>426</v>
      </c>
      <c r="I18" s="67" t="s">
        <v>426</v>
      </c>
      <c r="J18" s="67">
        <v>571</v>
      </c>
      <c r="K18" s="67">
        <v>519</v>
      </c>
      <c r="L18" s="67">
        <v>657</v>
      </c>
      <c r="M18" s="67">
        <v>734</v>
      </c>
      <c r="N18" s="67">
        <v>658</v>
      </c>
      <c r="O18" s="67">
        <v>846</v>
      </c>
      <c r="P18" s="67">
        <v>794</v>
      </c>
      <c r="Q18" s="67">
        <v>599</v>
      </c>
      <c r="R18" s="67">
        <v>994</v>
      </c>
      <c r="S18" s="67">
        <v>841</v>
      </c>
      <c r="T18" s="67">
        <v>717</v>
      </c>
      <c r="U18" s="67">
        <v>1135</v>
      </c>
      <c r="V18" s="67">
        <v>47</v>
      </c>
      <c r="W18" s="67">
        <v>-175</v>
      </c>
      <c r="X18" s="67">
        <v>440</v>
      </c>
      <c r="Y18" s="67"/>
    </row>
    <row r="19" spans="1:25" x14ac:dyDescent="0.45">
      <c r="A19" s="66" t="s">
        <v>231</v>
      </c>
      <c r="B19" s="66" t="s">
        <v>56</v>
      </c>
      <c r="C19" s="66" t="s">
        <v>76</v>
      </c>
      <c r="D19" s="67">
        <v>2035</v>
      </c>
      <c r="E19" s="67">
        <v>1879.0807283994827</v>
      </c>
      <c r="F19" s="67">
        <v>2348.0147539989543</v>
      </c>
      <c r="G19" s="67">
        <v>1687</v>
      </c>
      <c r="H19" s="67">
        <v>1552.728065928746</v>
      </c>
      <c r="I19" s="67">
        <v>1939.9799105837903</v>
      </c>
      <c r="J19" s="67">
        <v>2030</v>
      </c>
      <c r="K19" s="67">
        <v>1863</v>
      </c>
      <c r="L19" s="67">
        <v>2366</v>
      </c>
      <c r="M19" s="67">
        <v>2149</v>
      </c>
      <c r="N19" s="67">
        <v>1916</v>
      </c>
      <c r="O19" s="67">
        <v>2466</v>
      </c>
      <c r="P19" s="67">
        <v>1954</v>
      </c>
      <c r="Q19" s="67">
        <v>1764</v>
      </c>
      <c r="R19" s="67">
        <v>2440</v>
      </c>
      <c r="S19" s="67">
        <v>2133</v>
      </c>
      <c r="T19" s="67">
        <v>1408</v>
      </c>
      <c r="U19" s="67">
        <v>2876</v>
      </c>
      <c r="V19" s="67">
        <v>179</v>
      </c>
      <c r="W19" s="67">
        <v>-706</v>
      </c>
      <c r="X19" s="67">
        <v>996</v>
      </c>
      <c r="Y19" s="67" t="s">
        <v>423</v>
      </c>
    </row>
    <row r="20" spans="1:25" x14ac:dyDescent="0.45">
      <c r="A20" s="66" t="s">
        <v>233</v>
      </c>
      <c r="B20" s="66" t="s">
        <v>56</v>
      </c>
      <c r="C20" s="66" t="s">
        <v>99</v>
      </c>
      <c r="D20" s="67">
        <v>3831.4120103268219</v>
      </c>
      <c r="E20" s="67">
        <v>2266.4731936909957</v>
      </c>
      <c r="F20" s="67">
        <v>5391.0995760955157</v>
      </c>
      <c r="G20" s="67">
        <v>3711.1757752083122</v>
      </c>
      <c r="H20" s="67">
        <v>2281.8574249190542</v>
      </c>
      <c r="I20" s="67">
        <v>5115.635006252136</v>
      </c>
      <c r="J20" s="67">
        <v>4067</v>
      </c>
      <c r="K20" s="67">
        <v>3631</v>
      </c>
      <c r="L20" s="67">
        <v>4883</v>
      </c>
      <c r="M20" s="67">
        <v>4294</v>
      </c>
      <c r="N20" s="67">
        <v>2929</v>
      </c>
      <c r="O20" s="67">
        <v>5501</v>
      </c>
      <c r="P20" s="67">
        <v>4492</v>
      </c>
      <c r="Q20" s="67">
        <v>2879</v>
      </c>
      <c r="R20" s="67">
        <v>6002</v>
      </c>
      <c r="S20" s="67">
        <v>4374</v>
      </c>
      <c r="T20" s="67">
        <v>2627</v>
      </c>
      <c r="U20" s="67">
        <v>6016</v>
      </c>
      <c r="V20" s="67">
        <v>-118</v>
      </c>
      <c r="W20" s="67">
        <v>-2290</v>
      </c>
      <c r="X20" s="67">
        <v>2110</v>
      </c>
      <c r="Y20" s="67" t="s">
        <v>423</v>
      </c>
    </row>
    <row r="21" spans="1:25" x14ac:dyDescent="0.45">
      <c r="A21" s="66" t="s">
        <v>235</v>
      </c>
      <c r="B21" s="66" t="s">
        <v>56</v>
      </c>
      <c r="C21" s="66" t="s">
        <v>112</v>
      </c>
      <c r="D21" s="67">
        <v>3124.5052579335725</v>
      </c>
      <c r="E21" s="67">
        <v>1932.3808663593175</v>
      </c>
      <c r="F21" s="67">
        <v>4288.4630694062253</v>
      </c>
      <c r="G21" s="67">
        <v>2814</v>
      </c>
      <c r="H21" s="67">
        <v>2552.6940254538035</v>
      </c>
      <c r="I21" s="67">
        <v>3247.4079082592384</v>
      </c>
      <c r="J21" s="67">
        <v>2682</v>
      </c>
      <c r="K21" s="67">
        <v>2456</v>
      </c>
      <c r="L21" s="67">
        <v>3036</v>
      </c>
      <c r="M21" s="67">
        <v>3264</v>
      </c>
      <c r="N21" s="67">
        <v>2861</v>
      </c>
      <c r="O21" s="67">
        <v>3982</v>
      </c>
      <c r="P21" s="67">
        <v>3418</v>
      </c>
      <c r="Q21" s="67">
        <v>2957</v>
      </c>
      <c r="R21" s="67">
        <v>4100</v>
      </c>
      <c r="S21" s="67">
        <v>3436</v>
      </c>
      <c r="T21" s="67">
        <v>2093</v>
      </c>
      <c r="U21" s="67">
        <v>4880</v>
      </c>
      <c r="V21" s="67">
        <v>18</v>
      </c>
      <c r="W21" s="67">
        <v>-1614</v>
      </c>
      <c r="X21" s="67">
        <v>1495</v>
      </c>
      <c r="Y21" s="67" t="s">
        <v>423</v>
      </c>
    </row>
    <row r="22" spans="1:25" x14ac:dyDescent="0.45">
      <c r="A22" s="66" t="s">
        <v>236</v>
      </c>
      <c r="B22" s="66" t="s">
        <v>56</v>
      </c>
      <c r="C22" s="66" t="s">
        <v>131</v>
      </c>
      <c r="D22" s="67">
        <v>1545</v>
      </c>
      <c r="E22" s="67">
        <v>1361.6381201813604</v>
      </c>
      <c r="F22" s="67">
        <v>1911.420226288054</v>
      </c>
      <c r="G22" s="67">
        <v>1355</v>
      </c>
      <c r="H22" s="67">
        <v>1189.12433796695</v>
      </c>
      <c r="I22" s="67">
        <v>1629.8302010955672</v>
      </c>
      <c r="J22" s="67">
        <v>1394</v>
      </c>
      <c r="K22" s="67">
        <v>1159</v>
      </c>
      <c r="L22" s="67">
        <v>1631</v>
      </c>
      <c r="M22" s="67">
        <v>1420</v>
      </c>
      <c r="N22" s="67">
        <v>1204</v>
      </c>
      <c r="O22" s="67">
        <v>1636</v>
      </c>
      <c r="P22" s="67">
        <v>1411</v>
      </c>
      <c r="Q22" s="67">
        <v>1177</v>
      </c>
      <c r="R22" s="67">
        <v>1652</v>
      </c>
      <c r="S22" s="67">
        <v>1515</v>
      </c>
      <c r="T22" s="67">
        <v>1258</v>
      </c>
      <c r="U22" s="67">
        <v>1765</v>
      </c>
      <c r="V22" s="67">
        <v>104</v>
      </c>
      <c r="W22" s="67">
        <v>-250</v>
      </c>
      <c r="X22" s="67">
        <v>451</v>
      </c>
      <c r="Y22" s="67" t="s">
        <v>423</v>
      </c>
    </row>
    <row r="23" spans="1:25" x14ac:dyDescent="0.45">
      <c r="A23" s="66" t="s">
        <v>238</v>
      </c>
      <c r="B23" s="66" t="s">
        <v>56</v>
      </c>
      <c r="C23" s="66" t="s">
        <v>139</v>
      </c>
      <c r="D23" s="67">
        <v>3694.6931784543776</v>
      </c>
      <c r="E23" s="67">
        <v>2801.4699726612712</v>
      </c>
      <c r="F23" s="67">
        <v>4563.6508078498209</v>
      </c>
      <c r="G23" s="67">
        <v>3464.0732996468014</v>
      </c>
      <c r="H23" s="67">
        <v>2591.6490962700782</v>
      </c>
      <c r="I23" s="67">
        <v>4338.5199890802687</v>
      </c>
      <c r="J23" s="67">
        <v>3687</v>
      </c>
      <c r="K23" s="67">
        <v>3348</v>
      </c>
      <c r="L23" s="67">
        <v>4298</v>
      </c>
      <c r="M23" s="67">
        <v>3598</v>
      </c>
      <c r="N23" s="67">
        <v>2853</v>
      </c>
      <c r="O23" s="67">
        <v>4319</v>
      </c>
      <c r="P23" s="67">
        <v>3531</v>
      </c>
      <c r="Q23" s="67">
        <v>3277</v>
      </c>
      <c r="R23" s="67">
        <v>3965</v>
      </c>
      <c r="S23" s="67">
        <v>3832</v>
      </c>
      <c r="T23" s="67">
        <v>3495</v>
      </c>
      <c r="U23" s="67">
        <v>4538</v>
      </c>
      <c r="V23" s="67">
        <v>301</v>
      </c>
      <c r="W23" s="67">
        <v>-229</v>
      </c>
      <c r="X23" s="67">
        <v>1047</v>
      </c>
      <c r="Y23" s="67" t="s">
        <v>423</v>
      </c>
    </row>
    <row r="24" spans="1:25" x14ac:dyDescent="0.45">
      <c r="A24" s="66" t="s">
        <v>239</v>
      </c>
      <c r="B24" s="66" t="s">
        <v>56</v>
      </c>
      <c r="C24" s="66" t="s">
        <v>151</v>
      </c>
      <c r="D24" s="67">
        <v>1330</v>
      </c>
      <c r="E24" s="67">
        <v>1244.4956805305869</v>
      </c>
      <c r="F24" s="67">
        <v>1447.6552324924976</v>
      </c>
      <c r="G24" s="67">
        <v>1228</v>
      </c>
      <c r="H24" s="67">
        <v>1136.1592084140884</v>
      </c>
      <c r="I24" s="67">
        <v>1350.3617652845967</v>
      </c>
      <c r="J24" s="67">
        <v>1329</v>
      </c>
      <c r="K24" s="67">
        <v>1099</v>
      </c>
      <c r="L24" s="67">
        <v>1533</v>
      </c>
      <c r="M24" s="67">
        <v>1494</v>
      </c>
      <c r="N24" s="67">
        <v>1363</v>
      </c>
      <c r="O24" s="67">
        <v>1702</v>
      </c>
      <c r="P24" s="67">
        <v>1352</v>
      </c>
      <c r="Q24" s="67">
        <v>1160</v>
      </c>
      <c r="R24" s="67">
        <v>1564</v>
      </c>
      <c r="S24" s="67">
        <v>1447</v>
      </c>
      <c r="T24" s="67">
        <v>1187</v>
      </c>
      <c r="U24" s="67">
        <v>1682</v>
      </c>
      <c r="V24" s="67">
        <v>95</v>
      </c>
      <c r="W24" s="67">
        <v>-217</v>
      </c>
      <c r="X24" s="67">
        <v>393</v>
      </c>
      <c r="Y24" s="67" t="s">
        <v>423</v>
      </c>
    </row>
    <row r="25" spans="1:25" x14ac:dyDescent="0.45">
      <c r="A25" s="66" t="s">
        <v>240</v>
      </c>
      <c r="B25" s="66" t="s">
        <v>56</v>
      </c>
      <c r="C25" s="66" t="s">
        <v>173</v>
      </c>
      <c r="D25" s="67">
        <v>850</v>
      </c>
      <c r="E25" s="67">
        <v>772.50937124705331</v>
      </c>
      <c r="F25" s="67">
        <v>1160.3231280600869</v>
      </c>
      <c r="G25" s="67">
        <v>925</v>
      </c>
      <c r="H25" s="67">
        <v>815.11684773564707</v>
      </c>
      <c r="I25" s="67">
        <v>1125.4277085818453</v>
      </c>
      <c r="J25" s="67">
        <v>914</v>
      </c>
      <c r="K25" s="67">
        <v>803</v>
      </c>
      <c r="L25" s="67">
        <v>1338</v>
      </c>
      <c r="M25" s="67">
        <v>1029</v>
      </c>
      <c r="N25" s="67">
        <v>879</v>
      </c>
      <c r="O25" s="67">
        <v>1186</v>
      </c>
      <c r="P25" s="67">
        <v>931</v>
      </c>
      <c r="Q25" s="67">
        <v>810</v>
      </c>
      <c r="R25" s="67">
        <v>1203</v>
      </c>
      <c r="S25" s="67">
        <v>897</v>
      </c>
      <c r="T25" s="67">
        <v>691</v>
      </c>
      <c r="U25" s="67">
        <v>1105</v>
      </c>
      <c r="V25" s="67">
        <v>-34</v>
      </c>
      <c r="W25" s="67">
        <v>-363</v>
      </c>
      <c r="X25" s="67">
        <v>189</v>
      </c>
      <c r="Y25" s="67" t="s">
        <v>423</v>
      </c>
    </row>
    <row r="26" spans="1:25" x14ac:dyDescent="0.45">
      <c r="A26" s="66" t="s">
        <v>242</v>
      </c>
      <c r="B26" s="66" t="s">
        <v>56</v>
      </c>
      <c r="C26" s="66" t="s">
        <v>180</v>
      </c>
      <c r="D26" s="67">
        <v>2029</v>
      </c>
      <c r="E26" s="67">
        <v>1893.5079306439764</v>
      </c>
      <c r="F26" s="67">
        <v>2288.9460698627718</v>
      </c>
      <c r="G26" s="67">
        <v>2143</v>
      </c>
      <c r="H26" s="67">
        <v>1936.2489526507748</v>
      </c>
      <c r="I26" s="67">
        <v>2573.4838763923476</v>
      </c>
      <c r="J26" s="67">
        <v>2047</v>
      </c>
      <c r="K26" s="67">
        <v>1907</v>
      </c>
      <c r="L26" s="67">
        <v>2270</v>
      </c>
      <c r="M26" s="67">
        <v>2297</v>
      </c>
      <c r="N26" s="67">
        <v>2052</v>
      </c>
      <c r="O26" s="67">
        <v>2898</v>
      </c>
      <c r="P26" s="67">
        <v>2391</v>
      </c>
      <c r="Q26" s="67">
        <v>1633</v>
      </c>
      <c r="R26" s="67">
        <v>3148</v>
      </c>
      <c r="S26" s="67">
        <v>2314</v>
      </c>
      <c r="T26" s="67">
        <v>2047</v>
      </c>
      <c r="U26" s="67">
        <v>2818</v>
      </c>
      <c r="V26" s="67">
        <v>-77</v>
      </c>
      <c r="W26" s="67">
        <v>-841</v>
      </c>
      <c r="X26" s="67">
        <v>813</v>
      </c>
      <c r="Y26" s="67" t="s">
        <v>423</v>
      </c>
    </row>
    <row r="27" spans="1:25" x14ac:dyDescent="0.45">
      <c r="A27" s="66" t="s">
        <v>243</v>
      </c>
      <c r="B27" s="66" t="s">
        <v>56</v>
      </c>
      <c r="C27" s="66" t="s">
        <v>187</v>
      </c>
      <c r="D27" s="67">
        <v>359</v>
      </c>
      <c r="E27" s="67">
        <v>309.40384026895384</v>
      </c>
      <c r="F27" s="67">
        <v>443.45266772277967</v>
      </c>
      <c r="G27" s="67">
        <v>401.94335901219347</v>
      </c>
      <c r="H27" s="67">
        <v>228</v>
      </c>
      <c r="I27" s="67">
        <v>572.11321820801038</v>
      </c>
      <c r="J27" s="67">
        <v>384</v>
      </c>
      <c r="K27" s="67">
        <v>312</v>
      </c>
      <c r="L27" s="67">
        <v>536</v>
      </c>
      <c r="M27" s="67">
        <v>445</v>
      </c>
      <c r="N27" s="67">
        <v>293</v>
      </c>
      <c r="O27" s="67">
        <v>588</v>
      </c>
      <c r="P27" s="67">
        <v>518</v>
      </c>
      <c r="Q27" s="67">
        <v>397</v>
      </c>
      <c r="R27" s="67">
        <v>767</v>
      </c>
      <c r="S27" s="67">
        <v>468</v>
      </c>
      <c r="T27" s="67">
        <v>359</v>
      </c>
      <c r="U27" s="67">
        <v>701</v>
      </c>
      <c r="V27" s="67">
        <v>-50</v>
      </c>
      <c r="W27" s="67">
        <v>-330</v>
      </c>
      <c r="X27" s="67">
        <v>208</v>
      </c>
      <c r="Y27" s="67" t="s">
        <v>423</v>
      </c>
    </row>
    <row r="28" spans="1:25" x14ac:dyDescent="0.45">
      <c r="A28" s="66" t="s">
        <v>245</v>
      </c>
      <c r="B28" s="66" t="s">
        <v>49</v>
      </c>
      <c r="C28" s="66" t="s">
        <v>48</v>
      </c>
      <c r="D28" s="67">
        <v>820</v>
      </c>
      <c r="E28" s="67">
        <v>724.49462997819944</v>
      </c>
      <c r="F28" s="67">
        <v>971.25556211931621</v>
      </c>
      <c r="G28" s="67">
        <v>758</v>
      </c>
      <c r="H28" s="67">
        <v>659.12754932955534</v>
      </c>
      <c r="I28" s="67">
        <v>985.17788271051529</v>
      </c>
      <c r="J28" s="67">
        <v>969</v>
      </c>
      <c r="K28" s="67">
        <v>811</v>
      </c>
      <c r="L28" s="67">
        <v>1386</v>
      </c>
      <c r="M28" s="67">
        <v>841</v>
      </c>
      <c r="N28" s="67">
        <v>734</v>
      </c>
      <c r="O28" s="67">
        <v>989</v>
      </c>
      <c r="P28" s="67">
        <v>861</v>
      </c>
      <c r="Q28" s="67">
        <v>771</v>
      </c>
      <c r="R28" s="67">
        <v>1088</v>
      </c>
      <c r="S28" s="67">
        <v>1007</v>
      </c>
      <c r="T28" s="67">
        <v>750</v>
      </c>
      <c r="U28" s="67">
        <v>1257</v>
      </c>
      <c r="V28" s="67">
        <v>146</v>
      </c>
      <c r="W28" s="67">
        <v>-225</v>
      </c>
      <c r="X28" s="67">
        <v>410</v>
      </c>
      <c r="Y28" s="67" t="s">
        <v>423</v>
      </c>
    </row>
    <row r="29" spans="1:25" x14ac:dyDescent="0.45">
      <c r="A29" s="66" t="s">
        <v>246</v>
      </c>
      <c r="B29" s="66" t="s">
        <v>49</v>
      </c>
      <c r="C29" s="66" t="s">
        <v>50</v>
      </c>
      <c r="D29" s="67">
        <v>1125</v>
      </c>
      <c r="E29" s="67">
        <v>1001.5342930475261</v>
      </c>
      <c r="F29" s="67">
        <v>1332.145801269754</v>
      </c>
      <c r="G29" s="67">
        <v>1156</v>
      </c>
      <c r="H29" s="67">
        <v>979.50637459201312</v>
      </c>
      <c r="I29" s="67">
        <v>1586.8343644905101</v>
      </c>
      <c r="J29" s="67">
        <v>1336</v>
      </c>
      <c r="K29" s="67">
        <v>1118</v>
      </c>
      <c r="L29" s="67">
        <v>1749</v>
      </c>
      <c r="M29" s="67">
        <v>1200</v>
      </c>
      <c r="N29" s="67">
        <v>861</v>
      </c>
      <c r="O29" s="67">
        <v>1560</v>
      </c>
      <c r="P29" s="67">
        <v>1390</v>
      </c>
      <c r="Q29" s="67">
        <v>1100</v>
      </c>
      <c r="R29" s="67">
        <v>1850</v>
      </c>
      <c r="S29" s="67">
        <v>1256</v>
      </c>
      <c r="T29" s="67">
        <v>790</v>
      </c>
      <c r="U29" s="67">
        <v>1717</v>
      </c>
      <c r="V29" s="67">
        <v>-134</v>
      </c>
      <c r="W29" s="67">
        <v>-748</v>
      </c>
      <c r="X29" s="67">
        <v>439</v>
      </c>
      <c r="Y29" s="67" t="s">
        <v>423</v>
      </c>
    </row>
    <row r="30" spans="1:25" x14ac:dyDescent="0.45">
      <c r="A30" s="66" t="s">
        <v>247</v>
      </c>
      <c r="B30" s="66" t="s">
        <v>49</v>
      </c>
      <c r="C30" s="66" t="s">
        <v>58</v>
      </c>
      <c r="D30" s="67">
        <v>627</v>
      </c>
      <c r="E30" s="67">
        <v>506.17736302886544</v>
      </c>
      <c r="F30" s="67">
        <v>944.16797377523915</v>
      </c>
      <c r="G30" s="67">
        <v>445</v>
      </c>
      <c r="H30" s="67">
        <v>366.96504229193715</v>
      </c>
      <c r="I30" s="67">
        <v>605.4904572762963</v>
      </c>
      <c r="J30" s="67">
        <v>462</v>
      </c>
      <c r="K30" s="67">
        <v>373</v>
      </c>
      <c r="L30" s="67">
        <v>824</v>
      </c>
      <c r="M30" s="67">
        <v>589</v>
      </c>
      <c r="N30" s="67">
        <v>412</v>
      </c>
      <c r="O30" s="67">
        <v>1086</v>
      </c>
      <c r="P30" s="67">
        <v>541</v>
      </c>
      <c r="Q30" s="67">
        <v>411</v>
      </c>
      <c r="R30" s="67">
        <v>825</v>
      </c>
      <c r="S30" s="67">
        <v>591</v>
      </c>
      <c r="T30" s="67">
        <v>288</v>
      </c>
      <c r="U30" s="67">
        <v>872</v>
      </c>
      <c r="V30" s="67">
        <v>50</v>
      </c>
      <c r="W30" s="67">
        <v>-339</v>
      </c>
      <c r="X30" s="67">
        <v>379</v>
      </c>
      <c r="Y30" s="67" t="s">
        <v>423</v>
      </c>
    </row>
    <row r="31" spans="1:25" x14ac:dyDescent="0.45">
      <c r="A31" s="66" t="s">
        <v>248</v>
      </c>
      <c r="B31" s="66" t="s">
        <v>49</v>
      </c>
      <c r="C31" s="66" t="s">
        <v>69</v>
      </c>
      <c r="D31" s="67">
        <v>1317.0892313189236</v>
      </c>
      <c r="E31" s="67">
        <v>1036.3694765674925</v>
      </c>
      <c r="F31" s="67">
        <v>1596.3580313558875</v>
      </c>
      <c r="G31" s="67">
        <v>1362.1596126628522</v>
      </c>
      <c r="H31" s="67">
        <v>1017.8810722945312</v>
      </c>
      <c r="I31" s="67">
        <v>1702.1248239031431</v>
      </c>
      <c r="J31" s="67">
        <v>1352</v>
      </c>
      <c r="K31" s="67">
        <v>965</v>
      </c>
      <c r="L31" s="67">
        <v>1737</v>
      </c>
      <c r="M31" s="67">
        <v>1372</v>
      </c>
      <c r="N31" s="67">
        <v>1048</v>
      </c>
      <c r="O31" s="67">
        <v>1664</v>
      </c>
      <c r="P31" s="67">
        <v>1410</v>
      </c>
      <c r="Q31" s="67">
        <v>1042</v>
      </c>
      <c r="R31" s="67">
        <v>1809</v>
      </c>
      <c r="S31" s="67">
        <v>1752</v>
      </c>
      <c r="T31" s="67">
        <v>1303</v>
      </c>
      <c r="U31" s="67">
        <v>2198</v>
      </c>
      <c r="V31" s="67">
        <v>342</v>
      </c>
      <c r="W31" s="67">
        <v>-259</v>
      </c>
      <c r="X31" s="67">
        <v>933</v>
      </c>
      <c r="Y31" s="67" t="s">
        <v>423</v>
      </c>
    </row>
    <row r="32" spans="1:25" x14ac:dyDescent="0.45">
      <c r="A32" s="66" t="s">
        <v>249</v>
      </c>
      <c r="B32" s="66" t="s">
        <v>49</v>
      </c>
      <c r="C32" s="66" t="s">
        <v>72</v>
      </c>
      <c r="D32" s="67">
        <v>827.87246426315767</v>
      </c>
      <c r="E32" s="67">
        <v>519</v>
      </c>
      <c r="F32" s="67">
        <v>1180.2731656082312</v>
      </c>
      <c r="G32" s="67">
        <v>814</v>
      </c>
      <c r="H32" s="67">
        <v>674.78807981051068</v>
      </c>
      <c r="I32" s="67">
        <v>1004.9158534115629</v>
      </c>
      <c r="J32" s="67">
        <v>743</v>
      </c>
      <c r="K32" s="67">
        <v>593</v>
      </c>
      <c r="L32" s="67">
        <v>1237</v>
      </c>
      <c r="M32" s="67">
        <v>868</v>
      </c>
      <c r="N32" s="67">
        <v>700</v>
      </c>
      <c r="O32" s="67">
        <v>1129</v>
      </c>
      <c r="P32" s="67">
        <v>870</v>
      </c>
      <c r="Q32" s="67">
        <v>687</v>
      </c>
      <c r="R32" s="67">
        <v>1182</v>
      </c>
      <c r="S32" s="67">
        <v>915</v>
      </c>
      <c r="T32" s="67">
        <v>727</v>
      </c>
      <c r="U32" s="67">
        <v>1407</v>
      </c>
      <c r="V32" s="67">
        <v>45</v>
      </c>
      <c r="W32" s="67">
        <v>-285</v>
      </c>
      <c r="X32" s="67">
        <v>604</v>
      </c>
      <c r="Y32" s="67" t="s">
        <v>423</v>
      </c>
    </row>
    <row r="33" spans="1:25" x14ac:dyDescent="0.45">
      <c r="A33" s="66" t="s">
        <v>250</v>
      </c>
      <c r="B33" s="66" t="s">
        <v>49</v>
      </c>
      <c r="C33" s="66" t="s">
        <v>77</v>
      </c>
      <c r="D33" s="67">
        <v>1963.6007012336829</v>
      </c>
      <c r="E33" s="67">
        <v>1654.5404986759445</v>
      </c>
      <c r="F33" s="67">
        <v>2266.0458358318738</v>
      </c>
      <c r="G33" s="67">
        <v>2055</v>
      </c>
      <c r="H33" s="67">
        <v>1824.8590665709171</v>
      </c>
      <c r="I33" s="67">
        <v>2426.8525893862279</v>
      </c>
      <c r="J33" s="67">
        <v>1784</v>
      </c>
      <c r="K33" s="67">
        <v>1516</v>
      </c>
      <c r="L33" s="67">
        <v>2079</v>
      </c>
      <c r="M33" s="67">
        <v>1803</v>
      </c>
      <c r="N33" s="67">
        <v>1572</v>
      </c>
      <c r="O33" s="67">
        <v>2045</v>
      </c>
      <c r="P33" s="67">
        <v>1718</v>
      </c>
      <c r="Q33" s="67">
        <v>1425</v>
      </c>
      <c r="R33" s="67">
        <v>2010</v>
      </c>
      <c r="S33" s="67">
        <v>1737</v>
      </c>
      <c r="T33" s="67">
        <v>1391</v>
      </c>
      <c r="U33" s="67">
        <v>2072</v>
      </c>
      <c r="V33" s="67">
        <v>19</v>
      </c>
      <c r="W33" s="67">
        <v>-416</v>
      </c>
      <c r="X33" s="67">
        <v>493</v>
      </c>
      <c r="Y33" s="67" t="s">
        <v>423</v>
      </c>
    </row>
    <row r="34" spans="1:25" x14ac:dyDescent="0.45">
      <c r="A34" s="66" t="s">
        <v>252</v>
      </c>
      <c r="B34" s="66" t="s">
        <v>49</v>
      </c>
      <c r="C34" s="66" t="s">
        <v>80</v>
      </c>
      <c r="D34" s="67">
        <v>34.83598687418079</v>
      </c>
      <c r="E34" s="67">
        <v>23</v>
      </c>
      <c r="F34" s="67">
        <v>52.062271527298257</v>
      </c>
      <c r="G34" s="67">
        <v>25.87551492723896</v>
      </c>
      <c r="H34" s="67">
        <v>17.518919256967362</v>
      </c>
      <c r="I34" s="67">
        <v>35.176861936731214</v>
      </c>
      <c r="J34" s="67">
        <v>20</v>
      </c>
      <c r="K34" s="67">
        <v>10</v>
      </c>
      <c r="L34" s="67">
        <v>29</v>
      </c>
      <c r="M34" s="67">
        <v>25</v>
      </c>
      <c r="N34" s="67">
        <v>17</v>
      </c>
      <c r="O34" s="67">
        <v>34</v>
      </c>
      <c r="P34" s="67">
        <v>23</v>
      </c>
      <c r="Q34" s="67">
        <v>13</v>
      </c>
      <c r="R34" s="67">
        <v>33</v>
      </c>
      <c r="S34" s="67">
        <v>14</v>
      </c>
      <c r="T34" s="67">
        <v>8</v>
      </c>
      <c r="U34" s="67">
        <v>23</v>
      </c>
      <c r="V34" s="67">
        <v>-9</v>
      </c>
      <c r="W34" s="67">
        <v>-23</v>
      </c>
      <c r="X34" s="67">
        <v>5</v>
      </c>
      <c r="Y34" s="67" t="s">
        <v>423</v>
      </c>
    </row>
    <row r="35" spans="1:25" x14ac:dyDescent="0.45">
      <c r="A35" s="66" t="s">
        <v>253</v>
      </c>
      <c r="B35" s="66" t="s">
        <v>49</v>
      </c>
      <c r="C35" s="66" t="s">
        <v>85</v>
      </c>
      <c r="D35" s="67">
        <v>1307.2987538096315</v>
      </c>
      <c r="E35" s="67">
        <v>918.79862623245424</v>
      </c>
      <c r="F35" s="67">
        <v>1694.1882219717356</v>
      </c>
      <c r="G35" s="67">
        <v>1469.7103328406238</v>
      </c>
      <c r="H35" s="67">
        <v>1063.4070919752849</v>
      </c>
      <c r="I35" s="67">
        <v>1855.5997830125234</v>
      </c>
      <c r="J35" s="67">
        <v>1243</v>
      </c>
      <c r="K35" s="67">
        <v>836</v>
      </c>
      <c r="L35" s="67">
        <v>1686</v>
      </c>
      <c r="M35" s="67">
        <v>1340</v>
      </c>
      <c r="N35" s="67">
        <v>989</v>
      </c>
      <c r="O35" s="67">
        <v>1727</v>
      </c>
      <c r="P35" s="67">
        <v>1486</v>
      </c>
      <c r="Q35" s="67">
        <v>1306</v>
      </c>
      <c r="R35" s="67">
        <v>1772</v>
      </c>
      <c r="S35" s="67">
        <v>1690</v>
      </c>
      <c r="T35" s="67">
        <v>1381</v>
      </c>
      <c r="U35" s="67">
        <v>2190</v>
      </c>
      <c r="V35" s="67">
        <v>204</v>
      </c>
      <c r="W35" s="67">
        <v>-203</v>
      </c>
      <c r="X35" s="67">
        <v>751</v>
      </c>
      <c r="Y35" s="67" t="s">
        <v>423</v>
      </c>
    </row>
    <row r="36" spans="1:25" x14ac:dyDescent="0.45">
      <c r="A36" s="66" t="s">
        <v>254</v>
      </c>
      <c r="B36" s="66" t="s">
        <v>49</v>
      </c>
      <c r="C36" s="66" t="s">
        <v>95</v>
      </c>
      <c r="D36" s="67">
        <v>2060.4237953132183</v>
      </c>
      <c r="E36" s="67">
        <v>1651.5245336462062</v>
      </c>
      <c r="F36" s="67">
        <v>2430.9656980962432</v>
      </c>
      <c r="G36" s="67">
        <v>2236</v>
      </c>
      <c r="H36" s="67">
        <v>2019.3211564225094</v>
      </c>
      <c r="I36" s="67">
        <v>2542.8037496655847</v>
      </c>
      <c r="J36" s="67">
        <v>1898</v>
      </c>
      <c r="K36" s="67">
        <v>1470</v>
      </c>
      <c r="L36" s="67">
        <v>2291</v>
      </c>
      <c r="M36" s="67">
        <v>2074</v>
      </c>
      <c r="N36" s="67">
        <v>1706</v>
      </c>
      <c r="O36" s="67">
        <v>2410</v>
      </c>
      <c r="P36" s="67">
        <v>2029</v>
      </c>
      <c r="Q36" s="67">
        <v>1616</v>
      </c>
      <c r="R36" s="67">
        <v>2441</v>
      </c>
      <c r="S36" s="67">
        <v>2099</v>
      </c>
      <c r="T36" s="67">
        <v>1876</v>
      </c>
      <c r="U36" s="67">
        <v>2519</v>
      </c>
      <c r="V36" s="67">
        <v>70</v>
      </c>
      <c r="W36" s="67">
        <v>-381</v>
      </c>
      <c r="X36" s="67">
        <v>665</v>
      </c>
      <c r="Y36" s="67" t="s">
        <v>423</v>
      </c>
    </row>
    <row r="37" spans="1:25" x14ac:dyDescent="0.45">
      <c r="A37" s="66" t="s">
        <v>255</v>
      </c>
      <c r="B37" s="66" t="s">
        <v>49</v>
      </c>
      <c r="C37" s="66" t="s">
        <v>98</v>
      </c>
      <c r="D37" s="67">
        <v>1360</v>
      </c>
      <c r="E37" s="67">
        <v>1170.6428730173059</v>
      </c>
      <c r="F37" s="67">
        <v>1846.4705782320361</v>
      </c>
      <c r="G37" s="67">
        <v>1343</v>
      </c>
      <c r="H37" s="67">
        <v>1155.3282693221126</v>
      </c>
      <c r="I37" s="67">
        <v>1592.8522345092383</v>
      </c>
      <c r="J37" s="67">
        <v>1223</v>
      </c>
      <c r="K37" s="67">
        <v>1079</v>
      </c>
      <c r="L37" s="67">
        <v>1533</v>
      </c>
      <c r="M37" s="67">
        <v>1272</v>
      </c>
      <c r="N37" s="67">
        <v>1110</v>
      </c>
      <c r="O37" s="67">
        <v>1844</v>
      </c>
      <c r="P37" s="67">
        <v>1368</v>
      </c>
      <c r="Q37" s="67">
        <v>1129</v>
      </c>
      <c r="R37" s="67">
        <v>2009</v>
      </c>
      <c r="S37" s="67">
        <v>1327</v>
      </c>
      <c r="T37" s="67">
        <v>1077</v>
      </c>
      <c r="U37" s="67">
        <v>1993</v>
      </c>
      <c r="V37" s="67">
        <v>-41</v>
      </c>
      <c r="W37" s="67">
        <v>-728</v>
      </c>
      <c r="X37" s="67">
        <v>697</v>
      </c>
      <c r="Y37" s="67" t="s">
        <v>423</v>
      </c>
    </row>
    <row r="38" spans="1:25" x14ac:dyDescent="0.45">
      <c r="A38" s="66" t="s">
        <v>256</v>
      </c>
      <c r="B38" s="66" t="s">
        <v>49</v>
      </c>
      <c r="C38" s="66" t="s">
        <v>102</v>
      </c>
      <c r="D38" s="67">
        <v>1614</v>
      </c>
      <c r="E38" s="67">
        <v>1376.7556774494583</v>
      </c>
      <c r="F38" s="67">
        <v>2243.1540603552085</v>
      </c>
      <c r="G38" s="67">
        <v>1464</v>
      </c>
      <c r="H38" s="67">
        <v>1276.7493503454375</v>
      </c>
      <c r="I38" s="67">
        <v>1776.4219845742748</v>
      </c>
      <c r="J38" s="67">
        <v>1096</v>
      </c>
      <c r="K38" s="67">
        <v>787</v>
      </c>
      <c r="L38" s="67">
        <v>1381</v>
      </c>
      <c r="M38" s="67">
        <v>1312</v>
      </c>
      <c r="N38" s="67">
        <v>1126</v>
      </c>
      <c r="O38" s="67">
        <v>1615</v>
      </c>
      <c r="P38" s="67">
        <v>1111</v>
      </c>
      <c r="Q38" s="67">
        <v>804</v>
      </c>
      <c r="R38" s="67">
        <v>1432</v>
      </c>
      <c r="S38" s="67">
        <v>1208</v>
      </c>
      <c r="T38" s="67">
        <v>861</v>
      </c>
      <c r="U38" s="67">
        <v>1533</v>
      </c>
      <c r="V38" s="67">
        <v>97</v>
      </c>
      <c r="W38" s="67">
        <v>-392</v>
      </c>
      <c r="X38" s="67">
        <v>538</v>
      </c>
      <c r="Y38" s="67" t="s">
        <v>423</v>
      </c>
    </row>
    <row r="39" spans="1:25" x14ac:dyDescent="0.45">
      <c r="A39" s="66" t="s">
        <v>257</v>
      </c>
      <c r="B39" s="66" t="s">
        <v>49</v>
      </c>
      <c r="C39" s="66" t="s">
        <v>103</v>
      </c>
      <c r="D39" s="67">
        <v>1792.3383336692336</v>
      </c>
      <c r="E39" s="67">
        <v>1520.9578052779882</v>
      </c>
      <c r="F39" s="67">
        <v>2066.831881933937</v>
      </c>
      <c r="G39" s="67">
        <v>1984.5070334339364</v>
      </c>
      <c r="H39" s="67">
        <v>1683.6087493726468</v>
      </c>
      <c r="I39" s="67">
        <v>2275.396055868966</v>
      </c>
      <c r="J39" s="67">
        <v>1738</v>
      </c>
      <c r="K39" s="67">
        <v>1417</v>
      </c>
      <c r="L39" s="67">
        <v>2051</v>
      </c>
      <c r="M39" s="67">
        <v>1947</v>
      </c>
      <c r="N39" s="67">
        <v>1689</v>
      </c>
      <c r="O39" s="67">
        <v>2220</v>
      </c>
      <c r="P39" s="67">
        <v>1989</v>
      </c>
      <c r="Q39" s="67">
        <v>1657</v>
      </c>
      <c r="R39" s="67">
        <v>2297</v>
      </c>
      <c r="S39" s="67">
        <v>2231</v>
      </c>
      <c r="T39" s="67">
        <v>1854</v>
      </c>
      <c r="U39" s="67">
        <v>2608</v>
      </c>
      <c r="V39" s="67">
        <v>242</v>
      </c>
      <c r="W39" s="67">
        <v>-261</v>
      </c>
      <c r="X39" s="67">
        <v>759</v>
      </c>
      <c r="Y39" s="67" t="s">
        <v>423</v>
      </c>
    </row>
    <row r="40" spans="1:25" x14ac:dyDescent="0.45">
      <c r="A40" s="66" t="s">
        <v>258</v>
      </c>
      <c r="B40" s="66" t="s">
        <v>49</v>
      </c>
      <c r="C40" s="66" t="s">
        <v>105</v>
      </c>
      <c r="D40" s="67">
        <v>1220.7506501957744</v>
      </c>
      <c r="E40" s="67">
        <v>1032.1963214358436</v>
      </c>
      <c r="F40" s="67">
        <v>1422.5596446545717</v>
      </c>
      <c r="G40" s="67">
        <v>1140.8674522380973</v>
      </c>
      <c r="H40" s="67">
        <v>933.40556697880982</v>
      </c>
      <c r="I40" s="67">
        <v>1339.6858159353976</v>
      </c>
      <c r="J40" s="67">
        <v>1245</v>
      </c>
      <c r="K40" s="67">
        <v>1090</v>
      </c>
      <c r="L40" s="67">
        <v>1559</v>
      </c>
      <c r="M40" s="67">
        <v>1383</v>
      </c>
      <c r="N40" s="67">
        <v>1207</v>
      </c>
      <c r="O40" s="67">
        <v>1828</v>
      </c>
      <c r="P40" s="67">
        <v>1178</v>
      </c>
      <c r="Q40" s="67">
        <v>936</v>
      </c>
      <c r="R40" s="67">
        <v>1413</v>
      </c>
      <c r="S40" s="67">
        <v>1217</v>
      </c>
      <c r="T40" s="67">
        <v>1056</v>
      </c>
      <c r="U40" s="67">
        <v>1613</v>
      </c>
      <c r="V40" s="67">
        <v>39</v>
      </c>
      <c r="W40" s="67">
        <v>-234</v>
      </c>
      <c r="X40" s="67">
        <v>991</v>
      </c>
      <c r="Y40" s="67" t="s">
        <v>423</v>
      </c>
    </row>
    <row r="41" spans="1:25" x14ac:dyDescent="0.45">
      <c r="A41" s="66" t="s">
        <v>259</v>
      </c>
      <c r="B41" s="66" t="s">
        <v>49</v>
      </c>
      <c r="C41" s="66" t="s">
        <v>107</v>
      </c>
      <c r="D41" s="67">
        <v>1407.3503370245098</v>
      </c>
      <c r="E41" s="67">
        <v>1148.3957431613494</v>
      </c>
      <c r="F41" s="67">
        <v>1690.8981222418433</v>
      </c>
      <c r="G41" s="67">
        <v>1400.162119688425</v>
      </c>
      <c r="H41" s="67">
        <v>1098.3782866369274</v>
      </c>
      <c r="I41" s="67">
        <v>1702.282235463141</v>
      </c>
      <c r="J41" s="67">
        <v>1426</v>
      </c>
      <c r="K41" s="67">
        <v>1083</v>
      </c>
      <c r="L41" s="67">
        <v>1722</v>
      </c>
      <c r="M41" s="67">
        <v>1486</v>
      </c>
      <c r="N41" s="67">
        <v>1207</v>
      </c>
      <c r="O41" s="67">
        <v>1765</v>
      </c>
      <c r="P41" s="67">
        <v>1406</v>
      </c>
      <c r="Q41" s="67">
        <v>1067</v>
      </c>
      <c r="R41" s="67">
        <v>1737</v>
      </c>
      <c r="S41" s="67">
        <v>1662</v>
      </c>
      <c r="T41" s="67">
        <v>1277</v>
      </c>
      <c r="U41" s="67">
        <v>2047</v>
      </c>
      <c r="V41" s="67">
        <v>256</v>
      </c>
      <c r="W41" s="67">
        <v>-231</v>
      </c>
      <c r="X41" s="67">
        <v>748</v>
      </c>
      <c r="Y41" s="67" t="s">
        <v>423</v>
      </c>
    </row>
    <row r="42" spans="1:25" x14ac:dyDescent="0.45">
      <c r="A42" s="66" t="s">
        <v>260</v>
      </c>
      <c r="B42" s="66" t="s">
        <v>49</v>
      </c>
      <c r="C42" s="66" t="s">
        <v>108</v>
      </c>
      <c r="D42" s="67">
        <v>703.19628986279247</v>
      </c>
      <c r="E42" s="67">
        <v>463.60233862194298</v>
      </c>
      <c r="F42" s="67">
        <v>974.08164941167001</v>
      </c>
      <c r="G42" s="67">
        <v>736.96368816865436</v>
      </c>
      <c r="H42" s="67">
        <v>476.71411043319409</v>
      </c>
      <c r="I42" s="67">
        <v>995.6102102426845</v>
      </c>
      <c r="J42" s="67">
        <v>788</v>
      </c>
      <c r="K42" s="67">
        <v>653</v>
      </c>
      <c r="L42" s="67">
        <v>1149</v>
      </c>
      <c r="M42" s="67">
        <v>789</v>
      </c>
      <c r="N42" s="67">
        <v>556</v>
      </c>
      <c r="O42" s="67">
        <v>1028</v>
      </c>
      <c r="P42" s="67">
        <v>1002</v>
      </c>
      <c r="Q42" s="67">
        <v>792</v>
      </c>
      <c r="R42" s="67">
        <v>1538</v>
      </c>
      <c r="S42" s="67">
        <v>1142</v>
      </c>
      <c r="T42" s="67">
        <v>765</v>
      </c>
      <c r="U42" s="67">
        <v>2066</v>
      </c>
      <c r="V42" s="67">
        <v>140</v>
      </c>
      <c r="W42" s="67">
        <v>-411</v>
      </c>
      <c r="X42" s="67">
        <v>2057</v>
      </c>
      <c r="Y42" s="67" t="s">
        <v>423</v>
      </c>
    </row>
    <row r="43" spans="1:25" x14ac:dyDescent="0.45">
      <c r="A43" s="66" t="s">
        <v>261</v>
      </c>
      <c r="B43" s="66" t="s">
        <v>49</v>
      </c>
      <c r="C43" s="66" t="s">
        <v>110</v>
      </c>
      <c r="D43" s="67">
        <v>620</v>
      </c>
      <c r="E43" s="67">
        <v>517.08097176862759</v>
      </c>
      <c r="F43" s="67">
        <v>770.17236717878427</v>
      </c>
      <c r="G43" s="67">
        <v>712</v>
      </c>
      <c r="H43" s="67">
        <v>547.73951530519173</v>
      </c>
      <c r="I43" s="67">
        <v>1496.6550853549904</v>
      </c>
      <c r="J43" s="67">
        <v>559</v>
      </c>
      <c r="K43" s="67">
        <v>471</v>
      </c>
      <c r="L43" s="67">
        <v>1138</v>
      </c>
      <c r="M43" s="67">
        <v>671</v>
      </c>
      <c r="N43" s="67">
        <v>552</v>
      </c>
      <c r="O43" s="67">
        <v>896</v>
      </c>
      <c r="P43" s="67">
        <v>746</v>
      </c>
      <c r="Q43" s="67">
        <v>582</v>
      </c>
      <c r="R43" s="67">
        <v>1231</v>
      </c>
      <c r="S43" s="67">
        <v>717</v>
      </c>
      <c r="T43" s="67">
        <v>544</v>
      </c>
      <c r="U43" s="67">
        <v>1101</v>
      </c>
      <c r="V43" s="67">
        <v>-29</v>
      </c>
      <c r="W43" s="67">
        <v>-525</v>
      </c>
      <c r="X43" s="67">
        <v>391</v>
      </c>
      <c r="Y43" s="67" t="s">
        <v>423</v>
      </c>
    </row>
    <row r="44" spans="1:25" x14ac:dyDescent="0.45">
      <c r="A44" s="66" t="s">
        <v>262</v>
      </c>
      <c r="B44" s="66" t="s">
        <v>49</v>
      </c>
      <c r="C44" s="66" t="s">
        <v>113</v>
      </c>
      <c r="D44" s="67">
        <v>1296</v>
      </c>
      <c r="E44" s="67">
        <v>1112.0351415688137</v>
      </c>
      <c r="F44" s="67">
        <v>1755.1292679834296</v>
      </c>
      <c r="G44" s="67">
        <v>1049.7570227166464</v>
      </c>
      <c r="H44" s="67">
        <v>729.8331926581775</v>
      </c>
      <c r="I44" s="67">
        <v>1336.8360771101627</v>
      </c>
      <c r="J44" s="67">
        <v>1149</v>
      </c>
      <c r="K44" s="67">
        <v>830</v>
      </c>
      <c r="L44" s="67">
        <v>1461</v>
      </c>
      <c r="M44" s="67">
        <v>1282</v>
      </c>
      <c r="N44" s="67">
        <v>1008</v>
      </c>
      <c r="O44" s="67">
        <v>1568</v>
      </c>
      <c r="P44" s="67">
        <v>1344</v>
      </c>
      <c r="Q44" s="67">
        <v>1004</v>
      </c>
      <c r="R44" s="67">
        <v>1689</v>
      </c>
      <c r="S44" s="67">
        <v>1500</v>
      </c>
      <c r="T44" s="67">
        <v>1135</v>
      </c>
      <c r="U44" s="67">
        <v>1886</v>
      </c>
      <c r="V44" s="67">
        <v>156</v>
      </c>
      <c r="W44" s="67">
        <v>-358</v>
      </c>
      <c r="X44" s="67">
        <v>686</v>
      </c>
      <c r="Y44" s="67" t="s">
        <v>423</v>
      </c>
    </row>
    <row r="45" spans="1:25" x14ac:dyDescent="0.45">
      <c r="A45" s="66" t="s">
        <v>263</v>
      </c>
      <c r="B45" s="66" t="s">
        <v>49</v>
      </c>
      <c r="C45" s="66" t="s">
        <v>114</v>
      </c>
      <c r="D45" s="67">
        <v>1353.1767534243616</v>
      </c>
      <c r="E45" s="67">
        <v>1074.6555216419079</v>
      </c>
      <c r="F45" s="67">
        <v>1624.0147235246259</v>
      </c>
      <c r="G45" s="67">
        <v>1140</v>
      </c>
      <c r="H45" s="67">
        <v>1033.456091380102</v>
      </c>
      <c r="I45" s="67">
        <v>1337.8124882286131</v>
      </c>
      <c r="J45" s="67">
        <v>1074</v>
      </c>
      <c r="K45" s="67">
        <v>781</v>
      </c>
      <c r="L45" s="67">
        <v>1376</v>
      </c>
      <c r="M45" s="67">
        <v>1251</v>
      </c>
      <c r="N45" s="67">
        <v>977</v>
      </c>
      <c r="O45" s="67">
        <v>1526</v>
      </c>
      <c r="P45" s="67">
        <v>1280</v>
      </c>
      <c r="Q45" s="67">
        <v>967</v>
      </c>
      <c r="R45" s="67">
        <v>1577</v>
      </c>
      <c r="S45" s="67">
        <v>1449</v>
      </c>
      <c r="T45" s="67">
        <v>1109</v>
      </c>
      <c r="U45" s="67">
        <v>1803</v>
      </c>
      <c r="V45" s="67">
        <v>169</v>
      </c>
      <c r="W45" s="67">
        <v>-279</v>
      </c>
      <c r="X45" s="67">
        <v>615</v>
      </c>
      <c r="Y45" s="67" t="s">
        <v>423</v>
      </c>
    </row>
    <row r="46" spans="1:25" x14ac:dyDescent="0.45">
      <c r="A46" s="66" t="s">
        <v>264</v>
      </c>
      <c r="B46" s="66" t="s">
        <v>49</v>
      </c>
      <c r="C46" s="66" t="s">
        <v>116</v>
      </c>
      <c r="D46" s="67">
        <v>1911.0592953411092</v>
      </c>
      <c r="E46" s="67">
        <v>1660.9498052418533</v>
      </c>
      <c r="F46" s="67">
        <v>2157.4237797079131</v>
      </c>
      <c r="G46" s="67">
        <v>1930.6916217916214</v>
      </c>
      <c r="H46" s="67">
        <v>1641.6806620384909</v>
      </c>
      <c r="I46" s="67">
        <v>2200.1391021321283</v>
      </c>
      <c r="J46" s="67">
        <v>1739</v>
      </c>
      <c r="K46" s="67">
        <v>1471</v>
      </c>
      <c r="L46" s="67">
        <v>2018</v>
      </c>
      <c r="M46" s="67">
        <v>1781</v>
      </c>
      <c r="N46" s="67">
        <v>1546</v>
      </c>
      <c r="O46" s="67">
        <v>2036</v>
      </c>
      <c r="P46" s="67">
        <v>1749</v>
      </c>
      <c r="Q46" s="67">
        <v>1444</v>
      </c>
      <c r="R46" s="67">
        <v>2019</v>
      </c>
      <c r="S46" s="67">
        <v>1873</v>
      </c>
      <c r="T46" s="67">
        <v>1545</v>
      </c>
      <c r="U46" s="67">
        <v>2217</v>
      </c>
      <c r="V46" s="67">
        <v>124</v>
      </c>
      <c r="W46" s="67">
        <v>-323</v>
      </c>
      <c r="X46" s="67">
        <v>555</v>
      </c>
      <c r="Y46" s="67" t="s">
        <v>423</v>
      </c>
    </row>
    <row r="47" spans="1:25" x14ac:dyDescent="0.45">
      <c r="A47" s="66" t="s">
        <v>265</v>
      </c>
      <c r="B47" s="66" t="s">
        <v>49</v>
      </c>
      <c r="C47" s="66" t="s">
        <v>117</v>
      </c>
      <c r="D47" s="67">
        <v>1166</v>
      </c>
      <c r="E47" s="67">
        <v>1019.2320562059228</v>
      </c>
      <c r="F47" s="67">
        <v>1445.1992522792618</v>
      </c>
      <c r="G47" s="67">
        <v>808.5969487504251</v>
      </c>
      <c r="H47" s="67">
        <v>629.9679439926316</v>
      </c>
      <c r="I47" s="67">
        <v>988.66187670939451</v>
      </c>
      <c r="J47" s="67">
        <v>795</v>
      </c>
      <c r="K47" s="67">
        <v>598</v>
      </c>
      <c r="L47" s="67">
        <v>983</v>
      </c>
      <c r="M47" s="67">
        <v>784</v>
      </c>
      <c r="N47" s="67">
        <v>618</v>
      </c>
      <c r="O47" s="67">
        <v>951</v>
      </c>
      <c r="P47" s="67">
        <v>794</v>
      </c>
      <c r="Q47" s="67">
        <v>610</v>
      </c>
      <c r="R47" s="67">
        <v>972</v>
      </c>
      <c r="S47" s="67">
        <v>780</v>
      </c>
      <c r="T47" s="67">
        <v>589</v>
      </c>
      <c r="U47" s="67">
        <v>976</v>
      </c>
      <c r="V47" s="67">
        <v>-14</v>
      </c>
      <c r="W47" s="67">
        <v>-288</v>
      </c>
      <c r="X47" s="67">
        <v>275</v>
      </c>
      <c r="Y47" s="67" t="s">
        <v>423</v>
      </c>
    </row>
    <row r="48" spans="1:25" x14ac:dyDescent="0.45">
      <c r="A48" s="66" t="s">
        <v>266</v>
      </c>
      <c r="B48" s="66" t="s">
        <v>49</v>
      </c>
      <c r="C48" s="66" t="s">
        <v>120</v>
      </c>
      <c r="D48" s="67">
        <v>442</v>
      </c>
      <c r="E48" s="67">
        <v>335.90175119142833</v>
      </c>
      <c r="F48" s="67">
        <v>743.58787020777982</v>
      </c>
      <c r="G48" s="67">
        <v>439</v>
      </c>
      <c r="H48" s="67">
        <v>367.68875262731166</v>
      </c>
      <c r="I48" s="67">
        <v>612.77390112021726</v>
      </c>
      <c r="J48" s="67">
        <v>454</v>
      </c>
      <c r="K48" s="67">
        <v>257</v>
      </c>
      <c r="L48" s="67">
        <v>653</v>
      </c>
      <c r="M48" s="67">
        <v>351</v>
      </c>
      <c r="N48" s="67">
        <v>302</v>
      </c>
      <c r="O48" s="67">
        <v>455</v>
      </c>
      <c r="P48" s="67">
        <v>450</v>
      </c>
      <c r="Q48" s="67">
        <v>365</v>
      </c>
      <c r="R48" s="67">
        <v>722</v>
      </c>
      <c r="S48" s="67">
        <v>494</v>
      </c>
      <c r="T48" s="67">
        <v>343</v>
      </c>
      <c r="U48" s="67">
        <v>882</v>
      </c>
      <c r="V48" s="67">
        <v>44</v>
      </c>
      <c r="W48" s="67">
        <v>-243</v>
      </c>
      <c r="X48" s="67">
        <v>404</v>
      </c>
      <c r="Y48" s="67" t="s">
        <v>423</v>
      </c>
    </row>
    <row r="49" spans="1:25" x14ac:dyDescent="0.45">
      <c r="A49" s="66" t="s">
        <v>267</v>
      </c>
      <c r="B49" s="66" t="s">
        <v>49</v>
      </c>
      <c r="C49" s="66" t="s">
        <v>123</v>
      </c>
      <c r="D49" s="67">
        <v>2087.9236262308759</v>
      </c>
      <c r="E49" s="67">
        <v>1743.8850665155608</v>
      </c>
      <c r="F49" s="67">
        <v>2439.7046049214778</v>
      </c>
      <c r="G49" s="67">
        <v>2290.113861261947</v>
      </c>
      <c r="H49" s="67">
        <v>1925.3851018600067</v>
      </c>
      <c r="I49" s="67">
        <v>2653.723835629291</v>
      </c>
      <c r="J49" s="67">
        <v>1838</v>
      </c>
      <c r="K49" s="67">
        <v>1406</v>
      </c>
      <c r="L49" s="67">
        <v>2232</v>
      </c>
      <c r="M49" s="67">
        <v>1896</v>
      </c>
      <c r="N49" s="67">
        <v>1547</v>
      </c>
      <c r="O49" s="67">
        <v>2208</v>
      </c>
      <c r="P49" s="67">
        <v>1818</v>
      </c>
      <c r="Q49" s="67">
        <v>1406</v>
      </c>
      <c r="R49" s="67">
        <v>2209</v>
      </c>
      <c r="S49" s="67">
        <v>2248</v>
      </c>
      <c r="T49" s="67">
        <v>1738</v>
      </c>
      <c r="U49" s="67">
        <v>2744</v>
      </c>
      <c r="V49" s="67">
        <v>430</v>
      </c>
      <c r="W49" s="67">
        <v>-177</v>
      </c>
      <c r="X49" s="67">
        <v>1046</v>
      </c>
      <c r="Y49" s="67" t="s">
        <v>423</v>
      </c>
    </row>
    <row r="50" spans="1:25" x14ac:dyDescent="0.45">
      <c r="A50" s="66" t="s">
        <v>268</v>
      </c>
      <c r="B50" s="66" t="s">
        <v>49</v>
      </c>
      <c r="C50" s="66" t="s">
        <v>128</v>
      </c>
      <c r="D50" s="67">
        <v>1670.9037829223807</v>
      </c>
      <c r="E50" s="67">
        <v>1357.938223800483</v>
      </c>
      <c r="F50" s="67">
        <v>1982.7152789671952</v>
      </c>
      <c r="G50" s="67">
        <v>1875.0594578114299</v>
      </c>
      <c r="H50" s="67">
        <v>1526.4919708155212</v>
      </c>
      <c r="I50" s="67">
        <v>2198.516746905857</v>
      </c>
      <c r="J50" s="67">
        <v>1539</v>
      </c>
      <c r="K50" s="67">
        <v>1169</v>
      </c>
      <c r="L50" s="67">
        <v>1883</v>
      </c>
      <c r="M50" s="67">
        <v>1587</v>
      </c>
      <c r="N50" s="67">
        <v>1299</v>
      </c>
      <c r="O50" s="67">
        <v>1879</v>
      </c>
      <c r="P50" s="67">
        <v>1486</v>
      </c>
      <c r="Q50" s="67">
        <v>1107</v>
      </c>
      <c r="R50" s="67">
        <v>1842</v>
      </c>
      <c r="S50" s="67">
        <v>1751</v>
      </c>
      <c r="T50" s="67">
        <v>1357</v>
      </c>
      <c r="U50" s="67">
        <v>2133</v>
      </c>
      <c r="V50" s="67">
        <v>265</v>
      </c>
      <c r="W50" s="67">
        <v>-298</v>
      </c>
      <c r="X50" s="67">
        <v>830</v>
      </c>
      <c r="Y50" s="67" t="s">
        <v>423</v>
      </c>
    </row>
    <row r="51" spans="1:25" x14ac:dyDescent="0.45">
      <c r="A51" s="66" t="s">
        <v>269</v>
      </c>
      <c r="B51" s="66" t="s">
        <v>49</v>
      </c>
      <c r="C51" s="66" t="s">
        <v>134</v>
      </c>
      <c r="D51" s="67">
        <v>640</v>
      </c>
      <c r="E51" s="67">
        <v>548.25498913673823</v>
      </c>
      <c r="F51" s="67">
        <v>806.85741716236998</v>
      </c>
      <c r="G51" s="67">
        <v>594</v>
      </c>
      <c r="H51" s="67">
        <v>492.40312194302652</v>
      </c>
      <c r="I51" s="67">
        <v>931.34999381740818</v>
      </c>
      <c r="J51" s="67">
        <v>544</v>
      </c>
      <c r="K51" s="67">
        <v>431</v>
      </c>
      <c r="L51" s="67">
        <v>1027</v>
      </c>
      <c r="M51" s="67">
        <v>479</v>
      </c>
      <c r="N51" s="67">
        <v>276</v>
      </c>
      <c r="O51" s="67">
        <v>676</v>
      </c>
      <c r="P51" s="67">
        <v>492</v>
      </c>
      <c r="Q51" s="67">
        <v>248</v>
      </c>
      <c r="R51" s="67">
        <v>731</v>
      </c>
      <c r="S51" s="67">
        <v>591</v>
      </c>
      <c r="T51" s="67">
        <v>332</v>
      </c>
      <c r="U51" s="67">
        <v>826</v>
      </c>
      <c r="V51" s="67">
        <v>99</v>
      </c>
      <c r="W51" s="67">
        <v>-246</v>
      </c>
      <c r="X51" s="67">
        <v>459</v>
      </c>
      <c r="Y51" s="67" t="s">
        <v>423</v>
      </c>
    </row>
    <row r="52" spans="1:25" x14ac:dyDescent="0.45">
      <c r="A52" s="66" t="s">
        <v>270</v>
      </c>
      <c r="B52" s="66" t="s">
        <v>49</v>
      </c>
      <c r="C52" s="66" t="s">
        <v>138</v>
      </c>
      <c r="D52" s="67">
        <v>2095.0867478285154</v>
      </c>
      <c r="E52" s="67">
        <v>1778.9327478523378</v>
      </c>
      <c r="F52" s="67">
        <v>2417.5701298436543</v>
      </c>
      <c r="G52" s="67">
        <v>2466</v>
      </c>
      <c r="H52" s="67">
        <v>2173.076093506817</v>
      </c>
      <c r="I52" s="67">
        <v>2977.8632766143219</v>
      </c>
      <c r="J52" s="67">
        <v>2434</v>
      </c>
      <c r="K52" s="67">
        <v>2145</v>
      </c>
      <c r="L52" s="67">
        <v>2832</v>
      </c>
      <c r="M52" s="67">
        <v>2261</v>
      </c>
      <c r="N52" s="67">
        <v>1994</v>
      </c>
      <c r="O52" s="67">
        <v>2732</v>
      </c>
      <c r="P52" s="67">
        <v>1877</v>
      </c>
      <c r="Q52" s="67">
        <v>1481</v>
      </c>
      <c r="R52" s="67">
        <v>2322</v>
      </c>
      <c r="S52" s="67">
        <v>2263</v>
      </c>
      <c r="T52" s="67">
        <v>1753</v>
      </c>
      <c r="U52" s="67">
        <v>2789</v>
      </c>
      <c r="V52" s="67">
        <v>386</v>
      </c>
      <c r="W52" s="67">
        <v>-253</v>
      </c>
      <c r="X52" s="67">
        <v>1089</v>
      </c>
      <c r="Y52" s="67" t="s">
        <v>423</v>
      </c>
    </row>
    <row r="53" spans="1:25" x14ac:dyDescent="0.45">
      <c r="A53" s="66" t="s">
        <v>271</v>
      </c>
      <c r="B53" s="66" t="s">
        <v>49</v>
      </c>
      <c r="C53" s="66" t="s">
        <v>156</v>
      </c>
      <c r="D53" s="67">
        <v>1017</v>
      </c>
      <c r="E53" s="67">
        <v>900.33288265916531</v>
      </c>
      <c r="F53" s="67">
        <v>1185.1279778186797</v>
      </c>
      <c r="G53" s="67">
        <v>1308</v>
      </c>
      <c r="H53" s="67">
        <v>1077.4220116636077</v>
      </c>
      <c r="I53" s="67">
        <v>1958.8420493592032</v>
      </c>
      <c r="J53" s="67">
        <v>1086</v>
      </c>
      <c r="K53" s="67">
        <v>904</v>
      </c>
      <c r="L53" s="67">
        <v>1335</v>
      </c>
      <c r="M53" s="67">
        <v>1024</v>
      </c>
      <c r="N53" s="67">
        <v>873</v>
      </c>
      <c r="O53" s="67">
        <v>1404</v>
      </c>
      <c r="P53" s="67">
        <v>895</v>
      </c>
      <c r="Q53" s="67">
        <v>549</v>
      </c>
      <c r="R53" s="67">
        <v>1208</v>
      </c>
      <c r="S53" s="67">
        <v>1210</v>
      </c>
      <c r="T53" s="67">
        <v>975</v>
      </c>
      <c r="U53" s="67">
        <v>1847</v>
      </c>
      <c r="V53" s="67">
        <v>315</v>
      </c>
      <c r="W53" s="67">
        <v>-76</v>
      </c>
      <c r="X53" s="67">
        <v>974</v>
      </c>
      <c r="Y53" s="67" t="s">
        <v>423</v>
      </c>
    </row>
    <row r="54" spans="1:25" x14ac:dyDescent="0.45">
      <c r="A54" s="66" t="s">
        <v>272</v>
      </c>
      <c r="B54" s="66" t="s">
        <v>49</v>
      </c>
      <c r="C54" s="66" t="s">
        <v>158</v>
      </c>
      <c r="D54" s="67">
        <v>504</v>
      </c>
      <c r="E54" s="67">
        <v>429.11436471470671</v>
      </c>
      <c r="F54" s="67">
        <v>668.22170336061538</v>
      </c>
      <c r="G54" s="67">
        <v>520</v>
      </c>
      <c r="H54" s="67">
        <v>404.74676401586498</v>
      </c>
      <c r="I54" s="67">
        <v>882.37077727210112</v>
      </c>
      <c r="J54" s="67">
        <v>565</v>
      </c>
      <c r="K54" s="67">
        <v>435</v>
      </c>
      <c r="L54" s="67">
        <v>1413</v>
      </c>
      <c r="M54" s="67">
        <v>518</v>
      </c>
      <c r="N54" s="67">
        <v>354</v>
      </c>
      <c r="O54" s="67">
        <v>1090</v>
      </c>
      <c r="P54" s="67">
        <v>628</v>
      </c>
      <c r="Q54" s="67">
        <v>460</v>
      </c>
      <c r="R54" s="67">
        <v>1000</v>
      </c>
      <c r="S54" s="67">
        <v>601</v>
      </c>
      <c r="T54" s="67">
        <v>459</v>
      </c>
      <c r="U54" s="67">
        <v>873</v>
      </c>
      <c r="V54" s="67">
        <v>-27</v>
      </c>
      <c r="W54" s="67">
        <v>-438</v>
      </c>
      <c r="X54" s="67">
        <v>300</v>
      </c>
      <c r="Y54" s="67" t="s">
        <v>423</v>
      </c>
    </row>
    <row r="55" spans="1:25" x14ac:dyDescent="0.45">
      <c r="A55" s="66" t="s">
        <v>273</v>
      </c>
      <c r="B55" s="66" t="s">
        <v>49</v>
      </c>
      <c r="C55" s="66" t="s">
        <v>174</v>
      </c>
      <c r="D55" s="67">
        <v>2052.9701284135226</v>
      </c>
      <c r="E55" s="67">
        <v>1719.555978562373</v>
      </c>
      <c r="F55" s="67">
        <v>2401.1433129791726</v>
      </c>
      <c r="G55" s="67">
        <v>2239.4414068549363</v>
      </c>
      <c r="H55" s="67">
        <v>1870.6619028718364</v>
      </c>
      <c r="I55" s="67">
        <v>2597.4394591183823</v>
      </c>
      <c r="J55" s="67">
        <v>1786</v>
      </c>
      <c r="K55" s="67">
        <v>1396</v>
      </c>
      <c r="L55" s="67">
        <v>2196</v>
      </c>
      <c r="M55" s="67">
        <v>1829</v>
      </c>
      <c r="N55" s="67">
        <v>1505</v>
      </c>
      <c r="O55" s="67">
        <v>2161</v>
      </c>
      <c r="P55" s="67">
        <v>1791</v>
      </c>
      <c r="Q55" s="67">
        <v>1418</v>
      </c>
      <c r="R55" s="67">
        <v>2195</v>
      </c>
      <c r="S55" s="67">
        <v>1980</v>
      </c>
      <c r="T55" s="67">
        <v>1530</v>
      </c>
      <c r="U55" s="67">
        <v>2430</v>
      </c>
      <c r="V55" s="67">
        <v>189</v>
      </c>
      <c r="W55" s="67">
        <v>-380</v>
      </c>
      <c r="X55" s="67">
        <v>785</v>
      </c>
      <c r="Y55" s="67" t="s">
        <v>423</v>
      </c>
    </row>
    <row r="56" spans="1:25" x14ac:dyDescent="0.45">
      <c r="A56" s="66" t="s">
        <v>274</v>
      </c>
      <c r="B56" s="66" t="s">
        <v>49</v>
      </c>
      <c r="C56" s="66" t="s">
        <v>183</v>
      </c>
      <c r="D56" s="67">
        <v>733</v>
      </c>
      <c r="E56" s="67">
        <v>639.44594078565137</v>
      </c>
      <c r="F56" s="67">
        <v>943.9821271896493</v>
      </c>
      <c r="G56" s="67">
        <v>670</v>
      </c>
      <c r="H56" s="67">
        <v>541.35176225255532</v>
      </c>
      <c r="I56" s="67">
        <v>1015.9347398092083</v>
      </c>
      <c r="J56" s="67">
        <v>547</v>
      </c>
      <c r="K56" s="67">
        <v>334</v>
      </c>
      <c r="L56" s="67">
        <v>765</v>
      </c>
      <c r="M56" s="67">
        <v>741</v>
      </c>
      <c r="N56" s="67">
        <v>564</v>
      </c>
      <c r="O56" s="67">
        <v>1089</v>
      </c>
      <c r="P56" s="67">
        <v>736</v>
      </c>
      <c r="Q56" s="67">
        <v>561</v>
      </c>
      <c r="R56" s="67">
        <v>1022</v>
      </c>
      <c r="S56" s="67">
        <v>609</v>
      </c>
      <c r="T56" s="67">
        <v>492</v>
      </c>
      <c r="U56" s="67">
        <v>804</v>
      </c>
      <c r="V56" s="67">
        <v>-127</v>
      </c>
      <c r="W56" s="67">
        <v>-420</v>
      </c>
      <c r="X56" s="67">
        <v>138</v>
      </c>
      <c r="Y56" s="67" t="s">
        <v>423</v>
      </c>
    </row>
    <row r="57" spans="1:25" x14ac:dyDescent="0.45">
      <c r="A57" s="66" t="s">
        <v>275</v>
      </c>
      <c r="B57" s="66" t="s">
        <v>49</v>
      </c>
      <c r="C57" s="66" t="s">
        <v>189</v>
      </c>
      <c r="D57" s="67">
        <v>2638.9924599129436</v>
      </c>
      <c r="E57" s="67">
        <v>2320.3486185235488</v>
      </c>
      <c r="F57" s="67">
        <v>2955.7851571590868</v>
      </c>
      <c r="G57" s="67">
        <v>3046.6903483939823</v>
      </c>
      <c r="H57" s="67">
        <v>2656.1713881137957</v>
      </c>
      <c r="I57" s="67">
        <v>3410.4787101286347</v>
      </c>
      <c r="J57" s="67">
        <v>2602</v>
      </c>
      <c r="K57" s="67">
        <v>2383</v>
      </c>
      <c r="L57" s="67">
        <v>2897</v>
      </c>
      <c r="M57" s="67">
        <v>2517</v>
      </c>
      <c r="N57" s="67">
        <v>2205</v>
      </c>
      <c r="O57" s="67">
        <v>2819</v>
      </c>
      <c r="P57" s="67">
        <v>2309</v>
      </c>
      <c r="Q57" s="67">
        <v>1937</v>
      </c>
      <c r="R57" s="67">
        <v>2672</v>
      </c>
      <c r="S57" s="67">
        <v>2566</v>
      </c>
      <c r="T57" s="67">
        <v>2152</v>
      </c>
      <c r="U57" s="67">
        <v>2972</v>
      </c>
      <c r="V57" s="67">
        <v>257</v>
      </c>
      <c r="W57" s="67">
        <v>-312</v>
      </c>
      <c r="X57" s="67">
        <v>814</v>
      </c>
      <c r="Y57" s="67" t="s">
        <v>423</v>
      </c>
    </row>
    <row r="58" spans="1:25" x14ac:dyDescent="0.45">
      <c r="A58" s="66" t="s">
        <v>276</v>
      </c>
      <c r="B58" s="66" t="s">
        <v>49</v>
      </c>
      <c r="C58" s="66" t="s">
        <v>193</v>
      </c>
      <c r="D58" s="67">
        <v>1011.2720085456012</v>
      </c>
      <c r="E58" s="67">
        <v>743.73024900843416</v>
      </c>
      <c r="F58" s="67">
        <v>1260.2662244420765</v>
      </c>
      <c r="G58" s="67">
        <v>1149.2408486583897</v>
      </c>
      <c r="H58" s="67">
        <v>863.85517599611978</v>
      </c>
      <c r="I58" s="67">
        <v>1456.8108118349824</v>
      </c>
      <c r="J58" s="67">
        <v>1146</v>
      </c>
      <c r="K58" s="67">
        <v>1005</v>
      </c>
      <c r="L58" s="67">
        <v>1391</v>
      </c>
      <c r="M58" s="67">
        <v>1167</v>
      </c>
      <c r="N58" s="67">
        <v>915</v>
      </c>
      <c r="O58" s="67">
        <v>1424</v>
      </c>
      <c r="P58" s="67">
        <v>1330</v>
      </c>
      <c r="Q58" s="67">
        <v>1150</v>
      </c>
      <c r="R58" s="67">
        <v>1703</v>
      </c>
      <c r="S58" s="67">
        <v>1181</v>
      </c>
      <c r="T58" s="67">
        <v>817</v>
      </c>
      <c r="U58" s="67">
        <v>1557</v>
      </c>
      <c r="V58" s="67">
        <v>-149</v>
      </c>
      <c r="W58" s="67">
        <v>-670</v>
      </c>
      <c r="X58" s="67">
        <v>258</v>
      </c>
      <c r="Y58" s="67" t="s">
        <v>423</v>
      </c>
    </row>
    <row r="59" spans="1:25" x14ac:dyDescent="0.45">
      <c r="A59" s="66" t="s">
        <v>277</v>
      </c>
      <c r="B59" s="66" t="s">
        <v>49</v>
      </c>
      <c r="C59" s="66" t="s">
        <v>194</v>
      </c>
      <c r="D59" s="67">
        <v>1290.1093429227597</v>
      </c>
      <c r="E59" s="67">
        <v>941.01938852604258</v>
      </c>
      <c r="F59" s="67">
        <v>1652.8729619196947</v>
      </c>
      <c r="G59" s="67">
        <v>1261.982642570599</v>
      </c>
      <c r="H59" s="67">
        <v>891.64716167485926</v>
      </c>
      <c r="I59" s="67">
        <v>1658.5154228232202</v>
      </c>
      <c r="J59" s="67">
        <v>1191</v>
      </c>
      <c r="K59" s="67">
        <v>1012</v>
      </c>
      <c r="L59" s="67">
        <v>1486</v>
      </c>
      <c r="M59" s="67">
        <v>1336</v>
      </c>
      <c r="N59" s="67">
        <v>1103</v>
      </c>
      <c r="O59" s="67">
        <v>1734</v>
      </c>
      <c r="P59" s="67">
        <v>1140</v>
      </c>
      <c r="Q59" s="67">
        <v>729</v>
      </c>
      <c r="R59" s="67">
        <v>1510</v>
      </c>
      <c r="S59" s="67">
        <v>1115</v>
      </c>
      <c r="T59" s="67">
        <v>682</v>
      </c>
      <c r="U59" s="67">
        <v>1527</v>
      </c>
      <c r="V59" s="67">
        <v>-25</v>
      </c>
      <c r="W59" s="67">
        <v>-597</v>
      </c>
      <c r="X59" s="67">
        <v>596</v>
      </c>
      <c r="Y59" s="67" t="s">
        <v>423</v>
      </c>
    </row>
    <row r="60" spans="1:25" x14ac:dyDescent="0.45">
      <c r="A60" s="66" t="s">
        <v>278</v>
      </c>
      <c r="B60" s="66" t="s">
        <v>49</v>
      </c>
      <c r="C60" s="66" t="s">
        <v>199</v>
      </c>
      <c r="D60" s="67">
        <v>1877.7420842319077</v>
      </c>
      <c r="E60" s="67">
        <v>1565.161018376433</v>
      </c>
      <c r="F60" s="67">
        <v>2185.3833024859696</v>
      </c>
      <c r="G60" s="67">
        <v>2026</v>
      </c>
      <c r="H60" s="67">
        <v>1759.9279012498387</v>
      </c>
      <c r="I60" s="67">
        <v>2578.2365900122991</v>
      </c>
      <c r="J60" s="67">
        <v>1922</v>
      </c>
      <c r="K60" s="67">
        <v>1657</v>
      </c>
      <c r="L60" s="67">
        <v>2338</v>
      </c>
      <c r="M60" s="67">
        <v>1655</v>
      </c>
      <c r="N60" s="67">
        <v>1423</v>
      </c>
      <c r="O60" s="67">
        <v>1925</v>
      </c>
      <c r="P60" s="67">
        <v>1503</v>
      </c>
      <c r="Q60" s="67">
        <v>1241</v>
      </c>
      <c r="R60" s="67">
        <v>1790</v>
      </c>
      <c r="S60" s="67">
        <v>1047</v>
      </c>
      <c r="T60" s="67">
        <v>731</v>
      </c>
      <c r="U60" s="67">
        <v>1369</v>
      </c>
      <c r="V60" s="67">
        <v>-456</v>
      </c>
      <c r="W60" s="67">
        <v>-884</v>
      </c>
      <c r="X60" s="67">
        <v>-65</v>
      </c>
      <c r="Y60" s="67" t="s">
        <v>428</v>
      </c>
    </row>
    <row r="61" spans="1:25" x14ac:dyDescent="0.45">
      <c r="A61" s="66" t="s">
        <v>280</v>
      </c>
      <c r="B61" s="66" t="s">
        <v>83</v>
      </c>
      <c r="C61" s="66" t="s">
        <v>82</v>
      </c>
      <c r="D61" s="67">
        <v>2186</v>
      </c>
      <c r="E61" s="67">
        <v>2047.9589313719023</v>
      </c>
      <c r="F61" s="67">
        <v>2543.2745055045666</v>
      </c>
      <c r="G61" s="67">
        <v>1992</v>
      </c>
      <c r="H61" s="67">
        <v>1876.0164613124798</v>
      </c>
      <c r="I61" s="67">
        <v>2175.21443681243</v>
      </c>
      <c r="J61" s="67">
        <v>2131</v>
      </c>
      <c r="K61" s="67">
        <v>1993</v>
      </c>
      <c r="L61" s="67">
        <v>2445</v>
      </c>
      <c r="M61" s="67">
        <v>2374</v>
      </c>
      <c r="N61" s="67">
        <v>1877</v>
      </c>
      <c r="O61" s="67">
        <v>2854</v>
      </c>
      <c r="P61" s="67">
        <v>2001</v>
      </c>
      <c r="Q61" s="67">
        <v>1886</v>
      </c>
      <c r="R61" s="67">
        <v>2206</v>
      </c>
      <c r="S61" s="67">
        <v>2227</v>
      </c>
      <c r="T61" s="67">
        <v>2062</v>
      </c>
      <c r="U61" s="67">
        <v>2507</v>
      </c>
      <c r="V61" s="67">
        <v>226</v>
      </c>
      <c r="W61" s="67">
        <v>-31</v>
      </c>
      <c r="X61" s="67">
        <v>524</v>
      </c>
      <c r="Y61" s="67" t="s">
        <v>423</v>
      </c>
    </row>
    <row r="62" spans="1:25" x14ac:dyDescent="0.45">
      <c r="A62" s="66" t="s">
        <v>281</v>
      </c>
      <c r="B62" s="66" t="s">
        <v>83</v>
      </c>
      <c r="C62" s="66" t="s">
        <v>87</v>
      </c>
      <c r="D62" s="67">
        <v>755.43076619041346</v>
      </c>
      <c r="E62" s="67">
        <v>641.85974305775289</v>
      </c>
      <c r="F62" s="67">
        <v>856.02130435702929</v>
      </c>
      <c r="G62" s="67">
        <v>635</v>
      </c>
      <c r="H62" s="67">
        <v>578.56037918551795</v>
      </c>
      <c r="I62" s="67">
        <v>766.23459961123467</v>
      </c>
      <c r="J62" s="67">
        <v>652</v>
      </c>
      <c r="K62" s="67">
        <v>590</v>
      </c>
      <c r="L62" s="67">
        <v>944</v>
      </c>
      <c r="M62" s="67">
        <v>681</v>
      </c>
      <c r="N62" s="67">
        <v>606</v>
      </c>
      <c r="O62" s="67">
        <v>805</v>
      </c>
      <c r="P62" s="67">
        <v>656</v>
      </c>
      <c r="Q62" s="67">
        <v>583</v>
      </c>
      <c r="R62" s="67">
        <v>854</v>
      </c>
      <c r="S62" s="67">
        <v>681</v>
      </c>
      <c r="T62" s="67">
        <v>556</v>
      </c>
      <c r="U62" s="67">
        <v>801</v>
      </c>
      <c r="V62" s="67">
        <v>25</v>
      </c>
      <c r="W62" s="67">
        <v>-191</v>
      </c>
      <c r="X62" s="67">
        <v>177</v>
      </c>
      <c r="Y62" s="67" t="s">
        <v>423</v>
      </c>
    </row>
    <row r="63" spans="1:25" x14ac:dyDescent="0.45">
      <c r="A63" s="66" t="s">
        <v>283</v>
      </c>
      <c r="B63" s="66" t="s">
        <v>83</v>
      </c>
      <c r="C63" s="66" t="s">
        <v>100</v>
      </c>
      <c r="D63" s="67">
        <v>1456</v>
      </c>
      <c r="E63" s="67">
        <v>1366.786559887787</v>
      </c>
      <c r="F63" s="67">
        <v>1621.9191170309514</v>
      </c>
      <c r="G63" s="67">
        <v>1656</v>
      </c>
      <c r="H63" s="67">
        <v>1519.4133965537155</v>
      </c>
      <c r="I63" s="67">
        <v>1819.3893903431333</v>
      </c>
      <c r="J63" s="67">
        <v>1290</v>
      </c>
      <c r="K63" s="67">
        <v>1212</v>
      </c>
      <c r="L63" s="67">
        <v>1495</v>
      </c>
      <c r="M63" s="67">
        <v>1597</v>
      </c>
      <c r="N63" s="67">
        <v>1433</v>
      </c>
      <c r="O63" s="67">
        <v>2046</v>
      </c>
      <c r="P63" s="67">
        <v>1615</v>
      </c>
      <c r="Q63" s="67">
        <v>1436</v>
      </c>
      <c r="R63" s="67">
        <v>1862</v>
      </c>
      <c r="S63" s="67">
        <v>1635</v>
      </c>
      <c r="T63" s="67">
        <v>1387</v>
      </c>
      <c r="U63" s="67">
        <v>1865</v>
      </c>
      <c r="V63" s="67">
        <v>20</v>
      </c>
      <c r="W63" s="67">
        <v>-323</v>
      </c>
      <c r="X63" s="67">
        <v>321</v>
      </c>
      <c r="Y63" s="67" t="s">
        <v>423</v>
      </c>
    </row>
    <row r="64" spans="1:25" x14ac:dyDescent="0.45">
      <c r="A64" s="66" t="s">
        <v>285</v>
      </c>
      <c r="B64" s="66" t="s">
        <v>83</v>
      </c>
      <c r="C64" s="66" t="s">
        <v>109</v>
      </c>
      <c r="D64" s="67">
        <v>1043</v>
      </c>
      <c r="E64" s="67">
        <v>962.7007796773089</v>
      </c>
      <c r="F64" s="67">
        <v>1250.6651309766826</v>
      </c>
      <c r="G64" s="67">
        <v>903</v>
      </c>
      <c r="H64" s="67">
        <v>845.13057905335222</v>
      </c>
      <c r="I64" s="67">
        <v>987.55310456794939</v>
      </c>
      <c r="J64" s="67">
        <v>1071</v>
      </c>
      <c r="K64" s="67">
        <v>965</v>
      </c>
      <c r="L64" s="67">
        <v>1183</v>
      </c>
      <c r="M64" s="67">
        <v>1182</v>
      </c>
      <c r="N64" s="67">
        <v>1094</v>
      </c>
      <c r="O64" s="67">
        <v>1278</v>
      </c>
      <c r="P64" s="67">
        <v>918</v>
      </c>
      <c r="Q64" s="67">
        <v>841</v>
      </c>
      <c r="R64" s="67">
        <v>1125</v>
      </c>
      <c r="S64" s="67">
        <v>1018</v>
      </c>
      <c r="T64" s="67">
        <v>866</v>
      </c>
      <c r="U64" s="67">
        <v>1473</v>
      </c>
      <c r="V64" s="67">
        <v>100</v>
      </c>
      <c r="W64" s="67">
        <v>-134</v>
      </c>
      <c r="X64" s="67">
        <v>1019</v>
      </c>
      <c r="Y64" s="67" t="s">
        <v>423</v>
      </c>
    </row>
    <row r="65" spans="1:25" x14ac:dyDescent="0.45">
      <c r="A65" s="66" t="s">
        <v>286</v>
      </c>
      <c r="B65" s="66" t="s">
        <v>83</v>
      </c>
      <c r="C65" s="66" t="s">
        <v>135</v>
      </c>
      <c r="D65" s="67">
        <v>2048</v>
      </c>
      <c r="E65" s="67">
        <v>1887.2199877878588</v>
      </c>
      <c r="F65" s="67">
        <v>2339.0968435479499</v>
      </c>
      <c r="G65" s="67">
        <v>1696</v>
      </c>
      <c r="H65" s="67">
        <v>1600.8136613988943</v>
      </c>
      <c r="I65" s="67">
        <v>1868.583384380096</v>
      </c>
      <c r="J65" s="67">
        <v>2053</v>
      </c>
      <c r="K65" s="67">
        <v>1870</v>
      </c>
      <c r="L65" s="67">
        <v>2232</v>
      </c>
      <c r="M65" s="67">
        <v>2133</v>
      </c>
      <c r="N65" s="67">
        <v>1975</v>
      </c>
      <c r="O65" s="67">
        <v>2294</v>
      </c>
      <c r="P65" s="67">
        <v>1936</v>
      </c>
      <c r="Q65" s="67">
        <v>1756</v>
      </c>
      <c r="R65" s="67">
        <v>2113</v>
      </c>
      <c r="S65" s="67">
        <v>1992</v>
      </c>
      <c r="T65" s="67">
        <v>1815</v>
      </c>
      <c r="U65" s="67">
        <v>2183</v>
      </c>
      <c r="V65" s="67">
        <v>56</v>
      </c>
      <c r="W65" s="67">
        <v>-192</v>
      </c>
      <c r="X65" s="67">
        <v>311</v>
      </c>
      <c r="Y65" s="67" t="s">
        <v>423</v>
      </c>
    </row>
    <row r="66" spans="1:25" x14ac:dyDescent="0.45">
      <c r="A66" s="66" t="s">
        <v>287</v>
      </c>
      <c r="B66" s="66" t="s">
        <v>83</v>
      </c>
      <c r="C66" s="66" t="s">
        <v>137</v>
      </c>
      <c r="D66" s="67">
        <v>1993.369572694043</v>
      </c>
      <c r="E66" s="67">
        <v>1654.0648891534195</v>
      </c>
      <c r="F66" s="67">
        <v>2332.1974978987814</v>
      </c>
      <c r="G66" s="67">
        <v>2021.1265056806271</v>
      </c>
      <c r="H66" s="67">
        <v>1717.2807386508487</v>
      </c>
      <c r="I66" s="67">
        <v>2337.7447619123081</v>
      </c>
      <c r="J66" s="67">
        <v>1961</v>
      </c>
      <c r="K66" s="67">
        <v>1812</v>
      </c>
      <c r="L66" s="67">
        <v>2162</v>
      </c>
      <c r="M66" s="67">
        <v>1892</v>
      </c>
      <c r="N66" s="67">
        <v>1589</v>
      </c>
      <c r="O66" s="67">
        <v>2199</v>
      </c>
      <c r="P66" s="67">
        <v>1783</v>
      </c>
      <c r="Q66" s="67">
        <v>1447</v>
      </c>
      <c r="R66" s="67">
        <v>2121</v>
      </c>
      <c r="S66" s="67">
        <v>2154</v>
      </c>
      <c r="T66" s="67">
        <v>1915</v>
      </c>
      <c r="U66" s="67">
        <v>2675</v>
      </c>
      <c r="V66" s="67">
        <v>371</v>
      </c>
      <c r="W66" s="67">
        <v>-19</v>
      </c>
      <c r="X66" s="67">
        <v>965</v>
      </c>
      <c r="Y66" s="67" t="s">
        <v>423</v>
      </c>
    </row>
    <row r="67" spans="1:25" x14ac:dyDescent="0.45">
      <c r="A67" s="66" t="s">
        <v>288</v>
      </c>
      <c r="B67" s="66" t="s">
        <v>83</v>
      </c>
      <c r="C67" s="66" t="s">
        <v>143</v>
      </c>
      <c r="D67" s="67">
        <v>961</v>
      </c>
      <c r="E67" s="67">
        <v>865.58927705049359</v>
      </c>
      <c r="F67" s="67">
        <v>1144.1283007369998</v>
      </c>
      <c r="G67" s="67">
        <v>920</v>
      </c>
      <c r="H67" s="67">
        <v>824.88188761251274</v>
      </c>
      <c r="I67" s="67">
        <v>1205.8791786365516</v>
      </c>
      <c r="J67" s="67">
        <v>822</v>
      </c>
      <c r="K67" s="67">
        <v>742</v>
      </c>
      <c r="L67" s="67">
        <v>992</v>
      </c>
      <c r="M67" s="67">
        <v>886</v>
      </c>
      <c r="N67" s="67">
        <v>736</v>
      </c>
      <c r="O67" s="67">
        <v>1348</v>
      </c>
      <c r="P67" s="67">
        <v>934</v>
      </c>
      <c r="Q67" s="67">
        <v>808</v>
      </c>
      <c r="R67" s="67">
        <v>1607</v>
      </c>
      <c r="S67" s="67">
        <v>886</v>
      </c>
      <c r="T67" s="67">
        <v>766</v>
      </c>
      <c r="U67" s="67">
        <v>1130</v>
      </c>
      <c r="V67" s="67">
        <v>-48</v>
      </c>
      <c r="W67" s="67">
        <v>-662</v>
      </c>
      <c r="X67" s="67">
        <v>207</v>
      </c>
      <c r="Y67" s="67" t="s">
        <v>423</v>
      </c>
    </row>
    <row r="68" spans="1:25" x14ac:dyDescent="0.45">
      <c r="A68" s="66" t="s">
        <v>289</v>
      </c>
      <c r="B68" s="66" t="s">
        <v>83</v>
      </c>
      <c r="C68" s="66" t="s">
        <v>146</v>
      </c>
      <c r="D68" s="67">
        <v>1207</v>
      </c>
      <c r="E68" s="67">
        <v>1105.0517691678776</v>
      </c>
      <c r="F68" s="67">
        <v>1400.6965514098229</v>
      </c>
      <c r="G68" s="67">
        <v>1278</v>
      </c>
      <c r="H68" s="67">
        <v>1119.6317294472731</v>
      </c>
      <c r="I68" s="67">
        <v>1620.1804017552136</v>
      </c>
      <c r="J68" s="67">
        <v>1254</v>
      </c>
      <c r="K68" s="67">
        <v>907</v>
      </c>
      <c r="L68" s="67">
        <v>1608</v>
      </c>
      <c r="M68" s="67">
        <v>1317</v>
      </c>
      <c r="N68" s="67">
        <v>1045</v>
      </c>
      <c r="O68" s="67">
        <v>1592</v>
      </c>
      <c r="P68" s="67">
        <v>1092</v>
      </c>
      <c r="Q68" s="67">
        <v>995</v>
      </c>
      <c r="R68" s="67">
        <v>1414</v>
      </c>
      <c r="S68" s="67">
        <v>1286</v>
      </c>
      <c r="T68" s="67">
        <v>1140</v>
      </c>
      <c r="U68" s="67">
        <v>1541</v>
      </c>
      <c r="V68" s="67">
        <v>194</v>
      </c>
      <c r="W68" s="67">
        <v>-142</v>
      </c>
      <c r="X68" s="67">
        <v>451</v>
      </c>
      <c r="Y68" s="67" t="s">
        <v>423</v>
      </c>
    </row>
    <row r="69" spans="1:25" x14ac:dyDescent="0.45">
      <c r="A69" s="66" t="s">
        <v>290</v>
      </c>
      <c r="B69" s="66" t="s">
        <v>83</v>
      </c>
      <c r="C69" s="66" t="s">
        <v>157</v>
      </c>
      <c r="D69" s="67">
        <v>940</v>
      </c>
      <c r="E69" s="67">
        <v>853.97942944206784</v>
      </c>
      <c r="F69" s="67">
        <v>1221.7056628202076</v>
      </c>
      <c r="G69" s="67">
        <v>923</v>
      </c>
      <c r="H69" s="67">
        <v>828.22930048122248</v>
      </c>
      <c r="I69" s="67">
        <v>1085.2458095480849</v>
      </c>
      <c r="J69" s="67">
        <v>952</v>
      </c>
      <c r="K69" s="67">
        <v>807</v>
      </c>
      <c r="L69" s="67">
        <v>1093</v>
      </c>
      <c r="M69" s="67">
        <v>1004</v>
      </c>
      <c r="N69" s="67">
        <v>882</v>
      </c>
      <c r="O69" s="67">
        <v>1125</v>
      </c>
      <c r="P69" s="67">
        <v>953</v>
      </c>
      <c r="Q69" s="67">
        <v>826</v>
      </c>
      <c r="R69" s="67">
        <v>1256</v>
      </c>
      <c r="S69" s="67">
        <v>859</v>
      </c>
      <c r="T69" s="67">
        <v>693</v>
      </c>
      <c r="U69" s="67">
        <v>1007</v>
      </c>
      <c r="V69" s="67">
        <v>-94</v>
      </c>
      <c r="W69" s="67">
        <v>-448</v>
      </c>
      <c r="X69" s="67">
        <v>112</v>
      </c>
      <c r="Y69" s="67" t="s">
        <v>423</v>
      </c>
    </row>
    <row r="70" spans="1:25" x14ac:dyDescent="0.45">
      <c r="A70" s="66" t="s">
        <v>291</v>
      </c>
      <c r="B70" s="66" t="s">
        <v>83</v>
      </c>
      <c r="C70" s="66" t="s">
        <v>171</v>
      </c>
      <c r="D70" s="67">
        <v>745</v>
      </c>
      <c r="E70" s="67">
        <v>662.08090222208898</v>
      </c>
      <c r="F70" s="67">
        <v>861.96700009108088</v>
      </c>
      <c r="G70" s="67">
        <v>602</v>
      </c>
      <c r="H70" s="67">
        <v>555.26633448554981</v>
      </c>
      <c r="I70" s="67">
        <v>697.56683107974595</v>
      </c>
      <c r="J70" s="67">
        <v>619</v>
      </c>
      <c r="K70" s="67">
        <v>565</v>
      </c>
      <c r="L70" s="67">
        <v>830</v>
      </c>
      <c r="M70" s="67">
        <v>734</v>
      </c>
      <c r="N70" s="67">
        <v>595</v>
      </c>
      <c r="O70" s="67">
        <v>871</v>
      </c>
      <c r="P70" s="67">
        <v>588</v>
      </c>
      <c r="Q70" s="67">
        <v>524</v>
      </c>
      <c r="R70" s="67">
        <v>699</v>
      </c>
      <c r="S70" s="67">
        <v>633</v>
      </c>
      <c r="T70" s="67">
        <v>575</v>
      </c>
      <c r="U70" s="67">
        <v>776</v>
      </c>
      <c r="V70" s="67">
        <v>45</v>
      </c>
      <c r="W70" s="67">
        <v>-79</v>
      </c>
      <c r="X70" s="67">
        <v>213</v>
      </c>
      <c r="Y70" s="67" t="s">
        <v>423</v>
      </c>
    </row>
    <row r="71" spans="1:25" x14ac:dyDescent="0.45">
      <c r="A71" s="66" t="s">
        <v>292</v>
      </c>
      <c r="B71" s="66" t="s">
        <v>83</v>
      </c>
      <c r="C71" s="66" t="s">
        <v>432</v>
      </c>
      <c r="D71" s="67">
        <v>1890</v>
      </c>
      <c r="E71" s="67">
        <v>1672.9115014330732</v>
      </c>
      <c r="F71" s="67">
        <v>2280.9530380475617</v>
      </c>
      <c r="G71" s="67">
        <v>1563</v>
      </c>
      <c r="H71" s="67">
        <v>1456.2035109405783</v>
      </c>
      <c r="I71" s="67">
        <v>1716.4987969918272</v>
      </c>
      <c r="J71" s="67">
        <v>1528</v>
      </c>
      <c r="K71" s="67">
        <v>1433</v>
      </c>
      <c r="L71" s="67">
        <v>1703</v>
      </c>
      <c r="M71" s="67">
        <v>1640</v>
      </c>
      <c r="N71" s="67">
        <v>1498</v>
      </c>
      <c r="O71" s="67">
        <v>1989</v>
      </c>
      <c r="P71" s="67">
        <v>1657</v>
      </c>
      <c r="Q71" s="67">
        <v>1491</v>
      </c>
      <c r="R71" s="67">
        <v>1974</v>
      </c>
      <c r="S71" s="67">
        <v>1604</v>
      </c>
      <c r="T71" s="67">
        <v>1427</v>
      </c>
      <c r="U71" s="67">
        <v>2036</v>
      </c>
      <c r="V71" s="67">
        <v>-53</v>
      </c>
      <c r="W71" s="67">
        <v>-415</v>
      </c>
      <c r="X71" s="67">
        <v>400</v>
      </c>
      <c r="Y71" s="67" t="s">
        <v>423</v>
      </c>
    </row>
    <row r="72" spans="1:25" x14ac:dyDescent="0.45">
      <c r="A72" s="66" t="s">
        <v>293</v>
      </c>
      <c r="B72" s="66" t="s">
        <v>83</v>
      </c>
      <c r="C72" s="66" t="s">
        <v>181</v>
      </c>
      <c r="D72" s="67">
        <v>1230</v>
      </c>
      <c r="E72" s="67">
        <v>1148.0715944868143</v>
      </c>
      <c r="F72" s="67">
        <v>1360.8729531795038</v>
      </c>
      <c r="G72" s="67">
        <v>1087</v>
      </c>
      <c r="H72" s="67">
        <v>1002.8940118327871</v>
      </c>
      <c r="I72" s="67">
        <v>1306.6376554445767</v>
      </c>
      <c r="J72" s="67">
        <v>1296</v>
      </c>
      <c r="K72" s="67">
        <v>990</v>
      </c>
      <c r="L72" s="67">
        <v>1619</v>
      </c>
      <c r="M72" s="67">
        <v>1273</v>
      </c>
      <c r="N72" s="67">
        <v>999</v>
      </c>
      <c r="O72" s="67">
        <v>1554</v>
      </c>
      <c r="P72" s="67">
        <v>1281</v>
      </c>
      <c r="Q72" s="67">
        <v>963</v>
      </c>
      <c r="R72" s="67">
        <v>1574</v>
      </c>
      <c r="S72" s="67">
        <v>1493</v>
      </c>
      <c r="T72" s="67">
        <v>1263</v>
      </c>
      <c r="U72" s="67">
        <v>2012</v>
      </c>
      <c r="V72" s="67">
        <v>212</v>
      </c>
      <c r="W72" s="67">
        <v>-178</v>
      </c>
      <c r="X72" s="67">
        <v>829</v>
      </c>
      <c r="Y72" s="67" t="s">
        <v>423</v>
      </c>
    </row>
    <row r="73" spans="1:25" x14ac:dyDescent="0.45">
      <c r="A73" s="66" t="s">
        <v>295</v>
      </c>
      <c r="B73" s="66" t="s">
        <v>62</v>
      </c>
      <c r="C73" s="66" t="s">
        <v>61</v>
      </c>
      <c r="D73" s="67">
        <v>1201</v>
      </c>
      <c r="E73" s="67">
        <v>1126.3509482736683</v>
      </c>
      <c r="F73" s="67">
        <v>1330.9665953599772</v>
      </c>
      <c r="G73" s="67">
        <v>1409</v>
      </c>
      <c r="H73" s="67">
        <v>1201.0620139988459</v>
      </c>
      <c r="I73" s="67">
        <v>1917.4897763069698</v>
      </c>
      <c r="J73" s="67">
        <v>1287</v>
      </c>
      <c r="K73" s="67">
        <v>1182</v>
      </c>
      <c r="L73" s="67">
        <v>1562</v>
      </c>
      <c r="M73" s="67">
        <v>1271</v>
      </c>
      <c r="N73" s="67">
        <v>1120</v>
      </c>
      <c r="O73" s="67">
        <v>1416</v>
      </c>
      <c r="P73" s="67">
        <v>1210</v>
      </c>
      <c r="Q73" s="67">
        <v>1053</v>
      </c>
      <c r="R73" s="67">
        <v>1376</v>
      </c>
      <c r="S73" s="67">
        <v>1194</v>
      </c>
      <c r="T73" s="67">
        <v>1011</v>
      </c>
      <c r="U73" s="67">
        <v>1380</v>
      </c>
      <c r="V73" s="67">
        <v>-16</v>
      </c>
      <c r="W73" s="67">
        <v>-270</v>
      </c>
      <c r="X73" s="67">
        <v>217</v>
      </c>
      <c r="Y73" s="67" t="s">
        <v>423</v>
      </c>
    </row>
    <row r="74" spans="1:25" x14ac:dyDescent="0.45">
      <c r="A74" s="66" t="s">
        <v>296</v>
      </c>
      <c r="B74" s="66" t="s">
        <v>62</v>
      </c>
      <c r="C74" s="66" t="s">
        <v>63</v>
      </c>
      <c r="D74" s="67">
        <v>1801.656904442418</v>
      </c>
      <c r="E74" s="67">
        <v>1646.2048290638629</v>
      </c>
      <c r="F74" s="67">
        <v>1957.1031762596572</v>
      </c>
      <c r="G74" s="67">
        <v>1681.7017233695483</v>
      </c>
      <c r="H74" s="67">
        <v>1524.9836154680277</v>
      </c>
      <c r="I74" s="67">
        <v>1851.3023701439813</v>
      </c>
      <c r="J74" s="67">
        <v>1781</v>
      </c>
      <c r="K74" s="67">
        <v>1606</v>
      </c>
      <c r="L74" s="67">
        <v>1956</v>
      </c>
      <c r="M74" s="67">
        <v>1659</v>
      </c>
      <c r="N74" s="67">
        <v>1521</v>
      </c>
      <c r="O74" s="67">
        <v>1807</v>
      </c>
      <c r="P74" s="67">
        <v>1559</v>
      </c>
      <c r="Q74" s="67">
        <v>1406</v>
      </c>
      <c r="R74" s="67">
        <v>1717</v>
      </c>
      <c r="S74" s="67">
        <v>1802</v>
      </c>
      <c r="T74" s="67">
        <v>1609</v>
      </c>
      <c r="U74" s="67">
        <v>2120</v>
      </c>
      <c r="V74" s="67">
        <v>243</v>
      </c>
      <c r="W74" s="67">
        <v>-29</v>
      </c>
      <c r="X74" s="67">
        <v>628</v>
      </c>
      <c r="Y74" s="67" t="s">
        <v>423</v>
      </c>
    </row>
    <row r="75" spans="1:25" x14ac:dyDescent="0.45">
      <c r="A75" s="66" t="s">
        <v>298</v>
      </c>
      <c r="B75" s="66" t="s">
        <v>62</v>
      </c>
      <c r="C75" s="66" t="s">
        <v>64</v>
      </c>
      <c r="D75" s="67">
        <v>2001.3176789594474</v>
      </c>
      <c r="E75" s="67">
        <v>1717.3931546582096</v>
      </c>
      <c r="F75" s="67">
        <v>2292.7765240400613</v>
      </c>
      <c r="G75" s="67">
        <v>1874.7661568936767</v>
      </c>
      <c r="H75" s="67">
        <v>1595.4317549033087</v>
      </c>
      <c r="I75" s="67">
        <v>2173.8762205189714</v>
      </c>
      <c r="J75" s="67">
        <v>2095</v>
      </c>
      <c r="K75" s="67">
        <v>1954</v>
      </c>
      <c r="L75" s="67">
        <v>2335</v>
      </c>
      <c r="M75" s="67">
        <v>2289</v>
      </c>
      <c r="N75" s="67">
        <v>2033</v>
      </c>
      <c r="O75" s="67">
        <v>2542</v>
      </c>
      <c r="P75" s="67">
        <v>2546</v>
      </c>
      <c r="Q75" s="67">
        <v>2192</v>
      </c>
      <c r="R75" s="67">
        <v>3145</v>
      </c>
      <c r="S75" s="67">
        <v>1900</v>
      </c>
      <c r="T75" s="67">
        <v>1528</v>
      </c>
      <c r="U75" s="67">
        <v>2236</v>
      </c>
      <c r="V75" s="67">
        <v>-646</v>
      </c>
      <c r="W75" s="67">
        <v>-1290</v>
      </c>
      <c r="X75" s="67">
        <v>-163</v>
      </c>
      <c r="Y75" s="67" t="s">
        <v>428</v>
      </c>
    </row>
    <row r="76" spans="1:25" x14ac:dyDescent="0.45">
      <c r="A76" s="66" t="s">
        <v>299</v>
      </c>
      <c r="B76" s="66" t="s">
        <v>62</v>
      </c>
      <c r="C76" s="66" t="s">
        <v>74</v>
      </c>
      <c r="D76" s="67">
        <v>831</v>
      </c>
      <c r="E76" s="67">
        <v>754.3214524687628</v>
      </c>
      <c r="F76" s="67">
        <v>956.46738725460148</v>
      </c>
      <c r="G76" s="67">
        <v>765.29659735244115</v>
      </c>
      <c r="H76" s="67">
        <v>583</v>
      </c>
      <c r="I76" s="67">
        <v>975.64962227091905</v>
      </c>
      <c r="J76" s="67">
        <v>1073</v>
      </c>
      <c r="K76" s="67">
        <v>907</v>
      </c>
      <c r="L76" s="67">
        <v>1482</v>
      </c>
      <c r="M76" s="67">
        <v>927</v>
      </c>
      <c r="N76" s="67">
        <v>820</v>
      </c>
      <c r="O76" s="67">
        <v>1106</v>
      </c>
      <c r="P76" s="67">
        <v>735</v>
      </c>
      <c r="Q76" s="67">
        <v>650</v>
      </c>
      <c r="R76" s="67">
        <v>871</v>
      </c>
      <c r="S76" s="67">
        <v>792</v>
      </c>
      <c r="T76" s="67">
        <v>579</v>
      </c>
      <c r="U76" s="67">
        <v>1014</v>
      </c>
      <c r="V76" s="67">
        <v>57</v>
      </c>
      <c r="W76" s="67">
        <v>-182</v>
      </c>
      <c r="X76" s="67">
        <v>304</v>
      </c>
      <c r="Y76" s="67" t="s">
        <v>423</v>
      </c>
    </row>
    <row r="77" spans="1:25" ht="28.5" x14ac:dyDescent="0.45">
      <c r="A77" s="69" t="s">
        <v>429</v>
      </c>
      <c r="B77" s="66" t="s">
        <v>62</v>
      </c>
      <c r="C77" s="69" t="s">
        <v>430</v>
      </c>
      <c r="D77" s="67">
        <v>2974</v>
      </c>
      <c r="E77" s="67">
        <v>2769.107532995276</v>
      </c>
      <c r="F77" s="67">
        <v>3262.1927439433261</v>
      </c>
      <c r="G77" s="67">
        <v>2608.7528373424038</v>
      </c>
      <c r="H77" s="67">
        <v>1995</v>
      </c>
      <c r="I77" s="67">
        <v>3342.9787988082667</v>
      </c>
      <c r="J77" s="67">
        <v>2566</v>
      </c>
      <c r="K77" s="67">
        <v>2404</v>
      </c>
      <c r="L77" s="67">
        <v>2846</v>
      </c>
      <c r="M77" s="67">
        <v>2755</v>
      </c>
      <c r="N77" s="67">
        <v>2103</v>
      </c>
      <c r="O77" s="67">
        <v>3402</v>
      </c>
      <c r="P77" s="67">
        <v>2885</v>
      </c>
      <c r="Q77" s="67">
        <v>2185</v>
      </c>
      <c r="R77" s="67">
        <v>3660</v>
      </c>
      <c r="S77" s="67">
        <v>2760</v>
      </c>
      <c r="T77" s="67">
        <v>1994</v>
      </c>
      <c r="U77" s="67">
        <v>3536</v>
      </c>
      <c r="V77" s="67">
        <v>-125</v>
      </c>
      <c r="W77" s="67">
        <v>-1276</v>
      </c>
      <c r="X77" s="67">
        <v>933</v>
      </c>
      <c r="Y77" s="67"/>
    </row>
    <row r="78" spans="1:25" x14ac:dyDescent="0.45">
      <c r="A78" s="69" t="s">
        <v>301</v>
      </c>
      <c r="B78" s="69" t="s">
        <v>62</v>
      </c>
      <c r="C78" s="69" t="s">
        <v>78</v>
      </c>
      <c r="D78" s="67" t="s">
        <v>426</v>
      </c>
      <c r="E78" s="67" t="s">
        <v>426</v>
      </c>
      <c r="F78" s="67" t="s">
        <v>426</v>
      </c>
      <c r="G78" s="67" t="s">
        <v>426</v>
      </c>
      <c r="H78" s="67" t="s">
        <v>426</v>
      </c>
      <c r="I78" s="67" t="s">
        <v>426</v>
      </c>
      <c r="J78" s="67">
        <v>1158</v>
      </c>
      <c r="K78" s="67">
        <v>1083</v>
      </c>
      <c r="L78" s="67">
        <v>1282</v>
      </c>
      <c r="M78" s="67">
        <v>1280</v>
      </c>
      <c r="N78" s="67">
        <v>973</v>
      </c>
      <c r="O78" s="67">
        <v>1573</v>
      </c>
      <c r="P78" s="67">
        <v>1307</v>
      </c>
      <c r="Q78" s="67">
        <v>997</v>
      </c>
      <c r="R78" s="67">
        <v>1670</v>
      </c>
      <c r="S78" s="67">
        <v>1283</v>
      </c>
      <c r="T78" s="67">
        <v>860</v>
      </c>
      <c r="U78" s="67">
        <v>1681</v>
      </c>
      <c r="V78" s="67">
        <v>-24</v>
      </c>
      <c r="W78" s="67">
        <v>-580</v>
      </c>
      <c r="X78" s="67">
        <v>487</v>
      </c>
      <c r="Y78" s="67"/>
    </row>
    <row r="79" spans="1:25" x14ac:dyDescent="0.45">
      <c r="A79" s="69" t="s">
        <v>302</v>
      </c>
      <c r="B79" s="69" t="s">
        <v>62</v>
      </c>
      <c r="C79" s="69" t="s">
        <v>79</v>
      </c>
      <c r="D79" s="67" t="s">
        <v>426</v>
      </c>
      <c r="E79" s="67" t="s">
        <v>426</v>
      </c>
      <c r="F79" s="67" t="s">
        <v>426</v>
      </c>
      <c r="G79" s="67" t="s">
        <v>426</v>
      </c>
      <c r="H79" s="67" t="s">
        <v>426</v>
      </c>
      <c r="I79" s="67" t="s">
        <v>426</v>
      </c>
      <c r="J79" s="67">
        <v>1408</v>
      </c>
      <c r="K79" s="67">
        <v>1321</v>
      </c>
      <c r="L79" s="67">
        <v>1564</v>
      </c>
      <c r="M79" s="67">
        <v>1475</v>
      </c>
      <c r="N79" s="67">
        <v>1130</v>
      </c>
      <c r="O79" s="67">
        <v>1829</v>
      </c>
      <c r="P79" s="67">
        <v>1578</v>
      </c>
      <c r="Q79" s="67">
        <v>1188</v>
      </c>
      <c r="R79" s="67">
        <v>1990</v>
      </c>
      <c r="S79" s="67">
        <v>1477</v>
      </c>
      <c r="T79" s="67">
        <v>1134</v>
      </c>
      <c r="U79" s="67">
        <v>1855</v>
      </c>
      <c r="V79" s="67">
        <v>-101</v>
      </c>
      <c r="W79" s="67">
        <v>-696</v>
      </c>
      <c r="X79" s="67">
        <v>446</v>
      </c>
      <c r="Y79" s="67"/>
    </row>
    <row r="80" spans="1:25" x14ac:dyDescent="0.45">
      <c r="A80" s="66" t="s">
        <v>304</v>
      </c>
      <c r="B80" s="66" t="s">
        <v>62</v>
      </c>
      <c r="C80" s="66" t="s">
        <v>86</v>
      </c>
      <c r="D80" s="67">
        <v>2344.1545778394843</v>
      </c>
      <c r="E80" s="67">
        <v>1815.6110733401638</v>
      </c>
      <c r="F80" s="67">
        <v>2840.0451155001442</v>
      </c>
      <c r="G80" s="67">
        <v>2361</v>
      </c>
      <c r="H80" s="67">
        <v>2171.7316869901124</v>
      </c>
      <c r="I80" s="67">
        <v>2592.2842582797989</v>
      </c>
      <c r="J80" s="67">
        <v>2229</v>
      </c>
      <c r="K80" s="67">
        <v>1715</v>
      </c>
      <c r="L80" s="67">
        <v>2747</v>
      </c>
      <c r="M80" s="67">
        <v>2478</v>
      </c>
      <c r="N80" s="67">
        <v>2276</v>
      </c>
      <c r="O80" s="67">
        <v>2871</v>
      </c>
      <c r="P80" s="67">
        <v>2687</v>
      </c>
      <c r="Q80" s="67">
        <v>2390</v>
      </c>
      <c r="R80" s="67">
        <v>3295</v>
      </c>
      <c r="S80" s="67">
        <v>2363</v>
      </c>
      <c r="T80" s="67">
        <v>2144</v>
      </c>
      <c r="U80" s="67">
        <v>2690</v>
      </c>
      <c r="V80" s="67">
        <v>-324</v>
      </c>
      <c r="W80" s="67">
        <v>-959</v>
      </c>
      <c r="X80" s="67">
        <v>115</v>
      </c>
      <c r="Y80" s="67" t="s">
        <v>423</v>
      </c>
    </row>
    <row r="81" spans="1:25" x14ac:dyDescent="0.45">
      <c r="A81" s="66" t="s">
        <v>305</v>
      </c>
      <c r="B81" s="66" t="s">
        <v>62</v>
      </c>
      <c r="C81" s="66" t="s">
        <v>104</v>
      </c>
      <c r="D81" s="67">
        <v>699</v>
      </c>
      <c r="E81" s="67">
        <v>615.18335306045992</v>
      </c>
      <c r="F81" s="67">
        <v>858.53455332070098</v>
      </c>
      <c r="G81" s="67">
        <v>621</v>
      </c>
      <c r="H81" s="67">
        <v>536.88053310391831</v>
      </c>
      <c r="I81" s="67">
        <v>776.36231118081378</v>
      </c>
      <c r="J81" s="67">
        <v>507</v>
      </c>
      <c r="K81" s="67">
        <v>457</v>
      </c>
      <c r="L81" s="67">
        <v>723</v>
      </c>
      <c r="M81" s="67">
        <v>636</v>
      </c>
      <c r="N81" s="67">
        <v>517</v>
      </c>
      <c r="O81" s="67">
        <v>754</v>
      </c>
      <c r="P81" s="67">
        <v>647</v>
      </c>
      <c r="Q81" s="67">
        <v>483</v>
      </c>
      <c r="R81" s="67">
        <v>1120</v>
      </c>
      <c r="S81" s="67">
        <v>649</v>
      </c>
      <c r="T81" s="67">
        <v>504</v>
      </c>
      <c r="U81" s="67">
        <v>793</v>
      </c>
      <c r="V81" s="67">
        <v>2</v>
      </c>
      <c r="W81" s="67">
        <v>-461</v>
      </c>
      <c r="X81" s="67">
        <v>238</v>
      </c>
      <c r="Y81" s="67" t="s">
        <v>423</v>
      </c>
    </row>
    <row r="82" spans="1:25" x14ac:dyDescent="0.45">
      <c r="A82" s="66" t="s">
        <v>307</v>
      </c>
      <c r="B82" s="66" t="s">
        <v>62</v>
      </c>
      <c r="C82" s="66" t="s">
        <v>122</v>
      </c>
      <c r="D82" s="67">
        <v>1228</v>
      </c>
      <c r="E82" s="67">
        <v>1035.0293043186052</v>
      </c>
      <c r="F82" s="67">
        <v>3056.0632382143954</v>
      </c>
      <c r="G82" s="67">
        <v>826.49858496253682</v>
      </c>
      <c r="H82" s="67">
        <v>669.48003800796005</v>
      </c>
      <c r="I82" s="67">
        <v>975.94285455179363</v>
      </c>
      <c r="J82" s="67">
        <v>857</v>
      </c>
      <c r="K82" s="67">
        <v>690</v>
      </c>
      <c r="L82" s="67">
        <v>1030</v>
      </c>
      <c r="M82" s="67">
        <v>839</v>
      </c>
      <c r="N82" s="67">
        <v>700</v>
      </c>
      <c r="O82" s="67">
        <v>975</v>
      </c>
      <c r="P82" s="67">
        <v>949</v>
      </c>
      <c r="Q82" s="67">
        <v>776</v>
      </c>
      <c r="R82" s="67">
        <v>1108</v>
      </c>
      <c r="S82" s="67">
        <v>969</v>
      </c>
      <c r="T82" s="67">
        <v>793</v>
      </c>
      <c r="U82" s="67">
        <v>1154</v>
      </c>
      <c r="V82" s="67">
        <v>20</v>
      </c>
      <c r="W82" s="67">
        <v>-233</v>
      </c>
      <c r="X82" s="67">
        <v>259</v>
      </c>
      <c r="Y82" s="67" t="s">
        <v>423</v>
      </c>
    </row>
    <row r="83" spans="1:25" x14ac:dyDescent="0.45">
      <c r="A83" s="66" t="s">
        <v>308</v>
      </c>
      <c r="B83" s="66" t="s">
        <v>62</v>
      </c>
      <c r="C83" s="66" t="s">
        <v>124</v>
      </c>
      <c r="D83" s="67">
        <v>5854.3972329651888</v>
      </c>
      <c r="E83" s="67">
        <v>4559.7211619046839</v>
      </c>
      <c r="F83" s="67">
        <v>7100.5530924298355</v>
      </c>
      <c r="G83" s="67">
        <v>5749.448658660599</v>
      </c>
      <c r="H83" s="67">
        <v>4550.5221304549041</v>
      </c>
      <c r="I83" s="67">
        <v>7064.8979200377271</v>
      </c>
      <c r="J83" s="67">
        <v>5855</v>
      </c>
      <c r="K83" s="67">
        <v>4510</v>
      </c>
      <c r="L83" s="67">
        <v>7046</v>
      </c>
      <c r="M83" s="67">
        <v>6026</v>
      </c>
      <c r="N83" s="67">
        <v>4887</v>
      </c>
      <c r="O83" s="67">
        <v>7154</v>
      </c>
      <c r="P83" s="67">
        <v>5890</v>
      </c>
      <c r="Q83" s="67">
        <v>4602</v>
      </c>
      <c r="R83" s="67">
        <v>7163</v>
      </c>
      <c r="S83" s="67">
        <v>5730</v>
      </c>
      <c r="T83" s="67">
        <v>4343</v>
      </c>
      <c r="U83" s="67">
        <v>7132</v>
      </c>
      <c r="V83" s="67">
        <v>-160</v>
      </c>
      <c r="W83" s="67">
        <v>-1937</v>
      </c>
      <c r="X83" s="67">
        <v>1709</v>
      </c>
      <c r="Y83" s="67" t="s">
        <v>423</v>
      </c>
    </row>
    <row r="84" spans="1:25" x14ac:dyDescent="0.45">
      <c r="A84" s="66" t="s">
        <v>309</v>
      </c>
      <c r="B84" s="66" t="s">
        <v>62</v>
      </c>
      <c r="C84" s="66" t="s">
        <v>130</v>
      </c>
      <c r="D84" s="67">
        <v>4902.6570100582485</v>
      </c>
      <c r="E84" s="67">
        <v>4377.222432337413</v>
      </c>
      <c r="F84" s="67">
        <v>5388.2641354734096</v>
      </c>
      <c r="G84" s="67">
        <v>4853.7036919014981</v>
      </c>
      <c r="H84" s="67">
        <v>4323.9141138835303</v>
      </c>
      <c r="I84" s="67">
        <v>5390.2918839768099</v>
      </c>
      <c r="J84" s="67">
        <v>4720</v>
      </c>
      <c r="K84" s="67">
        <v>4148</v>
      </c>
      <c r="L84" s="67">
        <v>5302</v>
      </c>
      <c r="M84" s="67">
        <v>4579</v>
      </c>
      <c r="N84" s="67">
        <v>4055</v>
      </c>
      <c r="O84" s="67">
        <v>5105</v>
      </c>
      <c r="P84" s="67">
        <v>4594</v>
      </c>
      <c r="Q84" s="67">
        <v>3978</v>
      </c>
      <c r="R84" s="67">
        <v>5181</v>
      </c>
      <c r="S84" s="67">
        <v>4848</v>
      </c>
      <c r="T84" s="67">
        <v>4169</v>
      </c>
      <c r="U84" s="67">
        <v>5510</v>
      </c>
      <c r="V84" s="67">
        <v>254</v>
      </c>
      <c r="W84" s="67">
        <v>-585</v>
      </c>
      <c r="X84" s="67">
        <v>1204</v>
      </c>
      <c r="Y84" s="67" t="s">
        <v>423</v>
      </c>
    </row>
    <row r="85" spans="1:25" x14ac:dyDescent="0.45">
      <c r="A85" s="66" t="s">
        <v>310</v>
      </c>
      <c r="B85" s="66" t="s">
        <v>62</v>
      </c>
      <c r="C85" s="66" t="s">
        <v>132</v>
      </c>
      <c r="D85" s="67">
        <v>4322.6972451370921</v>
      </c>
      <c r="E85" s="67">
        <v>3670.9518446906218</v>
      </c>
      <c r="F85" s="67">
        <v>4983.5014205957423</v>
      </c>
      <c r="G85" s="67">
        <v>4229.0965231286427</v>
      </c>
      <c r="H85" s="67">
        <v>3635.0768357047159</v>
      </c>
      <c r="I85" s="67">
        <v>4832.5687282974386</v>
      </c>
      <c r="J85" s="67">
        <v>3839</v>
      </c>
      <c r="K85" s="67">
        <v>3198</v>
      </c>
      <c r="L85" s="67">
        <v>4483</v>
      </c>
      <c r="M85" s="67">
        <v>3808</v>
      </c>
      <c r="N85" s="67">
        <v>3262</v>
      </c>
      <c r="O85" s="67">
        <v>4324</v>
      </c>
      <c r="P85" s="67">
        <v>3754</v>
      </c>
      <c r="Q85" s="67">
        <v>3092</v>
      </c>
      <c r="R85" s="67">
        <v>4396</v>
      </c>
      <c r="S85" s="67">
        <v>3449</v>
      </c>
      <c r="T85" s="67">
        <v>2748</v>
      </c>
      <c r="U85" s="67">
        <v>4205</v>
      </c>
      <c r="V85" s="67">
        <v>-305</v>
      </c>
      <c r="W85" s="67">
        <v>-1208</v>
      </c>
      <c r="X85" s="67">
        <v>680</v>
      </c>
      <c r="Y85" s="67" t="s">
        <v>423</v>
      </c>
    </row>
    <row r="86" spans="1:25" x14ac:dyDescent="0.45">
      <c r="A86" s="66" t="s">
        <v>311</v>
      </c>
      <c r="B86" s="66" t="s">
        <v>62</v>
      </c>
      <c r="C86" s="66" t="s">
        <v>149</v>
      </c>
      <c r="D86" s="67">
        <v>1198.5005669346988</v>
      </c>
      <c r="E86" s="67">
        <v>971.35764411624552</v>
      </c>
      <c r="F86" s="67">
        <v>1411.3401436235836</v>
      </c>
      <c r="G86" s="67">
        <v>1125.8993933425634</v>
      </c>
      <c r="H86" s="67">
        <v>898</v>
      </c>
      <c r="I86" s="67">
        <v>1358.8489579410243</v>
      </c>
      <c r="J86" s="67">
        <v>1313</v>
      </c>
      <c r="K86" s="67">
        <v>1182</v>
      </c>
      <c r="L86" s="67">
        <v>1612</v>
      </c>
      <c r="M86" s="67">
        <v>1409</v>
      </c>
      <c r="N86" s="67">
        <v>1259</v>
      </c>
      <c r="O86" s="67">
        <v>1691</v>
      </c>
      <c r="P86" s="67">
        <v>1315</v>
      </c>
      <c r="Q86" s="67">
        <v>1150</v>
      </c>
      <c r="R86" s="67">
        <v>1834</v>
      </c>
      <c r="S86" s="67">
        <v>1166</v>
      </c>
      <c r="T86" s="67">
        <v>889</v>
      </c>
      <c r="U86" s="67">
        <v>1420</v>
      </c>
      <c r="V86" s="67">
        <v>-149</v>
      </c>
      <c r="W86" s="67">
        <v>-732</v>
      </c>
      <c r="X86" s="67">
        <v>126</v>
      </c>
      <c r="Y86" s="67" t="s">
        <v>423</v>
      </c>
    </row>
    <row r="87" spans="1:25" x14ac:dyDescent="0.45">
      <c r="A87" s="66" t="s">
        <v>312</v>
      </c>
      <c r="B87" s="66" t="s">
        <v>62</v>
      </c>
      <c r="C87" s="66" t="s">
        <v>159</v>
      </c>
      <c r="D87" s="67">
        <v>1505.8503598509435</v>
      </c>
      <c r="E87" s="67">
        <v>1279.8211463306668</v>
      </c>
      <c r="F87" s="67">
        <v>1740.1232433251496</v>
      </c>
      <c r="G87" s="67">
        <v>1305.8030137277892</v>
      </c>
      <c r="H87" s="67">
        <v>1086</v>
      </c>
      <c r="I87" s="67">
        <v>1538.8917871998242</v>
      </c>
      <c r="J87" s="67">
        <v>1349</v>
      </c>
      <c r="K87" s="67">
        <v>1238</v>
      </c>
      <c r="L87" s="67">
        <v>1644</v>
      </c>
      <c r="M87" s="67">
        <v>1388</v>
      </c>
      <c r="N87" s="67">
        <v>1195</v>
      </c>
      <c r="O87" s="67">
        <v>1596</v>
      </c>
      <c r="P87" s="67">
        <v>1412</v>
      </c>
      <c r="Q87" s="67">
        <v>1257</v>
      </c>
      <c r="R87" s="67">
        <v>1686</v>
      </c>
      <c r="S87" s="67">
        <v>1466</v>
      </c>
      <c r="T87" s="67">
        <v>1278</v>
      </c>
      <c r="U87" s="67">
        <v>1884</v>
      </c>
      <c r="V87" s="67">
        <v>54</v>
      </c>
      <c r="W87" s="67">
        <v>-274</v>
      </c>
      <c r="X87" s="67">
        <v>489</v>
      </c>
      <c r="Y87" s="67" t="s">
        <v>423</v>
      </c>
    </row>
    <row r="88" spans="1:25" x14ac:dyDescent="0.45">
      <c r="A88" s="66" t="s">
        <v>313</v>
      </c>
      <c r="B88" s="66" t="s">
        <v>62</v>
      </c>
      <c r="C88" s="66" t="s">
        <v>162</v>
      </c>
      <c r="D88" s="67">
        <v>1417.8933298147601</v>
      </c>
      <c r="E88" s="67">
        <v>1138.8730078527037</v>
      </c>
      <c r="F88" s="67">
        <v>1700.175458613618</v>
      </c>
      <c r="G88" s="67">
        <v>1415</v>
      </c>
      <c r="H88" s="67">
        <v>1273.7878143404721</v>
      </c>
      <c r="I88" s="67">
        <v>1615.4663491566682</v>
      </c>
      <c r="J88" s="67">
        <v>1469</v>
      </c>
      <c r="K88" s="67">
        <v>1304</v>
      </c>
      <c r="L88" s="67">
        <v>1829</v>
      </c>
      <c r="M88" s="67">
        <v>1203</v>
      </c>
      <c r="N88" s="67">
        <v>956</v>
      </c>
      <c r="O88" s="67">
        <v>1464</v>
      </c>
      <c r="P88" s="67">
        <v>1207</v>
      </c>
      <c r="Q88" s="67">
        <v>939</v>
      </c>
      <c r="R88" s="67">
        <v>1471</v>
      </c>
      <c r="S88" s="67">
        <v>1284</v>
      </c>
      <c r="T88" s="67">
        <v>966</v>
      </c>
      <c r="U88" s="67">
        <v>1576</v>
      </c>
      <c r="V88" s="67">
        <v>77</v>
      </c>
      <c r="W88" s="67">
        <v>-316</v>
      </c>
      <c r="X88" s="67">
        <v>507</v>
      </c>
      <c r="Y88" s="67" t="s">
        <v>423</v>
      </c>
    </row>
    <row r="89" spans="1:25" x14ac:dyDescent="0.45">
      <c r="A89" s="66" t="s">
        <v>314</v>
      </c>
      <c r="B89" s="66" t="s">
        <v>62</v>
      </c>
      <c r="C89" s="66" t="s">
        <v>164</v>
      </c>
      <c r="D89" s="67">
        <v>1733.0712163021819</v>
      </c>
      <c r="E89" s="67">
        <v>1435.7800453144823</v>
      </c>
      <c r="F89" s="67">
        <v>2000.7859818239442</v>
      </c>
      <c r="G89" s="67">
        <v>1708.1409677999623</v>
      </c>
      <c r="H89" s="67">
        <v>1437.4935395737641</v>
      </c>
      <c r="I89" s="67">
        <v>1999.0692332248861</v>
      </c>
      <c r="J89" s="67">
        <v>1584</v>
      </c>
      <c r="K89" s="67">
        <v>1266</v>
      </c>
      <c r="L89" s="67">
        <v>1873</v>
      </c>
      <c r="M89" s="67">
        <v>1580</v>
      </c>
      <c r="N89" s="67">
        <v>1352</v>
      </c>
      <c r="O89" s="67">
        <v>1832</v>
      </c>
      <c r="P89" s="67">
        <v>1615</v>
      </c>
      <c r="Q89" s="67">
        <v>1441</v>
      </c>
      <c r="R89" s="67">
        <v>2218</v>
      </c>
      <c r="S89" s="67">
        <v>1705</v>
      </c>
      <c r="T89" s="67">
        <v>1549</v>
      </c>
      <c r="U89" s="67">
        <v>2055</v>
      </c>
      <c r="V89" s="67">
        <v>90</v>
      </c>
      <c r="W89" s="67">
        <v>-471</v>
      </c>
      <c r="X89" s="67">
        <v>506</v>
      </c>
      <c r="Y89" s="67" t="s">
        <v>423</v>
      </c>
    </row>
    <row r="90" spans="1:25" x14ac:dyDescent="0.45">
      <c r="A90" s="66" t="s">
        <v>315</v>
      </c>
      <c r="B90" s="66" t="s">
        <v>62</v>
      </c>
      <c r="C90" s="66" t="s">
        <v>175</v>
      </c>
      <c r="D90" s="67">
        <v>1000</v>
      </c>
      <c r="E90" s="67">
        <v>948.94243146877943</v>
      </c>
      <c r="F90" s="67">
        <v>1089.8801010315019</v>
      </c>
      <c r="G90" s="67">
        <v>1154</v>
      </c>
      <c r="H90" s="67">
        <v>1028.5554762367924</v>
      </c>
      <c r="I90" s="67">
        <v>1352.3735915842321</v>
      </c>
      <c r="J90" s="67">
        <v>1294</v>
      </c>
      <c r="K90" s="67">
        <v>1162</v>
      </c>
      <c r="L90" s="67">
        <v>1569</v>
      </c>
      <c r="M90" s="67">
        <v>1016</v>
      </c>
      <c r="N90" s="67">
        <v>912</v>
      </c>
      <c r="O90" s="67">
        <v>1195</v>
      </c>
      <c r="P90" s="67">
        <v>1138</v>
      </c>
      <c r="Q90" s="67">
        <v>1019</v>
      </c>
      <c r="R90" s="67">
        <v>1399</v>
      </c>
      <c r="S90" s="67">
        <v>1168</v>
      </c>
      <c r="T90" s="67">
        <v>964</v>
      </c>
      <c r="U90" s="67">
        <v>1359</v>
      </c>
      <c r="V90" s="67">
        <v>30</v>
      </c>
      <c r="W90" s="67">
        <v>-307</v>
      </c>
      <c r="X90" s="67">
        <v>267</v>
      </c>
      <c r="Y90" s="67" t="s">
        <v>423</v>
      </c>
    </row>
    <row r="91" spans="1:25" x14ac:dyDescent="0.45">
      <c r="A91" s="66" t="s">
        <v>316</v>
      </c>
      <c r="B91" s="66" t="s">
        <v>62</v>
      </c>
      <c r="C91" s="66" t="s">
        <v>177</v>
      </c>
      <c r="D91" s="67">
        <v>1350</v>
      </c>
      <c r="E91" s="67">
        <v>1201.959821932486</v>
      </c>
      <c r="F91" s="67">
        <v>1571.9273322285428</v>
      </c>
      <c r="G91" s="67">
        <v>1122</v>
      </c>
      <c r="H91" s="67">
        <v>999.59764656498021</v>
      </c>
      <c r="I91" s="67">
        <v>1355.3037417275091</v>
      </c>
      <c r="J91" s="67">
        <v>1192</v>
      </c>
      <c r="K91" s="67">
        <v>1028</v>
      </c>
      <c r="L91" s="67">
        <v>1569</v>
      </c>
      <c r="M91" s="67">
        <v>1096</v>
      </c>
      <c r="N91" s="67">
        <v>964</v>
      </c>
      <c r="O91" s="67">
        <v>1288</v>
      </c>
      <c r="P91" s="67">
        <v>1243</v>
      </c>
      <c r="Q91" s="67">
        <v>1056</v>
      </c>
      <c r="R91" s="67">
        <v>1551</v>
      </c>
      <c r="S91" s="67">
        <v>1148</v>
      </c>
      <c r="T91" s="67">
        <v>815</v>
      </c>
      <c r="U91" s="67">
        <v>1487</v>
      </c>
      <c r="V91" s="67">
        <v>-95</v>
      </c>
      <c r="W91" s="67">
        <v>-541</v>
      </c>
      <c r="X91" s="67">
        <v>308</v>
      </c>
      <c r="Y91" s="67" t="s">
        <v>423</v>
      </c>
    </row>
    <row r="92" spans="1:25" x14ac:dyDescent="0.45">
      <c r="A92" s="66" t="s">
        <v>317</v>
      </c>
      <c r="B92" s="66" t="s">
        <v>62</v>
      </c>
      <c r="C92" s="66" t="s">
        <v>185</v>
      </c>
      <c r="D92" s="67">
        <v>1331</v>
      </c>
      <c r="E92" s="67">
        <v>1188.7203504265212</v>
      </c>
      <c r="F92" s="67">
        <v>1591.5983080596714</v>
      </c>
      <c r="G92" s="67">
        <v>1293.7993830837238</v>
      </c>
      <c r="H92" s="67">
        <v>1048.5560002726695</v>
      </c>
      <c r="I92" s="67">
        <v>1533.0241611102465</v>
      </c>
      <c r="J92" s="67">
        <v>1219</v>
      </c>
      <c r="K92" s="67">
        <v>1130</v>
      </c>
      <c r="L92" s="67">
        <v>1521</v>
      </c>
      <c r="M92" s="67">
        <v>1446</v>
      </c>
      <c r="N92" s="67">
        <v>1229</v>
      </c>
      <c r="O92" s="67">
        <v>1652</v>
      </c>
      <c r="P92" s="67">
        <v>1198</v>
      </c>
      <c r="Q92" s="67">
        <v>1104</v>
      </c>
      <c r="R92" s="67">
        <v>1327</v>
      </c>
      <c r="S92" s="67">
        <v>1240</v>
      </c>
      <c r="T92" s="67">
        <v>982</v>
      </c>
      <c r="U92" s="67">
        <v>1510</v>
      </c>
      <c r="V92" s="67">
        <v>42</v>
      </c>
      <c r="W92" s="67">
        <v>-260</v>
      </c>
      <c r="X92" s="67">
        <v>341</v>
      </c>
      <c r="Y92" s="67" t="s">
        <v>423</v>
      </c>
    </row>
    <row r="93" spans="1:25" x14ac:dyDescent="0.45">
      <c r="A93" s="66" t="s">
        <v>318</v>
      </c>
      <c r="B93" s="66" t="s">
        <v>62</v>
      </c>
      <c r="C93" s="66" t="s">
        <v>190</v>
      </c>
      <c r="D93" s="67">
        <v>728</v>
      </c>
      <c r="E93" s="67">
        <v>617.490792348431</v>
      </c>
      <c r="F93" s="67">
        <v>964.32216033325142</v>
      </c>
      <c r="G93" s="67">
        <v>671.73347084476279</v>
      </c>
      <c r="H93" s="67">
        <v>453</v>
      </c>
      <c r="I93" s="67">
        <v>919.65754572980086</v>
      </c>
      <c r="J93" s="67">
        <v>798</v>
      </c>
      <c r="K93" s="67">
        <v>620</v>
      </c>
      <c r="L93" s="67">
        <v>1300</v>
      </c>
      <c r="M93" s="67">
        <v>675</v>
      </c>
      <c r="N93" s="67">
        <v>472</v>
      </c>
      <c r="O93" s="67">
        <v>873</v>
      </c>
      <c r="P93" s="67">
        <v>732</v>
      </c>
      <c r="Q93" s="67">
        <v>483</v>
      </c>
      <c r="R93" s="67">
        <v>988</v>
      </c>
      <c r="S93" s="67">
        <v>696</v>
      </c>
      <c r="T93" s="67">
        <v>423</v>
      </c>
      <c r="U93" s="67">
        <v>960</v>
      </c>
      <c r="V93" s="67">
        <v>-36</v>
      </c>
      <c r="W93" s="67">
        <v>-405</v>
      </c>
      <c r="X93" s="67">
        <v>324</v>
      </c>
      <c r="Y93" s="67" t="s">
        <v>423</v>
      </c>
    </row>
    <row r="94" spans="1:25" x14ac:dyDescent="0.45">
      <c r="A94" s="66" t="s">
        <v>319</v>
      </c>
      <c r="B94" s="66" t="s">
        <v>62</v>
      </c>
      <c r="C94" s="66" t="s">
        <v>195</v>
      </c>
      <c r="D94" s="67">
        <v>777</v>
      </c>
      <c r="E94" s="67">
        <v>712.32505501298499</v>
      </c>
      <c r="F94" s="67">
        <v>876.33328060606925</v>
      </c>
      <c r="G94" s="67">
        <v>732</v>
      </c>
      <c r="H94" s="67">
        <v>650.56140574295671</v>
      </c>
      <c r="I94" s="67">
        <v>908.29015539071884</v>
      </c>
      <c r="J94" s="67">
        <v>794</v>
      </c>
      <c r="K94" s="67">
        <v>585</v>
      </c>
      <c r="L94" s="67">
        <v>1017</v>
      </c>
      <c r="M94" s="67">
        <v>790</v>
      </c>
      <c r="N94" s="67">
        <v>624</v>
      </c>
      <c r="O94" s="67">
        <v>984</v>
      </c>
      <c r="P94" s="67">
        <v>802</v>
      </c>
      <c r="Q94" s="67">
        <v>705</v>
      </c>
      <c r="R94" s="67">
        <v>950</v>
      </c>
      <c r="S94" s="67">
        <v>718</v>
      </c>
      <c r="T94" s="67">
        <v>657</v>
      </c>
      <c r="U94" s="67">
        <v>977</v>
      </c>
      <c r="V94" s="67">
        <v>-84</v>
      </c>
      <c r="W94" s="67">
        <v>-234</v>
      </c>
      <c r="X94" s="67">
        <v>166</v>
      </c>
      <c r="Y94" s="67" t="s">
        <v>423</v>
      </c>
    </row>
    <row r="95" spans="1:25" x14ac:dyDescent="0.45">
      <c r="A95" s="66" t="s">
        <v>320</v>
      </c>
      <c r="B95" s="66" t="s">
        <v>62</v>
      </c>
      <c r="C95" s="66" t="s">
        <v>200</v>
      </c>
      <c r="D95" s="67">
        <v>1622</v>
      </c>
      <c r="E95" s="67">
        <v>1531.2177020893726</v>
      </c>
      <c r="F95" s="67">
        <v>1766.4480350681599</v>
      </c>
      <c r="G95" s="67">
        <v>1771</v>
      </c>
      <c r="H95" s="67">
        <v>1528.0995924249914</v>
      </c>
      <c r="I95" s="67">
        <v>2351.3311407773135</v>
      </c>
      <c r="J95" s="67">
        <v>1814</v>
      </c>
      <c r="K95" s="67">
        <v>1466</v>
      </c>
      <c r="L95" s="67">
        <v>2167</v>
      </c>
      <c r="M95" s="67">
        <v>1768</v>
      </c>
      <c r="N95" s="67">
        <v>1491</v>
      </c>
      <c r="O95" s="67">
        <v>2076</v>
      </c>
      <c r="P95" s="67">
        <v>1867</v>
      </c>
      <c r="Q95" s="67">
        <v>1527</v>
      </c>
      <c r="R95" s="67">
        <v>2226</v>
      </c>
      <c r="S95" s="67">
        <v>1643</v>
      </c>
      <c r="T95" s="67">
        <v>1260</v>
      </c>
      <c r="U95" s="67">
        <v>2017</v>
      </c>
      <c r="V95" s="67">
        <v>-224</v>
      </c>
      <c r="W95" s="67">
        <v>-743</v>
      </c>
      <c r="X95" s="67">
        <v>286</v>
      </c>
      <c r="Y95" s="67" t="s">
        <v>423</v>
      </c>
    </row>
    <row r="96" spans="1:25" x14ac:dyDescent="0.45">
      <c r="A96" s="66" t="s">
        <v>321</v>
      </c>
      <c r="B96" s="66" t="s">
        <v>62</v>
      </c>
      <c r="C96" s="66" t="s">
        <v>203</v>
      </c>
      <c r="D96" s="67">
        <v>2881</v>
      </c>
      <c r="E96" s="67">
        <v>2705.2455360482522</v>
      </c>
      <c r="F96" s="67">
        <v>3144.9402512968391</v>
      </c>
      <c r="G96" s="67">
        <v>2793</v>
      </c>
      <c r="H96" s="67">
        <v>2584.9833416484348</v>
      </c>
      <c r="I96" s="67">
        <v>3083.9365572802981</v>
      </c>
      <c r="J96" s="67">
        <v>2598</v>
      </c>
      <c r="K96" s="67">
        <v>2419</v>
      </c>
      <c r="L96" s="67">
        <v>2974</v>
      </c>
      <c r="M96" s="67">
        <v>2577</v>
      </c>
      <c r="N96" s="67">
        <v>2333</v>
      </c>
      <c r="O96" s="67">
        <v>2913</v>
      </c>
      <c r="P96" s="67">
        <v>2662</v>
      </c>
      <c r="Q96" s="67">
        <v>2281</v>
      </c>
      <c r="R96" s="67">
        <v>3020</v>
      </c>
      <c r="S96" s="67">
        <v>2643</v>
      </c>
      <c r="T96" s="67">
        <v>2291</v>
      </c>
      <c r="U96" s="67">
        <v>3015</v>
      </c>
      <c r="V96" s="67">
        <v>-19</v>
      </c>
      <c r="W96" s="67">
        <v>-538</v>
      </c>
      <c r="X96" s="67">
        <v>525</v>
      </c>
      <c r="Y96" s="67" t="s">
        <v>423</v>
      </c>
    </row>
    <row r="97" spans="1:25" x14ac:dyDescent="0.45">
      <c r="A97" s="66" t="s">
        <v>323</v>
      </c>
      <c r="B97" s="66" t="s">
        <v>67</v>
      </c>
      <c r="C97" s="66" t="s">
        <v>66</v>
      </c>
      <c r="D97" s="67">
        <v>260</v>
      </c>
      <c r="E97" s="67">
        <v>217.2662656740379</v>
      </c>
      <c r="F97" s="67">
        <v>341.02350559603201</v>
      </c>
      <c r="G97" s="67">
        <v>173</v>
      </c>
      <c r="H97" s="67">
        <v>145.72532400443907</v>
      </c>
      <c r="I97" s="67">
        <v>328.85391876400786</v>
      </c>
      <c r="J97" s="67">
        <v>242</v>
      </c>
      <c r="K97" s="67">
        <v>195</v>
      </c>
      <c r="L97" s="67">
        <v>340</v>
      </c>
      <c r="M97" s="67">
        <v>285</v>
      </c>
      <c r="N97" s="67">
        <v>226</v>
      </c>
      <c r="O97" s="67">
        <v>399</v>
      </c>
      <c r="P97" s="67">
        <v>236</v>
      </c>
      <c r="Q97" s="67">
        <v>188</v>
      </c>
      <c r="R97" s="67">
        <v>343</v>
      </c>
      <c r="S97" s="67">
        <v>277</v>
      </c>
      <c r="T97" s="67">
        <v>138</v>
      </c>
      <c r="U97" s="67">
        <v>421</v>
      </c>
      <c r="V97" s="67">
        <v>41</v>
      </c>
      <c r="W97" s="67">
        <v>-133</v>
      </c>
      <c r="X97" s="67">
        <v>190</v>
      </c>
      <c r="Y97" s="67" t="s">
        <v>423</v>
      </c>
    </row>
    <row r="98" spans="1:25" x14ac:dyDescent="0.45">
      <c r="A98" s="66" t="s">
        <v>325</v>
      </c>
      <c r="B98" s="66" t="s">
        <v>67</v>
      </c>
      <c r="C98" s="66" t="s">
        <v>70</v>
      </c>
      <c r="D98" s="67">
        <v>1884.0630861624957</v>
      </c>
      <c r="E98" s="67">
        <v>1559.2848861465495</v>
      </c>
      <c r="F98" s="67">
        <v>2187.6706960006127</v>
      </c>
      <c r="G98" s="67">
        <v>1795.0836820090071</v>
      </c>
      <c r="H98" s="67">
        <v>1484.3199477770195</v>
      </c>
      <c r="I98" s="67">
        <v>2103.4717773518082</v>
      </c>
      <c r="J98" s="67">
        <v>2197</v>
      </c>
      <c r="K98" s="67">
        <v>1878</v>
      </c>
      <c r="L98" s="67">
        <v>2872</v>
      </c>
      <c r="M98" s="67">
        <v>1907</v>
      </c>
      <c r="N98" s="67">
        <v>1614</v>
      </c>
      <c r="O98" s="67">
        <v>2208</v>
      </c>
      <c r="P98" s="67">
        <v>2098</v>
      </c>
      <c r="Q98" s="67">
        <v>1757</v>
      </c>
      <c r="R98" s="67">
        <v>3598</v>
      </c>
      <c r="S98" s="67">
        <v>1805</v>
      </c>
      <c r="T98" s="67">
        <v>1427</v>
      </c>
      <c r="U98" s="67">
        <v>2192</v>
      </c>
      <c r="V98" s="67">
        <v>-293</v>
      </c>
      <c r="W98" s="67">
        <v>-1892</v>
      </c>
      <c r="X98" s="67">
        <v>199</v>
      </c>
      <c r="Y98" s="67" t="s">
        <v>423</v>
      </c>
    </row>
    <row r="99" spans="1:25" x14ac:dyDescent="0.45">
      <c r="A99" s="66" t="s">
        <v>326</v>
      </c>
      <c r="B99" s="66" t="s">
        <v>67</v>
      </c>
      <c r="C99" s="66" t="s">
        <v>73</v>
      </c>
      <c r="D99" s="67">
        <v>1420</v>
      </c>
      <c r="E99" s="67">
        <v>1237.9127574437589</v>
      </c>
      <c r="F99" s="67">
        <v>1710.0005515371704</v>
      </c>
      <c r="G99" s="67">
        <v>1248</v>
      </c>
      <c r="H99" s="67">
        <v>1115.0934864139076</v>
      </c>
      <c r="I99" s="67">
        <v>1556.179575668999</v>
      </c>
      <c r="J99" s="67">
        <v>1311</v>
      </c>
      <c r="K99" s="67">
        <v>768</v>
      </c>
      <c r="L99" s="67">
        <v>1893</v>
      </c>
      <c r="M99" s="67">
        <v>1253</v>
      </c>
      <c r="N99" s="67">
        <v>1065</v>
      </c>
      <c r="O99" s="67">
        <v>1585</v>
      </c>
      <c r="P99" s="67">
        <v>1394</v>
      </c>
      <c r="Q99" s="67">
        <v>763</v>
      </c>
      <c r="R99" s="67">
        <v>1914</v>
      </c>
      <c r="S99" s="67">
        <v>1395</v>
      </c>
      <c r="T99" s="67">
        <v>1174</v>
      </c>
      <c r="U99" s="67">
        <v>1714</v>
      </c>
      <c r="V99" s="67">
        <v>1</v>
      </c>
      <c r="W99" s="67">
        <v>-576</v>
      </c>
      <c r="X99" s="67">
        <v>661</v>
      </c>
      <c r="Y99" s="67" t="s">
        <v>423</v>
      </c>
    </row>
    <row r="100" spans="1:25" x14ac:dyDescent="0.45">
      <c r="A100" s="66" t="s">
        <v>327</v>
      </c>
      <c r="B100" s="66" t="s">
        <v>67</v>
      </c>
      <c r="C100" s="66" t="s">
        <v>97</v>
      </c>
      <c r="D100" s="67">
        <v>1864.5487760251981</v>
      </c>
      <c r="E100" s="67">
        <v>1365.40133168786</v>
      </c>
      <c r="F100" s="67">
        <v>2368.4709324782652</v>
      </c>
      <c r="G100" s="67">
        <v>1672</v>
      </c>
      <c r="H100" s="67">
        <v>1529.8471234418309</v>
      </c>
      <c r="I100" s="67">
        <v>1868.9508173176248</v>
      </c>
      <c r="J100" s="67">
        <v>1741</v>
      </c>
      <c r="K100" s="67">
        <v>1587</v>
      </c>
      <c r="L100" s="67">
        <v>2086</v>
      </c>
      <c r="M100" s="67">
        <v>1650</v>
      </c>
      <c r="N100" s="67">
        <v>1521</v>
      </c>
      <c r="O100" s="67">
        <v>1977</v>
      </c>
      <c r="P100" s="67">
        <v>1981</v>
      </c>
      <c r="Q100" s="67">
        <v>1434</v>
      </c>
      <c r="R100" s="67">
        <v>2506</v>
      </c>
      <c r="S100" s="67">
        <v>1922</v>
      </c>
      <c r="T100" s="67">
        <v>1281</v>
      </c>
      <c r="U100" s="67">
        <v>2565</v>
      </c>
      <c r="V100" s="67">
        <v>-59</v>
      </c>
      <c r="W100" s="67">
        <v>-844</v>
      </c>
      <c r="X100" s="67">
        <v>747</v>
      </c>
      <c r="Y100" s="67" t="s">
        <v>423</v>
      </c>
    </row>
    <row r="101" spans="1:25" x14ac:dyDescent="0.45">
      <c r="A101" s="66" t="s">
        <v>329</v>
      </c>
      <c r="B101" s="66" t="s">
        <v>67</v>
      </c>
      <c r="C101" s="66" t="s">
        <v>106</v>
      </c>
      <c r="D101" s="67">
        <v>3540.1675262628164</v>
      </c>
      <c r="E101" s="67">
        <v>2168.4717723361546</v>
      </c>
      <c r="F101" s="67">
        <v>4876.5024413040037</v>
      </c>
      <c r="G101" s="67">
        <v>3509.1998858234915</v>
      </c>
      <c r="H101" s="67">
        <v>2188.6634351416151</v>
      </c>
      <c r="I101" s="67">
        <v>4889.5011586950977</v>
      </c>
      <c r="J101" s="67">
        <v>2870</v>
      </c>
      <c r="K101" s="67">
        <v>2664</v>
      </c>
      <c r="L101" s="67">
        <v>3180</v>
      </c>
      <c r="M101" s="67">
        <v>3094</v>
      </c>
      <c r="N101" s="67">
        <v>2812</v>
      </c>
      <c r="O101" s="67">
        <v>3570</v>
      </c>
      <c r="P101" s="67">
        <v>2828</v>
      </c>
      <c r="Q101" s="67">
        <v>2616</v>
      </c>
      <c r="R101" s="67">
        <v>3266</v>
      </c>
      <c r="S101" s="67">
        <v>3184</v>
      </c>
      <c r="T101" s="67">
        <v>2866</v>
      </c>
      <c r="U101" s="67">
        <v>3824</v>
      </c>
      <c r="V101" s="67">
        <v>356</v>
      </c>
      <c r="W101" s="67">
        <v>-182</v>
      </c>
      <c r="X101" s="67">
        <v>984</v>
      </c>
      <c r="Y101" s="67" t="s">
        <v>423</v>
      </c>
    </row>
    <row r="102" spans="1:25" x14ac:dyDescent="0.45">
      <c r="A102" s="66" t="s">
        <v>330</v>
      </c>
      <c r="B102" s="66" t="s">
        <v>67</v>
      </c>
      <c r="C102" s="66" t="s">
        <v>115</v>
      </c>
      <c r="D102" s="67">
        <v>572</v>
      </c>
      <c r="E102" s="67">
        <v>476.3604122244106</v>
      </c>
      <c r="F102" s="67">
        <v>728.20808197672079</v>
      </c>
      <c r="G102" s="67">
        <v>483</v>
      </c>
      <c r="H102" s="67">
        <v>408.25780606209253</v>
      </c>
      <c r="I102" s="67">
        <v>621.47311705292293</v>
      </c>
      <c r="J102" s="67">
        <v>520</v>
      </c>
      <c r="K102" s="67">
        <v>435</v>
      </c>
      <c r="L102" s="67">
        <v>1470</v>
      </c>
      <c r="M102" s="67">
        <v>483</v>
      </c>
      <c r="N102" s="67">
        <v>402</v>
      </c>
      <c r="O102" s="67">
        <v>803</v>
      </c>
      <c r="P102" s="67">
        <v>481</v>
      </c>
      <c r="Q102" s="67">
        <v>342</v>
      </c>
      <c r="R102" s="67">
        <v>610</v>
      </c>
      <c r="S102" s="67">
        <v>523</v>
      </c>
      <c r="T102" s="67">
        <v>405</v>
      </c>
      <c r="U102" s="67">
        <v>782</v>
      </c>
      <c r="V102" s="67">
        <v>42</v>
      </c>
      <c r="W102" s="67">
        <v>-134</v>
      </c>
      <c r="X102" s="67">
        <v>352</v>
      </c>
      <c r="Y102" s="67" t="s">
        <v>423</v>
      </c>
    </row>
    <row r="103" spans="1:25" x14ac:dyDescent="0.45">
      <c r="A103" s="66" t="s">
        <v>332</v>
      </c>
      <c r="B103" s="66" t="s">
        <v>67</v>
      </c>
      <c r="C103" s="66" t="s">
        <v>118</v>
      </c>
      <c r="D103" s="67">
        <v>4290</v>
      </c>
      <c r="E103" s="67">
        <v>4008.5205513419978</v>
      </c>
      <c r="F103" s="67">
        <v>4723.8996349534682</v>
      </c>
      <c r="G103" s="67">
        <v>4101.4281339584622</v>
      </c>
      <c r="H103" s="67">
        <v>2622.3670611915545</v>
      </c>
      <c r="I103" s="67">
        <v>5660.2853326642344</v>
      </c>
      <c r="J103" s="67">
        <v>3791</v>
      </c>
      <c r="K103" s="67">
        <v>3426</v>
      </c>
      <c r="L103" s="67">
        <v>4472</v>
      </c>
      <c r="M103" s="67">
        <v>3646</v>
      </c>
      <c r="N103" s="67">
        <v>3371</v>
      </c>
      <c r="O103" s="67">
        <v>4045</v>
      </c>
      <c r="P103" s="67">
        <v>4401</v>
      </c>
      <c r="Q103" s="67">
        <v>2759</v>
      </c>
      <c r="R103" s="67">
        <v>6086</v>
      </c>
      <c r="S103" s="67">
        <v>4642</v>
      </c>
      <c r="T103" s="67">
        <v>2899</v>
      </c>
      <c r="U103" s="67">
        <v>6432</v>
      </c>
      <c r="V103" s="67">
        <v>241</v>
      </c>
      <c r="W103" s="67">
        <v>-2248</v>
      </c>
      <c r="X103" s="67">
        <v>2707</v>
      </c>
      <c r="Y103" s="67" t="s">
        <v>423</v>
      </c>
    </row>
    <row r="104" spans="1:25" x14ac:dyDescent="0.45">
      <c r="A104" s="66" t="s">
        <v>333</v>
      </c>
      <c r="B104" s="66" t="s">
        <v>67</v>
      </c>
      <c r="C104" s="66" t="s">
        <v>133</v>
      </c>
      <c r="D104" s="67">
        <v>1272</v>
      </c>
      <c r="E104" s="67">
        <v>1145.2642211851628</v>
      </c>
      <c r="F104" s="67">
        <v>1428.6496884102885</v>
      </c>
      <c r="G104" s="67">
        <v>1251.9553805992723</v>
      </c>
      <c r="H104" s="67">
        <v>954.67699795721342</v>
      </c>
      <c r="I104" s="67">
        <v>1539.0269231472998</v>
      </c>
      <c r="J104" s="67">
        <v>1000</v>
      </c>
      <c r="K104" s="67">
        <v>728</v>
      </c>
      <c r="L104" s="67">
        <v>1314</v>
      </c>
      <c r="M104" s="67">
        <v>1058</v>
      </c>
      <c r="N104" s="67">
        <v>806</v>
      </c>
      <c r="O104" s="67">
        <v>1322</v>
      </c>
      <c r="P104" s="67">
        <v>1208</v>
      </c>
      <c r="Q104" s="67">
        <v>1038</v>
      </c>
      <c r="R104" s="67">
        <v>1516</v>
      </c>
      <c r="S104" s="67">
        <v>1221</v>
      </c>
      <c r="T104" s="67">
        <v>1059</v>
      </c>
      <c r="U104" s="67">
        <v>1611</v>
      </c>
      <c r="V104" s="67">
        <v>13</v>
      </c>
      <c r="W104" s="67">
        <v>-293</v>
      </c>
      <c r="X104" s="67">
        <v>442</v>
      </c>
      <c r="Y104" s="67" t="s">
        <v>423</v>
      </c>
    </row>
    <row r="105" spans="1:25" x14ac:dyDescent="0.45">
      <c r="A105" s="66" t="s">
        <v>334</v>
      </c>
      <c r="B105" s="66" t="s">
        <v>67</v>
      </c>
      <c r="C105" s="66" t="s">
        <v>136</v>
      </c>
      <c r="D105" s="67">
        <v>846</v>
      </c>
      <c r="E105" s="67">
        <v>693.89053333329082</v>
      </c>
      <c r="F105" s="67">
        <v>1140.6685039965441</v>
      </c>
      <c r="G105" s="67">
        <v>804.71299931759836</v>
      </c>
      <c r="H105" s="67">
        <v>528.30707728477023</v>
      </c>
      <c r="I105" s="67">
        <v>1068.6632362788396</v>
      </c>
      <c r="J105" s="67">
        <v>660</v>
      </c>
      <c r="K105" s="67">
        <v>594</v>
      </c>
      <c r="L105" s="67">
        <v>893</v>
      </c>
      <c r="M105" s="67">
        <v>867</v>
      </c>
      <c r="N105" s="67">
        <v>613</v>
      </c>
      <c r="O105" s="67">
        <v>1109</v>
      </c>
      <c r="P105" s="67">
        <v>846</v>
      </c>
      <c r="Q105" s="67">
        <v>550</v>
      </c>
      <c r="R105" s="67">
        <v>1146</v>
      </c>
      <c r="S105" s="67">
        <v>914</v>
      </c>
      <c r="T105" s="67">
        <v>611</v>
      </c>
      <c r="U105" s="67">
        <v>1206</v>
      </c>
      <c r="V105" s="67">
        <v>68</v>
      </c>
      <c r="W105" s="67">
        <v>-378</v>
      </c>
      <c r="X105" s="67">
        <v>495</v>
      </c>
      <c r="Y105" s="67" t="s">
        <v>423</v>
      </c>
    </row>
    <row r="106" spans="1:25" x14ac:dyDescent="0.45">
      <c r="A106" s="66" t="s">
        <v>335</v>
      </c>
      <c r="B106" s="66" t="s">
        <v>67</v>
      </c>
      <c r="C106" s="66" t="s">
        <v>150</v>
      </c>
      <c r="D106" s="67">
        <v>2509.599684257917</v>
      </c>
      <c r="E106" s="67">
        <v>1786.0781760333521</v>
      </c>
      <c r="F106" s="67">
        <v>3211.6811565569119</v>
      </c>
      <c r="G106" s="67">
        <v>2532.0976103061189</v>
      </c>
      <c r="H106" s="67">
        <v>1833.1141154582501</v>
      </c>
      <c r="I106" s="67">
        <v>3209.0209717228422</v>
      </c>
      <c r="J106" s="67">
        <v>2681</v>
      </c>
      <c r="K106" s="67">
        <v>2429</v>
      </c>
      <c r="L106" s="67">
        <v>3106</v>
      </c>
      <c r="M106" s="67">
        <v>2577</v>
      </c>
      <c r="N106" s="67">
        <v>1887</v>
      </c>
      <c r="O106" s="67">
        <v>3215</v>
      </c>
      <c r="P106" s="67">
        <v>2811</v>
      </c>
      <c r="Q106" s="67">
        <v>2384</v>
      </c>
      <c r="R106" s="67">
        <v>4128</v>
      </c>
      <c r="S106" s="67">
        <v>2815</v>
      </c>
      <c r="T106" s="67">
        <v>1986</v>
      </c>
      <c r="U106" s="67">
        <v>3624</v>
      </c>
      <c r="V106" s="67">
        <v>4</v>
      </c>
      <c r="W106" s="67">
        <v>-1630</v>
      </c>
      <c r="X106" s="67">
        <v>931</v>
      </c>
      <c r="Y106" s="67" t="s">
        <v>423</v>
      </c>
    </row>
    <row r="107" spans="1:25" x14ac:dyDescent="0.45">
      <c r="A107" s="66" t="s">
        <v>336</v>
      </c>
      <c r="B107" s="66" t="s">
        <v>67</v>
      </c>
      <c r="C107" s="66" t="s">
        <v>154</v>
      </c>
      <c r="D107" s="67">
        <v>1188</v>
      </c>
      <c r="E107" s="67">
        <v>1049.9547430684986</v>
      </c>
      <c r="F107" s="67">
        <v>1423.3682327978215</v>
      </c>
      <c r="G107" s="67">
        <v>1476</v>
      </c>
      <c r="H107" s="67">
        <v>1248.5944899240183</v>
      </c>
      <c r="I107" s="67">
        <v>1829.5741469790739</v>
      </c>
      <c r="J107" s="67">
        <v>1260</v>
      </c>
      <c r="K107" s="67">
        <v>1024</v>
      </c>
      <c r="L107" s="67">
        <v>1501</v>
      </c>
      <c r="M107" s="67">
        <v>1358</v>
      </c>
      <c r="N107" s="67">
        <v>1196</v>
      </c>
      <c r="O107" s="67">
        <v>1594</v>
      </c>
      <c r="P107" s="67">
        <v>1315</v>
      </c>
      <c r="Q107" s="67">
        <v>1043</v>
      </c>
      <c r="R107" s="67">
        <v>1611</v>
      </c>
      <c r="S107" s="67">
        <v>1110</v>
      </c>
      <c r="T107" s="67">
        <v>976</v>
      </c>
      <c r="U107" s="67">
        <v>1304</v>
      </c>
      <c r="V107" s="67">
        <v>-205</v>
      </c>
      <c r="W107" s="67">
        <v>-512</v>
      </c>
      <c r="X107" s="67">
        <v>174</v>
      </c>
      <c r="Y107" s="67" t="s">
        <v>423</v>
      </c>
    </row>
    <row r="108" spans="1:25" x14ac:dyDescent="0.45">
      <c r="A108" s="66" t="s">
        <v>337</v>
      </c>
      <c r="B108" s="66" t="s">
        <v>67</v>
      </c>
      <c r="C108" s="66" t="s">
        <v>155</v>
      </c>
      <c r="D108" s="67">
        <v>1154.7456346021931</v>
      </c>
      <c r="E108" s="67">
        <v>973.20586423037275</v>
      </c>
      <c r="F108" s="67">
        <v>1346.9725764696179</v>
      </c>
      <c r="G108" s="67">
        <v>1111.1379095781115</v>
      </c>
      <c r="H108" s="67">
        <v>928.9261126619092</v>
      </c>
      <c r="I108" s="67">
        <v>1289.5378517694335</v>
      </c>
      <c r="J108" s="67">
        <v>1156</v>
      </c>
      <c r="K108" s="67">
        <v>956</v>
      </c>
      <c r="L108" s="67">
        <v>1362</v>
      </c>
      <c r="M108" s="67">
        <v>1022</v>
      </c>
      <c r="N108" s="67">
        <v>855</v>
      </c>
      <c r="O108" s="67">
        <v>1180</v>
      </c>
      <c r="P108" s="67">
        <v>1157</v>
      </c>
      <c r="Q108" s="67">
        <v>999</v>
      </c>
      <c r="R108" s="67">
        <v>1601</v>
      </c>
      <c r="S108" s="67">
        <v>1091</v>
      </c>
      <c r="T108" s="67">
        <v>874</v>
      </c>
      <c r="U108" s="67">
        <v>1281</v>
      </c>
      <c r="V108" s="67">
        <v>-66</v>
      </c>
      <c r="W108" s="67">
        <v>-566</v>
      </c>
      <c r="X108" s="67">
        <v>186</v>
      </c>
      <c r="Y108" s="67" t="s">
        <v>423</v>
      </c>
    </row>
    <row r="109" spans="1:25" x14ac:dyDescent="0.45">
      <c r="A109" s="66" t="s">
        <v>338</v>
      </c>
      <c r="B109" s="66" t="s">
        <v>67</v>
      </c>
      <c r="C109" s="66" t="s">
        <v>167</v>
      </c>
      <c r="D109" s="67">
        <v>989</v>
      </c>
      <c r="E109" s="67">
        <v>873.88654398195331</v>
      </c>
      <c r="F109" s="67">
        <v>1213.7061095662509</v>
      </c>
      <c r="G109" s="67">
        <v>911.23481533644281</v>
      </c>
      <c r="H109" s="67">
        <v>744.75513900644012</v>
      </c>
      <c r="I109" s="67">
        <v>1064.1999682750759</v>
      </c>
      <c r="J109" s="67">
        <v>977</v>
      </c>
      <c r="K109" s="67">
        <v>839</v>
      </c>
      <c r="L109" s="67">
        <v>1296</v>
      </c>
      <c r="M109" s="67">
        <v>820</v>
      </c>
      <c r="N109" s="67">
        <v>670</v>
      </c>
      <c r="O109" s="67">
        <v>957</v>
      </c>
      <c r="P109" s="67">
        <v>758</v>
      </c>
      <c r="Q109" s="67">
        <v>593</v>
      </c>
      <c r="R109" s="67">
        <v>924</v>
      </c>
      <c r="S109" s="67">
        <v>932</v>
      </c>
      <c r="T109" s="67">
        <v>734</v>
      </c>
      <c r="U109" s="67">
        <v>1429</v>
      </c>
      <c r="V109" s="67">
        <v>174</v>
      </c>
      <c r="W109" s="67">
        <v>-97</v>
      </c>
      <c r="X109" s="67">
        <v>1484</v>
      </c>
      <c r="Y109" s="67" t="s">
        <v>423</v>
      </c>
    </row>
    <row r="110" spans="1:25" x14ac:dyDescent="0.45">
      <c r="A110" s="66" t="s">
        <v>339</v>
      </c>
      <c r="B110" s="66" t="s">
        <v>67</v>
      </c>
      <c r="C110" s="66" t="s">
        <v>172</v>
      </c>
      <c r="D110" s="67">
        <v>1505</v>
      </c>
      <c r="E110" s="67">
        <v>1299.1183234212047</v>
      </c>
      <c r="F110" s="67">
        <v>1998.9009445810752</v>
      </c>
      <c r="G110" s="67">
        <v>1441.4200537958218</v>
      </c>
      <c r="H110" s="67">
        <v>1188.0432890260208</v>
      </c>
      <c r="I110" s="67">
        <v>1703.6626810446558</v>
      </c>
      <c r="J110" s="67">
        <v>1297</v>
      </c>
      <c r="K110" s="67">
        <v>1014</v>
      </c>
      <c r="L110" s="67">
        <v>1589</v>
      </c>
      <c r="M110" s="67">
        <v>1232</v>
      </c>
      <c r="N110" s="67">
        <v>979</v>
      </c>
      <c r="O110" s="67">
        <v>1475</v>
      </c>
      <c r="P110" s="67">
        <v>1273</v>
      </c>
      <c r="Q110" s="67">
        <v>995</v>
      </c>
      <c r="R110" s="67">
        <v>1592</v>
      </c>
      <c r="S110" s="67">
        <v>1210</v>
      </c>
      <c r="T110" s="67">
        <v>986</v>
      </c>
      <c r="U110" s="67">
        <v>1864</v>
      </c>
      <c r="V110" s="67">
        <v>-63</v>
      </c>
      <c r="W110" s="67">
        <v>-445</v>
      </c>
      <c r="X110" s="67">
        <v>621</v>
      </c>
      <c r="Y110" s="67" t="s">
        <v>423</v>
      </c>
    </row>
    <row r="111" spans="1:25" x14ac:dyDescent="0.45">
      <c r="A111" s="66" t="s">
        <v>341</v>
      </c>
      <c r="B111" s="66" t="s">
        <v>67</v>
      </c>
      <c r="C111" s="66" t="s">
        <v>182</v>
      </c>
      <c r="D111" s="67">
        <v>2601</v>
      </c>
      <c r="E111" s="67">
        <v>2306.3063760672289</v>
      </c>
      <c r="F111" s="67">
        <v>3213.6470646367443</v>
      </c>
      <c r="G111" s="67">
        <v>2413</v>
      </c>
      <c r="H111" s="67">
        <v>2205.3928148456407</v>
      </c>
      <c r="I111" s="67">
        <v>2758.8691950618104</v>
      </c>
      <c r="J111" s="67">
        <v>2045</v>
      </c>
      <c r="K111" s="67">
        <v>1913</v>
      </c>
      <c r="L111" s="67">
        <v>2240</v>
      </c>
      <c r="M111" s="67">
        <v>2592</v>
      </c>
      <c r="N111" s="67">
        <v>2358</v>
      </c>
      <c r="O111" s="67">
        <v>2968</v>
      </c>
      <c r="P111" s="67">
        <v>2409</v>
      </c>
      <c r="Q111" s="67">
        <v>2183</v>
      </c>
      <c r="R111" s="67">
        <v>2824</v>
      </c>
      <c r="S111" s="67">
        <v>2722</v>
      </c>
      <c r="T111" s="67">
        <v>1386</v>
      </c>
      <c r="U111" s="67">
        <v>4149</v>
      </c>
      <c r="V111" s="67">
        <v>313</v>
      </c>
      <c r="W111" s="67">
        <v>-1083</v>
      </c>
      <c r="X111" s="67">
        <v>1748</v>
      </c>
      <c r="Y111" s="67" t="s">
        <v>423</v>
      </c>
    </row>
    <row r="112" spans="1:25" x14ac:dyDescent="0.45">
      <c r="A112" s="66" t="s">
        <v>342</v>
      </c>
      <c r="B112" s="66" t="s">
        <v>67</v>
      </c>
      <c r="C112" s="66" t="s">
        <v>197</v>
      </c>
      <c r="D112" s="67">
        <v>489</v>
      </c>
      <c r="E112" s="67">
        <v>414.94237953672274</v>
      </c>
      <c r="F112" s="67">
        <v>607.81494530207431</v>
      </c>
      <c r="G112" s="67">
        <v>532</v>
      </c>
      <c r="H112" s="67">
        <v>424.47668478243565</v>
      </c>
      <c r="I112" s="67">
        <v>727.35306455455793</v>
      </c>
      <c r="J112" s="67">
        <v>541</v>
      </c>
      <c r="K112" s="67">
        <v>448</v>
      </c>
      <c r="L112" s="67">
        <v>692</v>
      </c>
      <c r="M112" s="67">
        <v>532</v>
      </c>
      <c r="N112" s="67">
        <v>437</v>
      </c>
      <c r="O112" s="67">
        <v>688</v>
      </c>
      <c r="P112" s="67">
        <v>488</v>
      </c>
      <c r="Q112" s="67">
        <v>406</v>
      </c>
      <c r="R112" s="67">
        <v>643</v>
      </c>
      <c r="S112" s="67">
        <v>512</v>
      </c>
      <c r="T112" s="67">
        <v>373</v>
      </c>
      <c r="U112" s="67">
        <v>801</v>
      </c>
      <c r="V112" s="67">
        <v>24</v>
      </c>
      <c r="W112" s="67">
        <v>-167</v>
      </c>
      <c r="X112" s="67">
        <v>329</v>
      </c>
      <c r="Y112" s="67" t="s">
        <v>423</v>
      </c>
    </row>
    <row r="113" spans="1:25" x14ac:dyDescent="0.45">
      <c r="A113" s="66" t="s">
        <v>343</v>
      </c>
      <c r="B113" s="66" t="s">
        <v>67</v>
      </c>
      <c r="C113" s="66" t="s">
        <v>198</v>
      </c>
      <c r="D113" s="67">
        <v>2124</v>
      </c>
      <c r="E113" s="67">
        <v>1787.2251306233113</v>
      </c>
      <c r="F113" s="67">
        <v>2748.9005377449503</v>
      </c>
      <c r="G113" s="67">
        <v>1840.4813297354679</v>
      </c>
      <c r="H113" s="67">
        <v>1172</v>
      </c>
      <c r="I113" s="67">
        <v>2641.5070965198047</v>
      </c>
      <c r="J113" s="67">
        <v>2076</v>
      </c>
      <c r="K113" s="67">
        <v>1247</v>
      </c>
      <c r="L113" s="67">
        <v>2972</v>
      </c>
      <c r="M113" s="67">
        <v>1824</v>
      </c>
      <c r="N113" s="67">
        <v>1664</v>
      </c>
      <c r="O113" s="67">
        <v>2163</v>
      </c>
      <c r="P113" s="67">
        <v>2230</v>
      </c>
      <c r="Q113" s="67">
        <v>1336</v>
      </c>
      <c r="R113" s="67">
        <v>3095</v>
      </c>
      <c r="S113" s="67">
        <v>2148</v>
      </c>
      <c r="T113" s="67">
        <v>1212</v>
      </c>
      <c r="U113" s="67">
        <v>3121</v>
      </c>
      <c r="V113" s="67">
        <v>-82</v>
      </c>
      <c r="W113" s="67">
        <v>-1378</v>
      </c>
      <c r="X113" s="67">
        <v>1256</v>
      </c>
      <c r="Y113" s="67" t="s">
        <v>423</v>
      </c>
    </row>
    <row r="114" spans="1:25" x14ac:dyDescent="0.45">
      <c r="A114" s="66" t="s">
        <v>344</v>
      </c>
      <c r="B114" s="66" t="s">
        <v>67</v>
      </c>
      <c r="C114" s="66" t="s">
        <v>202</v>
      </c>
      <c r="D114" s="67">
        <v>451.98394234092393</v>
      </c>
      <c r="E114" s="67">
        <v>288.79777071555128</v>
      </c>
      <c r="F114" s="67">
        <v>594.82802928556646</v>
      </c>
      <c r="G114" s="67">
        <v>432</v>
      </c>
      <c r="H114" s="67">
        <v>328.34421866193389</v>
      </c>
      <c r="I114" s="67">
        <v>659.41160069296996</v>
      </c>
      <c r="J114" s="67">
        <v>421</v>
      </c>
      <c r="K114" s="67">
        <v>349</v>
      </c>
      <c r="L114" s="67">
        <v>531</v>
      </c>
      <c r="M114" s="67">
        <v>521</v>
      </c>
      <c r="N114" s="67">
        <v>411</v>
      </c>
      <c r="O114" s="67">
        <v>690</v>
      </c>
      <c r="P114" s="67">
        <v>448</v>
      </c>
      <c r="Q114" s="67">
        <v>359</v>
      </c>
      <c r="R114" s="67">
        <v>701</v>
      </c>
      <c r="S114" s="67">
        <v>446</v>
      </c>
      <c r="T114" s="67">
        <v>344</v>
      </c>
      <c r="U114" s="67">
        <v>670</v>
      </c>
      <c r="V114" s="67">
        <v>-2</v>
      </c>
      <c r="W114" s="67">
        <v>-298</v>
      </c>
      <c r="X114" s="67">
        <v>216</v>
      </c>
      <c r="Y114" s="67" t="s">
        <v>423</v>
      </c>
    </row>
    <row r="115" spans="1:25" x14ac:dyDescent="0.45">
      <c r="A115" s="66" t="s">
        <v>345</v>
      </c>
      <c r="B115" s="66" t="s">
        <v>67</v>
      </c>
      <c r="C115" s="66" t="s">
        <v>204</v>
      </c>
      <c r="D115" s="67">
        <v>299</v>
      </c>
      <c r="E115" s="67">
        <v>236.77642966035489</v>
      </c>
      <c r="F115" s="67">
        <v>429.01643026766737</v>
      </c>
      <c r="G115" s="67">
        <v>340</v>
      </c>
      <c r="H115" s="67">
        <v>235.69776203801104</v>
      </c>
      <c r="I115" s="67">
        <v>554.93851854531476</v>
      </c>
      <c r="J115" s="67">
        <v>361</v>
      </c>
      <c r="K115" s="67">
        <v>259</v>
      </c>
      <c r="L115" s="67">
        <v>558</v>
      </c>
      <c r="M115" s="67">
        <v>304</v>
      </c>
      <c r="N115" s="67">
        <v>164</v>
      </c>
      <c r="O115" s="67">
        <v>449</v>
      </c>
      <c r="P115" s="67">
        <v>277</v>
      </c>
      <c r="Q115" s="67">
        <v>203</v>
      </c>
      <c r="R115" s="67">
        <v>468</v>
      </c>
      <c r="S115" s="67">
        <v>307</v>
      </c>
      <c r="T115" s="67">
        <v>136</v>
      </c>
      <c r="U115" s="67">
        <v>499</v>
      </c>
      <c r="V115" s="67">
        <v>30</v>
      </c>
      <c r="W115" s="67">
        <v>-247</v>
      </c>
      <c r="X115" s="67">
        <v>227</v>
      </c>
      <c r="Y115" s="67" t="s">
        <v>423</v>
      </c>
    </row>
    <row r="116" spans="1:25" x14ac:dyDescent="0.45">
      <c r="A116" s="66" t="s">
        <v>347</v>
      </c>
      <c r="B116" s="66" t="s">
        <v>54</v>
      </c>
      <c r="C116" s="66" t="s">
        <v>53</v>
      </c>
      <c r="D116" s="67">
        <v>904.83488826401128</v>
      </c>
      <c r="E116" s="67">
        <v>716.79933654902572</v>
      </c>
      <c r="F116" s="67">
        <v>1100.2980690742772</v>
      </c>
      <c r="G116" s="67">
        <v>839</v>
      </c>
      <c r="H116" s="67">
        <v>727.33756213962249</v>
      </c>
      <c r="I116" s="67">
        <v>1523.6184782515038</v>
      </c>
      <c r="J116" s="67">
        <v>835</v>
      </c>
      <c r="K116" s="67">
        <v>742</v>
      </c>
      <c r="L116" s="67">
        <v>997</v>
      </c>
      <c r="M116" s="67">
        <v>906</v>
      </c>
      <c r="N116" s="67">
        <v>737</v>
      </c>
      <c r="O116" s="67">
        <v>1072</v>
      </c>
      <c r="P116" s="67">
        <v>984</v>
      </c>
      <c r="Q116" s="67">
        <v>782</v>
      </c>
      <c r="R116" s="67">
        <v>1599</v>
      </c>
      <c r="S116" s="67">
        <v>964</v>
      </c>
      <c r="T116" s="67">
        <v>745</v>
      </c>
      <c r="U116" s="67">
        <v>1176</v>
      </c>
      <c r="V116" s="67">
        <v>-20</v>
      </c>
      <c r="W116" s="67">
        <v>-658</v>
      </c>
      <c r="X116" s="67">
        <v>276</v>
      </c>
      <c r="Y116" s="67" t="s">
        <v>423</v>
      </c>
    </row>
    <row r="117" spans="1:25" x14ac:dyDescent="0.45">
      <c r="A117" s="66" t="s">
        <v>349</v>
      </c>
      <c r="B117" s="66" t="s">
        <v>54</v>
      </c>
      <c r="C117" s="66" t="s">
        <v>65</v>
      </c>
      <c r="D117" s="67">
        <v>1831</v>
      </c>
      <c r="E117" s="67">
        <v>1675.2992377726669</v>
      </c>
      <c r="F117" s="67">
        <v>2628.0114354128154</v>
      </c>
      <c r="G117" s="67">
        <v>1688.9823608829174</v>
      </c>
      <c r="H117" s="67">
        <v>1472.0081629501983</v>
      </c>
      <c r="I117" s="67">
        <v>1882.4650104802756</v>
      </c>
      <c r="J117" s="67">
        <v>1913</v>
      </c>
      <c r="K117" s="67">
        <v>1696</v>
      </c>
      <c r="L117" s="67">
        <v>2454</v>
      </c>
      <c r="M117" s="67">
        <v>1518</v>
      </c>
      <c r="N117" s="67">
        <v>1320</v>
      </c>
      <c r="O117" s="67">
        <v>1711</v>
      </c>
      <c r="P117" s="67">
        <v>1510</v>
      </c>
      <c r="Q117" s="67">
        <v>1393</v>
      </c>
      <c r="R117" s="67">
        <v>1873</v>
      </c>
      <c r="S117" s="67">
        <v>1659</v>
      </c>
      <c r="T117" s="67">
        <v>1376</v>
      </c>
      <c r="U117" s="67">
        <v>2146</v>
      </c>
      <c r="V117" s="67">
        <v>149</v>
      </c>
      <c r="W117" s="67">
        <v>-299</v>
      </c>
      <c r="X117" s="67">
        <v>550</v>
      </c>
      <c r="Y117" s="67" t="s">
        <v>423</v>
      </c>
    </row>
    <row r="118" spans="1:25" x14ac:dyDescent="0.45">
      <c r="A118" s="66" t="s">
        <v>350</v>
      </c>
      <c r="B118" s="66" t="s">
        <v>54</v>
      </c>
      <c r="C118" s="66" t="s">
        <v>71</v>
      </c>
      <c r="D118" s="67">
        <v>4449.4015159130895</v>
      </c>
      <c r="E118" s="67">
        <v>3967.6488313610544</v>
      </c>
      <c r="F118" s="67">
        <v>4960.6546484983119</v>
      </c>
      <c r="G118" s="67">
        <v>4238.789607682822</v>
      </c>
      <c r="H118" s="67">
        <v>3770.0124023510466</v>
      </c>
      <c r="I118" s="67">
        <v>4733.1994414629971</v>
      </c>
      <c r="J118" s="67">
        <v>4020</v>
      </c>
      <c r="K118" s="67">
        <v>3500</v>
      </c>
      <c r="L118" s="67">
        <v>4547</v>
      </c>
      <c r="M118" s="67">
        <v>4322</v>
      </c>
      <c r="N118" s="67">
        <v>3830</v>
      </c>
      <c r="O118" s="67">
        <v>4774</v>
      </c>
      <c r="P118" s="67">
        <v>4116</v>
      </c>
      <c r="Q118" s="67">
        <v>3598</v>
      </c>
      <c r="R118" s="67">
        <v>4670</v>
      </c>
      <c r="S118" s="67">
        <v>4130</v>
      </c>
      <c r="T118" s="67">
        <v>3526</v>
      </c>
      <c r="U118" s="67">
        <v>4755</v>
      </c>
      <c r="V118" s="67">
        <v>14</v>
      </c>
      <c r="W118" s="67">
        <v>-783</v>
      </c>
      <c r="X118" s="67">
        <v>772</v>
      </c>
      <c r="Y118" s="67" t="s">
        <v>423</v>
      </c>
    </row>
    <row r="119" spans="1:25" x14ac:dyDescent="0.45">
      <c r="A119" s="69" t="s">
        <v>352</v>
      </c>
      <c r="B119" s="66" t="s">
        <v>54</v>
      </c>
      <c r="C119" s="69" t="s">
        <v>81</v>
      </c>
      <c r="D119" s="67">
        <v>2111</v>
      </c>
      <c r="E119" s="67">
        <v>1920.1770365478583</v>
      </c>
      <c r="F119" s="67">
        <v>2367.3675180835626</v>
      </c>
      <c r="G119" s="67">
        <v>1751</v>
      </c>
      <c r="H119" s="67">
        <v>1610.6825028678884</v>
      </c>
      <c r="I119" s="67">
        <v>2016.8902936078205</v>
      </c>
      <c r="J119" s="67">
        <v>2127</v>
      </c>
      <c r="K119" s="67">
        <v>1860</v>
      </c>
      <c r="L119" s="67">
        <v>2728</v>
      </c>
      <c r="M119" s="67">
        <v>1792</v>
      </c>
      <c r="N119" s="67">
        <v>1564</v>
      </c>
      <c r="O119" s="67">
        <v>2232</v>
      </c>
      <c r="P119" s="67">
        <v>2093</v>
      </c>
      <c r="Q119" s="67">
        <v>1824</v>
      </c>
      <c r="R119" s="67">
        <v>2608</v>
      </c>
      <c r="S119" s="67">
        <v>2021</v>
      </c>
      <c r="T119" s="67">
        <v>1805</v>
      </c>
      <c r="U119" s="67">
        <v>2594</v>
      </c>
      <c r="V119" s="67">
        <v>-72</v>
      </c>
      <c r="W119" s="67">
        <v>-603</v>
      </c>
      <c r="X119" s="67">
        <v>568</v>
      </c>
      <c r="Y119" s="67" t="s">
        <v>423</v>
      </c>
    </row>
    <row r="120" spans="1:25" x14ac:dyDescent="0.45">
      <c r="A120" s="66" t="s">
        <v>353</v>
      </c>
      <c r="B120" s="66" t="s">
        <v>54</v>
      </c>
      <c r="C120" s="66" t="s">
        <v>91</v>
      </c>
      <c r="D120" s="67">
        <v>2031</v>
      </c>
      <c r="E120" s="67">
        <v>1896.0285987988862</v>
      </c>
      <c r="F120" s="67">
        <v>2256.3532807536449</v>
      </c>
      <c r="G120" s="67">
        <v>2095</v>
      </c>
      <c r="H120" s="67">
        <v>1911.0230447399556</v>
      </c>
      <c r="I120" s="67">
        <v>2446.12374124801</v>
      </c>
      <c r="J120" s="67">
        <v>2276</v>
      </c>
      <c r="K120" s="67">
        <v>1452</v>
      </c>
      <c r="L120" s="67">
        <v>3035</v>
      </c>
      <c r="M120" s="67">
        <v>2153</v>
      </c>
      <c r="N120" s="67">
        <v>1938</v>
      </c>
      <c r="O120" s="67">
        <v>2551</v>
      </c>
      <c r="P120" s="67">
        <v>2113</v>
      </c>
      <c r="Q120" s="67">
        <v>1918</v>
      </c>
      <c r="R120" s="67">
        <v>2414</v>
      </c>
      <c r="S120" s="67">
        <v>2271</v>
      </c>
      <c r="T120" s="67">
        <v>1962</v>
      </c>
      <c r="U120" s="67">
        <v>2665</v>
      </c>
      <c r="V120" s="67">
        <v>158</v>
      </c>
      <c r="W120" s="67">
        <v>-292</v>
      </c>
      <c r="X120" s="67">
        <v>612</v>
      </c>
      <c r="Y120" s="67" t="s">
        <v>423</v>
      </c>
    </row>
    <row r="121" spans="1:25" x14ac:dyDescent="0.45">
      <c r="A121" s="66" t="s">
        <v>354</v>
      </c>
      <c r="B121" s="66" t="s">
        <v>54</v>
      </c>
      <c r="C121" s="66" t="s">
        <v>93</v>
      </c>
      <c r="D121" s="67">
        <v>1334</v>
      </c>
      <c r="E121" s="67">
        <v>1199.4771489163409</v>
      </c>
      <c r="F121" s="67">
        <v>1517.8523766663959</v>
      </c>
      <c r="G121" s="67">
        <v>1281</v>
      </c>
      <c r="H121" s="67">
        <v>1141.6308365488881</v>
      </c>
      <c r="I121" s="67">
        <v>1479.3219275637221</v>
      </c>
      <c r="J121" s="67">
        <v>1410</v>
      </c>
      <c r="K121" s="67">
        <v>1195</v>
      </c>
      <c r="L121" s="67">
        <v>2799</v>
      </c>
      <c r="M121" s="67">
        <v>1296</v>
      </c>
      <c r="N121" s="67">
        <v>937</v>
      </c>
      <c r="O121" s="67">
        <v>1640</v>
      </c>
      <c r="P121" s="67">
        <v>1389</v>
      </c>
      <c r="Q121" s="67">
        <v>1204</v>
      </c>
      <c r="R121" s="67">
        <v>1910</v>
      </c>
      <c r="S121" s="67">
        <v>1494</v>
      </c>
      <c r="T121" s="67">
        <v>1269</v>
      </c>
      <c r="U121" s="67">
        <v>1855</v>
      </c>
      <c r="V121" s="67">
        <v>105</v>
      </c>
      <c r="W121" s="67">
        <v>-491</v>
      </c>
      <c r="X121" s="67">
        <v>473</v>
      </c>
      <c r="Y121" s="67" t="s">
        <v>423</v>
      </c>
    </row>
    <row r="122" spans="1:25" x14ac:dyDescent="0.45">
      <c r="A122" s="66" t="s">
        <v>356</v>
      </c>
      <c r="B122" s="66" t="s">
        <v>54</v>
      </c>
      <c r="C122" s="66" t="s">
        <v>101</v>
      </c>
      <c r="D122" s="67">
        <v>2619.0567457066663</v>
      </c>
      <c r="E122" s="67">
        <v>2014.2514521515689</v>
      </c>
      <c r="F122" s="67">
        <v>3264.1525917225008</v>
      </c>
      <c r="G122" s="67">
        <v>2290.0182558087986</v>
      </c>
      <c r="H122" s="67">
        <v>1635.8582950249611</v>
      </c>
      <c r="I122" s="67">
        <v>2906.6987464263007</v>
      </c>
      <c r="J122" s="67">
        <v>1968</v>
      </c>
      <c r="K122" s="67">
        <v>1829</v>
      </c>
      <c r="L122" s="67">
        <v>2245</v>
      </c>
      <c r="M122" s="67">
        <v>2235</v>
      </c>
      <c r="N122" s="67">
        <v>1720</v>
      </c>
      <c r="O122" s="67">
        <v>2776</v>
      </c>
      <c r="P122" s="67">
        <v>2418</v>
      </c>
      <c r="Q122" s="67">
        <v>1743</v>
      </c>
      <c r="R122" s="67">
        <v>3070</v>
      </c>
      <c r="S122" s="67">
        <v>2414</v>
      </c>
      <c r="T122" s="67">
        <v>1681</v>
      </c>
      <c r="U122" s="67">
        <v>3113</v>
      </c>
      <c r="V122" s="67">
        <v>-4</v>
      </c>
      <c r="W122" s="67">
        <v>-928</v>
      </c>
      <c r="X122" s="67">
        <v>951</v>
      </c>
      <c r="Y122" s="67" t="s">
        <v>423</v>
      </c>
    </row>
    <row r="123" spans="1:25" x14ac:dyDescent="0.45">
      <c r="A123" s="66" t="s">
        <v>357</v>
      </c>
      <c r="B123" s="66" t="s">
        <v>54</v>
      </c>
      <c r="C123" s="66" t="s">
        <v>142</v>
      </c>
      <c r="D123" s="67">
        <v>1111</v>
      </c>
      <c r="E123" s="67">
        <v>989.68375156997683</v>
      </c>
      <c r="F123" s="67">
        <v>1419.7920773610015</v>
      </c>
      <c r="G123" s="67">
        <v>907</v>
      </c>
      <c r="H123" s="67">
        <v>818.75551880693536</v>
      </c>
      <c r="I123" s="67">
        <v>1110.2095977021347</v>
      </c>
      <c r="J123" s="67">
        <v>1160</v>
      </c>
      <c r="K123" s="67">
        <v>994</v>
      </c>
      <c r="L123" s="67">
        <v>1508</v>
      </c>
      <c r="M123" s="67">
        <v>1170</v>
      </c>
      <c r="N123" s="67">
        <v>984</v>
      </c>
      <c r="O123" s="67">
        <v>1456</v>
      </c>
      <c r="P123" s="67">
        <v>1143</v>
      </c>
      <c r="Q123" s="67">
        <v>937</v>
      </c>
      <c r="R123" s="67">
        <v>1912</v>
      </c>
      <c r="S123" s="67">
        <v>1189</v>
      </c>
      <c r="T123" s="67">
        <v>980</v>
      </c>
      <c r="U123" s="67">
        <v>1560</v>
      </c>
      <c r="V123" s="67">
        <v>46</v>
      </c>
      <c r="W123" s="67">
        <v>-698</v>
      </c>
      <c r="X123" s="67">
        <v>416</v>
      </c>
      <c r="Y123" s="67" t="s">
        <v>423</v>
      </c>
    </row>
    <row r="124" spans="1:25" x14ac:dyDescent="0.45">
      <c r="A124" s="66" t="s">
        <v>358</v>
      </c>
      <c r="B124" s="66" t="s">
        <v>54</v>
      </c>
      <c r="C124" s="66" t="s">
        <v>152</v>
      </c>
      <c r="D124" s="67">
        <v>2161.0209180890602</v>
      </c>
      <c r="E124" s="67">
        <v>1851.3567823587032</v>
      </c>
      <c r="F124" s="67">
        <v>2462.6524675124688</v>
      </c>
      <c r="G124" s="67">
        <v>2063</v>
      </c>
      <c r="H124" s="67">
        <v>1913.128427480118</v>
      </c>
      <c r="I124" s="67">
        <v>2258.2794070298323</v>
      </c>
      <c r="J124" s="67">
        <v>2043</v>
      </c>
      <c r="K124" s="67">
        <v>1908</v>
      </c>
      <c r="L124" s="67">
        <v>2234</v>
      </c>
      <c r="M124" s="67">
        <v>1873</v>
      </c>
      <c r="N124" s="67">
        <v>1739</v>
      </c>
      <c r="O124" s="67">
        <v>2091</v>
      </c>
      <c r="P124" s="67">
        <v>2019</v>
      </c>
      <c r="Q124" s="67">
        <v>1841</v>
      </c>
      <c r="R124" s="67">
        <v>2404</v>
      </c>
      <c r="S124" s="67">
        <v>2059</v>
      </c>
      <c r="T124" s="67">
        <v>1818</v>
      </c>
      <c r="U124" s="67">
        <v>2452</v>
      </c>
      <c r="V124" s="67">
        <v>40</v>
      </c>
      <c r="W124" s="67">
        <v>-422</v>
      </c>
      <c r="X124" s="67">
        <v>426</v>
      </c>
      <c r="Y124" s="67" t="s">
        <v>423</v>
      </c>
    </row>
    <row r="125" spans="1:25" x14ac:dyDescent="0.45">
      <c r="A125" s="66" t="s">
        <v>359</v>
      </c>
      <c r="B125" s="66" t="s">
        <v>54</v>
      </c>
      <c r="C125" s="66" t="s">
        <v>153</v>
      </c>
      <c r="D125" s="67">
        <v>440</v>
      </c>
      <c r="E125" s="67">
        <v>380.77475752261324</v>
      </c>
      <c r="F125" s="67">
        <v>689.97999146742529</v>
      </c>
      <c r="G125" s="67">
        <v>502</v>
      </c>
      <c r="H125" s="67">
        <v>403.87225882933649</v>
      </c>
      <c r="I125" s="67">
        <v>711.80084256677708</v>
      </c>
      <c r="J125" s="67">
        <v>377</v>
      </c>
      <c r="K125" s="67">
        <v>317</v>
      </c>
      <c r="L125" s="67">
        <v>641</v>
      </c>
      <c r="M125" s="67">
        <v>448</v>
      </c>
      <c r="N125" s="67">
        <v>359</v>
      </c>
      <c r="O125" s="67">
        <v>633</v>
      </c>
      <c r="P125" s="67">
        <v>432</v>
      </c>
      <c r="Q125" s="67">
        <v>343</v>
      </c>
      <c r="R125" s="67">
        <v>869</v>
      </c>
      <c r="S125" s="67">
        <v>499</v>
      </c>
      <c r="T125" s="67">
        <v>381</v>
      </c>
      <c r="U125" s="67">
        <v>732</v>
      </c>
      <c r="V125" s="67">
        <v>67</v>
      </c>
      <c r="W125" s="67">
        <v>-357</v>
      </c>
      <c r="X125" s="67">
        <v>308</v>
      </c>
      <c r="Y125" s="67" t="s">
        <v>423</v>
      </c>
    </row>
    <row r="126" spans="1:25" x14ac:dyDescent="0.45">
      <c r="A126" s="66" t="s">
        <v>360</v>
      </c>
      <c r="B126" s="66" t="s">
        <v>54</v>
      </c>
      <c r="C126" s="66" t="s">
        <v>169</v>
      </c>
      <c r="D126" s="67">
        <v>1747</v>
      </c>
      <c r="E126" s="67">
        <v>1621.6786569817409</v>
      </c>
      <c r="F126" s="67">
        <v>1988.0124450035082</v>
      </c>
      <c r="G126" s="67">
        <v>1753</v>
      </c>
      <c r="H126" s="67">
        <v>1604.2123746784873</v>
      </c>
      <c r="I126" s="67">
        <v>1952.320201648912</v>
      </c>
      <c r="J126" s="67">
        <v>1844</v>
      </c>
      <c r="K126" s="67">
        <v>1278</v>
      </c>
      <c r="L126" s="67">
        <v>2401</v>
      </c>
      <c r="M126" s="67">
        <v>1692</v>
      </c>
      <c r="N126" s="67">
        <v>1534</v>
      </c>
      <c r="O126" s="67">
        <v>1981</v>
      </c>
      <c r="P126" s="67">
        <v>1647</v>
      </c>
      <c r="Q126" s="67">
        <v>1496</v>
      </c>
      <c r="R126" s="67">
        <v>1960</v>
      </c>
      <c r="S126" s="67">
        <v>2001</v>
      </c>
      <c r="T126" s="67">
        <v>1752</v>
      </c>
      <c r="U126" s="67">
        <v>2378</v>
      </c>
      <c r="V126" s="67">
        <v>354</v>
      </c>
      <c r="W126" s="67">
        <v>-102</v>
      </c>
      <c r="X126" s="67">
        <v>720</v>
      </c>
      <c r="Y126" s="67" t="s">
        <v>423</v>
      </c>
    </row>
    <row r="127" spans="1:25" x14ac:dyDescent="0.45">
      <c r="A127" s="66" t="s">
        <v>361</v>
      </c>
      <c r="B127" s="66" t="s">
        <v>54</v>
      </c>
      <c r="C127" s="66" t="s">
        <v>170</v>
      </c>
      <c r="D127" s="67">
        <v>819.77015601186713</v>
      </c>
      <c r="E127" s="67">
        <v>529.45864876410008</v>
      </c>
      <c r="F127" s="67">
        <v>1125.1259991766372</v>
      </c>
      <c r="G127" s="67">
        <v>768.09341373664643</v>
      </c>
      <c r="H127" s="67">
        <v>496.67217347250266</v>
      </c>
      <c r="I127" s="67">
        <v>1044.8871683422799</v>
      </c>
      <c r="J127" s="67">
        <v>737</v>
      </c>
      <c r="K127" s="67">
        <v>481</v>
      </c>
      <c r="L127" s="67">
        <v>1034</v>
      </c>
      <c r="M127" s="67">
        <v>872</v>
      </c>
      <c r="N127" s="67">
        <v>614</v>
      </c>
      <c r="O127" s="67">
        <v>1105</v>
      </c>
      <c r="P127" s="67">
        <v>888</v>
      </c>
      <c r="Q127" s="67">
        <v>603</v>
      </c>
      <c r="R127" s="67">
        <v>1209</v>
      </c>
      <c r="S127" s="67">
        <v>811</v>
      </c>
      <c r="T127" s="67">
        <v>492</v>
      </c>
      <c r="U127" s="67">
        <v>1141</v>
      </c>
      <c r="V127" s="67">
        <v>-77</v>
      </c>
      <c r="W127" s="67">
        <v>-518</v>
      </c>
      <c r="X127" s="67">
        <v>419</v>
      </c>
      <c r="Y127" s="67" t="s">
        <v>423</v>
      </c>
    </row>
    <row r="128" spans="1:25" x14ac:dyDescent="0.45">
      <c r="A128" s="66" t="s">
        <v>363</v>
      </c>
      <c r="B128" s="66" t="s">
        <v>54</v>
      </c>
      <c r="C128" s="66" t="s">
        <v>184</v>
      </c>
      <c r="D128" s="67">
        <v>988</v>
      </c>
      <c r="E128" s="67">
        <v>862.45749557644297</v>
      </c>
      <c r="F128" s="67">
        <v>1390.0097750796392</v>
      </c>
      <c r="G128" s="67">
        <v>1068</v>
      </c>
      <c r="H128" s="67">
        <v>906.08402194935638</v>
      </c>
      <c r="I128" s="67">
        <v>1328.5712612582849</v>
      </c>
      <c r="J128" s="67">
        <v>907</v>
      </c>
      <c r="K128" s="67">
        <v>645</v>
      </c>
      <c r="L128" s="67">
        <v>1140</v>
      </c>
      <c r="M128" s="67">
        <v>865</v>
      </c>
      <c r="N128" s="67">
        <v>761</v>
      </c>
      <c r="O128" s="67">
        <v>1250</v>
      </c>
      <c r="P128" s="67">
        <v>912</v>
      </c>
      <c r="Q128" s="67">
        <v>822</v>
      </c>
      <c r="R128" s="67">
        <v>1099</v>
      </c>
      <c r="S128" s="67">
        <v>868</v>
      </c>
      <c r="T128" s="67">
        <v>772</v>
      </c>
      <c r="U128" s="67">
        <v>1027</v>
      </c>
      <c r="V128" s="67">
        <v>-44</v>
      </c>
      <c r="W128" s="67">
        <v>-262</v>
      </c>
      <c r="X128" s="67">
        <v>139</v>
      </c>
      <c r="Y128" s="67" t="s">
        <v>423</v>
      </c>
    </row>
    <row r="129" spans="1:25" x14ac:dyDescent="0.45">
      <c r="A129" s="66" t="s">
        <v>364</v>
      </c>
      <c r="B129" s="66" t="s">
        <v>54</v>
      </c>
      <c r="C129" s="66" t="s">
        <v>188</v>
      </c>
      <c r="D129" s="67">
        <v>888</v>
      </c>
      <c r="E129" s="67">
        <v>806.96376213883184</v>
      </c>
      <c r="F129" s="67">
        <v>1020.9329656212359</v>
      </c>
      <c r="G129" s="67">
        <v>771</v>
      </c>
      <c r="H129" s="67">
        <v>696.02993363505709</v>
      </c>
      <c r="I129" s="67">
        <v>908.23948068589414</v>
      </c>
      <c r="J129" s="67">
        <v>748</v>
      </c>
      <c r="K129" s="67">
        <v>694</v>
      </c>
      <c r="L129" s="67">
        <v>895</v>
      </c>
      <c r="M129" s="67">
        <v>904</v>
      </c>
      <c r="N129" s="67">
        <v>794</v>
      </c>
      <c r="O129" s="67">
        <v>1217</v>
      </c>
      <c r="P129" s="67">
        <v>740</v>
      </c>
      <c r="Q129" s="67">
        <v>654</v>
      </c>
      <c r="R129" s="67">
        <v>1024</v>
      </c>
      <c r="S129" s="67">
        <v>883</v>
      </c>
      <c r="T129" s="67">
        <v>744</v>
      </c>
      <c r="U129" s="67">
        <v>1097</v>
      </c>
      <c r="V129" s="67">
        <v>143</v>
      </c>
      <c r="W129" s="67">
        <v>-151</v>
      </c>
      <c r="X129" s="67">
        <v>402</v>
      </c>
      <c r="Y129" s="67" t="s">
        <v>423</v>
      </c>
    </row>
    <row r="130" spans="1:25" x14ac:dyDescent="0.45">
      <c r="A130" s="66" t="s">
        <v>365</v>
      </c>
      <c r="B130" s="66" t="s">
        <v>54</v>
      </c>
      <c r="C130" s="66" t="s">
        <v>201</v>
      </c>
      <c r="D130" s="67">
        <v>1197</v>
      </c>
      <c r="E130" s="67">
        <v>1047.0021535204155</v>
      </c>
      <c r="F130" s="67">
        <v>1601.2429571899172</v>
      </c>
      <c r="G130" s="67">
        <v>1066</v>
      </c>
      <c r="H130" s="67">
        <v>927.63276056641621</v>
      </c>
      <c r="I130" s="67">
        <v>1284.0158000177298</v>
      </c>
      <c r="J130" s="67">
        <v>956</v>
      </c>
      <c r="K130" s="67">
        <v>849</v>
      </c>
      <c r="L130" s="67">
        <v>1220</v>
      </c>
      <c r="M130" s="67">
        <v>1074</v>
      </c>
      <c r="N130" s="67">
        <v>917</v>
      </c>
      <c r="O130" s="67">
        <v>1400</v>
      </c>
      <c r="P130" s="67">
        <v>1141</v>
      </c>
      <c r="Q130" s="67">
        <v>970</v>
      </c>
      <c r="R130" s="67">
        <v>1491</v>
      </c>
      <c r="S130" s="67">
        <v>1168</v>
      </c>
      <c r="T130" s="67">
        <v>954</v>
      </c>
      <c r="U130" s="67">
        <v>1493</v>
      </c>
      <c r="V130" s="67">
        <v>27</v>
      </c>
      <c r="W130" s="67">
        <v>-359</v>
      </c>
      <c r="X130" s="67">
        <v>393</v>
      </c>
      <c r="Y130" s="67" t="s">
        <v>423</v>
      </c>
    </row>
    <row r="131" spans="1:25" x14ac:dyDescent="0.45">
      <c r="A131" s="66" t="s">
        <v>367</v>
      </c>
      <c r="B131" s="66" t="s">
        <v>60</v>
      </c>
      <c r="C131" s="66" t="s">
        <v>59</v>
      </c>
      <c r="D131" s="67">
        <v>9127.9157702218999</v>
      </c>
      <c r="E131" s="67">
        <v>7964.3491115382867</v>
      </c>
      <c r="F131" s="67">
        <v>10305.640661984336</v>
      </c>
      <c r="G131" s="67">
        <v>9408.1208334903458</v>
      </c>
      <c r="H131" s="67">
        <v>8167.3992600845595</v>
      </c>
      <c r="I131" s="67">
        <v>10577.218126129988</v>
      </c>
      <c r="J131" s="67">
        <v>8129</v>
      </c>
      <c r="K131" s="67">
        <v>6909</v>
      </c>
      <c r="L131" s="67">
        <v>9435</v>
      </c>
      <c r="M131" s="67">
        <v>8700</v>
      </c>
      <c r="N131" s="67">
        <v>7643</v>
      </c>
      <c r="O131" s="67">
        <v>9819</v>
      </c>
      <c r="P131" s="67">
        <v>8234</v>
      </c>
      <c r="Q131" s="67">
        <v>6933</v>
      </c>
      <c r="R131" s="67">
        <v>9398</v>
      </c>
      <c r="S131" s="67">
        <v>8779</v>
      </c>
      <c r="T131" s="67">
        <v>7435</v>
      </c>
      <c r="U131" s="67">
        <v>10113</v>
      </c>
      <c r="V131" s="67">
        <v>545</v>
      </c>
      <c r="W131" s="67">
        <v>-1298</v>
      </c>
      <c r="X131" s="67">
        <v>2429</v>
      </c>
      <c r="Y131" s="67" t="s">
        <v>423</v>
      </c>
    </row>
    <row r="132" spans="1:25" x14ac:dyDescent="0.45">
      <c r="A132" s="66" t="s">
        <v>368</v>
      </c>
      <c r="B132" s="66" t="s">
        <v>60</v>
      </c>
      <c r="C132" s="66" t="s">
        <v>84</v>
      </c>
      <c r="D132" s="67">
        <v>1859.6012262430238</v>
      </c>
      <c r="E132" s="67">
        <v>1517.7304634482723</v>
      </c>
      <c r="F132" s="67">
        <v>2208.7404578520182</v>
      </c>
      <c r="G132" s="67">
        <v>1697.6592459687672</v>
      </c>
      <c r="H132" s="67">
        <v>1344.4540311057181</v>
      </c>
      <c r="I132" s="67">
        <v>2074.2156649549966</v>
      </c>
      <c r="J132" s="67">
        <v>1840</v>
      </c>
      <c r="K132" s="67">
        <v>1618</v>
      </c>
      <c r="L132" s="67">
        <v>2248</v>
      </c>
      <c r="M132" s="67">
        <v>1741</v>
      </c>
      <c r="N132" s="67">
        <v>1415</v>
      </c>
      <c r="O132" s="67">
        <v>2038</v>
      </c>
      <c r="P132" s="67">
        <v>1805</v>
      </c>
      <c r="Q132" s="67">
        <v>1605</v>
      </c>
      <c r="R132" s="67">
        <v>2198</v>
      </c>
      <c r="S132" s="67">
        <v>1748</v>
      </c>
      <c r="T132" s="67">
        <v>1495</v>
      </c>
      <c r="U132" s="67">
        <v>2289</v>
      </c>
      <c r="V132" s="67">
        <v>-57</v>
      </c>
      <c r="W132" s="67">
        <v>-542</v>
      </c>
      <c r="X132" s="67">
        <v>1315</v>
      </c>
      <c r="Y132" s="67" t="s">
        <v>423</v>
      </c>
    </row>
    <row r="133" spans="1:25" x14ac:dyDescent="0.45">
      <c r="A133" s="66" t="s">
        <v>369</v>
      </c>
      <c r="B133" s="66" t="s">
        <v>60</v>
      </c>
      <c r="C133" s="66" t="s">
        <v>94</v>
      </c>
      <c r="D133" s="67">
        <v>1761</v>
      </c>
      <c r="E133" s="67">
        <v>1579.7156093386407</v>
      </c>
      <c r="F133" s="67">
        <v>2132.223065506128</v>
      </c>
      <c r="G133" s="67">
        <v>1808</v>
      </c>
      <c r="H133" s="67">
        <v>1552.7091354742106</v>
      </c>
      <c r="I133" s="67">
        <v>2179.8950156846481</v>
      </c>
      <c r="J133" s="67">
        <v>1714</v>
      </c>
      <c r="K133" s="67">
        <v>1381</v>
      </c>
      <c r="L133" s="67">
        <v>2047</v>
      </c>
      <c r="M133" s="67">
        <v>1502</v>
      </c>
      <c r="N133" s="67">
        <v>1385</v>
      </c>
      <c r="O133" s="67">
        <v>1723</v>
      </c>
      <c r="P133" s="67">
        <v>1595</v>
      </c>
      <c r="Q133" s="67">
        <v>1460</v>
      </c>
      <c r="R133" s="67">
        <v>1846</v>
      </c>
      <c r="S133" s="67">
        <v>1607</v>
      </c>
      <c r="T133" s="67">
        <v>1462</v>
      </c>
      <c r="U133" s="67">
        <v>1958</v>
      </c>
      <c r="V133" s="67">
        <v>12</v>
      </c>
      <c r="W133" s="67">
        <v>-288</v>
      </c>
      <c r="X133" s="67">
        <v>379</v>
      </c>
      <c r="Y133" s="67" t="s">
        <v>423</v>
      </c>
    </row>
    <row r="134" spans="1:25" x14ac:dyDescent="0.45">
      <c r="A134" s="66" t="s">
        <v>371</v>
      </c>
      <c r="B134" s="66" t="s">
        <v>60</v>
      </c>
      <c r="C134" s="66" t="s">
        <v>111</v>
      </c>
      <c r="D134" s="67">
        <v>767</v>
      </c>
      <c r="E134" s="67">
        <v>697.96854577945157</v>
      </c>
      <c r="F134" s="67">
        <v>903.29380959670596</v>
      </c>
      <c r="G134" s="67">
        <v>684</v>
      </c>
      <c r="H134" s="67">
        <v>616.05694272877747</v>
      </c>
      <c r="I134" s="67">
        <v>809.77723556860929</v>
      </c>
      <c r="J134" s="67">
        <v>765</v>
      </c>
      <c r="K134" s="67">
        <v>688</v>
      </c>
      <c r="L134" s="67">
        <v>899</v>
      </c>
      <c r="M134" s="67">
        <v>797</v>
      </c>
      <c r="N134" s="67">
        <v>702</v>
      </c>
      <c r="O134" s="67">
        <v>1004</v>
      </c>
      <c r="P134" s="67">
        <v>830</v>
      </c>
      <c r="Q134" s="67">
        <v>711</v>
      </c>
      <c r="R134" s="67">
        <v>1281</v>
      </c>
      <c r="S134" s="67">
        <v>671</v>
      </c>
      <c r="T134" s="67">
        <v>586</v>
      </c>
      <c r="U134" s="67">
        <v>894</v>
      </c>
      <c r="V134" s="67">
        <v>-159</v>
      </c>
      <c r="W134" s="67">
        <v>-613</v>
      </c>
      <c r="X134" s="67">
        <v>75</v>
      </c>
      <c r="Y134" s="67" t="s">
        <v>423</v>
      </c>
    </row>
    <row r="135" spans="1:25" x14ac:dyDescent="0.45">
      <c r="A135" s="66" t="s">
        <v>372</v>
      </c>
      <c r="B135" s="66" t="s">
        <v>60</v>
      </c>
      <c r="C135" s="66" t="s">
        <v>163</v>
      </c>
      <c r="D135" s="67">
        <v>1852.7752363558261</v>
      </c>
      <c r="E135" s="67">
        <v>1539.0292301604318</v>
      </c>
      <c r="F135" s="67">
        <v>2157.8238106603908</v>
      </c>
      <c r="G135" s="67">
        <v>1895.1461125994099</v>
      </c>
      <c r="H135" s="67">
        <v>1595.5148773576393</v>
      </c>
      <c r="I135" s="67">
        <v>2236.1368975887467</v>
      </c>
      <c r="J135" s="67">
        <v>1763</v>
      </c>
      <c r="K135" s="67">
        <v>1402</v>
      </c>
      <c r="L135" s="67">
        <v>2136</v>
      </c>
      <c r="M135" s="67">
        <v>2186</v>
      </c>
      <c r="N135" s="67">
        <v>1955</v>
      </c>
      <c r="O135" s="67">
        <v>2578</v>
      </c>
      <c r="P135" s="67">
        <v>1807</v>
      </c>
      <c r="Q135" s="67">
        <v>1458</v>
      </c>
      <c r="R135" s="67">
        <v>2157</v>
      </c>
      <c r="S135" s="67">
        <v>1807</v>
      </c>
      <c r="T135" s="67">
        <v>1414</v>
      </c>
      <c r="U135" s="67">
        <v>2182</v>
      </c>
      <c r="V135" s="67">
        <v>0</v>
      </c>
      <c r="W135" s="67">
        <v>-536</v>
      </c>
      <c r="X135" s="67">
        <v>521</v>
      </c>
      <c r="Y135" s="67" t="s">
        <v>423</v>
      </c>
    </row>
    <row r="136" spans="1:25" x14ac:dyDescent="0.45">
      <c r="A136" s="66" t="s">
        <v>373</v>
      </c>
      <c r="B136" s="66" t="s">
        <v>60</v>
      </c>
      <c r="C136" s="66" t="s">
        <v>166</v>
      </c>
      <c r="D136" s="67">
        <v>966</v>
      </c>
      <c r="E136" s="67">
        <v>882.91616741353153</v>
      </c>
      <c r="F136" s="67">
        <v>1083.2483826769858</v>
      </c>
      <c r="G136" s="67">
        <v>802</v>
      </c>
      <c r="H136" s="67">
        <v>743.73858211366053</v>
      </c>
      <c r="I136" s="67">
        <v>904.179807423292</v>
      </c>
      <c r="J136" s="67">
        <v>816</v>
      </c>
      <c r="K136" s="67">
        <v>742</v>
      </c>
      <c r="L136" s="67">
        <v>991</v>
      </c>
      <c r="M136" s="67">
        <v>976</v>
      </c>
      <c r="N136" s="67">
        <v>866</v>
      </c>
      <c r="O136" s="67">
        <v>1230</v>
      </c>
      <c r="P136" s="67">
        <v>1111</v>
      </c>
      <c r="Q136" s="67">
        <v>995</v>
      </c>
      <c r="R136" s="67">
        <v>1484</v>
      </c>
      <c r="S136" s="67">
        <v>1139</v>
      </c>
      <c r="T136" s="67">
        <v>749</v>
      </c>
      <c r="U136" s="67">
        <v>1469</v>
      </c>
      <c r="V136" s="67">
        <v>28</v>
      </c>
      <c r="W136" s="67">
        <v>-548</v>
      </c>
      <c r="X136" s="67">
        <v>386</v>
      </c>
      <c r="Y136" s="67" t="s">
        <v>423</v>
      </c>
    </row>
    <row r="137" spans="1:25" x14ac:dyDescent="0.45">
      <c r="A137" s="66" t="s">
        <v>374</v>
      </c>
      <c r="B137" s="66" t="s">
        <v>60</v>
      </c>
      <c r="C137" s="66" t="s">
        <v>168</v>
      </c>
      <c r="D137" s="67">
        <v>732</v>
      </c>
      <c r="E137" s="67">
        <v>663.53688208082758</v>
      </c>
      <c r="F137" s="67">
        <v>893.06306822930924</v>
      </c>
      <c r="G137" s="67">
        <v>642</v>
      </c>
      <c r="H137" s="67">
        <v>584.31792322147783</v>
      </c>
      <c r="I137" s="67">
        <v>781.15312832841562</v>
      </c>
      <c r="J137" s="67">
        <v>749</v>
      </c>
      <c r="K137" s="67">
        <v>670</v>
      </c>
      <c r="L137" s="67">
        <v>905</v>
      </c>
      <c r="M137" s="67">
        <v>883</v>
      </c>
      <c r="N137" s="67">
        <v>713</v>
      </c>
      <c r="O137" s="67">
        <v>1215</v>
      </c>
      <c r="P137" s="67">
        <v>936</v>
      </c>
      <c r="Q137" s="67">
        <v>736</v>
      </c>
      <c r="R137" s="67">
        <v>1310</v>
      </c>
      <c r="S137" s="67">
        <v>825</v>
      </c>
      <c r="T137" s="67">
        <v>702</v>
      </c>
      <c r="U137" s="67">
        <v>1033</v>
      </c>
      <c r="V137" s="67">
        <v>-111</v>
      </c>
      <c r="W137" s="67">
        <v>-465</v>
      </c>
      <c r="X137" s="67">
        <v>229</v>
      </c>
      <c r="Y137" s="67" t="s">
        <v>423</v>
      </c>
    </row>
    <row r="138" spans="1:25" x14ac:dyDescent="0.45">
      <c r="A138" s="66" t="s">
        <v>376</v>
      </c>
      <c r="B138" s="66" t="s">
        <v>60</v>
      </c>
      <c r="C138" s="66" t="s">
        <v>176</v>
      </c>
      <c r="D138" s="67">
        <v>2779</v>
      </c>
      <c r="E138" s="67">
        <v>2571.3396221998419</v>
      </c>
      <c r="F138" s="67">
        <v>3147.5901854974063</v>
      </c>
      <c r="G138" s="67">
        <v>2864.2990306182983</v>
      </c>
      <c r="H138" s="67">
        <v>1930.515115406226</v>
      </c>
      <c r="I138" s="67">
        <v>3823.8594611381322</v>
      </c>
      <c r="J138" s="67">
        <v>3164</v>
      </c>
      <c r="K138" s="67">
        <v>2240</v>
      </c>
      <c r="L138" s="67">
        <v>4118</v>
      </c>
      <c r="M138" s="67">
        <v>3401</v>
      </c>
      <c r="N138" s="67">
        <v>2606</v>
      </c>
      <c r="O138" s="67">
        <v>4218</v>
      </c>
      <c r="P138" s="67">
        <v>2679</v>
      </c>
      <c r="Q138" s="67">
        <v>2506</v>
      </c>
      <c r="R138" s="67">
        <v>2965</v>
      </c>
      <c r="S138" s="67">
        <v>3175</v>
      </c>
      <c r="T138" s="67">
        <v>2197</v>
      </c>
      <c r="U138" s="67">
        <v>4127</v>
      </c>
      <c r="V138" s="67">
        <v>496</v>
      </c>
      <c r="W138" s="67">
        <v>-605</v>
      </c>
      <c r="X138" s="67">
        <v>1471</v>
      </c>
      <c r="Y138" s="67" t="s">
        <v>423</v>
      </c>
    </row>
    <row r="139" spans="1:25" x14ac:dyDescent="0.45">
      <c r="A139" s="66" t="s">
        <v>377</v>
      </c>
      <c r="B139" s="66" t="s">
        <v>60</v>
      </c>
      <c r="C139" s="66" t="s">
        <v>179</v>
      </c>
      <c r="D139" s="67">
        <v>2057</v>
      </c>
      <c r="E139" s="67">
        <v>1965.7842315632872</v>
      </c>
      <c r="F139" s="67">
        <v>2189.7834359927069</v>
      </c>
      <c r="G139" s="67">
        <v>2068</v>
      </c>
      <c r="H139" s="67">
        <v>1944.4086926550019</v>
      </c>
      <c r="I139" s="67">
        <v>2267.6973038317005</v>
      </c>
      <c r="J139" s="67">
        <v>2351</v>
      </c>
      <c r="K139" s="67">
        <v>2097</v>
      </c>
      <c r="L139" s="67">
        <v>2998</v>
      </c>
      <c r="M139" s="67">
        <v>2450</v>
      </c>
      <c r="N139" s="67">
        <v>2204</v>
      </c>
      <c r="O139" s="67">
        <v>2694</v>
      </c>
      <c r="P139" s="67">
        <v>2510</v>
      </c>
      <c r="Q139" s="67">
        <v>2258</v>
      </c>
      <c r="R139" s="67">
        <v>2991</v>
      </c>
      <c r="S139" s="67">
        <v>2321</v>
      </c>
      <c r="T139" s="67">
        <v>1996</v>
      </c>
      <c r="U139" s="67">
        <v>2604</v>
      </c>
      <c r="V139" s="67">
        <v>-189</v>
      </c>
      <c r="W139" s="67">
        <v>-768</v>
      </c>
      <c r="X139" s="67">
        <v>191</v>
      </c>
      <c r="Y139" s="67" t="s">
        <v>423</v>
      </c>
    </row>
    <row r="140" spans="1:25" x14ac:dyDescent="0.45">
      <c r="A140" s="66" t="s">
        <v>378</v>
      </c>
      <c r="B140" s="66" t="s">
        <v>60</v>
      </c>
      <c r="C140" s="66" t="s">
        <v>186</v>
      </c>
      <c r="D140" s="67">
        <v>910.50403102668508</v>
      </c>
      <c r="E140" s="67">
        <v>720.06388846728407</v>
      </c>
      <c r="F140" s="67">
        <v>1079.9070279164278</v>
      </c>
      <c r="G140" s="67">
        <v>684.7748585117514</v>
      </c>
      <c r="H140" s="67">
        <v>521</v>
      </c>
      <c r="I140" s="67">
        <v>864.08086521921268</v>
      </c>
      <c r="J140" s="67">
        <v>820</v>
      </c>
      <c r="K140" s="67">
        <v>712</v>
      </c>
      <c r="L140" s="67">
        <v>1058</v>
      </c>
      <c r="M140" s="67">
        <v>840</v>
      </c>
      <c r="N140" s="67">
        <v>692</v>
      </c>
      <c r="O140" s="67">
        <v>996</v>
      </c>
      <c r="P140" s="67">
        <v>765</v>
      </c>
      <c r="Q140" s="67">
        <v>691</v>
      </c>
      <c r="R140" s="67">
        <v>1002</v>
      </c>
      <c r="S140" s="67">
        <v>899</v>
      </c>
      <c r="T140" s="67">
        <v>693</v>
      </c>
      <c r="U140" s="67">
        <v>1103</v>
      </c>
      <c r="V140" s="67">
        <v>134</v>
      </c>
      <c r="W140" s="67">
        <v>-162</v>
      </c>
      <c r="X140" s="67">
        <v>322</v>
      </c>
      <c r="Y140" s="67" t="s">
        <v>423</v>
      </c>
    </row>
    <row r="141" spans="1:25" x14ac:dyDescent="0.45">
      <c r="A141" s="66" t="s">
        <v>379</v>
      </c>
      <c r="B141" s="66" t="s">
        <v>60</v>
      </c>
      <c r="C141" s="66" t="s">
        <v>192</v>
      </c>
      <c r="D141" s="67">
        <v>1888.5047046880165</v>
      </c>
      <c r="E141" s="67">
        <v>1588.4154279769909</v>
      </c>
      <c r="F141" s="67">
        <v>2167.951742579964</v>
      </c>
      <c r="G141" s="67">
        <v>2027.3672363943351</v>
      </c>
      <c r="H141" s="67">
        <v>1740.8043103864861</v>
      </c>
      <c r="I141" s="67">
        <v>2324.1830505292896</v>
      </c>
      <c r="J141" s="67">
        <v>1688</v>
      </c>
      <c r="K141" s="67">
        <v>1405</v>
      </c>
      <c r="L141" s="67">
        <v>1979</v>
      </c>
      <c r="M141" s="67">
        <v>1741</v>
      </c>
      <c r="N141" s="67">
        <v>1577</v>
      </c>
      <c r="O141" s="67">
        <v>1999</v>
      </c>
      <c r="P141" s="67">
        <v>1627</v>
      </c>
      <c r="Q141" s="67">
        <v>1491</v>
      </c>
      <c r="R141" s="67">
        <v>1879</v>
      </c>
      <c r="S141" s="67">
        <v>1741</v>
      </c>
      <c r="T141" s="67">
        <v>1596</v>
      </c>
      <c r="U141" s="67">
        <v>2051</v>
      </c>
      <c r="V141" s="67">
        <v>114</v>
      </c>
      <c r="W141" s="67">
        <v>-171</v>
      </c>
      <c r="X141" s="67">
        <v>441</v>
      </c>
      <c r="Y141" s="67" t="s">
        <v>423</v>
      </c>
    </row>
    <row r="142" spans="1:25" x14ac:dyDescent="0.45">
      <c r="A142" s="66" t="s">
        <v>381</v>
      </c>
      <c r="B142" s="66" t="s">
        <v>60</v>
      </c>
      <c r="C142" s="66" t="s">
        <v>196</v>
      </c>
      <c r="D142" s="67">
        <v>2044</v>
      </c>
      <c r="E142" s="67">
        <v>1827.2674049252678</v>
      </c>
      <c r="F142" s="67">
        <v>2457.4416599041247</v>
      </c>
      <c r="G142" s="67">
        <v>1710</v>
      </c>
      <c r="H142" s="67">
        <v>1523.1987456376951</v>
      </c>
      <c r="I142" s="67">
        <v>1995.7016521159785</v>
      </c>
      <c r="J142" s="67">
        <v>1866</v>
      </c>
      <c r="K142" s="67">
        <v>1662</v>
      </c>
      <c r="L142" s="67">
        <v>2221</v>
      </c>
      <c r="M142" s="67">
        <v>2000</v>
      </c>
      <c r="N142" s="67">
        <v>1490</v>
      </c>
      <c r="O142" s="67">
        <v>2482</v>
      </c>
      <c r="P142" s="67">
        <v>2085</v>
      </c>
      <c r="Q142" s="67">
        <v>1766</v>
      </c>
      <c r="R142" s="67">
        <v>2552</v>
      </c>
      <c r="S142" s="67">
        <v>1791</v>
      </c>
      <c r="T142" s="67">
        <v>1549</v>
      </c>
      <c r="U142" s="67">
        <v>2295</v>
      </c>
      <c r="V142" s="67">
        <v>-294</v>
      </c>
      <c r="W142" s="67">
        <v>-812</v>
      </c>
      <c r="X142" s="67">
        <v>270</v>
      </c>
      <c r="Y142" s="67" t="s">
        <v>423</v>
      </c>
    </row>
    <row r="143" spans="1:25" x14ac:dyDescent="0.45">
      <c r="A143" s="66" t="s">
        <v>382</v>
      </c>
      <c r="B143" s="66" t="s">
        <v>60</v>
      </c>
      <c r="C143" s="66" t="s">
        <v>205</v>
      </c>
      <c r="D143" s="67">
        <v>2012</v>
      </c>
      <c r="E143" s="67">
        <v>1828.5491456757852</v>
      </c>
      <c r="F143" s="67">
        <v>2341.8400896995281</v>
      </c>
      <c r="G143" s="67">
        <v>1986.9954704265954</v>
      </c>
      <c r="H143" s="67">
        <v>1698.1661903016832</v>
      </c>
      <c r="I143" s="67">
        <v>2253.7067698293313</v>
      </c>
      <c r="J143" s="67">
        <v>1823</v>
      </c>
      <c r="K143" s="67">
        <v>1552</v>
      </c>
      <c r="L143" s="67">
        <v>2099</v>
      </c>
      <c r="M143" s="67">
        <v>1853</v>
      </c>
      <c r="N143" s="67">
        <v>1605</v>
      </c>
      <c r="O143" s="67">
        <v>2112</v>
      </c>
      <c r="P143" s="67">
        <v>1904</v>
      </c>
      <c r="Q143" s="67">
        <v>1708</v>
      </c>
      <c r="R143" s="67">
        <v>2247</v>
      </c>
      <c r="S143" s="67">
        <v>1832</v>
      </c>
      <c r="T143" s="67">
        <v>1537</v>
      </c>
      <c r="U143" s="67">
        <v>2132</v>
      </c>
      <c r="V143" s="67">
        <v>-72</v>
      </c>
      <c r="W143" s="67">
        <v>-527</v>
      </c>
      <c r="X143" s="67">
        <v>298</v>
      </c>
      <c r="Y143" s="67" t="s">
        <v>423</v>
      </c>
    </row>
    <row r="144" spans="1:25" x14ac:dyDescent="0.45">
      <c r="A144" s="66" t="s">
        <v>383</v>
      </c>
      <c r="B144" s="66" t="s">
        <v>60</v>
      </c>
      <c r="C144" s="66" t="s">
        <v>206</v>
      </c>
      <c r="D144" s="67">
        <v>2288.4820472799634</v>
      </c>
      <c r="E144" s="67">
        <v>1686.7401801406922</v>
      </c>
      <c r="F144" s="67">
        <v>2878.256941376731</v>
      </c>
      <c r="G144" s="67">
        <v>2428</v>
      </c>
      <c r="H144" s="67">
        <v>2135.0534595435843</v>
      </c>
      <c r="I144" s="67">
        <v>3072.292361714437</v>
      </c>
      <c r="J144" s="67">
        <v>2435</v>
      </c>
      <c r="K144" s="67">
        <v>1825</v>
      </c>
      <c r="L144" s="67">
        <v>3042</v>
      </c>
      <c r="M144" s="67">
        <v>2474</v>
      </c>
      <c r="N144" s="67">
        <v>1926</v>
      </c>
      <c r="O144" s="67">
        <v>2977</v>
      </c>
      <c r="P144" s="67">
        <v>2382</v>
      </c>
      <c r="Q144" s="67">
        <v>1752</v>
      </c>
      <c r="R144" s="67">
        <v>2996</v>
      </c>
      <c r="S144" s="67">
        <v>2118</v>
      </c>
      <c r="T144" s="67">
        <v>1924</v>
      </c>
      <c r="U144" s="67">
        <v>2516</v>
      </c>
      <c r="V144" s="67">
        <v>-264</v>
      </c>
      <c r="W144" s="67">
        <v>-822</v>
      </c>
      <c r="X144" s="67">
        <v>853</v>
      </c>
      <c r="Y144" s="67" t="s">
        <v>423</v>
      </c>
    </row>
    <row r="145" spans="1:25" x14ac:dyDescent="0.45">
      <c r="A145" s="66" t="s">
        <v>385</v>
      </c>
      <c r="B145" s="66" t="s">
        <v>52</v>
      </c>
      <c r="C145" s="66" t="s">
        <v>51</v>
      </c>
      <c r="D145" s="67">
        <v>1391</v>
      </c>
      <c r="E145" s="67">
        <v>1263.6231620307419</v>
      </c>
      <c r="F145" s="67">
        <v>1604.4681216252334</v>
      </c>
      <c r="G145" s="67">
        <v>1603</v>
      </c>
      <c r="H145" s="67">
        <v>1441.1447867862594</v>
      </c>
      <c r="I145" s="67">
        <v>1866.2187762613387</v>
      </c>
      <c r="J145" s="67">
        <v>1536</v>
      </c>
      <c r="K145" s="67">
        <v>1404</v>
      </c>
      <c r="L145" s="67">
        <v>1874</v>
      </c>
      <c r="M145" s="67">
        <v>1488</v>
      </c>
      <c r="N145" s="67">
        <v>1260</v>
      </c>
      <c r="O145" s="67">
        <v>1720</v>
      </c>
      <c r="P145" s="67">
        <v>1534</v>
      </c>
      <c r="Q145" s="67">
        <v>1355</v>
      </c>
      <c r="R145" s="67">
        <v>1930</v>
      </c>
      <c r="S145" s="67">
        <v>1656</v>
      </c>
      <c r="T145" s="67">
        <v>1452</v>
      </c>
      <c r="U145" s="67">
        <v>2036</v>
      </c>
      <c r="V145" s="67">
        <v>122</v>
      </c>
      <c r="W145" s="67">
        <v>-303</v>
      </c>
      <c r="X145" s="67">
        <v>519</v>
      </c>
      <c r="Y145" s="67" t="s">
        <v>423</v>
      </c>
    </row>
    <row r="146" spans="1:25" x14ac:dyDescent="0.45">
      <c r="A146" s="66" t="s">
        <v>387</v>
      </c>
      <c r="B146" s="66" t="s">
        <v>52</v>
      </c>
      <c r="C146" s="66" t="s">
        <v>68</v>
      </c>
      <c r="D146" s="67">
        <v>4250.9686640293039</v>
      </c>
      <c r="E146" s="67">
        <v>3655.9467676438335</v>
      </c>
      <c r="F146" s="67">
        <v>4783.8454548541413</v>
      </c>
      <c r="G146" s="67">
        <v>4215.4331923441787</v>
      </c>
      <c r="H146" s="67">
        <v>3656.6603712970227</v>
      </c>
      <c r="I146" s="67">
        <v>4768.7669158153403</v>
      </c>
      <c r="J146" s="67">
        <v>3698</v>
      </c>
      <c r="K146" s="67">
        <v>3086</v>
      </c>
      <c r="L146" s="67">
        <v>4276</v>
      </c>
      <c r="M146" s="67">
        <v>4049</v>
      </c>
      <c r="N146" s="67">
        <v>3538</v>
      </c>
      <c r="O146" s="67">
        <v>4536</v>
      </c>
      <c r="P146" s="67">
        <v>4104</v>
      </c>
      <c r="Q146" s="67">
        <v>3512</v>
      </c>
      <c r="R146" s="67">
        <v>4698</v>
      </c>
      <c r="S146" s="67">
        <v>3954</v>
      </c>
      <c r="T146" s="67">
        <v>3329</v>
      </c>
      <c r="U146" s="67">
        <v>4581</v>
      </c>
      <c r="V146" s="67">
        <v>-150</v>
      </c>
      <c r="W146" s="67">
        <v>-1059</v>
      </c>
      <c r="X146" s="67">
        <v>697</v>
      </c>
      <c r="Y146" s="67" t="s">
        <v>423</v>
      </c>
    </row>
    <row r="147" spans="1:25" x14ac:dyDescent="0.45">
      <c r="A147" s="66" t="s">
        <v>388</v>
      </c>
      <c r="B147" s="66" t="s">
        <v>52</v>
      </c>
      <c r="C147" s="66" t="s">
        <v>75</v>
      </c>
      <c r="D147" s="67">
        <v>1043</v>
      </c>
      <c r="E147" s="67">
        <v>980.16461204979748</v>
      </c>
      <c r="F147" s="67">
        <v>1194.2213690109922</v>
      </c>
      <c r="G147" s="67">
        <v>1038</v>
      </c>
      <c r="H147" s="67">
        <v>959.77193220110814</v>
      </c>
      <c r="I147" s="67">
        <v>1160.1037205725174</v>
      </c>
      <c r="J147" s="67">
        <v>986</v>
      </c>
      <c r="K147" s="67">
        <v>918</v>
      </c>
      <c r="L147" s="67">
        <v>1133</v>
      </c>
      <c r="M147" s="67">
        <v>1271</v>
      </c>
      <c r="N147" s="67">
        <v>1092</v>
      </c>
      <c r="O147" s="67">
        <v>1537</v>
      </c>
      <c r="P147" s="67">
        <v>1352</v>
      </c>
      <c r="Q147" s="67">
        <v>1181</v>
      </c>
      <c r="R147" s="67">
        <v>1710</v>
      </c>
      <c r="S147" s="67">
        <v>1203</v>
      </c>
      <c r="T147" s="67">
        <v>966</v>
      </c>
      <c r="U147" s="67">
        <v>1448</v>
      </c>
      <c r="V147" s="67">
        <v>-149</v>
      </c>
      <c r="W147" s="67">
        <v>-603</v>
      </c>
      <c r="X147" s="67">
        <v>162</v>
      </c>
      <c r="Y147" s="67" t="s">
        <v>423</v>
      </c>
    </row>
    <row r="148" spans="1:25" x14ac:dyDescent="0.45">
      <c r="A148" s="66" t="s">
        <v>389</v>
      </c>
      <c r="B148" s="66" t="s">
        <v>52</v>
      </c>
      <c r="C148" s="66" t="s">
        <v>92</v>
      </c>
      <c r="D148" s="67">
        <v>2271</v>
      </c>
      <c r="E148" s="67">
        <v>2160.0222836733346</v>
      </c>
      <c r="F148" s="67">
        <v>2466.8655523088328</v>
      </c>
      <c r="G148" s="67">
        <v>2150</v>
      </c>
      <c r="H148" s="67">
        <v>2040.0651751103994</v>
      </c>
      <c r="I148" s="67">
        <v>2342.873776876193</v>
      </c>
      <c r="J148" s="67">
        <v>2298</v>
      </c>
      <c r="K148" s="67">
        <v>1965</v>
      </c>
      <c r="L148" s="67">
        <v>2622</v>
      </c>
      <c r="M148" s="67">
        <v>2168</v>
      </c>
      <c r="N148" s="67">
        <v>1862</v>
      </c>
      <c r="O148" s="67">
        <v>2454</v>
      </c>
      <c r="P148" s="67">
        <v>2116</v>
      </c>
      <c r="Q148" s="67">
        <v>1777</v>
      </c>
      <c r="R148" s="67">
        <v>2479</v>
      </c>
      <c r="S148" s="67">
        <v>2037</v>
      </c>
      <c r="T148" s="67">
        <v>1889</v>
      </c>
      <c r="U148" s="67">
        <v>2274</v>
      </c>
      <c r="V148" s="67">
        <v>-79</v>
      </c>
      <c r="W148" s="67">
        <v>-457</v>
      </c>
      <c r="X148" s="67">
        <v>341</v>
      </c>
      <c r="Y148" s="67" t="s">
        <v>423</v>
      </c>
    </row>
    <row r="149" spans="1:25" x14ac:dyDescent="0.45">
      <c r="A149" s="66" t="s">
        <v>391</v>
      </c>
      <c r="B149" s="66" t="s">
        <v>52</v>
      </c>
      <c r="C149" s="66" t="s">
        <v>96</v>
      </c>
      <c r="D149" s="67">
        <v>1026</v>
      </c>
      <c r="E149" s="67">
        <v>903.08776617537376</v>
      </c>
      <c r="F149" s="67">
        <v>1272.1701301733467</v>
      </c>
      <c r="G149" s="67">
        <v>1012</v>
      </c>
      <c r="H149" s="67">
        <v>871.21858393112041</v>
      </c>
      <c r="I149" s="67">
        <v>1457.6985534924102</v>
      </c>
      <c r="J149" s="67">
        <v>1053</v>
      </c>
      <c r="K149" s="67">
        <v>702</v>
      </c>
      <c r="L149" s="67">
        <v>1414</v>
      </c>
      <c r="M149" s="67">
        <v>836</v>
      </c>
      <c r="N149" s="67">
        <v>747</v>
      </c>
      <c r="O149" s="67">
        <v>975</v>
      </c>
      <c r="P149" s="67">
        <v>859</v>
      </c>
      <c r="Q149" s="67">
        <v>751</v>
      </c>
      <c r="R149" s="67">
        <v>1027</v>
      </c>
      <c r="S149" s="67">
        <v>996</v>
      </c>
      <c r="T149" s="67">
        <v>599</v>
      </c>
      <c r="U149" s="67">
        <v>1355</v>
      </c>
      <c r="V149" s="67">
        <v>137</v>
      </c>
      <c r="W149" s="67">
        <v>-266</v>
      </c>
      <c r="X149" s="67">
        <v>512</v>
      </c>
      <c r="Y149" s="67" t="s">
        <v>423</v>
      </c>
    </row>
    <row r="150" spans="1:25" x14ac:dyDescent="0.45">
      <c r="A150" s="66" t="s">
        <v>392</v>
      </c>
      <c r="B150" s="66" t="s">
        <v>52</v>
      </c>
      <c r="C150" s="66" t="s">
        <v>119</v>
      </c>
      <c r="D150" s="67">
        <v>2909</v>
      </c>
      <c r="E150" s="67">
        <v>2757.7205665355518</v>
      </c>
      <c r="F150" s="67">
        <v>3167.9356927884101</v>
      </c>
      <c r="G150" s="67">
        <v>2922.2779093232302</v>
      </c>
      <c r="H150" s="67">
        <v>2624.8688976852773</v>
      </c>
      <c r="I150" s="67">
        <v>3202.8200005451781</v>
      </c>
      <c r="J150" s="67">
        <v>3661</v>
      </c>
      <c r="K150" s="67">
        <v>3253</v>
      </c>
      <c r="L150" s="67">
        <v>4081</v>
      </c>
      <c r="M150" s="67">
        <v>3303</v>
      </c>
      <c r="N150" s="67">
        <v>2966</v>
      </c>
      <c r="O150" s="67">
        <v>3647</v>
      </c>
      <c r="P150" s="67">
        <v>2855</v>
      </c>
      <c r="Q150" s="67">
        <v>2499</v>
      </c>
      <c r="R150" s="67">
        <v>3186</v>
      </c>
      <c r="S150" s="67">
        <v>2828</v>
      </c>
      <c r="T150" s="67">
        <v>2489</v>
      </c>
      <c r="U150" s="67">
        <v>3202</v>
      </c>
      <c r="V150" s="67">
        <v>-27</v>
      </c>
      <c r="W150" s="67">
        <v>-515</v>
      </c>
      <c r="X150" s="67">
        <v>427</v>
      </c>
      <c r="Y150" s="67" t="s">
        <v>423</v>
      </c>
    </row>
    <row r="151" spans="1:25" x14ac:dyDescent="0.45">
      <c r="A151" s="66" t="s">
        <v>393</v>
      </c>
      <c r="B151" s="66" t="s">
        <v>52</v>
      </c>
      <c r="C151" s="66" t="s">
        <v>121</v>
      </c>
      <c r="D151" s="67">
        <v>2288.0788435629097</v>
      </c>
      <c r="E151" s="67">
        <v>1847.8145024827354</v>
      </c>
      <c r="F151" s="67">
        <v>2714.5019137537606</v>
      </c>
      <c r="G151" s="67">
        <v>2260.637245073739</v>
      </c>
      <c r="H151" s="67">
        <v>1788.4342262769401</v>
      </c>
      <c r="I151" s="67">
        <v>2680.5196087648146</v>
      </c>
      <c r="J151" s="67">
        <v>2127</v>
      </c>
      <c r="K151" s="67">
        <v>1944</v>
      </c>
      <c r="L151" s="67">
        <v>2582</v>
      </c>
      <c r="M151" s="67">
        <v>2218</v>
      </c>
      <c r="N151" s="67">
        <v>1818</v>
      </c>
      <c r="O151" s="67">
        <v>2618</v>
      </c>
      <c r="P151" s="67">
        <v>2338</v>
      </c>
      <c r="Q151" s="67">
        <v>1875</v>
      </c>
      <c r="R151" s="67">
        <v>2820</v>
      </c>
      <c r="S151" s="67">
        <v>2259</v>
      </c>
      <c r="T151" s="67">
        <v>1811</v>
      </c>
      <c r="U151" s="67">
        <v>2766</v>
      </c>
      <c r="V151" s="67">
        <v>-79</v>
      </c>
      <c r="W151" s="67">
        <v>-800</v>
      </c>
      <c r="X151" s="67">
        <v>599</v>
      </c>
      <c r="Y151" s="67" t="s">
        <v>423</v>
      </c>
    </row>
    <row r="152" spans="1:25" x14ac:dyDescent="0.45">
      <c r="A152" s="66" t="s">
        <v>394</v>
      </c>
      <c r="B152" s="66" t="s">
        <v>52</v>
      </c>
      <c r="C152" s="66" t="s">
        <v>125</v>
      </c>
      <c r="D152" s="67">
        <v>4644.4647585696403</v>
      </c>
      <c r="E152" s="67">
        <v>3694.0836133682478</v>
      </c>
      <c r="F152" s="67">
        <v>5563.7372196285633</v>
      </c>
      <c r="G152" s="67">
        <v>4898.169060797868</v>
      </c>
      <c r="H152" s="67">
        <v>4075.5774367536892</v>
      </c>
      <c r="I152" s="67">
        <v>5782.1438203250264</v>
      </c>
      <c r="J152" s="67">
        <v>4134</v>
      </c>
      <c r="K152" s="67">
        <v>3220</v>
      </c>
      <c r="L152" s="67">
        <v>4976</v>
      </c>
      <c r="M152" s="67">
        <v>4819</v>
      </c>
      <c r="N152" s="67">
        <v>4088</v>
      </c>
      <c r="O152" s="67">
        <v>5540</v>
      </c>
      <c r="P152" s="67">
        <v>4739</v>
      </c>
      <c r="Q152" s="67">
        <v>3888</v>
      </c>
      <c r="R152" s="67">
        <v>5655</v>
      </c>
      <c r="S152" s="67">
        <v>4569</v>
      </c>
      <c r="T152" s="67">
        <v>3570</v>
      </c>
      <c r="U152" s="67">
        <v>5570</v>
      </c>
      <c r="V152" s="67">
        <v>-170</v>
      </c>
      <c r="W152" s="67">
        <v>-1534</v>
      </c>
      <c r="X152" s="67">
        <v>1168</v>
      </c>
      <c r="Y152" s="67" t="s">
        <v>423</v>
      </c>
    </row>
    <row r="153" spans="1:25" x14ac:dyDescent="0.45">
      <c r="A153" s="66" t="s">
        <v>395</v>
      </c>
      <c r="B153" s="66" t="s">
        <v>52</v>
      </c>
      <c r="C153" s="66" t="s">
        <v>140</v>
      </c>
      <c r="D153" s="67">
        <v>1227</v>
      </c>
      <c r="E153" s="67">
        <v>1165.4266246253171</v>
      </c>
      <c r="F153" s="67">
        <v>1366.971881379229</v>
      </c>
      <c r="G153" s="67">
        <v>1442.4095327749008</v>
      </c>
      <c r="H153" s="67">
        <v>1277.7166138709144</v>
      </c>
      <c r="I153" s="67">
        <v>1617.2928247612736</v>
      </c>
      <c r="J153" s="67">
        <v>1326</v>
      </c>
      <c r="K153" s="67">
        <v>1225</v>
      </c>
      <c r="L153" s="67">
        <v>1527</v>
      </c>
      <c r="M153" s="67">
        <v>1491</v>
      </c>
      <c r="N153" s="67">
        <v>1326</v>
      </c>
      <c r="O153" s="67">
        <v>1805</v>
      </c>
      <c r="P153" s="67">
        <v>1300</v>
      </c>
      <c r="Q153" s="67">
        <v>1114</v>
      </c>
      <c r="R153" s="67">
        <v>1482</v>
      </c>
      <c r="S153" s="67">
        <v>1265</v>
      </c>
      <c r="T153" s="67">
        <v>1164</v>
      </c>
      <c r="U153" s="67">
        <v>1513</v>
      </c>
      <c r="V153" s="67">
        <v>-35</v>
      </c>
      <c r="W153" s="67">
        <v>-252</v>
      </c>
      <c r="X153" s="67">
        <v>311</v>
      </c>
      <c r="Y153" s="67" t="s">
        <v>423</v>
      </c>
    </row>
    <row r="154" spans="1:25" x14ac:dyDescent="0.45">
      <c r="A154" s="66" t="s">
        <v>396</v>
      </c>
      <c r="B154" s="66" t="s">
        <v>52</v>
      </c>
      <c r="C154" s="66" t="s">
        <v>141</v>
      </c>
      <c r="D154" s="67">
        <v>947</v>
      </c>
      <c r="E154" s="67">
        <v>895.85679300793788</v>
      </c>
      <c r="F154" s="67">
        <v>1062.8675960998705</v>
      </c>
      <c r="G154" s="67">
        <v>1084.8712903010223</v>
      </c>
      <c r="H154" s="67">
        <v>915.94221390053315</v>
      </c>
      <c r="I154" s="67">
        <v>1264.1016680941154</v>
      </c>
      <c r="J154" s="67">
        <v>1045</v>
      </c>
      <c r="K154" s="67">
        <v>939</v>
      </c>
      <c r="L154" s="67">
        <v>1394</v>
      </c>
      <c r="M154" s="67">
        <v>1161</v>
      </c>
      <c r="N154" s="67">
        <v>949</v>
      </c>
      <c r="O154" s="67">
        <v>2214</v>
      </c>
      <c r="P154" s="67">
        <v>1166</v>
      </c>
      <c r="Q154" s="67">
        <v>979</v>
      </c>
      <c r="R154" s="67">
        <v>1340</v>
      </c>
      <c r="S154" s="67">
        <v>1174</v>
      </c>
      <c r="T154" s="67">
        <v>1017</v>
      </c>
      <c r="U154" s="67">
        <v>1485</v>
      </c>
      <c r="V154" s="67">
        <v>8</v>
      </c>
      <c r="W154" s="67">
        <v>-229</v>
      </c>
      <c r="X154" s="67">
        <v>387</v>
      </c>
      <c r="Y154" s="67" t="s">
        <v>423</v>
      </c>
    </row>
    <row r="155" spans="1:25" x14ac:dyDescent="0.45">
      <c r="A155" s="66" t="s">
        <v>398</v>
      </c>
      <c r="B155" s="66" t="s">
        <v>52</v>
      </c>
      <c r="C155" s="66" t="s">
        <v>144</v>
      </c>
      <c r="D155" s="67">
        <v>1718</v>
      </c>
      <c r="E155" s="67">
        <v>1602.9797785716644</v>
      </c>
      <c r="F155" s="67">
        <v>1886.5445024645333</v>
      </c>
      <c r="G155" s="67">
        <v>1839.9562950357524</v>
      </c>
      <c r="H155" s="67">
        <v>1214.0725359666267</v>
      </c>
      <c r="I155" s="67">
        <v>2454.8365869310755</v>
      </c>
      <c r="J155" s="67">
        <v>1743</v>
      </c>
      <c r="K155" s="67">
        <v>1557</v>
      </c>
      <c r="L155" s="67">
        <v>2097</v>
      </c>
      <c r="M155" s="67">
        <v>1934</v>
      </c>
      <c r="N155" s="67">
        <v>1378</v>
      </c>
      <c r="O155" s="67">
        <v>2460</v>
      </c>
      <c r="P155" s="67">
        <v>1798</v>
      </c>
      <c r="Q155" s="67">
        <v>1622</v>
      </c>
      <c r="R155" s="67">
        <v>2178</v>
      </c>
      <c r="S155" s="67">
        <v>1587</v>
      </c>
      <c r="T155" s="67">
        <v>1307</v>
      </c>
      <c r="U155" s="67">
        <v>3114</v>
      </c>
      <c r="V155" s="67">
        <v>-211</v>
      </c>
      <c r="W155" s="67">
        <v>-718</v>
      </c>
      <c r="X155" s="67">
        <v>1353</v>
      </c>
      <c r="Y155" s="67" t="s">
        <v>423</v>
      </c>
    </row>
    <row r="156" spans="1:25" x14ac:dyDescent="0.45">
      <c r="A156" s="66" t="s">
        <v>399</v>
      </c>
      <c r="B156" s="66" t="s">
        <v>52</v>
      </c>
      <c r="C156" s="66" t="s">
        <v>160</v>
      </c>
      <c r="D156" s="67">
        <v>1677</v>
      </c>
      <c r="E156" s="67">
        <v>1540.5040476887941</v>
      </c>
      <c r="F156" s="67">
        <v>2084.7639365023397</v>
      </c>
      <c r="G156" s="67">
        <v>1532</v>
      </c>
      <c r="H156" s="67">
        <v>1424.7071376863537</v>
      </c>
      <c r="I156" s="67">
        <v>1866.539109472569</v>
      </c>
      <c r="J156" s="67">
        <v>1619</v>
      </c>
      <c r="K156" s="67">
        <v>1491</v>
      </c>
      <c r="L156" s="67">
        <v>1809</v>
      </c>
      <c r="M156" s="67">
        <v>1806</v>
      </c>
      <c r="N156" s="67">
        <v>1587</v>
      </c>
      <c r="O156" s="67">
        <v>2384</v>
      </c>
      <c r="P156" s="67">
        <v>1614</v>
      </c>
      <c r="Q156" s="67">
        <v>1466</v>
      </c>
      <c r="R156" s="67">
        <v>1916</v>
      </c>
      <c r="S156" s="67">
        <v>1656</v>
      </c>
      <c r="T156" s="67">
        <v>1332</v>
      </c>
      <c r="U156" s="67">
        <v>1942</v>
      </c>
      <c r="V156" s="67">
        <v>42</v>
      </c>
      <c r="W156" s="67">
        <v>-412</v>
      </c>
      <c r="X156" s="67">
        <v>357</v>
      </c>
      <c r="Y156" s="67" t="s">
        <v>423</v>
      </c>
    </row>
    <row r="157" spans="1:25" x14ac:dyDescent="0.45">
      <c r="A157" s="66" t="s">
        <v>400</v>
      </c>
      <c r="B157" s="66" t="s">
        <v>52</v>
      </c>
      <c r="C157" s="66" t="s">
        <v>165</v>
      </c>
      <c r="D157" s="67">
        <v>3972</v>
      </c>
      <c r="E157" s="67">
        <v>3622.6219710748792</v>
      </c>
      <c r="F157" s="67">
        <v>4555.4805516137185</v>
      </c>
      <c r="G157" s="67">
        <v>3004.1163655785554</v>
      </c>
      <c r="H157" s="67">
        <v>2445</v>
      </c>
      <c r="I157" s="67">
        <v>3669.3237367635234</v>
      </c>
      <c r="J157" s="67">
        <v>3103</v>
      </c>
      <c r="K157" s="67">
        <v>2488</v>
      </c>
      <c r="L157" s="67">
        <v>3762</v>
      </c>
      <c r="M157" s="67">
        <v>3011</v>
      </c>
      <c r="N157" s="67">
        <v>2462</v>
      </c>
      <c r="O157" s="67">
        <v>3558</v>
      </c>
      <c r="P157" s="67">
        <v>3245</v>
      </c>
      <c r="Q157" s="67">
        <v>2553</v>
      </c>
      <c r="R157" s="67">
        <v>3861</v>
      </c>
      <c r="S157" s="67">
        <v>3382</v>
      </c>
      <c r="T157" s="67">
        <v>2586</v>
      </c>
      <c r="U157" s="67">
        <v>4045</v>
      </c>
      <c r="V157" s="67">
        <v>137</v>
      </c>
      <c r="W157" s="67">
        <v>-787</v>
      </c>
      <c r="X157" s="67">
        <v>1183</v>
      </c>
      <c r="Y157" s="67" t="s">
        <v>423</v>
      </c>
    </row>
    <row r="158" spans="1:25" x14ac:dyDescent="0.45">
      <c r="A158" s="66" t="s">
        <v>401</v>
      </c>
      <c r="B158" s="66" t="s">
        <v>52</v>
      </c>
      <c r="C158" s="66" t="s">
        <v>191</v>
      </c>
      <c r="D158" s="67">
        <v>2516.1811092995581</v>
      </c>
      <c r="E158" s="67">
        <v>2171.960150832937</v>
      </c>
      <c r="F158" s="67">
        <v>2840.7326152105079</v>
      </c>
      <c r="G158" s="67">
        <v>2469</v>
      </c>
      <c r="H158" s="67">
        <v>2250.0201396749285</v>
      </c>
      <c r="I158" s="67">
        <v>2909.0409654121822</v>
      </c>
      <c r="J158" s="67">
        <v>2297</v>
      </c>
      <c r="K158" s="67">
        <v>1953</v>
      </c>
      <c r="L158" s="67">
        <v>2695</v>
      </c>
      <c r="M158" s="67">
        <v>2471</v>
      </c>
      <c r="N158" s="67">
        <v>2282</v>
      </c>
      <c r="O158" s="67">
        <v>2852</v>
      </c>
      <c r="P158" s="67">
        <v>2343</v>
      </c>
      <c r="Q158" s="67">
        <v>2167</v>
      </c>
      <c r="R158" s="67">
        <v>2638</v>
      </c>
      <c r="S158" s="67">
        <v>2476</v>
      </c>
      <c r="T158" s="67">
        <v>2108</v>
      </c>
      <c r="U158" s="67">
        <v>2935</v>
      </c>
      <c r="V158" s="67">
        <v>133</v>
      </c>
      <c r="W158" s="67">
        <v>-394</v>
      </c>
      <c r="X158" s="67">
        <v>560</v>
      </c>
      <c r="Y158" s="67" t="s">
        <v>423</v>
      </c>
    </row>
    <row r="159" spans="1:25" x14ac:dyDescent="0.45">
      <c r="A159" s="66" t="s">
        <v>402</v>
      </c>
      <c r="B159" s="66" t="s">
        <v>52</v>
      </c>
      <c r="C159" s="66" t="s">
        <v>207</v>
      </c>
      <c r="D159" s="67">
        <v>884</v>
      </c>
      <c r="E159" s="67">
        <v>828.74937051640461</v>
      </c>
      <c r="F159" s="67">
        <v>1017.6017649059066</v>
      </c>
      <c r="G159" s="67">
        <v>840</v>
      </c>
      <c r="H159" s="67">
        <v>776.91756117560828</v>
      </c>
      <c r="I159" s="67">
        <v>968.60184144392281</v>
      </c>
      <c r="J159" s="67">
        <v>834</v>
      </c>
      <c r="K159" s="67">
        <v>774</v>
      </c>
      <c r="L159" s="67">
        <v>936</v>
      </c>
      <c r="M159" s="67">
        <v>796</v>
      </c>
      <c r="N159" s="67">
        <v>738</v>
      </c>
      <c r="O159" s="67">
        <v>894</v>
      </c>
      <c r="P159" s="67">
        <v>858</v>
      </c>
      <c r="Q159" s="67">
        <v>780</v>
      </c>
      <c r="R159" s="67">
        <v>1073</v>
      </c>
      <c r="S159" s="67">
        <v>687</v>
      </c>
      <c r="T159" s="67">
        <v>610</v>
      </c>
      <c r="U159" s="67">
        <v>907</v>
      </c>
      <c r="V159" s="67">
        <v>-171</v>
      </c>
      <c r="W159" s="67">
        <v>-391</v>
      </c>
      <c r="X159" s="67">
        <v>56</v>
      </c>
      <c r="Y159" s="67" t="s">
        <v>423</v>
      </c>
    </row>
    <row r="160" spans="1:25" x14ac:dyDescent="0.45">
      <c r="A160" s="106" t="s">
        <v>56</v>
      </c>
      <c r="B160" s="70" t="s">
        <v>56</v>
      </c>
      <c r="C160" s="70" t="s">
        <v>56</v>
      </c>
      <c r="D160" s="71">
        <v>20585.610446714771</v>
      </c>
      <c r="E160" s="71">
        <v>18570.52724887295</v>
      </c>
      <c r="F160" s="71">
        <v>22915.85418120446</v>
      </c>
      <c r="G160" s="71">
        <v>19263.192433867305</v>
      </c>
      <c r="H160" s="71">
        <v>17815.05282725755</v>
      </c>
      <c r="I160" s="71">
        <v>21344.851430722927</v>
      </c>
      <c r="J160" s="71">
        <v>20069</v>
      </c>
      <c r="K160" s="71">
        <v>19447</v>
      </c>
      <c r="L160" s="71">
        <v>21467</v>
      </c>
      <c r="M160" s="71">
        <v>21708</v>
      </c>
      <c r="N160" s="71">
        <v>20228</v>
      </c>
      <c r="O160" s="71">
        <v>23666</v>
      </c>
      <c r="P160" s="71">
        <v>21827</v>
      </c>
      <c r="Q160" s="71">
        <v>20086</v>
      </c>
      <c r="R160" s="71">
        <v>23861</v>
      </c>
      <c r="S160" s="71">
        <v>22308</v>
      </c>
      <c r="T160" s="71">
        <v>20099</v>
      </c>
      <c r="U160" s="71">
        <v>24963</v>
      </c>
      <c r="V160" s="71">
        <v>481</v>
      </c>
      <c r="W160" s="71">
        <v>-2557</v>
      </c>
      <c r="X160" s="71">
        <v>3552</v>
      </c>
      <c r="Y160" s="71" t="s">
        <v>423</v>
      </c>
    </row>
    <row r="161" spans="1:25" x14ac:dyDescent="0.45">
      <c r="A161" s="106" t="s">
        <v>89</v>
      </c>
      <c r="B161" s="70" t="s">
        <v>89</v>
      </c>
      <c r="C161" s="70" t="s">
        <v>89</v>
      </c>
      <c r="D161" s="71">
        <v>20756.484530206977</v>
      </c>
      <c r="E161" s="71">
        <v>19593.520683648934</v>
      </c>
      <c r="F161" s="71">
        <v>22060.024184490769</v>
      </c>
      <c r="G161" s="71">
        <v>21465.173736708031</v>
      </c>
      <c r="H161" s="71">
        <v>19749.184659109051</v>
      </c>
      <c r="I161" s="71">
        <v>23155.458167868968</v>
      </c>
      <c r="J161" s="71">
        <v>21182</v>
      </c>
      <c r="K161" s="71">
        <v>20024</v>
      </c>
      <c r="L161" s="71">
        <v>22779</v>
      </c>
      <c r="M161" s="71">
        <v>22159</v>
      </c>
      <c r="N161" s="71">
        <v>20842</v>
      </c>
      <c r="O161" s="71">
        <v>23906</v>
      </c>
      <c r="P161" s="71">
        <v>22163</v>
      </c>
      <c r="Q161" s="71">
        <v>20635</v>
      </c>
      <c r="R161" s="71">
        <v>24262</v>
      </c>
      <c r="S161" s="71">
        <v>21573</v>
      </c>
      <c r="T161" s="71">
        <v>20222</v>
      </c>
      <c r="U161" s="71">
        <v>23389</v>
      </c>
      <c r="V161" s="71">
        <v>-590</v>
      </c>
      <c r="W161" s="71">
        <v>-2904</v>
      </c>
      <c r="X161" s="71">
        <v>1681</v>
      </c>
      <c r="Y161" s="71" t="s">
        <v>423</v>
      </c>
    </row>
    <row r="162" spans="1:25" x14ac:dyDescent="0.45">
      <c r="A162" s="106" t="s">
        <v>49</v>
      </c>
      <c r="B162" s="70" t="s">
        <v>49</v>
      </c>
      <c r="C162" s="70" t="s">
        <v>49</v>
      </c>
      <c r="D162" s="71">
        <v>42587.992773339087</v>
      </c>
      <c r="E162" s="71">
        <v>41537.168195823346</v>
      </c>
      <c r="F162" s="71">
        <v>44635.227845932495</v>
      </c>
      <c r="G162" s="71">
        <v>43917.819912769803</v>
      </c>
      <c r="H162" s="71">
        <v>42928.045818879145</v>
      </c>
      <c r="I162" s="71">
        <v>46537.96430012436</v>
      </c>
      <c r="J162" s="71">
        <v>40293</v>
      </c>
      <c r="K162" s="71">
        <v>39332</v>
      </c>
      <c r="L162" s="71">
        <v>42949</v>
      </c>
      <c r="M162" s="71">
        <v>41431</v>
      </c>
      <c r="N162" s="71">
        <v>40337</v>
      </c>
      <c r="O162" s="71">
        <v>43633</v>
      </c>
      <c r="P162" s="71">
        <v>40750</v>
      </c>
      <c r="Q162" s="71">
        <v>39407</v>
      </c>
      <c r="R162" s="71">
        <v>42995</v>
      </c>
      <c r="S162" s="71">
        <v>43823</v>
      </c>
      <c r="T162" s="71">
        <v>42362</v>
      </c>
      <c r="U162" s="71">
        <v>47410</v>
      </c>
      <c r="V162" s="71">
        <v>3073</v>
      </c>
      <c r="W162" s="71">
        <v>767</v>
      </c>
      <c r="X162" s="71">
        <v>6592</v>
      </c>
      <c r="Y162" s="71" t="s">
        <v>427</v>
      </c>
    </row>
    <row r="163" spans="1:25" x14ac:dyDescent="0.45">
      <c r="A163" s="106" t="s">
        <v>83</v>
      </c>
      <c r="B163" s="70" t="s">
        <v>83</v>
      </c>
      <c r="C163" s="70" t="s">
        <v>83</v>
      </c>
      <c r="D163" s="71">
        <v>16454.800338884455</v>
      </c>
      <c r="E163" s="71">
        <v>16042.15217666149</v>
      </c>
      <c r="F163" s="71">
        <v>17400.396190614741</v>
      </c>
      <c r="G163" s="71">
        <v>15276.126505680628</v>
      </c>
      <c r="H163" s="71">
        <v>14868.402158671477</v>
      </c>
      <c r="I163" s="71">
        <v>16071.859520628504</v>
      </c>
      <c r="J163" s="71">
        <v>15629</v>
      </c>
      <c r="K163" s="71">
        <v>15157</v>
      </c>
      <c r="L163" s="71">
        <v>16559</v>
      </c>
      <c r="M163" s="71">
        <v>16713</v>
      </c>
      <c r="N163" s="71">
        <v>16011</v>
      </c>
      <c r="O163" s="71">
        <v>17827</v>
      </c>
      <c r="P163" s="71">
        <v>15414</v>
      </c>
      <c r="Q163" s="71">
        <v>14945</v>
      </c>
      <c r="R163" s="71">
        <v>16643</v>
      </c>
      <c r="S163" s="71">
        <v>16468</v>
      </c>
      <c r="T163" s="71">
        <v>16028</v>
      </c>
      <c r="U163" s="71">
        <v>17964</v>
      </c>
      <c r="V163" s="71">
        <v>1054</v>
      </c>
      <c r="W163" s="71">
        <v>-189</v>
      </c>
      <c r="X163" s="71">
        <v>2532</v>
      </c>
      <c r="Y163" s="71" t="s">
        <v>423</v>
      </c>
    </row>
    <row r="164" spans="1:25" x14ac:dyDescent="0.45">
      <c r="A164" s="106" t="s">
        <v>62</v>
      </c>
      <c r="B164" s="70" t="s">
        <v>62</v>
      </c>
      <c r="C164" s="70" t="s">
        <v>62</v>
      </c>
      <c r="D164" s="71">
        <v>43704.196122304471</v>
      </c>
      <c r="E164" s="71">
        <v>42060.983961994112</v>
      </c>
      <c r="F164" s="71">
        <v>46042.912962462498</v>
      </c>
      <c r="G164" s="71">
        <v>42072.641002410142</v>
      </c>
      <c r="H164" s="71">
        <v>40550.445136381459</v>
      </c>
      <c r="I164" s="71">
        <v>44403.109850963359</v>
      </c>
      <c r="J164" s="71">
        <v>42233</v>
      </c>
      <c r="K164" s="71">
        <v>40935</v>
      </c>
      <c r="L164" s="71">
        <v>44668</v>
      </c>
      <c r="M164" s="71">
        <v>42215</v>
      </c>
      <c r="N164" s="71">
        <v>40760</v>
      </c>
      <c r="O164" s="71">
        <v>44092</v>
      </c>
      <c r="P164" s="71">
        <v>42647</v>
      </c>
      <c r="Q164" s="71">
        <v>41029</v>
      </c>
      <c r="R164" s="71">
        <v>45239</v>
      </c>
      <c r="S164" s="71">
        <v>41333</v>
      </c>
      <c r="T164" s="71">
        <v>39414</v>
      </c>
      <c r="U164" s="71">
        <v>43601</v>
      </c>
      <c r="V164" s="71">
        <v>-1314</v>
      </c>
      <c r="W164" s="71">
        <v>-4402</v>
      </c>
      <c r="X164" s="71">
        <v>1501</v>
      </c>
      <c r="Y164" s="71" t="s">
        <v>423</v>
      </c>
    </row>
    <row r="165" spans="1:25" x14ac:dyDescent="0.45">
      <c r="A165" s="106" t="s">
        <v>67</v>
      </c>
      <c r="B165" s="70" t="s">
        <v>67</v>
      </c>
      <c r="C165" s="70" t="s">
        <v>67</v>
      </c>
      <c r="D165" s="71">
        <v>29260.108649651545</v>
      </c>
      <c r="E165" s="71">
        <v>27811.849778254204</v>
      </c>
      <c r="F165" s="71">
        <v>31327.630669310234</v>
      </c>
      <c r="G165" s="71">
        <v>28067.751800459795</v>
      </c>
      <c r="H165" s="71">
        <v>25830.977189757559</v>
      </c>
      <c r="I165" s="71">
        <v>30520.705721049992</v>
      </c>
      <c r="J165" s="71">
        <v>27147</v>
      </c>
      <c r="K165" s="71">
        <v>26208</v>
      </c>
      <c r="L165" s="71">
        <v>29368</v>
      </c>
      <c r="M165" s="71">
        <v>27025</v>
      </c>
      <c r="N165" s="71">
        <v>26148</v>
      </c>
      <c r="O165" s="71">
        <v>28461</v>
      </c>
      <c r="P165" s="71">
        <v>28639</v>
      </c>
      <c r="Q165" s="71">
        <v>26645</v>
      </c>
      <c r="R165" s="71">
        <v>32162</v>
      </c>
      <c r="S165" s="71">
        <v>29176</v>
      </c>
      <c r="T165" s="71">
        <v>26655</v>
      </c>
      <c r="U165" s="71">
        <v>32545</v>
      </c>
      <c r="V165" s="71">
        <v>537</v>
      </c>
      <c r="W165" s="71">
        <v>-3571</v>
      </c>
      <c r="X165" s="71">
        <v>4347</v>
      </c>
      <c r="Y165" s="71" t="s">
        <v>423</v>
      </c>
    </row>
    <row r="166" spans="1:25" x14ac:dyDescent="0.45">
      <c r="A166" s="106" t="s">
        <v>54</v>
      </c>
      <c r="B166" s="70" t="s">
        <v>54</v>
      </c>
      <c r="C166" s="70" t="s">
        <v>54</v>
      </c>
      <c r="D166" s="71">
        <v>24632.08422398469</v>
      </c>
      <c r="E166" s="71">
        <v>23904.789106659086</v>
      </c>
      <c r="F166" s="71">
        <v>26379.962279845291</v>
      </c>
      <c r="G166" s="71">
        <v>23081.883638111183</v>
      </c>
      <c r="H166" s="71">
        <v>22243.572058065325</v>
      </c>
      <c r="I166" s="71">
        <v>24551.946187557107</v>
      </c>
      <c r="J166" s="71">
        <v>23321</v>
      </c>
      <c r="K166" s="71">
        <v>22275</v>
      </c>
      <c r="L166" s="71">
        <v>25457</v>
      </c>
      <c r="M166" s="71">
        <v>23120</v>
      </c>
      <c r="N166" s="71">
        <v>22307</v>
      </c>
      <c r="O166" s="71">
        <v>24581</v>
      </c>
      <c r="P166" s="71">
        <v>23545</v>
      </c>
      <c r="Q166" s="71">
        <v>22834</v>
      </c>
      <c r="R166" s="71">
        <v>25830</v>
      </c>
      <c r="S166" s="71">
        <v>24431</v>
      </c>
      <c r="T166" s="71">
        <v>23261</v>
      </c>
      <c r="U166" s="71">
        <v>26096</v>
      </c>
      <c r="V166" s="71">
        <v>886</v>
      </c>
      <c r="W166" s="71">
        <v>-1682</v>
      </c>
      <c r="X166" s="71">
        <v>2360</v>
      </c>
      <c r="Y166" s="71" t="s">
        <v>423</v>
      </c>
    </row>
    <row r="167" spans="1:25" x14ac:dyDescent="0.45">
      <c r="A167" s="106" t="s">
        <v>60</v>
      </c>
      <c r="B167" s="70" t="s">
        <v>60</v>
      </c>
      <c r="C167" s="70" t="s">
        <v>60</v>
      </c>
      <c r="D167" s="71">
        <v>31045.783015815414</v>
      </c>
      <c r="E167" s="71">
        <v>29721.850177673907</v>
      </c>
      <c r="F167" s="71">
        <v>32896.898679609541</v>
      </c>
      <c r="G167" s="71">
        <v>30706.362788009505</v>
      </c>
      <c r="H167" s="71">
        <v>28970.614102988511</v>
      </c>
      <c r="I167" s="71">
        <v>32659.219768552484</v>
      </c>
      <c r="J167" s="71">
        <v>29923</v>
      </c>
      <c r="K167" s="71">
        <v>28321</v>
      </c>
      <c r="L167" s="71">
        <v>32047</v>
      </c>
      <c r="M167" s="71">
        <v>31544</v>
      </c>
      <c r="N167" s="71">
        <v>30071</v>
      </c>
      <c r="O167" s="71">
        <v>33484</v>
      </c>
      <c r="P167" s="71">
        <v>30270</v>
      </c>
      <c r="Q167" s="71">
        <v>28991</v>
      </c>
      <c r="R167" s="71">
        <v>32519</v>
      </c>
      <c r="S167" s="71">
        <v>30453</v>
      </c>
      <c r="T167" s="71">
        <v>28723</v>
      </c>
      <c r="U167" s="71">
        <v>33399</v>
      </c>
      <c r="V167" s="71">
        <v>183</v>
      </c>
      <c r="W167" s="71">
        <v>-2645</v>
      </c>
      <c r="X167" s="71">
        <v>3426</v>
      </c>
      <c r="Y167" s="71" t="s">
        <v>423</v>
      </c>
    </row>
    <row r="168" spans="1:25" x14ac:dyDescent="0.45">
      <c r="A168" s="106" t="s">
        <v>52</v>
      </c>
      <c r="B168" s="70" t="s">
        <v>52</v>
      </c>
      <c r="C168" s="70" t="s">
        <v>52</v>
      </c>
      <c r="D168" s="71">
        <v>32764.693375461415</v>
      </c>
      <c r="E168" s="71">
        <v>31700.302749787406</v>
      </c>
      <c r="F168" s="71">
        <v>34468.631037602834</v>
      </c>
      <c r="G168" s="71">
        <v>32311.870891229253</v>
      </c>
      <c r="H168" s="71">
        <v>30942.465057608482</v>
      </c>
      <c r="I168" s="71">
        <v>34253.70203446594</v>
      </c>
      <c r="J168" s="71">
        <v>31460</v>
      </c>
      <c r="K168" s="71">
        <v>30071</v>
      </c>
      <c r="L168" s="71">
        <v>33448</v>
      </c>
      <c r="M168" s="71">
        <v>32822</v>
      </c>
      <c r="N168" s="71">
        <v>31588</v>
      </c>
      <c r="O168" s="71">
        <v>34722</v>
      </c>
      <c r="P168" s="71">
        <v>32221</v>
      </c>
      <c r="Q168" s="71">
        <v>30834</v>
      </c>
      <c r="R168" s="71">
        <v>34026</v>
      </c>
      <c r="S168" s="71">
        <v>31729</v>
      </c>
      <c r="T168" s="71">
        <v>30144</v>
      </c>
      <c r="U168" s="71">
        <v>34278</v>
      </c>
      <c r="V168" s="71">
        <v>-492</v>
      </c>
      <c r="W168" s="71">
        <v>-2757</v>
      </c>
      <c r="X168" s="71">
        <v>2280</v>
      </c>
      <c r="Y168" s="71" t="s">
        <v>423</v>
      </c>
    </row>
    <row r="169" spans="1:25" x14ac:dyDescent="0.45">
      <c r="A169" s="106" t="s">
        <v>404</v>
      </c>
      <c r="B169" s="70" t="s">
        <v>404</v>
      </c>
      <c r="C169" s="70" t="s">
        <v>404</v>
      </c>
      <c r="D169" s="71">
        <v>261792</v>
      </c>
      <c r="E169" s="71">
        <v>259260.28940525456</v>
      </c>
      <c r="F169" s="71">
        <v>269025.23246214713</v>
      </c>
      <c r="G169" s="71">
        <v>256162.82270924564</v>
      </c>
      <c r="H169" s="71">
        <v>253751.09521088257</v>
      </c>
      <c r="I169" s="71">
        <v>263500.67178696848</v>
      </c>
      <c r="J169" s="71">
        <v>251257</v>
      </c>
      <c r="K169" s="71">
        <v>250175</v>
      </c>
      <c r="L169" s="71">
        <v>259458</v>
      </c>
      <c r="M169" s="71">
        <v>258737</v>
      </c>
      <c r="N169" s="71">
        <v>256642</v>
      </c>
      <c r="O169" s="71">
        <v>265036</v>
      </c>
      <c r="P169" s="71">
        <v>257476</v>
      </c>
      <c r="Q169" s="71">
        <v>255440</v>
      </c>
      <c r="R169" s="71">
        <v>266643</v>
      </c>
      <c r="S169" s="71">
        <v>261294</v>
      </c>
      <c r="T169" s="71">
        <v>259018</v>
      </c>
      <c r="U169" s="71">
        <v>271403</v>
      </c>
      <c r="V169" s="71">
        <v>3818</v>
      </c>
      <c r="W169" s="71">
        <v>-4092</v>
      </c>
      <c r="X169" s="71">
        <v>12177</v>
      </c>
      <c r="Y169" s="71" t="s">
        <v>423</v>
      </c>
    </row>
    <row r="170" spans="1:25" x14ac:dyDescent="0.45">
      <c r="G170" s="2"/>
      <c r="H170" s="2"/>
      <c r="I170" s="2"/>
      <c r="J170" s="2"/>
      <c r="K170" s="2"/>
      <c r="L170" s="2"/>
      <c r="M170" s="2"/>
      <c r="N170" s="2"/>
      <c r="O170" s="2"/>
      <c r="V170" s="124"/>
    </row>
  </sheetData>
  <sheetProtection sort="0" autoFilter="0"/>
  <sortState xmlns:xlrd2="http://schemas.microsoft.com/office/spreadsheetml/2017/richdata2" ref="B7:Y159">
    <sortCondition ref="B7:B159"/>
    <sortCondition ref="C7:C159"/>
  </sortState>
  <mergeCells count="32">
    <mergeCell ref="D4:F4"/>
    <mergeCell ref="F5:F6"/>
    <mergeCell ref="E5:E6"/>
    <mergeCell ref="V4:Y4"/>
    <mergeCell ref="Y5:Y6"/>
    <mergeCell ref="X5:X6"/>
    <mergeCell ref="W5:W6"/>
    <mergeCell ref="V5:V6"/>
    <mergeCell ref="J4:L4"/>
    <mergeCell ref="M4:O4"/>
    <mergeCell ref="J5:J6"/>
    <mergeCell ref="K5:K6"/>
    <mergeCell ref="L5:L6"/>
    <mergeCell ref="M5:M6"/>
    <mergeCell ref="N5:N6"/>
    <mergeCell ref="O5:O6"/>
    <mergeCell ref="A4:A6"/>
    <mergeCell ref="S4:U4"/>
    <mergeCell ref="S5:S6"/>
    <mergeCell ref="T5:T6"/>
    <mergeCell ref="U5:U6"/>
    <mergeCell ref="B4:B6"/>
    <mergeCell ref="D5:D6"/>
    <mergeCell ref="R5:R6"/>
    <mergeCell ref="Q5:Q6"/>
    <mergeCell ref="P5:P6"/>
    <mergeCell ref="G4:I4"/>
    <mergeCell ref="G5:G6"/>
    <mergeCell ref="H5:H6"/>
    <mergeCell ref="I5:I6"/>
    <mergeCell ref="P4:R4"/>
    <mergeCell ref="C4:C6"/>
  </mergeCells>
  <phoneticPr fontId="0" type="noConversion"/>
  <pageMargins left="0.70866141732283472" right="0.70866141732283472" top="0.74803149606299213" bottom="0.74803149606299213" header="0.31496062992125984" footer="0.31496062992125984"/>
  <pageSetup paperSize="9" scale="4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Y170"/>
  <sheetViews>
    <sheetView showGridLines="0" showRowColHeaders="0" zoomScale="80" zoomScaleNormal="80" zoomScaleSheetLayoutView="90" workbookViewId="0">
      <pane xSplit="3" ySplit="6" topLeftCell="D7" activePane="bottomRight" state="frozen"/>
      <selection pane="topRight" activeCell="N171" sqref="N171"/>
      <selection pane="bottomLeft" activeCell="N171" sqref="N171"/>
      <selection pane="bottomRight" activeCell="S5" sqref="S5:S6"/>
    </sheetView>
  </sheetViews>
  <sheetFormatPr defaultColWidth="9.1328125" defaultRowHeight="14.25" x14ac:dyDescent="0.45"/>
  <cols>
    <col min="1" max="1" width="17.1328125" style="4" hidden="1" customWidth="1"/>
    <col min="2" max="2" width="32.265625" style="4" customWidth="1"/>
    <col min="3" max="3" width="34.86328125" style="4" customWidth="1"/>
    <col min="4" max="21" width="9.1328125" style="2" customWidth="1"/>
    <col min="22" max="22" width="12.3984375" style="2" customWidth="1"/>
    <col min="23" max="24" width="9.1328125" style="2" customWidth="1"/>
    <col min="25" max="25" width="13.1328125" style="2" customWidth="1"/>
    <col min="26" max="16384" width="9.1328125" style="2"/>
  </cols>
  <sheetData>
    <row r="1" spans="1:25" ht="30" customHeight="1" x14ac:dyDescent="0.45">
      <c r="A1" s="12"/>
      <c r="B1" s="78" t="s">
        <v>433</v>
      </c>
      <c r="C1" s="12"/>
      <c r="D1" s="12"/>
      <c r="E1" s="12"/>
      <c r="F1" s="12"/>
      <c r="G1" s="12"/>
      <c r="H1" s="12"/>
      <c r="I1" s="12"/>
      <c r="J1" s="12"/>
      <c r="K1" s="12"/>
      <c r="L1" s="12"/>
      <c r="M1" s="12"/>
      <c r="N1" s="12"/>
      <c r="O1" s="12"/>
      <c r="P1" s="12"/>
      <c r="Q1" s="12"/>
      <c r="R1" s="12"/>
      <c r="S1" s="12"/>
      <c r="T1" s="12"/>
      <c r="U1" s="12"/>
      <c r="V1" s="12"/>
      <c r="W1" s="12"/>
      <c r="X1" s="12"/>
      <c r="Y1" s="12"/>
    </row>
    <row r="3" spans="1:25" hidden="1" x14ac:dyDescent="0.45"/>
    <row r="4" spans="1:25" ht="32.25" customHeight="1" x14ac:dyDescent="0.45">
      <c r="A4" s="214" t="s">
        <v>210</v>
      </c>
      <c r="B4" s="214" t="s">
        <v>211</v>
      </c>
      <c r="C4" s="214" t="s">
        <v>212</v>
      </c>
      <c r="D4" s="217" t="s">
        <v>414</v>
      </c>
      <c r="E4" s="217"/>
      <c r="F4" s="217"/>
      <c r="G4" s="217" t="s">
        <v>415</v>
      </c>
      <c r="H4" s="218"/>
      <c r="I4" s="218"/>
      <c r="J4" s="217" t="s">
        <v>416</v>
      </c>
      <c r="K4" s="218"/>
      <c r="L4" s="218"/>
      <c r="M4" s="217" t="s">
        <v>417</v>
      </c>
      <c r="N4" s="218"/>
      <c r="O4" s="218"/>
      <c r="P4" s="217" t="s">
        <v>418</v>
      </c>
      <c r="Q4" s="218"/>
      <c r="R4" s="218"/>
      <c r="S4" s="217" t="s">
        <v>419</v>
      </c>
      <c r="T4" s="218"/>
      <c r="U4" s="218"/>
      <c r="V4" s="223" t="s">
        <v>434</v>
      </c>
      <c r="W4" s="223"/>
      <c r="X4" s="223"/>
      <c r="Y4" s="223"/>
    </row>
    <row r="5" spans="1:25" ht="27" customHeight="1" x14ac:dyDescent="0.45">
      <c r="A5" s="214"/>
      <c r="B5" s="214"/>
      <c r="C5" s="214"/>
      <c r="D5" s="221" t="s">
        <v>16</v>
      </c>
      <c r="E5" s="221" t="s">
        <v>36</v>
      </c>
      <c r="F5" s="221" t="s">
        <v>37</v>
      </c>
      <c r="G5" s="221" t="s">
        <v>16</v>
      </c>
      <c r="H5" s="222" t="s">
        <v>36</v>
      </c>
      <c r="I5" s="222" t="s">
        <v>37</v>
      </c>
      <c r="J5" s="221" t="s">
        <v>16</v>
      </c>
      <c r="K5" s="222" t="s">
        <v>36</v>
      </c>
      <c r="L5" s="222" t="s">
        <v>37</v>
      </c>
      <c r="M5" s="221" t="s">
        <v>16</v>
      </c>
      <c r="N5" s="222" t="s">
        <v>36</v>
      </c>
      <c r="O5" s="222" t="s">
        <v>37</v>
      </c>
      <c r="P5" s="221" t="s">
        <v>16</v>
      </c>
      <c r="Q5" s="222" t="s">
        <v>36</v>
      </c>
      <c r="R5" s="222" t="s">
        <v>37</v>
      </c>
      <c r="S5" s="221" t="s">
        <v>16</v>
      </c>
      <c r="T5" s="222" t="s">
        <v>36</v>
      </c>
      <c r="U5" s="222" t="s">
        <v>37</v>
      </c>
      <c r="V5" s="224" t="s">
        <v>421</v>
      </c>
      <c r="W5" s="224" t="s">
        <v>36</v>
      </c>
      <c r="X5" s="224" t="s">
        <v>37</v>
      </c>
      <c r="Y5" s="224" t="s">
        <v>422</v>
      </c>
    </row>
    <row r="6" spans="1:25" ht="52.5" customHeight="1" x14ac:dyDescent="0.45">
      <c r="A6" s="214"/>
      <c r="B6" s="214"/>
      <c r="C6" s="214"/>
      <c r="D6" s="221"/>
      <c r="E6" s="221"/>
      <c r="F6" s="221"/>
      <c r="G6" s="221"/>
      <c r="H6" s="222"/>
      <c r="I6" s="222"/>
      <c r="J6" s="221"/>
      <c r="K6" s="222"/>
      <c r="L6" s="222"/>
      <c r="M6" s="221"/>
      <c r="N6" s="222"/>
      <c r="O6" s="222"/>
      <c r="P6" s="221"/>
      <c r="Q6" s="222"/>
      <c r="R6" s="222"/>
      <c r="S6" s="221"/>
      <c r="T6" s="222"/>
      <c r="U6" s="222"/>
      <c r="V6" s="224"/>
      <c r="W6" s="224"/>
      <c r="X6" s="224"/>
      <c r="Y6" s="224"/>
    </row>
    <row r="7" spans="1:25" x14ac:dyDescent="0.45">
      <c r="A7" s="66" t="s">
        <v>214</v>
      </c>
      <c r="B7" s="66" t="s">
        <v>89</v>
      </c>
      <c r="C7" s="66" t="s">
        <v>88</v>
      </c>
      <c r="D7" s="67">
        <v>919.82455741535398</v>
      </c>
      <c r="E7" s="67">
        <v>625.67800668495158</v>
      </c>
      <c r="F7" s="67">
        <v>1211.4176453801579</v>
      </c>
      <c r="G7" s="67">
        <v>1058</v>
      </c>
      <c r="H7" s="67">
        <v>914.73593609078353</v>
      </c>
      <c r="I7" s="67">
        <v>1298.7020142860424</v>
      </c>
      <c r="J7" s="67">
        <v>1060</v>
      </c>
      <c r="K7" s="67">
        <v>885</v>
      </c>
      <c r="L7" s="67">
        <v>1312</v>
      </c>
      <c r="M7" s="67">
        <v>1096</v>
      </c>
      <c r="N7" s="67">
        <v>882</v>
      </c>
      <c r="O7" s="67">
        <v>1375</v>
      </c>
      <c r="P7" s="67">
        <v>1010</v>
      </c>
      <c r="Q7" s="67">
        <v>556</v>
      </c>
      <c r="R7" s="67">
        <v>1418</v>
      </c>
      <c r="S7" s="67">
        <v>979</v>
      </c>
      <c r="T7" s="67">
        <v>696</v>
      </c>
      <c r="U7" s="67">
        <v>1281</v>
      </c>
      <c r="V7" s="67">
        <v>-31</v>
      </c>
      <c r="W7" s="67">
        <v>-501</v>
      </c>
      <c r="X7" s="67">
        <v>556</v>
      </c>
      <c r="Y7" s="67" t="s">
        <v>423</v>
      </c>
    </row>
    <row r="8" spans="1:25" x14ac:dyDescent="0.45">
      <c r="A8" s="66" t="s">
        <v>215</v>
      </c>
      <c r="B8" s="66" t="s">
        <v>89</v>
      </c>
      <c r="C8" s="66" t="s">
        <v>90</v>
      </c>
      <c r="D8" s="67">
        <v>2026</v>
      </c>
      <c r="E8" s="67">
        <v>1602.3293999385028</v>
      </c>
      <c r="F8" s="67">
        <v>2595.8542800468458</v>
      </c>
      <c r="G8" s="67">
        <v>2347</v>
      </c>
      <c r="H8" s="67">
        <v>1776.7579144971821</v>
      </c>
      <c r="I8" s="67">
        <v>3177.4382218707369</v>
      </c>
      <c r="J8" s="67">
        <v>1576</v>
      </c>
      <c r="K8" s="67">
        <v>1302</v>
      </c>
      <c r="L8" s="67">
        <v>1920</v>
      </c>
      <c r="M8" s="67">
        <v>2028</v>
      </c>
      <c r="N8" s="67">
        <v>863</v>
      </c>
      <c r="O8" s="67">
        <v>3224</v>
      </c>
      <c r="P8" s="67">
        <v>2342</v>
      </c>
      <c r="Q8" s="67">
        <v>1758</v>
      </c>
      <c r="R8" s="67">
        <v>3206</v>
      </c>
      <c r="S8" s="67">
        <v>1691</v>
      </c>
      <c r="T8" s="67">
        <v>805</v>
      </c>
      <c r="U8" s="67">
        <v>2479</v>
      </c>
      <c r="V8" s="67">
        <v>-651</v>
      </c>
      <c r="W8" s="67">
        <v>-1924</v>
      </c>
      <c r="X8" s="67">
        <v>328</v>
      </c>
      <c r="Y8" s="67" t="s">
        <v>423</v>
      </c>
    </row>
    <row r="9" spans="1:25" x14ac:dyDescent="0.45">
      <c r="A9" s="66" t="s">
        <v>217</v>
      </c>
      <c r="B9" s="66" t="s">
        <v>89</v>
      </c>
      <c r="C9" s="66" t="s">
        <v>126</v>
      </c>
      <c r="D9" s="67">
        <v>991</v>
      </c>
      <c r="E9" s="67">
        <v>872.33964540919499</v>
      </c>
      <c r="F9" s="67">
        <v>1142.5870079019464</v>
      </c>
      <c r="G9" s="67">
        <v>1108.8936555327805</v>
      </c>
      <c r="H9" s="67">
        <v>722.97588709523552</v>
      </c>
      <c r="I9" s="67">
        <v>1537.8732484942846</v>
      </c>
      <c r="J9" s="67">
        <v>1173</v>
      </c>
      <c r="K9" s="67">
        <v>947</v>
      </c>
      <c r="L9" s="67">
        <v>1548</v>
      </c>
      <c r="M9" s="67">
        <v>1385</v>
      </c>
      <c r="N9" s="67">
        <v>807</v>
      </c>
      <c r="O9" s="67">
        <v>1973</v>
      </c>
      <c r="P9" s="67">
        <v>1526</v>
      </c>
      <c r="Q9" s="67">
        <v>1180</v>
      </c>
      <c r="R9" s="67">
        <v>2121</v>
      </c>
      <c r="S9" s="67">
        <v>1768</v>
      </c>
      <c r="T9" s="67">
        <v>1424</v>
      </c>
      <c r="U9" s="67">
        <v>2195</v>
      </c>
      <c r="V9" s="67">
        <v>242</v>
      </c>
      <c r="W9" s="67">
        <v>-476</v>
      </c>
      <c r="X9" s="67">
        <v>819</v>
      </c>
      <c r="Y9" s="67" t="s">
        <v>423</v>
      </c>
    </row>
    <row r="10" spans="1:25" x14ac:dyDescent="0.45">
      <c r="A10" s="66" t="s">
        <v>218</v>
      </c>
      <c r="B10" s="66" t="s">
        <v>89</v>
      </c>
      <c r="C10" s="66" t="s">
        <v>127</v>
      </c>
      <c r="D10" s="67">
        <v>1177</v>
      </c>
      <c r="E10" s="67">
        <v>912.1597096179371</v>
      </c>
      <c r="F10" s="67">
        <v>1563.1037675277325</v>
      </c>
      <c r="G10" s="67">
        <v>879</v>
      </c>
      <c r="H10" s="67">
        <v>677.69160697625443</v>
      </c>
      <c r="I10" s="67">
        <v>1214.3528462175279</v>
      </c>
      <c r="J10" s="67">
        <v>907</v>
      </c>
      <c r="K10" s="67">
        <v>724</v>
      </c>
      <c r="L10" s="67">
        <v>1211</v>
      </c>
      <c r="M10" s="67">
        <v>1372</v>
      </c>
      <c r="N10" s="67">
        <v>343</v>
      </c>
      <c r="O10" s="67">
        <v>2495</v>
      </c>
      <c r="P10" s="67">
        <v>1478</v>
      </c>
      <c r="Q10" s="67">
        <v>377</v>
      </c>
      <c r="R10" s="67">
        <v>2541</v>
      </c>
      <c r="S10" s="67">
        <v>1110</v>
      </c>
      <c r="T10" s="67">
        <v>883</v>
      </c>
      <c r="U10" s="67">
        <v>1414</v>
      </c>
      <c r="V10" s="67">
        <v>-368</v>
      </c>
      <c r="W10" s="67">
        <v>-1503</v>
      </c>
      <c r="X10" s="67">
        <v>782</v>
      </c>
      <c r="Y10" s="67" t="s">
        <v>423</v>
      </c>
    </row>
    <row r="11" spans="1:25" x14ac:dyDescent="0.45">
      <c r="A11" s="66" t="s">
        <v>220</v>
      </c>
      <c r="B11" s="66" t="s">
        <v>89</v>
      </c>
      <c r="C11" s="66" t="s">
        <v>129</v>
      </c>
      <c r="D11" s="67">
        <v>1250.5393828466681</v>
      </c>
      <c r="E11" s="67">
        <v>487</v>
      </c>
      <c r="F11" s="67">
        <v>2043.4080131394396</v>
      </c>
      <c r="G11" s="67">
        <v>1156.6612418114821</v>
      </c>
      <c r="H11" s="67">
        <v>468</v>
      </c>
      <c r="I11" s="67">
        <v>1971.218380364531</v>
      </c>
      <c r="J11" s="67">
        <v>1281</v>
      </c>
      <c r="K11" s="67">
        <v>372</v>
      </c>
      <c r="L11" s="67">
        <v>2363</v>
      </c>
      <c r="M11" s="67">
        <v>1597</v>
      </c>
      <c r="N11" s="67">
        <v>1101</v>
      </c>
      <c r="O11" s="67">
        <v>2426</v>
      </c>
      <c r="P11" s="67">
        <v>1438</v>
      </c>
      <c r="Q11" s="67">
        <v>348</v>
      </c>
      <c r="R11" s="67">
        <v>2588</v>
      </c>
      <c r="S11" s="67">
        <v>1400</v>
      </c>
      <c r="T11" s="67">
        <v>640</v>
      </c>
      <c r="U11" s="67">
        <v>2229</v>
      </c>
      <c r="V11" s="67">
        <v>-38</v>
      </c>
      <c r="W11" s="67">
        <v>-1475</v>
      </c>
      <c r="X11" s="67">
        <v>1372</v>
      </c>
      <c r="Y11" s="67" t="s">
        <v>423</v>
      </c>
    </row>
    <row r="12" spans="1:25" x14ac:dyDescent="0.45">
      <c r="A12" s="66" t="s">
        <v>222</v>
      </c>
      <c r="B12" s="66" t="s">
        <v>89</v>
      </c>
      <c r="C12" s="66" t="s">
        <v>145</v>
      </c>
      <c r="D12" s="67">
        <v>1279.7462864527192</v>
      </c>
      <c r="E12" s="67">
        <v>585</v>
      </c>
      <c r="F12" s="67">
        <v>2136.0134330187161</v>
      </c>
      <c r="G12" s="67">
        <v>919</v>
      </c>
      <c r="H12" s="67">
        <v>789.23656365001511</v>
      </c>
      <c r="I12" s="67">
        <v>1112.0515090334782</v>
      </c>
      <c r="J12" s="67">
        <v>1399</v>
      </c>
      <c r="K12" s="67">
        <v>478</v>
      </c>
      <c r="L12" s="67">
        <v>2480</v>
      </c>
      <c r="M12" s="67">
        <v>1689</v>
      </c>
      <c r="N12" s="67">
        <v>558</v>
      </c>
      <c r="O12" s="67">
        <v>2901</v>
      </c>
      <c r="P12" s="67">
        <v>1146</v>
      </c>
      <c r="Q12" s="67">
        <v>977</v>
      </c>
      <c r="R12" s="67">
        <v>1368</v>
      </c>
      <c r="S12" s="67">
        <v>1625</v>
      </c>
      <c r="T12" s="67">
        <v>1388</v>
      </c>
      <c r="U12" s="67">
        <v>1958</v>
      </c>
      <c r="V12" s="67">
        <v>479</v>
      </c>
      <c r="W12" s="67">
        <v>133</v>
      </c>
      <c r="X12" s="67">
        <v>858</v>
      </c>
      <c r="Y12" s="67" t="s">
        <v>427</v>
      </c>
    </row>
    <row r="13" spans="1:25" x14ac:dyDescent="0.45">
      <c r="A13" s="66" t="s">
        <v>224</v>
      </c>
      <c r="B13" s="66" t="s">
        <v>89</v>
      </c>
      <c r="C13" s="66" t="s">
        <v>147</v>
      </c>
      <c r="D13" s="67">
        <v>2315.2198729548927</v>
      </c>
      <c r="E13" s="67">
        <v>1896.9322220151016</v>
      </c>
      <c r="F13" s="67">
        <v>2781.0144051527241</v>
      </c>
      <c r="G13" s="67">
        <v>2144.1163743540783</v>
      </c>
      <c r="H13" s="67">
        <v>1721.2744439315484</v>
      </c>
      <c r="I13" s="67">
        <v>2543.2092663528433</v>
      </c>
      <c r="J13" s="67">
        <v>2059</v>
      </c>
      <c r="K13" s="67">
        <v>1526</v>
      </c>
      <c r="L13" s="67">
        <v>2590</v>
      </c>
      <c r="M13" s="67">
        <v>2058</v>
      </c>
      <c r="N13" s="67">
        <v>1460</v>
      </c>
      <c r="O13" s="67">
        <v>2626</v>
      </c>
      <c r="P13" s="67">
        <v>1391</v>
      </c>
      <c r="Q13" s="67">
        <v>1268</v>
      </c>
      <c r="R13" s="67">
        <v>1547</v>
      </c>
      <c r="S13" s="67">
        <v>1593</v>
      </c>
      <c r="T13" s="67">
        <v>1384</v>
      </c>
      <c r="U13" s="67">
        <v>1885</v>
      </c>
      <c r="V13" s="67">
        <v>202</v>
      </c>
      <c r="W13" s="67">
        <v>-54</v>
      </c>
      <c r="X13" s="67">
        <v>524</v>
      </c>
      <c r="Y13" s="67" t="s">
        <v>423</v>
      </c>
    </row>
    <row r="14" spans="1:25" x14ac:dyDescent="0.45">
      <c r="A14" s="66" t="s">
        <v>225</v>
      </c>
      <c r="B14" s="66" t="s">
        <v>89</v>
      </c>
      <c r="C14" s="66" t="s">
        <v>148</v>
      </c>
      <c r="D14" s="67">
        <v>2119.5319867627459</v>
      </c>
      <c r="E14" s="67">
        <v>1205.151066226269</v>
      </c>
      <c r="F14" s="67">
        <v>3112.7403094792039</v>
      </c>
      <c r="G14" s="67">
        <v>2050.4997607782616</v>
      </c>
      <c r="H14" s="67">
        <v>1103.3698595648511</v>
      </c>
      <c r="I14" s="67">
        <v>2955.4731190177081</v>
      </c>
      <c r="J14" s="67">
        <v>1840</v>
      </c>
      <c r="K14" s="67">
        <v>648</v>
      </c>
      <c r="L14" s="67">
        <v>3102</v>
      </c>
      <c r="M14" s="67">
        <v>2036</v>
      </c>
      <c r="N14" s="67">
        <v>724</v>
      </c>
      <c r="O14" s="67">
        <v>3277</v>
      </c>
      <c r="P14" s="67">
        <v>1946</v>
      </c>
      <c r="Q14" s="67">
        <v>1516</v>
      </c>
      <c r="R14" s="67">
        <v>2429</v>
      </c>
      <c r="S14" s="67">
        <v>1673</v>
      </c>
      <c r="T14" s="67">
        <v>837</v>
      </c>
      <c r="U14" s="67">
        <v>2541</v>
      </c>
      <c r="V14" s="67">
        <v>-273</v>
      </c>
      <c r="W14" s="67">
        <v>-1190</v>
      </c>
      <c r="X14" s="67">
        <v>728</v>
      </c>
      <c r="Y14" s="67" t="s">
        <v>423</v>
      </c>
    </row>
    <row r="15" spans="1:25" x14ac:dyDescent="0.45">
      <c r="A15" s="66" t="s">
        <v>226</v>
      </c>
      <c r="B15" s="66" t="s">
        <v>89</v>
      </c>
      <c r="C15" s="66" t="s">
        <v>161</v>
      </c>
      <c r="D15" s="67">
        <v>30.893926483710551</v>
      </c>
      <c r="E15" s="67">
        <v>2</v>
      </c>
      <c r="F15" s="67">
        <v>76.572264191406617</v>
      </c>
      <c r="G15" s="67">
        <v>23.909332051094648</v>
      </c>
      <c r="H15" s="67">
        <v>2</v>
      </c>
      <c r="I15" s="67">
        <v>70.704079207279406</v>
      </c>
      <c r="J15" s="67">
        <v>36</v>
      </c>
      <c r="K15" s="67">
        <v>1</v>
      </c>
      <c r="L15" s="67">
        <v>89</v>
      </c>
      <c r="M15" s="67">
        <v>50</v>
      </c>
      <c r="N15" s="67">
        <v>10</v>
      </c>
      <c r="O15" s="67">
        <v>106</v>
      </c>
      <c r="P15" s="67">
        <v>54</v>
      </c>
      <c r="Q15" s="67">
        <v>5</v>
      </c>
      <c r="R15" s="67">
        <v>114</v>
      </c>
      <c r="S15" s="67">
        <v>43</v>
      </c>
      <c r="T15" s="67">
        <v>6</v>
      </c>
      <c r="U15" s="67">
        <v>83</v>
      </c>
      <c r="V15" s="67">
        <v>-11</v>
      </c>
      <c r="W15" s="67">
        <v>-86</v>
      </c>
      <c r="X15" s="67">
        <v>65</v>
      </c>
      <c r="Y15" s="67" t="s">
        <v>423</v>
      </c>
    </row>
    <row r="16" spans="1:25" ht="28.5" x14ac:dyDescent="0.45">
      <c r="A16" s="69" t="s">
        <v>424</v>
      </c>
      <c r="B16" s="66" t="s">
        <v>56</v>
      </c>
      <c r="C16" s="69" t="s">
        <v>425</v>
      </c>
      <c r="D16" s="67">
        <v>1036.7826095314356</v>
      </c>
      <c r="E16" s="67">
        <v>516.95866801541274</v>
      </c>
      <c r="F16" s="67">
        <v>1530.9921118873992</v>
      </c>
      <c r="G16" s="67">
        <v>1262.4574490739399</v>
      </c>
      <c r="H16" s="67">
        <v>781.9737082980123</v>
      </c>
      <c r="I16" s="67">
        <v>1705.896631449463</v>
      </c>
      <c r="J16" s="67">
        <v>1089</v>
      </c>
      <c r="K16" s="67">
        <v>957</v>
      </c>
      <c r="L16" s="67">
        <v>1266</v>
      </c>
      <c r="M16" s="67">
        <v>1386</v>
      </c>
      <c r="N16" s="67">
        <v>1177</v>
      </c>
      <c r="O16" s="67">
        <v>1704</v>
      </c>
      <c r="P16" s="67">
        <v>1690</v>
      </c>
      <c r="Q16" s="67">
        <v>989</v>
      </c>
      <c r="R16" s="67">
        <v>2470</v>
      </c>
      <c r="S16" s="67">
        <v>1647</v>
      </c>
      <c r="T16" s="67">
        <v>1288</v>
      </c>
      <c r="U16" s="67">
        <v>2246</v>
      </c>
      <c r="V16" s="67">
        <v>-43</v>
      </c>
      <c r="W16" s="67">
        <v>-919</v>
      </c>
      <c r="X16" s="67">
        <v>893</v>
      </c>
      <c r="Y16" s="67"/>
    </row>
    <row r="17" spans="1:25" x14ac:dyDescent="0.45">
      <c r="A17" s="69" t="s">
        <v>228</v>
      </c>
      <c r="B17" s="69" t="s">
        <v>56</v>
      </c>
      <c r="C17" s="69" t="s">
        <v>55</v>
      </c>
      <c r="D17" s="67" t="s">
        <v>426</v>
      </c>
      <c r="E17" s="67" t="s">
        <v>426</v>
      </c>
      <c r="F17" s="67" t="s">
        <v>426</v>
      </c>
      <c r="G17" s="67" t="s">
        <v>426</v>
      </c>
      <c r="H17" s="67" t="s">
        <v>426</v>
      </c>
      <c r="I17" s="67" t="s">
        <v>426</v>
      </c>
      <c r="J17" s="67">
        <v>690</v>
      </c>
      <c r="K17" s="67">
        <v>606</v>
      </c>
      <c r="L17" s="67">
        <v>802</v>
      </c>
      <c r="M17" s="67">
        <v>793</v>
      </c>
      <c r="N17" s="67">
        <v>673</v>
      </c>
      <c r="O17" s="67">
        <v>975</v>
      </c>
      <c r="P17" s="67">
        <v>964</v>
      </c>
      <c r="Q17" s="67">
        <v>564</v>
      </c>
      <c r="R17" s="67">
        <v>1409</v>
      </c>
      <c r="S17" s="67">
        <v>804</v>
      </c>
      <c r="T17" s="67">
        <v>664</v>
      </c>
      <c r="U17" s="67">
        <v>1011</v>
      </c>
      <c r="V17" s="67">
        <v>-160</v>
      </c>
      <c r="W17" s="67">
        <v>-640</v>
      </c>
      <c r="X17" s="67">
        <v>273</v>
      </c>
      <c r="Y17" s="67"/>
    </row>
    <row r="18" spans="1:25" x14ac:dyDescent="0.45">
      <c r="A18" s="69" t="s">
        <v>229</v>
      </c>
      <c r="B18" s="69" t="s">
        <v>56</v>
      </c>
      <c r="C18" s="69" t="s">
        <v>57</v>
      </c>
      <c r="D18" s="67" t="s">
        <v>426</v>
      </c>
      <c r="E18" s="67" t="s">
        <v>426</v>
      </c>
      <c r="F18" s="67" t="s">
        <v>426</v>
      </c>
      <c r="G18" s="67" t="s">
        <v>426</v>
      </c>
      <c r="H18" s="67" t="s">
        <v>426</v>
      </c>
      <c r="I18" s="67" t="s">
        <v>426</v>
      </c>
      <c r="J18" s="67">
        <v>399</v>
      </c>
      <c r="K18" s="67">
        <v>351</v>
      </c>
      <c r="L18" s="67">
        <v>464</v>
      </c>
      <c r="M18" s="67">
        <v>593</v>
      </c>
      <c r="N18" s="67">
        <v>504</v>
      </c>
      <c r="O18" s="67">
        <v>729</v>
      </c>
      <c r="P18" s="67">
        <v>726</v>
      </c>
      <c r="Q18" s="67">
        <v>425</v>
      </c>
      <c r="R18" s="67">
        <v>1061</v>
      </c>
      <c r="S18" s="67">
        <v>843</v>
      </c>
      <c r="T18" s="67">
        <v>624</v>
      </c>
      <c r="U18" s="67">
        <v>1235</v>
      </c>
      <c r="V18" s="67">
        <v>117</v>
      </c>
      <c r="W18" s="67">
        <v>-279</v>
      </c>
      <c r="X18" s="67">
        <v>620</v>
      </c>
      <c r="Y18" s="67"/>
    </row>
    <row r="19" spans="1:25" x14ac:dyDescent="0.45">
      <c r="A19" s="66" t="s">
        <v>231</v>
      </c>
      <c r="B19" s="66" t="s">
        <v>56</v>
      </c>
      <c r="C19" s="66" t="s">
        <v>76</v>
      </c>
      <c r="D19" s="67">
        <v>1195.2739838117434</v>
      </c>
      <c r="E19" s="67">
        <v>479.00551267537656</v>
      </c>
      <c r="F19" s="67">
        <v>2018.9941952289039</v>
      </c>
      <c r="G19" s="67">
        <v>835</v>
      </c>
      <c r="H19" s="67">
        <v>664.86686724665356</v>
      </c>
      <c r="I19" s="67">
        <v>1143.1558023770222</v>
      </c>
      <c r="J19" s="67">
        <v>1106</v>
      </c>
      <c r="K19" s="67">
        <v>852</v>
      </c>
      <c r="L19" s="67">
        <v>1542</v>
      </c>
      <c r="M19" s="67">
        <v>1491</v>
      </c>
      <c r="N19" s="67">
        <v>442</v>
      </c>
      <c r="O19" s="67">
        <v>2577</v>
      </c>
      <c r="P19" s="67">
        <v>1032</v>
      </c>
      <c r="Q19" s="67">
        <v>764</v>
      </c>
      <c r="R19" s="67">
        <v>1314</v>
      </c>
      <c r="S19" s="67">
        <v>1400</v>
      </c>
      <c r="T19" s="67">
        <v>1079</v>
      </c>
      <c r="U19" s="67">
        <v>1887</v>
      </c>
      <c r="V19" s="67">
        <v>368</v>
      </c>
      <c r="W19" s="67">
        <v>-35</v>
      </c>
      <c r="X19" s="67">
        <v>923</v>
      </c>
      <c r="Y19" s="67" t="s">
        <v>423</v>
      </c>
    </row>
    <row r="20" spans="1:25" x14ac:dyDescent="0.45">
      <c r="A20" s="66" t="s">
        <v>233</v>
      </c>
      <c r="B20" s="66" t="s">
        <v>56</v>
      </c>
      <c r="C20" s="66" t="s">
        <v>99</v>
      </c>
      <c r="D20" s="67">
        <v>2704.6542180578904</v>
      </c>
      <c r="E20" s="67">
        <v>1152</v>
      </c>
      <c r="F20" s="67">
        <v>4502.7934939774914</v>
      </c>
      <c r="G20" s="67">
        <v>2768.8573527007929</v>
      </c>
      <c r="H20" s="67">
        <v>1230.612435092823</v>
      </c>
      <c r="I20" s="67">
        <v>4314.0496461071971</v>
      </c>
      <c r="J20" s="67">
        <v>3345</v>
      </c>
      <c r="K20" s="67">
        <v>1253</v>
      </c>
      <c r="L20" s="67">
        <v>5464</v>
      </c>
      <c r="M20" s="67">
        <v>3920</v>
      </c>
      <c r="N20" s="67">
        <v>1651</v>
      </c>
      <c r="O20" s="67">
        <v>6144</v>
      </c>
      <c r="P20" s="67">
        <v>4236</v>
      </c>
      <c r="Q20" s="67">
        <v>1859</v>
      </c>
      <c r="R20" s="67">
        <v>6429</v>
      </c>
      <c r="S20" s="67">
        <v>4091</v>
      </c>
      <c r="T20" s="67">
        <v>2488</v>
      </c>
      <c r="U20" s="67">
        <v>5690</v>
      </c>
      <c r="V20" s="67">
        <v>-145</v>
      </c>
      <c r="W20" s="67">
        <v>-2718</v>
      </c>
      <c r="X20" s="67">
        <v>2629</v>
      </c>
      <c r="Y20" s="67" t="s">
        <v>423</v>
      </c>
    </row>
    <row r="21" spans="1:25" x14ac:dyDescent="0.45">
      <c r="A21" s="66" t="s">
        <v>235</v>
      </c>
      <c r="B21" s="66" t="s">
        <v>56</v>
      </c>
      <c r="C21" s="66" t="s">
        <v>112</v>
      </c>
      <c r="D21" s="67">
        <v>2215</v>
      </c>
      <c r="E21" s="67">
        <v>2019.63438678027</v>
      </c>
      <c r="F21" s="67">
        <v>2494.5540081147724</v>
      </c>
      <c r="G21" s="67">
        <v>2598.2171398164833</v>
      </c>
      <c r="H21" s="67">
        <v>1226.9892066153943</v>
      </c>
      <c r="I21" s="67">
        <v>3938.4733213848772</v>
      </c>
      <c r="J21" s="67">
        <v>2192</v>
      </c>
      <c r="K21" s="67">
        <v>1947</v>
      </c>
      <c r="L21" s="67">
        <v>2511</v>
      </c>
      <c r="M21" s="67">
        <v>3378</v>
      </c>
      <c r="N21" s="67">
        <v>1456</v>
      </c>
      <c r="O21" s="67">
        <v>5236</v>
      </c>
      <c r="P21" s="67">
        <v>3535</v>
      </c>
      <c r="Q21" s="67">
        <v>1585</v>
      </c>
      <c r="R21" s="67">
        <v>5380</v>
      </c>
      <c r="S21" s="67">
        <v>3404</v>
      </c>
      <c r="T21" s="67">
        <v>2175</v>
      </c>
      <c r="U21" s="67">
        <v>4725</v>
      </c>
      <c r="V21" s="67">
        <v>-131</v>
      </c>
      <c r="W21" s="67">
        <v>-2376</v>
      </c>
      <c r="X21" s="67">
        <v>2325</v>
      </c>
      <c r="Y21" s="67" t="s">
        <v>423</v>
      </c>
    </row>
    <row r="22" spans="1:25" x14ac:dyDescent="0.45">
      <c r="A22" s="66" t="s">
        <v>236</v>
      </c>
      <c r="B22" s="66" t="s">
        <v>56</v>
      </c>
      <c r="C22" s="66" t="s">
        <v>131</v>
      </c>
      <c r="D22" s="67">
        <v>1174.9393107907567</v>
      </c>
      <c r="E22" s="67">
        <v>928.1318263257574</v>
      </c>
      <c r="F22" s="67">
        <v>1435.9865339287558</v>
      </c>
      <c r="G22" s="67">
        <v>1152</v>
      </c>
      <c r="H22" s="67">
        <v>980.24677391181274</v>
      </c>
      <c r="I22" s="67">
        <v>1410.8513667862803</v>
      </c>
      <c r="J22" s="67">
        <v>1196</v>
      </c>
      <c r="K22" s="67">
        <v>1011</v>
      </c>
      <c r="L22" s="67">
        <v>1459</v>
      </c>
      <c r="M22" s="67">
        <v>1323</v>
      </c>
      <c r="N22" s="67">
        <v>988</v>
      </c>
      <c r="O22" s="67">
        <v>1679</v>
      </c>
      <c r="P22" s="67">
        <v>1485</v>
      </c>
      <c r="Q22" s="67">
        <v>1238</v>
      </c>
      <c r="R22" s="67">
        <v>1803</v>
      </c>
      <c r="S22" s="67">
        <v>1387</v>
      </c>
      <c r="T22" s="67">
        <v>1143</v>
      </c>
      <c r="U22" s="67">
        <v>1636</v>
      </c>
      <c r="V22" s="67">
        <v>-98</v>
      </c>
      <c r="W22" s="67">
        <v>-534</v>
      </c>
      <c r="X22" s="67">
        <v>244</v>
      </c>
      <c r="Y22" s="67" t="s">
        <v>423</v>
      </c>
    </row>
    <row r="23" spans="1:25" x14ac:dyDescent="0.45">
      <c r="A23" s="66" t="s">
        <v>238</v>
      </c>
      <c r="B23" s="66" t="s">
        <v>56</v>
      </c>
      <c r="C23" s="66" t="s">
        <v>139</v>
      </c>
      <c r="D23" s="67">
        <v>1848.3796549297492</v>
      </c>
      <c r="E23" s="67">
        <v>860.52111499463388</v>
      </c>
      <c r="F23" s="67">
        <v>2792.2276382104419</v>
      </c>
      <c r="G23" s="67">
        <v>1750.3966931537977</v>
      </c>
      <c r="H23" s="67">
        <v>758.59507686385223</v>
      </c>
      <c r="I23" s="67">
        <v>2676.5579296565052</v>
      </c>
      <c r="J23" s="67">
        <v>1707</v>
      </c>
      <c r="K23" s="67">
        <v>1386</v>
      </c>
      <c r="L23" s="67">
        <v>2146</v>
      </c>
      <c r="M23" s="67">
        <v>2179</v>
      </c>
      <c r="N23" s="67">
        <v>857</v>
      </c>
      <c r="O23" s="67">
        <v>3458</v>
      </c>
      <c r="P23" s="67">
        <v>2279</v>
      </c>
      <c r="Q23" s="67">
        <v>1832</v>
      </c>
      <c r="R23" s="67">
        <v>2857</v>
      </c>
      <c r="S23" s="67">
        <v>2288</v>
      </c>
      <c r="T23" s="67">
        <v>1923</v>
      </c>
      <c r="U23" s="67">
        <v>2757</v>
      </c>
      <c r="V23" s="67">
        <v>9</v>
      </c>
      <c r="W23" s="67">
        <v>-716</v>
      </c>
      <c r="X23" s="67">
        <v>691</v>
      </c>
      <c r="Y23" s="67" t="s">
        <v>423</v>
      </c>
    </row>
    <row r="24" spans="1:25" x14ac:dyDescent="0.45">
      <c r="A24" s="66" t="s">
        <v>239</v>
      </c>
      <c r="B24" s="66" t="s">
        <v>56</v>
      </c>
      <c r="C24" s="66" t="s">
        <v>151</v>
      </c>
      <c r="D24" s="67">
        <v>619</v>
      </c>
      <c r="E24" s="67">
        <v>525.78335342667208</v>
      </c>
      <c r="F24" s="67">
        <v>755.46762048103005</v>
      </c>
      <c r="G24" s="67">
        <v>784</v>
      </c>
      <c r="H24" s="67">
        <v>578.45533906408536</v>
      </c>
      <c r="I24" s="67">
        <v>1183.2829030909049</v>
      </c>
      <c r="J24" s="67">
        <v>721</v>
      </c>
      <c r="K24" s="67">
        <v>422</v>
      </c>
      <c r="L24" s="67">
        <v>1013</v>
      </c>
      <c r="M24" s="67">
        <v>1009</v>
      </c>
      <c r="N24" s="67">
        <v>747</v>
      </c>
      <c r="O24" s="67">
        <v>1410</v>
      </c>
      <c r="P24" s="67">
        <v>855</v>
      </c>
      <c r="Q24" s="67">
        <v>520</v>
      </c>
      <c r="R24" s="67">
        <v>1041</v>
      </c>
      <c r="S24" s="67">
        <v>871</v>
      </c>
      <c r="T24" s="67">
        <v>651</v>
      </c>
      <c r="U24" s="67">
        <v>1085</v>
      </c>
      <c r="V24" s="67">
        <v>16</v>
      </c>
      <c r="W24" s="67">
        <v>-217</v>
      </c>
      <c r="X24" s="67">
        <v>457</v>
      </c>
      <c r="Y24" s="67" t="s">
        <v>423</v>
      </c>
    </row>
    <row r="25" spans="1:25" x14ac:dyDescent="0.45">
      <c r="A25" s="66" t="s">
        <v>240</v>
      </c>
      <c r="B25" s="66" t="s">
        <v>56</v>
      </c>
      <c r="C25" s="66" t="s">
        <v>173</v>
      </c>
      <c r="D25" s="67">
        <v>868.77563391126523</v>
      </c>
      <c r="E25" s="67">
        <v>679.62923325889813</v>
      </c>
      <c r="F25" s="67">
        <v>1058.1184826718938</v>
      </c>
      <c r="G25" s="67">
        <v>712</v>
      </c>
      <c r="H25" s="67">
        <v>590.64981704181832</v>
      </c>
      <c r="I25" s="67">
        <v>926.52661119838638</v>
      </c>
      <c r="J25" s="67">
        <v>754</v>
      </c>
      <c r="K25" s="67">
        <v>620</v>
      </c>
      <c r="L25" s="67">
        <v>962</v>
      </c>
      <c r="M25" s="67">
        <v>799</v>
      </c>
      <c r="N25" s="67">
        <v>660</v>
      </c>
      <c r="O25" s="67">
        <v>1013</v>
      </c>
      <c r="P25" s="67">
        <v>819</v>
      </c>
      <c r="Q25" s="67">
        <v>688</v>
      </c>
      <c r="R25" s="67">
        <v>1003</v>
      </c>
      <c r="S25" s="67">
        <v>904</v>
      </c>
      <c r="T25" s="67">
        <v>717</v>
      </c>
      <c r="U25" s="67">
        <v>1112</v>
      </c>
      <c r="V25" s="67">
        <v>85</v>
      </c>
      <c r="W25" s="67">
        <v>-169</v>
      </c>
      <c r="X25" s="67">
        <v>334</v>
      </c>
      <c r="Y25" s="67" t="s">
        <v>423</v>
      </c>
    </row>
    <row r="26" spans="1:25" x14ac:dyDescent="0.45">
      <c r="A26" s="66" t="s">
        <v>242</v>
      </c>
      <c r="B26" s="66" t="s">
        <v>56</v>
      </c>
      <c r="C26" s="66" t="s">
        <v>180</v>
      </c>
      <c r="D26" s="67">
        <v>1229</v>
      </c>
      <c r="E26" s="67">
        <v>1002.1266668247365</v>
      </c>
      <c r="F26" s="67">
        <v>1569.6287107135709</v>
      </c>
      <c r="G26" s="67">
        <v>979</v>
      </c>
      <c r="H26" s="67">
        <v>770.7918484395592</v>
      </c>
      <c r="I26" s="67">
        <v>1316.4785482722662</v>
      </c>
      <c r="J26" s="67">
        <v>1161</v>
      </c>
      <c r="K26" s="67">
        <v>918</v>
      </c>
      <c r="L26" s="67">
        <v>1549</v>
      </c>
      <c r="M26" s="67">
        <v>1345</v>
      </c>
      <c r="N26" s="67">
        <v>1109</v>
      </c>
      <c r="O26" s="67">
        <v>1706</v>
      </c>
      <c r="P26" s="67">
        <v>1097</v>
      </c>
      <c r="Q26" s="67">
        <v>930</v>
      </c>
      <c r="R26" s="67">
        <v>1344</v>
      </c>
      <c r="S26" s="67">
        <v>1751</v>
      </c>
      <c r="T26" s="67">
        <v>1475</v>
      </c>
      <c r="U26" s="67">
        <v>2156</v>
      </c>
      <c r="V26" s="67">
        <v>654</v>
      </c>
      <c r="W26" s="67">
        <v>260</v>
      </c>
      <c r="X26" s="67">
        <v>1057</v>
      </c>
      <c r="Y26" s="67" t="s">
        <v>427</v>
      </c>
    </row>
    <row r="27" spans="1:25" x14ac:dyDescent="0.45">
      <c r="A27" s="66" t="s">
        <v>243</v>
      </c>
      <c r="B27" s="66" t="s">
        <v>56</v>
      </c>
      <c r="C27" s="66" t="s">
        <v>187</v>
      </c>
      <c r="D27" s="67">
        <v>201</v>
      </c>
      <c r="E27" s="67">
        <v>164.72206942134275</v>
      </c>
      <c r="F27" s="67">
        <v>282.15417365323981</v>
      </c>
      <c r="G27" s="67">
        <v>321.29029567076628</v>
      </c>
      <c r="H27" s="67">
        <v>136</v>
      </c>
      <c r="I27" s="67">
        <v>507.9787128410664</v>
      </c>
      <c r="J27" s="67">
        <v>391</v>
      </c>
      <c r="K27" s="67">
        <v>152</v>
      </c>
      <c r="L27" s="67">
        <v>672</v>
      </c>
      <c r="M27" s="67">
        <v>450</v>
      </c>
      <c r="N27" s="67">
        <v>317</v>
      </c>
      <c r="O27" s="67">
        <v>721</v>
      </c>
      <c r="P27" s="67">
        <v>380</v>
      </c>
      <c r="Q27" s="67">
        <v>254</v>
      </c>
      <c r="R27" s="67">
        <v>633</v>
      </c>
      <c r="S27" s="67">
        <v>427</v>
      </c>
      <c r="T27" s="67">
        <v>311</v>
      </c>
      <c r="U27" s="67">
        <v>618</v>
      </c>
      <c r="V27" s="67">
        <v>47</v>
      </c>
      <c r="W27" s="67">
        <v>-224</v>
      </c>
      <c r="X27" s="67">
        <v>270</v>
      </c>
      <c r="Y27" s="67" t="s">
        <v>423</v>
      </c>
    </row>
    <row r="28" spans="1:25" x14ac:dyDescent="0.45">
      <c r="A28" s="66" t="s">
        <v>245</v>
      </c>
      <c r="B28" s="66" t="s">
        <v>49</v>
      </c>
      <c r="C28" s="66" t="s">
        <v>48</v>
      </c>
      <c r="D28" s="67">
        <v>665</v>
      </c>
      <c r="E28" s="67">
        <v>562.57829732056882</v>
      </c>
      <c r="F28" s="67">
        <v>810.35094669358375</v>
      </c>
      <c r="G28" s="67">
        <v>757</v>
      </c>
      <c r="H28" s="67">
        <v>622.30666648360341</v>
      </c>
      <c r="I28" s="67">
        <v>963.59684361879761</v>
      </c>
      <c r="J28" s="67">
        <v>704</v>
      </c>
      <c r="K28" s="67">
        <v>568</v>
      </c>
      <c r="L28" s="67">
        <v>894</v>
      </c>
      <c r="M28" s="67">
        <v>833</v>
      </c>
      <c r="N28" s="67">
        <v>513</v>
      </c>
      <c r="O28" s="67">
        <v>1146</v>
      </c>
      <c r="P28" s="67">
        <v>916</v>
      </c>
      <c r="Q28" s="67">
        <v>741</v>
      </c>
      <c r="R28" s="67">
        <v>1168</v>
      </c>
      <c r="S28" s="67">
        <v>788</v>
      </c>
      <c r="T28" s="67">
        <v>548</v>
      </c>
      <c r="U28" s="67">
        <v>1016</v>
      </c>
      <c r="V28" s="67">
        <v>-128</v>
      </c>
      <c r="W28" s="67">
        <v>-470</v>
      </c>
      <c r="X28" s="67">
        <v>162</v>
      </c>
      <c r="Y28" s="67" t="s">
        <v>423</v>
      </c>
    </row>
    <row r="29" spans="1:25" x14ac:dyDescent="0.45">
      <c r="A29" s="66" t="s">
        <v>246</v>
      </c>
      <c r="B29" s="66" t="s">
        <v>49</v>
      </c>
      <c r="C29" s="66" t="s">
        <v>50</v>
      </c>
      <c r="D29" s="67">
        <v>1059</v>
      </c>
      <c r="E29" s="67">
        <v>905.74508873249124</v>
      </c>
      <c r="F29" s="67">
        <v>1293.0160059400159</v>
      </c>
      <c r="G29" s="67">
        <v>857</v>
      </c>
      <c r="H29" s="67">
        <v>716.65195608844533</v>
      </c>
      <c r="I29" s="67">
        <v>1083.4568089197392</v>
      </c>
      <c r="J29" s="67">
        <v>937</v>
      </c>
      <c r="K29" s="67">
        <v>764</v>
      </c>
      <c r="L29" s="67">
        <v>1193</v>
      </c>
      <c r="M29" s="67">
        <v>901</v>
      </c>
      <c r="N29" s="67">
        <v>729</v>
      </c>
      <c r="O29" s="67">
        <v>1190</v>
      </c>
      <c r="P29" s="67">
        <v>1030</v>
      </c>
      <c r="Q29" s="67">
        <v>822</v>
      </c>
      <c r="R29" s="67">
        <v>1360</v>
      </c>
      <c r="S29" s="67">
        <v>1028</v>
      </c>
      <c r="T29" s="67">
        <v>611</v>
      </c>
      <c r="U29" s="67">
        <v>1488</v>
      </c>
      <c r="V29" s="67">
        <v>-2</v>
      </c>
      <c r="W29" s="67">
        <v>-480</v>
      </c>
      <c r="X29" s="67">
        <v>532</v>
      </c>
      <c r="Y29" s="67" t="s">
        <v>423</v>
      </c>
    </row>
    <row r="30" spans="1:25" x14ac:dyDescent="0.45">
      <c r="A30" s="66" t="s">
        <v>247</v>
      </c>
      <c r="B30" s="66" t="s">
        <v>49</v>
      </c>
      <c r="C30" s="66" t="s">
        <v>58</v>
      </c>
      <c r="D30" s="67">
        <v>540</v>
      </c>
      <c r="E30" s="67">
        <v>415.92278794898778</v>
      </c>
      <c r="F30" s="67">
        <v>739.02325433991757</v>
      </c>
      <c r="G30" s="67">
        <v>441.22030948234374</v>
      </c>
      <c r="H30" s="67">
        <v>184</v>
      </c>
      <c r="I30" s="67">
        <v>708.31035200568203</v>
      </c>
      <c r="J30" s="67">
        <v>492</v>
      </c>
      <c r="K30" s="67">
        <v>343</v>
      </c>
      <c r="L30" s="67">
        <v>756</v>
      </c>
      <c r="M30" s="67">
        <v>666</v>
      </c>
      <c r="N30" s="67">
        <v>436</v>
      </c>
      <c r="O30" s="67">
        <v>1059</v>
      </c>
      <c r="P30" s="67">
        <v>636</v>
      </c>
      <c r="Q30" s="67">
        <v>459</v>
      </c>
      <c r="R30" s="67">
        <v>888</v>
      </c>
      <c r="S30" s="67">
        <v>600</v>
      </c>
      <c r="T30" s="67">
        <v>422</v>
      </c>
      <c r="U30" s="67">
        <v>904</v>
      </c>
      <c r="V30" s="67">
        <v>-36</v>
      </c>
      <c r="W30" s="67">
        <v>-345</v>
      </c>
      <c r="X30" s="67">
        <v>295</v>
      </c>
      <c r="Y30" s="67" t="s">
        <v>423</v>
      </c>
    </row>
    <row r="31" spans="1:25" x14ac:dyDescent="0.45">
      <c r="A31" s="66" t="s">
        <v>248</v>
      </c>
      <c r="B31" s="66" t="s">
        <v>49</v>
      </c>
      <c r="C31" s="66" t="s">
        <v>69</v>
      </c>
      <c r="D31" s="67">
        <v>1573</v>
      </c>
      <c r="E31" s="67">
        <v>1407.9510029575551</v>
      </c>
      <c r="F31" s="67">
        <v>1802.0550094662074</v>
      </c>
      <c r="G31" s="67">
        <v>1547.697516426198</v>
      </c>
      <c r="H31" s="67">
        <v>1170.5061418354428</v>
      </c>
      <c r="I31" s="67">
        <v>1947.4638352132761</v>
      </c>
      <c r="J31" s="67">
        <v>1444</v>
      </c>
      <c r="K31" s="67">
        <v>901</v>
      </c>
      <c r="L31" s="67">
        <v>1930</v>
      </c>
      <c r="M31" s="67">
        <v>1465</v>
      </c>
      <c r="N31" s="67">
        <v>859</v>
      </c>
      <c r="O31" s="67">
        <v>2050</v>
      </c>
      <c r="P31" s="67">
        <v>1487</v>
      </c>
      <c r="Q31" s="67">
        <v>974</v>
      </c>
      <c r="R31" s="67">
        <v>2076</v>
      </c>
      <c r="S31" s="67">
        <v>1331</v>
      </c>
      <c r="T31" s="67">
        <v>954</v>
      </c>
      <c r="U31" s="67">
        <v>1694</v>
      </c>
      <c r="V31" s="67">
        <v>-156</v>
      </c>
      <c r="W31" s="67">
        <v>-869</v>
      </c>
      <c r="X31" s="67">
        <v>470</v>
      </c>
      <c r="Y31" s="67" t="s">
        <v>423</v>
      </c>
    </row>
    <row r="32" spans="1:25" x14ac:dyDescent="0.45">
      <c r="A32" s="66" t="s">
        <v>249</v>
      </c>
      <c r="B32" s="66" t="s">
        <v>49</v>
      </c>
      <c r="C32" s="66" t="s">
        <v>72</v>
      </c>
      <c r="D32" s="67">
        <v>795.9484124999567</v>
      </c>
      <c r="E32" s="67">
        <v>424.56444227416699</v>
      </c>
      <c r="F32" s="67">
        <v>1167.3515306070558</v>
      </c>
      <c r="G32" s="67">
        <v>750.05513701144662</v>
      </c>
      <c r="H32" s="67">
        <v>380.88220597396969</v>
      </c>
      <c r="I32" s="67">
        <v>1094.6952723244481</v>
      </c>
      <c r="J32" s="67">
        <v>809</v>
      </c>
      <c r="K32" s="67">
        <v>601</v>
      </c>
      <c r="L32" s="67">
        <v>1150</v>
      </c>
      <c r="M32" s="67">
        <v>845</v>
      </c>
      <c r="N32" s="67">
        <v>343</v>
      </c>
      <c r="O32" s="67">
        <v>1373</v>
      </c>
      <c r="P32" s="67">
        <v>837</v>
      </c>
      <c r="Q32" s="67">
        <v>599</v>
      </c>
      <c r="R32" s="67">
        <v>1223</v>
      </c>
      <c r="S32" s="67">
        <v>750</v>
      </c>
      <c r="T32" s="67">
        <v>544</v>
      </c>
      <c r="U32" s="67">
        <v>1091</v>
      </c>
      <c r="V32" s="67">
        <v>-87</v>
      </c>
      <c r="W32" s="67">
        <v>-547</v>
      </c>
      <c r="X32" s="67">
        <v>333</v>
      </c>
      <c r="Y32" s="67" t="s">
        <v>423</v>
      </c>
    </row>
    <row r="33" spans="1:25" x14ac:dyDescent="0.45">
      <c r="A33" s="66" t="s">
        <v>250</v>
      </c>
      <c r="B33" s="66" t="s">
        <v>49</v>
      </c>
      <c r="C33" s="66" t="s">
        <v>77</v>
      </c>
      <c r="D33" s="67">
        <v>1847.5540901335658</v>
      </c>
      <c r="E33" s="67">
        <v>1495.3036284348425</v>
      </c>
      <c r="F33" s="67">
        <v>2170.3889443493476</v>
      </c>
      <c r="G33" s="67">
        <v>1860.2804546739669</v>
      </c>
      <c r="H33" s="67">
        <v>1546.7276698399396</v>
      </c>
      <c r="I33" s="67">
        <v>2189.6387088608917</v>
      </c>
      <c r="J33" s="67">
        <v>1772</v>
      </c>
      <c r="K33" s="67">
        <v>1354</v>
      </c>
      <c r="L33" s="67">
        <v>2129</v>
      </c>
      <c r="M33" s="67">
        <v>1670</v>
      </c>
      <c r="N33" s="67">
        <v>1222</v>
      </c>
      <c r="O33" s="67">
        <v>2131</v>
      </c>
      <c r="P33" s="67">
        <v>1552</v>
      </c>
      <c r="Q33" s="67">
        <v>1094</v>
      </c>
      <c r="R33" s="67">
        <v>1992</v>
      </c>
      <c r="S33" s="67">
        <v>1366</v>
      </c>
      <c r="T33" s="67">
        <v>1059</v>
      </c>
      <c r="U33" s="67">
        <v>1688</v>
      </c>
      <c r="V33" s="67">
        <v>-186</v>
      </c>
      <c r="W33" s="67">
        <v>-721</v>
      </c>
      <c r="X33" s="67">
        <v>356</v>
      </c>
      <c r="Y33" s="67" t="s">
        <v>423</v>
      </c>
    </row>
    <row r="34" spans="1:25" x14ac:dyDescent="0.45">
      <c r="A34" s="66" t="s">
        <v>252</v>
      </c>
      <c r="B34" s="66" t="s">
        <v>49</v>
      </c>
      <c r="C34" s="66" t="s">
        <v>80</v>
      </c>
      <c r="D34" s="67">
        <v>43.235736463815989</v>
      </c>
      <c r="E34" s="67">
        <v>25.739306187109893</v>
      </c>
      <c r="F34" s="67">
        <v>61.068575803265738</v>
      </c>
      <c r="G34" s="67">
        <v>22.658251228989528</v>
      </c>
      <c r="H34" s="67">
        <v>13</v>
      </c>
      <c r="I34" s="67">
        <v>33.576110210942424</v>
      </c>
      <c r="J34" s="67">
        <v>24</v>
      </c>
      <c r="K34" s="67">
        <v>9</v>
      </c>
      <c r="L34" s="67">
        <v>39</v>
      </c>
      <c r="M34" s="67">
        <v>32</v>
      </c>
      <c r="N34" s="67">
        <v>17</v>
      </c>
      <c r="O34" s="67">
        <v>47</v>
      </c>
      <c r="P34" s="67">
        <v>21</v>
      </c>
      <c r="Q34" s="67">
        <v>12</v>
      </c>
      <c r="R34" s="67">
        <v>45</v>
      </c>
      <c r="S34" s="67">
        <v>13</v>
      </c>
      <c r="T34" s="67">
        <v>6</v>
      </c>
      <c r="U34" s="67">
        <v>21</v>
      </c>
      <c r="V34" s="67">
        <v>-8</v>
      </c>
      <c r="W34" s="67">
        <v>-32</v>
      </c>
      <c r="X34" s="67">
        <v>3</v>
      </c>
      <c r="Y34" s="67" t="s">
        <v>423</v>
      </c>
    </row>
    <row r="35" spans="1:25" x14ac:dyDescent="0.45">
      <c r="A35" s="66" t="s">
        <v>253</v>
      </c>
      <c r="B35" s="66" t="s">
        <v>49</v>
      </c>
      <c r="C35" s="66" t="s">
        <v>85</v>
      </c>
      <c r="D35" s="67">
        <v>1465</v>
      </c>
      <c r="E35" s="67">
        <v>1265.3313639724847</v>
      </c>
      <c r="F35" s="67">
        <v>1758.6091625041424</v>
      </c>
      <c r="G35" s="67">
        <v>1302.0645931450626</v>
      </c>
      <c r="H35" s="67">
        <v>833.48645322621735</v>
      </c>
      <c r="I35" s="67">
        <v>1748.6510450215064</v>
      </c>
      <c r="J35" s="67">
        <v>1265</v>
      </c>
      <c r="K35" s="67">
        <v>664</v>
      </c>
      <c r="L35" s="67">
        <v>1847</v>
      </c>
      <c r="M35" s="67">
        <v>1465</v>
      </c>
      <c r="N35" s="67">
        <v>822</v>
      </c>
      <c r="O35" s="67">
        <v>2122</v>
      </c>
      <c r="P35" s="67">
        <v>1231</v>
      </c>
      <c r="Q35" s="67">
        <v>1013</v>
      </c>
      <c r="R35" s="67">
        <v>1553</v>
      </c>
      <c r="S35" s="67">
        <v>1364</v>
      </c>
      <c r="T35" s="67">
        <v>964</v>
      </c>
      <c r="U35" s="67">
        <v>1774</v>
      </c>
      <c r="V35" s="67">
        <v>133</v>
      </c>
      <c r="W35" s="67">
        <v>-399</v>
      </c>
      <c r="X35" s="67">
        <v>620</v>
      </c>
      <c r="Y35" s="67" t="s">
        <v>423</v>
      </c>
    </row>
    <row r="36" spans="1:25" x14ac:dyDescent="0.45">
      <c r="A36" s="66" t="s">
        <v>254</v>
      </c>
      <c r="B36" s="66" t="s">
        <v>49</v>
      </c>
      <c r="C36" s="66" t="s">
        <v>95</v>
      </c>
      <c r="D36" s="67">
        <v>1335.3772446211292</v>
      </c>
      <c r="E36" s="67">
        <v>926.804284213855</v>
      </c>
      <c r="F36" s="67">
        <v>1721.9013941780902</v>
      </c>
      <c r="G36" s="67">
        <v>1320.3876008081979</v>
      </c>
      <c r="H36" s="67">
        <v>894.26094552231223</v>
      </c>
      <c r="I36" s="67">
        <v>1717.9333144770626</v>
      </c>
      <c r="J36" s="67">
        <v>1278</v>
      </c>
      <c r="K36" s="67">
        <v>717</v>
      </c>
      <c r="L36" s="67">
        <v>1811</v>
      </c>
      <c r="M36" s="67">
        <v>1393</v>
      </c>
      <c r="N36" s="67">
        <v>769</v>
      </c>
      <c r="O36" s="67">
        <v>2021</v>
      </c>
      <c r="P36" s="67">
        <v>1525</v>
      </c>
      <c r="Q36" s="67">
        <v>870</v>
      </c>
      <c r="R36" s="67">
        <v>2104</v>
      </c>
      <c r="S36" s="67">
        <v>1441</v>
      </c>
      <c r="T36" s="67">
        <v>1192</v>
      </c>
      <c r="U36" s="67">
        <v>1771</v>
      </c>
      <c r="V36" s="67">
        <v>-84</v>
      </c>
      <c r="W36" s="67">
        <v>-754</v>
      </c>
      <c r="X36" s="67">
        <v>613</v>
      </c>
      <c r="Y36" s="67" t="s">
        <v>423</v>
      </c>
    </row>
    <row r="37" spans="1:25" x14ac:dyDescent="0.45">
      <c r="A37" s="66" t="s">
        <v>255</v>
      </c>
      <c r="B37" s="66" t="s">
        <v>49</v>
      </c>
      <c r="C37" s="66" t="s">
        <v>98</v>
      </c>
      <c r="D37" s="67">
        <v>1002.1914471108349</v>
      </c>
      <c r="E37" s="67">
        <v>614.83397964891651</v>
      </c>
      <c r="F37" s="67">
        <v>1363.9377950280959</v>
      </c>
      <c r="G37" s="67">
        <v>1102.4765109030666</v>
      </c>
      <c r="H37" s="67">
        <v>737.05306333971964</v>
      </c>
      <c r="I37" s="67">
        <v>1477.9498248501957</v>
      </c>
      <c r="J37" s="67">
        <v>1229</v>
      </c>
      <c r="K37" s="67">
        <v>722</v>
      </c>
      <c r="L37" s="67">
        <v>1743</v>
      </c>
      <c r="M37" s="67">
        <v>1034</v>
      </c>
      <c r="N37" s="67">
        <v>884</v>
      </c>
      <c r="O37" s="67">
        <v>1258</v>
      </c>
      <c r="P37" s="67">
        <v>1182</v>
      </c>
      <c r="Q37" s="67">
        <v>965</v>
      </c>
      <c r="R37" s="67">
        <v>1507</v>
      </c>
      <c r="S37" s="67">
        <v>1017</v>
      </c>
      <c r="T37" s="67">
        <v>644</v>
      </c>
      <c r="U37" s="67">
        <v>1402</v>
      </c>
      <c r="V37" s="67">
        <v>-165</v>
      </c>
      <c r="W37" s="67">
        <v>-626</v>
      </c>
      <c r="X37" s="67">
        <v>282</v>
      </c>
      <c r="Y37" s="67" t="s">
        <v>423</v>
      </c>
    </row>
    <row r="38" spans="1:25" x14ac:dyDescent="0.45">
      <c r="A38" s="66" t="s">
        <v>256</v>
      </c>
      <c r="B38" s="66" t="s">
        <v>49</v>
      </c>
      <c r="C38" s="66" t="s">
        <v>102</v>
      </c>
      <c r="D38" s="67">
        <v>1231</v>
      </c>
      <c r="E38" s="67">
        <v>1089.4041024372282</v>
      </c>
      <c r="F38" s="67">
        <v>1407.8041838456604</v>
      </c>
      <c r="G38" s="67">
        <v>1328</v>
      </c>
      <c r="H38" s="67">
        <v>1141.3555275035578</v>
      </c>
      <c r="I38" s="67">
        <v>1593.0024786264964</v>
      </c>
      <c r="J38" s="67">
        <v>1061</v>
      </c>
      <c r="K38" s="67">
        <v>611</v>
      </c>
      <c r="L38" s="67">
        <v>1505</v>
      </c>
      <c r="M38" s="67">
        <v>1251</v>
      </c>
      <c r="N38" s="67">
        <v>1042</v>
      </c>
      <c r="O38" s="67">
        <v>1596</v>
      </c>
      <c r="P38" s="67">
        <v>1161</v>
      </c>
      <c r="Q38" s="67">
        <v>664</v>
      </c>
      <c r="R38" s="67">
        <v>1700</v>
      </c>
      <c r="S38" s="67">
        <v>1100</v>
      </c>
      <c r="T38" s="67">
        <v>779</v>
      </c>
      <c r="U38" s="67">
        <v>1423</v>
      </c>
      <c r="V38" s="67">
        <v>-61</v>
      </c>
      <c r="W38" s="67">
        <v>-654</v>
      </c>
      <c r="X38" s="67">
        <v>551</v>
      </c>
      <c r="Y38" s="67" t="s">
        <v>423</v>
      </c>
    </row>
    <row r="39" spans="1:25" x14ac:dyDescent="0.45">
      <c r="A39" s="66" t="s">
        <v>257</v>
      </c>
      <c r="B39" s="66" t="s">
        <v>49</v>
      </c>
      <c r="C39" s="66" t="s">
        <v>103</v>
      </c>
      <c r="D39" s="67">
        <v>1768.6931135139362</v>
      </c>
      <c r="E39" s="67">
        <v>1456.1391008016742</v>
      </c>
      <c r="F39" s="67">
        <v>2074.2633483723248</v>
      </c>
      <c r="G39" s="67">
        <v>1895.5539509931994</v>
      </c>
      <c r="H39" s="67">
        <v>1537.3467698952011</v>
      </c>
      <c r="I39" s="67">
        <v>2242.7242561654311</v>
      </c>
      <c r="J39" s="67">
        <v>1988</v>
      </c>
      <c r="K39" s="67">
        <v>1547</v>
      </c>
      <c r="L39" s="67">
        <v>2450</v>
      </c>
      <c r="M39" s="67">
        <v>2185</v>
      </c>
      <c r="N39" s="67">
        <v>1665</v>
      </c>
      <c r="O39" s="67">
        <v>2727</v>
      </c>
      <c r="P39" s="67">
        <v>2151</v>
      </c>
      <c r="Q39" s="67">
        <v>1596</v>
      </c>
      <c r="R39" s="67">
        <v>2686</v>
      </c>
      <c r="S39" s="67">
        <v>1805</v>
      </c>
      <c r="T39" s="67">
        <v>1438</v>
      </c>
      <c r="U39" s="67">
        <v>2173</v>
      </c>
      <c r="V39" s="67">
        <v>-346</v>
      </c>
      <c r="W39" s="67">
        <v>-970</v>
      </c>
      <c r="X39" s="67">
        <v>298</v>
      </c>
      <c r="Y39" s="67" t="s">
        <v>423</v>
      </c>
    </row>
    <row r="40" spans="1:25" x14ac:dyDescent="0.45">
      <c r="A40" s="66" t="s">
        <v>258</v>
      </c>
      <c r="B40" s="66" t="s">
        <v>49</v>
      </c>
      <c r="C40" s="66" t="s">
        <v>105</v>
      </c>
      <c r="D40" s="67">
        <v>1090.7757976639464</v>
      </c>
      <c r="E40" s="67">
        <v>853.04812107118687</v>
      </c>
      <c r="F40" s="67">
        <v>1336.2765856753433</v>
      </c>
      <c r="G40" s="67">
        <v>996.52973785149447</v>
      </c>
      <c r="H40" s="67">
        <v>739.68575798888287</v>
      </c>
      <c r="I40" s="67">
        <v>1252.2129402551952</v>
      </c>
      <c r="J40" s="67">
        <v>904</v>
      </c>
      <c r="K40" s="67">
        <v>780</v>
      </c>
      <c r="L40" s="67">
        <v>1077</v>
      </c>
      <c r="M40" s="67">
        <v>1074</v>
      </c>
      <c r="N40" s="67">
        <v>729</v>
      </c>
      <c r="O40" s="67">
        <v>1430</v>
      </c>
      <c r="P40" s="67">
        <v>1240</v>
      </c>
      <c r="Q40" s="67">
        <v>1022</v>
      </c>
      <c r="R40" s="67">
        <v>1597</v>
      </c>
      <c r="S40" s="67">
        <v>1193</v>
      </c>
      <c r="T40" s="67">
        <v>987</v>
      </c>
      <c r="U40" s="67">
        <v>1498</v>
      </c>
      <c r="V40" s="67">
        <v>-47</v>
      </c>
      <c r="W40" s="67">
        <v>-451</v>
      </c>
      <c r="X40" s="67">
        <v>341</v>
      </c>
      <c r="Y40" s="67" t="s">
        <v>423</v>
      </c>
    </row>
    <row r="41" spans="1:25" x14ac:dyDescent="0.45">
      <c r="A41" s="66" t="s">
        <v>259</v>
      </c>
      <c r="B41" s="66" t="s">
        <v>49</v>
      </c>
      <c r="C41" s="66" t="s">
        <v>107</v>
      </c>
      <c r="D41" s="67">
        <v>1495.8670247293305</v>
      </c>
      <c r="E41" s="67">
        <v>1175.8393178721108</v>
      </c>
      <c r="F41" s="67">
        <v>1806.4685555430769</v>
      </c>
      <c r="G41" s="67">
        <v>1407.8239857087196</v>
      </c>
      <c r="H41" s="67">
        <v>1054.1160378755928</v>
      </c>
      <c r="I41" s="67">
        <v>1750.5188657444389</v>
      </c>
      <c r="J41" s="67">
        <v>1628</v>
      </c>
      <c r="K41" s="67">
        <v>1190</v>
      </c>
      <c r="L41" s="67">
        <v>2108</v>
      </c>
      <c r="M41" s="67">
        <v>1645</v>
      </c>
      <c r="N41" s="67">
        <v>1180</v>
      </c>
      <c r="O41" s="67">
        <v>2131</v>
      </c>
      <c r="P41" s="67">
        <v>1555</v>
      </c>
      <c r="Q41" s="67">
        <v>1014</v>
      </c>
      <c r="R41" s="67">
        <v>2077</v>
      </c>
      <c r="S41" s="67">
        <v>1386</v>
      </c>
      <c r="T41" s="67">
        <v>1035</v>
      </c>
      <c r="U41" s="67">
        <v>1702</v>
      </c>
      <c r="V41" s="67">
        <v>-169</v>
      </c>
      <c r="W41" s="67">
        <v>-792</v>
      </c>
      <c r="X41" s="67">
        <v>447</v>
      </c>
      <c r="Y41" s="67" t="s">
        <v>423</v>
      </c>
    </row>
    <row r="42" spans="1:25" x14ac:dyDescent="0.45">
      <c r="A42" s="66" t="s">
        <v>260</v>
      </c>
      <c r="B42" s="66" t="s">
        <v>49</v>
      </c>
      <c r="C42" s="66" t="s">
        <v>108</v>
      </c>
      <c r="D42" s="67">
        <v>546.945270903655</v>
      </c>
      <c r="E42" s="67">
        <v>271</v>
      </c>
      <c r="F42" s="67">
        <v>819.54420612894955</v>
      </c>
      <c r="G42" s="67">
        <v>627.22676858095861</v>
      </c>
      <c r="H42" s="67">
        <v>326.12096887739813</v>
      </c>
      <c r="I42" s="67">
        <v>922.37583794578677</v>
      </c>
      <c r="J42" s="67">
        <v>943</v>
      </c>
      <c r="K42" s="67">
        <v>618</v>
      </c>
      <c r="L42" s="67">
        <v>1520</v>
      </c>
      <c r="M42" s="67">
        <v>673</v>
      </c>
      <c r="N42" s="67">
        <v>513</v>
      </c>
      <c r="O42" s="67">
        <v>957</v>
      </c>
      <c r="P42" s="67">
        <v>760</v>
      </c>
      <c r="Q42" s="67">
        <v>559</v>
      </c>
      <c r="R42" s="67">
        <v>1069</v>
      </c>
      <c r="S42" s="67">
        <v>634</v>
      </c>
      <c r="T42" s="67">
        <v>365</v>
      </c>
      <c r="U42" s="67">
        <v>886</v>
      </c>
      <c r="V42" s="67">
        <v>-126</v>
      </c>
      <c r="W42" s="67">
        <v>-533</v>
      </c>
      <c r="X42" s="67">
        <v>185</v>
      </c>
      <c r="Y42" s="67" t="s">
        <v>423</v>
      </c>
    </row>
    <row r="43" spans="1:25" x14ac:dyDescent="0.45">
      <c r="A43" s="66" t="s">
        <v>261</v>
      </c>
      <c r="B43" s="66" t="s">
        <v>49</v>
      </c>
      <c r="C43" s="66" t="s">
        <v>110</v>
      </c>
      <c r="D43" s="67">
        <v>680</v>
      </c>
      <c r="E43" s="67">
        <v>539.44097407676816</v>
      </c>
      <c r="F43" s="67">
        <v>910.0038429684289</v>
      </c>
      <c r="G43" s="67">
        <v>693</v>
      </c>
      <c r="H43" s="67">
        <v>508.24507165650505</v>
      </c>
      <c r="I43" s="67">
        <v>994.1750717905926</v>
      </c>
      <c r="J43" s="67">
        <v>691</v>
      </c>
      <c r="K43" s="67">
        <v>487</v>
      </c>
      <c r="L43" s="67">
        <v>1090</v>
      </c>
      <c r="M43" s="67">
        <v>712</v>
      </c>
      <c r="N43" s="67">
        <v>558</v>
      </c>
      <c r="O43" s="67">
        <v>959</v>
      </c>
      <c r="P43" s="67">
        <v>601</v>
      </c>
      <c r="Q43" s="67">
        <v>479</v>
      </c>
      <c r="R43" s="67">
        <v>802</v>
      </c>
      <c r="S43" s="67">
        <v>729</v>
      </c>
      <c r="T43" s="67">
        <v>459</v>
      </c>
      <c r="U43" s="67">
        <v>984</v>
      </c>
      <c r="V43" s="67">
        <v>128</v>
      </c>
      <c r="W43" s="67">
        <v>-222</v>
      </c>
      <c r="X43" s="67">
        <v>413</v>
      </c>
      <c r="Y43" s="67" t="s">
        <v>423</v>
      </c>
    </row>
    <row r="44" spans="1:25" x14ac:dyDescent="0.45">
      <c r="A44" s="66" t="s">
        <v>262</v>
      </c>
      <c r="B44" s="66" t="s">
        <v>49</v>
      </c>
      <c r="C44" s="66" t="s">
        <v>113</v>
      </c>
      <c r="D44" s="67">
        <v>722.5737621967977</v>
      </c>
      <c r="E44" s="67">
        <v>370.01699958158787</v>
      </c>
      <c r="F44" s="67">
        <v>1065.6756543479555</v>
      </c>
      <c r="G44" s="67">
        <v>739.74827538180773</v>
      </c>
      <c r="H44" s="67">
        <v>408.55609132531606</v>
      </c>
      <c r="I44" s="67">
        <v>1063.7459140328695</v>
      </c>
      <c r="J44" s="67">
        <v>980</v>
      </c>
      <c r="K44" s="67">
        <v>747</v>
      </c>
      <c r="L44" s="67">
        <v>1338</v>
      </c>
      <c r="M44" s="67">
        <v>1174</v>
      </c>
      <c r="N44" s="67">
        <v>869</v>
      </c>
      <c r="O44" s="67">
        <v>1697</v>
      </c>
      <c r="P44" s="67">
        <v>1174</v>
      </c>
      <c r="Q44" s="67">
        <v>928</v>
      </c>
      <c r="R44" s="67">
        <v>1572</v>
      </c>
      <c r="S44" s="67">
        <v>1142</v>
      </c>
      <c r="T44" s="67">
        <v>763</v>
      </c>
      <c r="U44" s="67">
        <v>1493</v>
      </c>
      <c r="V44" s="67">
        <v>-32</v>
      </c>
      <c r="W44" s="67">
        <v>-551</v>
      </c>
      <c r="X44" s="67">
        <v>419</v>
      </c>
      <c r="Y44" s="67" t="s">
        <v>423</v>
      </c>
    </row>
    <row r="45" spans="1:25" x14ac:dyDescent="0.45">
      <c r="A45" s="66" t="s">
        <v>263</v>
      </c>
      <c r="B45" s="66" t="s">
        <v>49</v>
      </c>
      <c r="C45" s="66" t="s">
        <v>114</v>
      </c>
      <c r="D45" s="67">
        <v>941.6297436299875</v>
      </c>
      <c r="E45" s="67">
        <v>641.15060131266864</v>
      </c>
      <c r="F45" s="67">
        <v>1246.9229199453252</v>
      </c>
      <c r="G45" s="67">
        <v>1088</v>
      </c>
      <c r="H45" s="67">
        <v>813.99748330464217</v>
      </c>
      <c r="I45" s="67">
        <v>1574.1695295570307</v>
      </c>
      <c r="J45" s="67">
        <v>811</v>
      </c>
      <c r="K45" s="67">
        <v>632</v>
      </c>
      <c r="L45" s="67">
        <v>1058</v>
      </c>
      <c r="M45" s="67">
        <v>1121</v>
      </c>
      <c r="N45" s="67">
        <v>846</v>
      </c>
      <c r="O45" s="67">
        <v>1545</v>
      </c>
      <c r="P45" s="67">
        <v>1151</v>
      </c>
      <c r="Q45" s="67">
        <v>875</v>
      </c>
      <c r="R45" s="67">
        <v>1584</v>
      </c>
      <c r="S45" s="67">
        <v>1048</v>
      </c>
      <c r="T45" s="67">
        <v>728</v>
      </c>
      <c r="U45" s="67">
        <v>1359</v>
      </c>
      <c r="V45" s="67">
        <v>-103</v>
      </c>
      <c r="W45" s="67">
        <v>-604</v>
      </c>
      <c r="X45" s="67">
        <v>308</v>
      </c>
      <c r="Y45" s="67" t="s">
        <v>423</v>
      </c>
    </row>
    <row r="46" spans="1:25" x14ac:dyDescent="0.45">
      <c r="A46" s="66" t="s">
        <v>264</v>
      </c>
      <c r="B46" s="66" t="s">
        <v>49</v>
      </c>
      <c r="C46" s="66" t="s">
        <v>116</v>
      </c>
      <c r="D46" s="67">
        <v>2008.7747179545652</v>
      </c>
      <c r="E46" s="67">
        <v>1694.0838003087824</v>
      </c>
      <c r="F46" s="67">
        <v>2298.7264836130867</v>
      </c>
      <c r="G46" s="67">
        <v>1823.4294238759721</v>
      </c>
      <c r="H46" s="67">
        <v>1524.2393654319462</v>
      </c>
      <c r="I46" s="67">
        <v>2130.9542304831734</v>
      </c>
      <c r="J46" s="67">
        <v>1621</v>
      </c>
      <c r="K46" s="67">
        <v>1447</v>
      </c>
      <c r="L46" s="67">
        <v>1859</v>
      </c>
      <c r="M46" s="67">
        <v>1707</v>
      </c>
      <c r="N46" s="67">
        <v>1239</v>
      </c>
      <c r="O46" s="67">
        <v>2158</v>
      </c>
      <c r="P46" s="67">
        <v>1642</v>
      </c>
      <c r="Q46" s="67">
        <v>1207</v>
      </c>
      <c r="R46" s="67">
        <v>2091</v>
      </c>
      <c r="S46" s="67">
        <v>1530</v>
      </c>
      <c r="T46" s="67">
        <v>1212</v>
      </c>
      <c r="U46" s="67">
        <v>1829</v>
      </c>
      <c r="V46" s="67">
        <v>-112</v>
      </c>
      <c r="W46" s="67">
        <v>-688</v>
      </c>
      <c r="X46" s="67">
        <v>422</v>
      </c>
      <c r="Y46" s="67" t="s">
        <v>423</v>
      </c>
    </row>
    <row r="47" spans="1:25" x14ac:dyDescent="0.45">
      <c r="A47" s="66" t="s">
        <v>265</v>
      </c>
      <c r="B47" s="66" t="s">
        <v>49</v>
      </c>
      <c r="C47" s="66" t="s">
        <v>117</v>
      </c>
      <c r="D47" s="67">
        <v>956.02181437061529</v>
      </c>
      <c r="E47" s="67">
        <v>745.64720526990084</v>
      </c>
      <c r="F47" s="67">
        <v>1187.1438385401843</v>
      </c>
      <c r="G47" s="67">
        <v>880.85964900100601</v>
      </c>
      <c r="H47" s="67">
        <v>663.96925554857455</v>
      </c>
      <c r="I47" s="67">
        <v>1089.7882921614541</v>
      </c>
      <c r="J47" s="67">
        <v>844</v>
      </c>
      <c r="K47" s="67">
        <v>576</v>
      </c>
      <c r="L47" s="67">
        <v>1106</v>
      </c>
      <c r="M47" s="67">
        <v>974</v>
      </c>
      <c r="N47" s="67">
        <v>755</v>
      </c>
      <c r="O47" s="67">
        <v>1339</v>
      </c>
      <c r="P47" s="67">
        <v>892</v>
      </c>
      <c r="Q47" s="67">
        <v>675</v>
      </c>
      <c r="R47" s="67">
        <v>1289</v>
      </c>
      <c r="S47" s="67">
        <v>927</v>
      </c>
      <c r="T47" s="67">
        <v>706</v>
      </c>
      <c r="U47" s="67">
        <v>1256</v>
      </c>
      <c r="V47" s="67">
        <v>35</v>
      </c>
      <c r="W47" s="67">
        <v>-447</v>
      </c>
      <c r="X47" s="67">
        <v>467</v>
      </c>
      <c r="Y47" s="67" t="s">
        <v>423</v>
      </c>
    </row>
    <row r="48" spans="1:25" x14ac:dyDescent="0.45">
      <c r="A48" s="66" t="s">
        <v>266</v>
      </c>
      <c r="B48" s="66" t="s">
        <v>49</v>
      </c>
      <c r="C48" s="66" t="s">
        <v>120</v>
      </c>
      <c r="D48" s="67">
        <v>297</v>
      </c>
      <c r="E48" s="67">
        <v>245.7194270830245</v>
      </c>
      <c r="F48" s="67">
        <v>387.70628017014485</v>
      </c>
      <c r="G48" s="67">
        <v>377</v>
      </c>
      <c r="H48" s="67">
        <v>283.38160491304819</v>
      </c>
      <c r="I48" s="67">
        <v>564.9016853651749</v>
      </c>
      <c r="J48" s="67">
        <v>260</v>
      </c>
      <c r="K48" s="67">
        <v>203</v>
      </c>
      <c r="L48" s="67">
        <v>371</v>
      </c>
      <c r="M48" s="67">
        <v>396</v>
      </c>
      <c r="N48" s="67">
        <v>272</v>
      </c>
      <c r="O48" s="67">
        <v>631</v>
      </c>
      <c r="P48" s="67">
        <v>275</v>
      </c>
      <c r="Q48" s="67">
        <v>209</v>
      </c>
      <c r="R48" s="67">
        <v>395</v>
      </c>
      <c r="S48" s="67">
        <v>397</v>
      </c>
      <c r="T48" s="67">
        <v>263</v>
      </c>
      <c r="U48" s="67">
        <v>665</v>
      </c>
      <c r="V48" s="67">
        <v>122</v>
      </c>
      <c r="W48" s="67">
        <v>-53</v>
      </c>
      <c r="X48" s="67">
        <v>390</v>
      </c>
      <c r="Y48" s="67" t="s">
        <v>423</v>
      </c>
    </row>
    <row r="49" spans="1:25" x14ac:dyDescent="0.45">
      <c r="A49" s="66" t="s">
        <v>267</v>
      </c>
      <c r="B49" s="66" t="s">
        <v>49</v>
      </c>
      <c r="C49" s="66" t="s">
        <v>123</v>
      </c>
      <c r="D49" s="67">
        <v>2312.7917163213474</v>
      </c>
      <c r="E49" s="67">
        <v>1915.1582265798963</v>
      </c>
      <c r="F49" s="67">
        <v>2743.5913547536738</v>
      </c>
      <c r="G49" s="67">
        <v>2358.0987066020543</v>
      </c>
      <c r="H49" s="67">
        <v>1916.4994257817389</v>
      </c>
      <c r="I49" s="67">
        <v>2834.4875588231239</v>
      </c>
      <c r="J49" s="67">
        <v>2003</v>
      </c>
      <c r="K49" s="67">
        <v>1480</v>
      </c>
      <c r="L49" s="67">
        <v>2544</v>
      </c>
      <c r="M49" s="67">
        <v>2091</v>
      </c>
      <c r="N49" s="67">
        <v>1461</v>
      </c>
      <c r="O49" s="67">
        <v>2650</v>
      </c>
      <c r="P49" s="67">
        <v>2000</v>
      </c>
      <c r="Q49" s="67">
        <v>1385</v>
      </c>
      <c r="R49" s="67">
        <v>2628</v>
      </c>
      <c r="S49" s="67">
        <v>1870</v>
      </c>
      <c r="T49" s="67">
        <v>1442</v>
      </c>
      <c r="U49" s="67">
        <v>2321</v>
      </c>
      <c r="V49" s="67">
        <v>-130</v>
      </c>
      <c r="W49" s="67">
        <v>-950</v>
      </c>
      <c r="X49" s="67">
        <v>591</v>
      </c>
      <c r="Y49" s="67" t="s">
        <v>423</v>
      </c>
    </row>
    <row r="50" spans="1:25" x14ac:dyDescent="0.45">
      <c r="A50" s="66" t="s">
        <v>268</v>
      </c>
      <c r="B50" s="66" t="s">
        <v>49</v>
      </c>
      <c r="C50" s="66" t="s">
        <v>128</v>
      </c>
      <c r="D50" s="67">
        <v>1562.9728359471064</v>
      </c>
      <c r="E50" s="67">
        <v>1194.5901221016577</v>
      </c>
      <c r="F50" s="67">
        <v>1900.3303638955435</v>
      </c>
      <c r="G50" s="67">
        <v>1823</v>
      </c>
      <c r="H50" s="67">
        <v>1602.2617618199927</v>
      </c>
      <c r="I50" s="67">
        <v>2106.8575880751264</v>
      </c>
      <c r="J50" s="67">
        <v>1588</v>
      </c>
      <c r="K50" s="67">
        <v>1142</v>
      </c>
      <c r="L50" s="67">
        <v>2058</v>
      </c>
      <c r="M50" s="67">
        <v>1602</v>
      </c>
      <c r="N50" s="67">
        <v>1076</v>
      </c>
      <c r="O50" s="67">
        <v>2094</v>
      </c>
      <c r="P50" s="67">
        <v>1593</v>
      </c>
      <c r="Q50" s="67">
        <v>1076</v>
      </c>
      <c r="R50" s="67">
        <v>2142</v>
      </c>
      <c r="S50" s="67">
        <v>1582</v>
      </c>
      <c r="T50" s="67">
        <v>1215</v>
      </c>
      <c r="U50" s="67">
        <v>1939</v>
      </c>
      <c r="V50" s="67">
        <v>-11</v>
      </c>
      <c r="W50" s="67">
        <v>-657</v>
      </c>
      <c r="X50" s="67">
        <v>624</v>
      </c>
      <c r="Y50" s="67" t="s">
        <v>423</v>
      </c>
    </row>
    <row r="51" spans="1:25" x14ac:dyDescent="0.45">
      <c r="A51" s="66" t="s">
        <v>269</v>
      </c>
      <c r="B51" s="66" t="s">
        <v>49</v>
      </c>
      <c r="C51" s="66" t="s">
        <v>134</v>
      </c>
      <c r="D51" s="67">
        <v>526</v>
      </c>
      <c r="E51" s="67">
        <v>443.00251130114896</v>
      </c>
      <c r="F51" s="67">
        <v>654.80962119988874</v>
      </c>
      <c r="G51" s="67">
        <v>643.95160653135008</v>
      </c>
      <c r="H51" s="67">
        <v>405.14360875582804</v>
      </c>
      <c r="I51" s="67">
        <v>885.82411690946924</v>
      </c>
      <c r="J51" s="67">
        <v>530</v>
      </c>
      <c r="K51" s="67">
        <v>414</v>
      </c>
      <c r="L51" s="67">
        <v>708</v>
      </c>
      <c r="M51" s="67">
        <v>544</v>
      </c>
      <c r="N51" s="67">
        <v>175</v>
      </c>
      <c r="O51" s="67">
        <v>889</v>
      </c>
      <c r="P51" s="67">
        <v>518</v>
      </c>
      <c r="Q51" s="67">
        <v>322</v>
      </c>
      <c r="R51" s="67">
        <v>911</v>
      </c>
      <c r="S51" s="67">
        <v>561</v>
      </c>
      <c r="T51" s="67">
        <v>335</v>
      </c>
      <c r="U51" s="67">
        <v>793</v>
      </c>
      <c r="V51" s="67">
        <v>43</v>
      </c>
      <c r="W51" s="67">
        <v>-395</v>
      </c>
      <c r="X51" s="67">
        <v>345</v>
      </c>
      <c r="Y51" s="67" t="s">
        <v>423</v>
      </c>
    </row>
    <row r="52" spans="1:25" x14ac:dyDescent="0.45">
      <c r="A52" s="66" t="s">
        <v>270</v>
      </c>
      <c r="B52" s="66" t="s">
        <v>49</v>
      </c>
      <c r="C52" s="66" t="s">
        <v>138</v>
      </c>
      <c r="D52" s="67">
        <v>1587.0684878564948</v>
      </c>
      <c r="E52" s="67">
        <v>1202.0406680229689</v>
      </c>
      <c r="F52" s="67">
        <v>1987.7625053928987</v>
      </c>
      <c r="G52" s="67">
        <v>1884.0732242164711</v>
      </c>
      <c r="H52" s="67">
        <v>1463.35475546732</v>
      </c>
      <c r="I52" s="67">
        <v>2329.8334896725773</v>
      </c>
      <c r="J52" s="67">
        <v>2003</v>
      </c>
      <c r="K52" s="67">
        <v>1447</v>
      </c>
      <c r="L52" s="67">
        <v>2559</v>
      </c>
      <c r="M52" s="67">
        <v>2058</v>
      </c>
      <c r="N52" s="67">
        <v>1805</v>
      </c>
      <c r="O52" s="67">
        <v>2450</v>
      </c>
      <c r="P52" s="67">
        <v>2089</v>
      </c>
      <c r="Q52" s="67">
        <v>1785</v>
      </c>
      <c r="R52" s="67">
        <v>2460</v>
      </c>
      <c r="S52" s="67">
        <v>1809</v>
      </c>
      <c r="T52" s="67">
        <v>1347</v>
      </c>
      <c r="U52" s="67">
        <v>2239</v>
      </c>
      <c r="V52" s="67">
        <v>-280</v>
      </c>
      <c r="W52" s="67">
        <v>-890</v>
      </c>
      <c r="X52" s="67">
        <v>249</v>
      </c>
      <c r="Y52" s="67" t="s">
        <v>423</v>
      </c>
    </row>
    <row r="53" spans="1:25" x14ac:dyDescent="0.45">
      <c r="A53" s="66" t="s">
        <v>271</v>
      </c>
      <c r="B53" s="66" t="s">
        <v>49</v>
      </c>
      <c r="C53" s="66" t="s">
        <v>156</v>
      </c>
      <c r="D53" s="67">
        <v>1031</v>
      </c>
      <c r="E53" s="67">
        <v>867.78455085899918</v>
      </c>
      <c r="F53" s="67">
        <v>1263.3185918004367</v>
      </c>
      <c r="G53" s="67">
        <v>903.56484829793897</v>
      </c>
      <c r="H53" s="67">
        <v>564.90101351704197</v>
      </c>
      <c r="I53" s="67">
        <v>1224.0379850360373</v>
      </c>
      <c r="J53" s="67">
        <v>823</v>
      </c>
      <c r="K53" s="67">
        <v>394</v>
      </c>
      <c r="L53" s="67">
        <v>1248</v>
      </c>
      <c r="M53" s="67">
        <v>874</v>
      </c>
      <c r="N53" s="67">
        <v>343</v>
      </c>
      <c r="O53" s="67">
        <v>1368</v>
      </c>
      <c r="P53" s="67">
        <v>784</v>
      </c>
      <c r="Q53" s="67">
        <v>262</v>
      </c>
      <c r="R53" s="67">
        <v>1331</v>
      </c>
      <c r="S53" s="67">
        <v>859</v>
      </c>
      <c r="T53" s="67">
        <v>648</v>
      </c>
      <c r="U53" s="67">
        <v>1177</v>
      </c>
      <c r="V53" s="67">
        <v>75</v>
      </c>
      <c r="W53" s="67">
        <v>-509</v>
      </c>
      <c r="X53" s="67">
        <v>705</v>
      </c>
      <c r="Y53" s="67" t="s">
        <v>423</v>
      </c>
    </row>
    <row r="54" spans="1:25" x14ac:dyDescent="0.45">
      <c r="A54" s="66" t="s">
        <v>272</v>
      </c>
      <c r="B54" s="66" t="s">
        <v>49</v>
      </c>
      <c r="C54" s="66" t="s">
        <v>158</v>
      </c>
      <c r="D54" s="67">
        <v>444.20649741743887</v>
      </c>
      <c r="E54" s="67">
        <v>220.2294053841176</v>
      </c>
      <c r="F54" s="67">
        <v>707.42248858968037</v>
      </c>
      <c r="G54" s="67">
        <v>336</v>
      </c>
      <c r="H54" s="67">
        <v>243.94685257991756</v>
      </c>
      <c r="I54" s="67">
        <v>507.43634274788491</v>
      </c>
      <c r="J54" s="67">
        <v>420</v>
      </c>
      <c r="K54" s="67">
        <v>137</v>
      </c>
      <c r="L54" s="67">
        <v>756</v>
      </c>
      <c r="M54" s="67">
        <v>343</v>
      </c>
      <c r="N54" s="67">
        <v>239</v>
      </c>
      <c r="O54" s="67">
        <v>585</v>
      </c>
      <c r="P54" s="67">
        <v>410</v>
      </c>
      <c r="Q54" s="67">
        <v>269</v>
      </c>
      <c r="R54" s="67">
        <v>730</v>
      </c>
      <c r="S54" s="67">
        <v>311</v>
      </c>
      <c r="T54" s="67">
        <v>235</v>
      </c>
      <c r="U54" s="67">
        <v>481</v>
      </c>
      <c r="V54" s="67">
        <v>-99</v>
      </c>
      <c r="W54" s="67">
        <v>-406</v>
      </c>
      <c r="X54" s="67">
        <v>100</v>
      </c>
      <c r="Y54" s="67" t="s">
        <v>423</v>
      </c>
    </row>
    <row r="55" spans="1:25" x14ac:dyDescent="0.45">
      <c r="A55" s="66" t="s">
        <v>273</v>
      </c>
      <c r="B55" s="66" t="s">
        <v>49</v>
      </c>
      <c r="C55" s="66" t="s">
        <v>174</v>
      </c>
      <c r="D55" s="67">
        <v>1995.4562664399587</v>
      </c>
      <c r="E55" s="67">
        <v>1558.3383297901707</v>
      </c>
      <c r="F55" s="67">
        <v>2414.4875185274341</v>
      </c>
      <c r="G55" s="67">
        <v>2150.4216015766219</v>
      </c>
      <c r="H55" s="67">
        <v>1742.5614245148702</v>
      </c>
      <c r="I55" s="67">
        <v>2555.753182102821</v>
      </c>
      <c r="J55" s="67">
        <v>2015</v>
      </c>
      <c r="K55" s="67">
        <v>1500</v>
      </c>
      <c r="L55" s="67">
        <v>2536</v>
      </c>
      <c r="M55" s="67">
        <v>1859</v>
      </c>
      <c r="N55" s="67">
        <v>1641</v>
      </c>
      <c r="O55" s="67">
        <v>2146</v>
      </c>
      <c r="P55" s="67">
        <v>1904</v>
      </c>
      <c r="Q55" s="67">
        <v>1316</v>
      </c>
      <c r="R55" s="67">
        <v>2508</v>
      </c>
      <c r="S55" s="67">
        <v>1635</v>
      </c>
      <c r="T55" s="67">
        <v>1252</v>
      </c>
      <c r="U55" s="67">
        <v>2009</v>
      </c>
      <c r="V55" s="67">
        <v>-269</v>
      </c>
      <c r="W55" s="67">
        <v>-1008</v>
      </c>
      <c r="X55" s="67">
        <v>427</v>
      </c>
      <c r="Y55" s="67" t="s">
        <v>423</v>
      </c>
    </row>
    <row r="56" spans="1:25" x14ac:dyDescent="0.45">
      <c r="A56" s="66" t="s">
        <v>274</v>
      </c>
      <c r="B56" s="66" t="s">
        <v>49</v>
      </c>
      <c r="C56" s="66" t="s">
        <v>183</v>
      </c>
      <c r="D56" s="67">
        <v>769</v>
      </c>
      <c r="E56" s="67">
        <v>591.13277155953438</v>
      </c>
      <c r="F56" s="67">
        <v>1049.8440248000695</v>
      </c>
      <c r="G56" s="67">
        <v>693</v>
      </c>
      <c r="H56" s="67">
        <v>530.14417482454758</v>
      </c>
      <c r="I56" s="67">
        <v>999.73671016961111</v>
      </c>
      <c r="J56" s="67">
        <v>597</v>
      </c>
      <c r="K56" s="67">
        <v>279</v>
      </c>
      <c r="L56" s="67">
        <v>898</v>
      </c>
      <c r="M56" s="67">
        <v>602</v>
      </c>
      <c r="N56" s="67">
        <v>276</v>
      </c>
      <c r="O56" s="67">
        <v>947</v>
      </c>
      <c r="P56" s="67">
        <v>506</v>
      </c>
      <c r="Q56" s="67">
        <v>363</v>
      </c>
      <c r="R56" s="67">
        <v>729</v>
      </c>
      <c r="S56" s="67">
        <v>526</v>
      </c>
      <c r="T56" s="67">
        <v>307</v>
      </c>
      <c r="U56" s="67">
        <v>754</v>
      </c>
      <c r="V56" s="67">
        <v>20</v>
      </c>
      <c r="W56" s="67">
        <v>-287</v>
      </c>
      <c r="X56" s="67">
        <v>303</v>
      </c>
      <c r="Y56" s="67" t="s">
        <v>423</v>
      </c>
    </row>
    <row r="57" spans="1:25" x14ac:dyDescent="0.45">
      <c r="A57" s="66" t="s">
        <v>275</v>
      </c>
      <c r="B57" s="66" t="s">
        <v>49</v>
      </c>
      <c r="C57" s="66" t="s">
        <v>189</v>
      </c>
      <c r="D57" s="67">
        <v>2805.2414772812022</v>
      </c>
      <c r="E57" s="67">
        <v>2442.8313125680797</v>
      </c>
      <c r="F57" s="67">
        <v>3169.8163944737671</v>
      </c>
      <c r="G57" s="67">
        <v>2955.2729339052598</v>
      </c>
      <c r="H57" s="67">
        <v>2545.5459493343365</v>
      </c>
      <c r="I57" s="67">
        <v>3334.6162449598014</v>
      </c>
      <c r="J57" s="67">
        <v>2634</v>
      </c>
      <c r="K57" s="67">
        <v>2323</v>
      </c>
      <c r="L57" s="67">
        <v>3075</v>
      </c>
      <c r="M57" s="67">
        <v>2567</v>
      </c>
      <c r="N57" s="67">
        <v>2043</v>
      </c>
      <c r="O57" s="67">
        <v>3093</v>
      </c>
      <c r="P57" s="67">
        <v>2543</v>
      </c>
      <c r="Q57" s="67">
        <v>1982</v>
      </c>
      <c r="R57" s="67">
        <v>3169</v>
      </c>
      <c r="S57" s="67">
        <v>2300</v>
      </c>
      <c r="T57" s="67">
        <v>1857</v>
      </c>
      <c r="U57" s="67">
        <v>2707</v>
      </c>
      <c r="V57" s="67">
        <v>-243</v>
      </c>
      <c r="W57" s="67">
        <v>-950</v>
      </c>
      <c r="X57" s="67">
        <v>442</v>
      </c>
      <c r="Y57" s="67" t="s">
        <v>423</v>
      </c>
    </row>
    <row r="58" spans="1:25" x14ac:dyDescent="0.45">
      <c r="A58" s="66" t="s">
        <v>276</v>
      </c>
      <c r="B58" s="66" t="s">
        <v>49</v>
      </c>
      <c r="C58" s="66" t="s">
        <v>193</v>
      </c>
      <c r="D58" s="67">
        <v>1189.04652292375</v>
      </c>
      <c r="E58" s="67">
        <v>891.33632315814327</v>
      </c>
      <c r="F58" s="67">
        <v>1501.1520946182955</v>
      </c>
      <c r="G58" s="67">
        <v>1181.4125257849348</v>
      </c>
      <c r="H58" s="67">
        <v>832.1915241047717</v>
      </c>
      <c r="I58" s="67">
        <v>1494.3974380308125</v>
      </c>
      <c r="J58" s="67">
        <v>1111</v>
      </c>
      <c r="K58" s="67">
        <v>884</v>
      </c>
      <c r="L58" s="67">
        <v>1431</v>
      </c>
      <c r="M58" s="67">
        <v>1381</v>
      </c>
      <c r="N58" s="67">
        <v>1118</v>
      </c>
      <c r="O58" s="67">
        <v>1752</v>
      </c>
      <c r="P58" s="67">
        <v>1172</v>
      </c>
      <c r="Q58" s="67">
        <v>651</v>
      </c>
      <c r="R58" s="67">
        <v>1668</v>
      </c>
      <c r="S58" s="67">
        <v>984</v>
      </c>
      <c r="T58" s="67">
        <v>652</v>
      </c>
      <c r="U58" s="67">
        <v>1325</v>
      </c>
      <c r="V58" s="67">
        <v>-188</v>
      </c>
      <c r="W58" s="67">
        <v>-769</v>
      </c>
      <c r="X58" s="67">
        <v>398</v>
      </c>
      <c r="Y58" s="67" t="s">
        <v>423</v>
      </c>
    </row>
    <row r="59" spans="1:25" x14ac:dyDescent="0.45">
      <c r="A59" s="66" t="s">
        <v>277</v>
      </c>
      <c r="B59" s="66" t="s">
        <v>49</v>
      </c>
      <c r="C59" s="66" t="s">
        <v>194</v>
      </c>
      <c r="D59" s="67">
        <v>1395.7293898639375</v>
      </c>
      <c r="E59" s="67">
        <v>1013.7163616741535</v>
      </c>
      <c r="F59" s="67">
        <v>1777.256890874907</v>
      </c>
      <c r="G59" s="67">
        <v>1326.2530917278737</v>
      </c>
      <c r="H59" s="67">
        <v>909.99183042341417</v>
      </c>
      <c r="I59" s="67">
        <v>1745.9407211141865</v>
      </c>
      <c r="J59" s="67">
        <v>1279</v>
      </c>
      <c r="K59" s="67">
        <v>721</v>
      </c>
      <c r="L59" s="67">
        <v>1834</v>
      </c>
      <c r="M59" s="67">
        <v>1373</v>
      </c>
      <c r="N59" s="67">
        <v>786</v>
      </c>
      <c r="O59" s="67">
        <v>1878</v>
      </c>
      <c r="P59" s="67">
        <v>1295</v>
      </c>
      <c r="Q59" s="67">
        <v>709</v>
      </c>
      <c r="R59" s="67">
        <v>1864</v>
      </c>
      <c r="S59" s="67">
        <v>1052</v>
      </c>
      <c r="T59" s="67">
        <v>647</v>
      </c>
      <c r="U59" s="67">
        <v>1445</v>
      </c>
      <c r="V59" s="67">
        <v>-243</v>
      </c>
      <c r="W59" s="67">
        <v>-997</v>
      </c>
      <c r="X59" s="67">
        <v>480</v>
      </c>
      <c r="Y59" s="67" t="s">
        <v>423</v>
      </c>
    </row>
    <row r="60" spans="1:25" x14ac:dyDescent="0.45">
      <c r="A60" s="66" t="s">
        <v>278</v>
      </c>
      <c r="B60" s="66" t="s">
        <v>49</v>
      </c>
      <c r="C60" s="66" t="s">
        <v>199</v>
      </c>
      <c r="D60" s="67">
        <v>2250</v>
      </c>
      <c r="E60" s="67">
        <v>2003.5571733117424</v>
      </c>
      <c r="F60" s="67">
        <v>2602.6128573755223</v>
      </c>
      <c r="G60" s="67">
        <v>2007</v>
      </c>
      <c r="H60" s="67">
        <v>1744.3450362595479</v>
      </c>
      <c r="I60" s="67">
        <v>2410.9622733806295</v>
      </c>
      <c r="J60" s="67">
        <v>2035</v>
      </c>
      <c r="K60" s="67">
        <v>1744</v>
      </c>
      <c r="L60" s="67">
        <v>2436</v>
      </c>
      <c r="M60" s="67">
        <v>1921</v>
      </c>
      <c r="N60" s="67">
        <v>1434</v>
      </c>
      <c r="O60" s="67">
        <v>2351</v>
      </c>
      <c r="P60" s="67">
        <v>1393</v>
      </c>
      <c r="Q60" s="67">
        <v>1133</v>
      </c>
      <c r="R60" s="67">
        <v>1794</v>
      </c>
      <c r="S60" s="67">
        <v>1038</v>
      </c>
      <c r="T60" s="67">
        <v>746</v>
      </c>
      <c r="U60" s="67">
        <v>1338</v>
      </c>
      <c r="V60" s="67">
        <v>-355</v>
      </c>
      <c r="W60" s="67">
        <v>-818</v>
      </c>
      <c r="X60" s="67">
        <v>30</v>
      </c>
      <c r="Y60" s="67" t="s">
        <v>423</v>
      </c>
    </row>
    <row r="61" spans="1:25" x14ac:dyDescent="0.45">
      <c r="A61" s="66" t="s">
        <v>280</v>
      </c>
      <c r="B61" s="66" t="s">
        <v>83</v>
      </c>
      <c r="C61" s="66" t="s">
        <v>82</v>
      </c>
      <c r="D61" s="67">
        <v>525.68032108633304</v>
      </c>
      <c r="E61" s="67">
        <v>208</v>
      </c>
      <c r="F61" s="67">
        <v>1125.7614209409883</v>
      </c>
      <c r="G61" s="67">
        <v>545.48191849027944</v>
      </c>
      <c r="H61" s="67">
        <v>177</v>
      </c>
      <c r="I61" s="67">
        <v>1165.5107406913753</v>
      </c>
      <c r="J61" s="67">
        <v>1057</v>
      </c>
      <c r="K61" s="67">
        <v>598</v>
      </c>
      <c r="L61" s="67">
        <v>1922</v>
      </c>
      <c r="M61" s="67">
        <v>820</v>
      </c>
      <c r="N61" s="67">
        <v>162</v>
      </c>
      <c r="O61" s="67">
        <v>1673</v>
      </c>
      <c r="P61" s="67">
        <v>815</v>
      </c>
      <c r="Q61" s="67">
        <v>145</v>
      </c>
      <c r="R61" s="67">
        <v>1696</v>
      </c>
      <c r="S61" s="67">
        <v>884</v>
      </c>
      <c r="T61" s="67">
        <v>298</v>
      </c>
      <c r="U61" s="67">
        <v>1440</v>
      </c>
      <c r="V61" s="67">
        <v>69</v>
      </c>
      <c r="W61" s="67">
        <v>-975</v>
      </c>
      <c r="X61" s="67">
        <v>1156</v>
      </c>
      <c r="Y61" s="67" t="s">
        <v>423</v>
      </c>
    </row>
    <row r="62" spans="1:25" x14ac:dyDescent="0.45">
      <c r="A62" s="66" t="s">
        <v>281</v>
      </c>
      <c r="B62" s="66" t="s">
        <v>83</v>
      </c>
      <c r="C62" s="66" t="s">
        <v>87</v>
      </c>
      <c r="D62" s="67">
        <v>154.58601724353642</v>
      </c>
      <c r="E62" s="67">
        <v>80</v>
      </c>
      <c r="F62" s="67">
        <v>268.99606547095544</v>
      </c>
      <c r="G62" s="67">
        <v>144.79076628180749</v>
      </c>
      <c r="H62" s="67">
        <v>61</v>
      </c>
      <c r="I62" s="67">
        <v>265.76726409507631</v>
      </c>
      <c r="J62" s="67">
        <v>169</v>
      </c>
      <c r="K62" s="67">
        <v>55</v>
      </c>
      <c r="L62" s="67">
        <v>333</v>
      </c>
      <c r="M62" s="67">
        <v>194</v>
      </c>
      <c r="N62" s="67">
        <v>45</v>
      </c>
      <c r="O62" s="67">
        <v>347</v>
      </c>
      <c r="P62" s="67">
        <v>200</v>
      </c>
      <c r="Q62" s="67">
        <v>43</v>
      </c>
      <c r="R62" s="67">
        <v>371</v>
      </c>
      <c r="S62" s="67">
        <v>227</v>
      </c>
      <c r="T62" s="67">
        <v>109</v>
      </c>
      <c r="U62" s="67">
        <v>343</v>
      </c>
      <c r="V62" s="67">
        <v>27</v>
      </c>
      <c r="W62" s="67">
        <v>-175</v>
      </c>
      <c r="X62" s="67">
        <v>241</v>
      </c>
      <c r="Y62" s="67" t="s">
        <v>423</v>
      </c>
    </row>
    <row r="63" spans="1:25" x14ac:dyDescent="0.45">
      <c r="A63" s="66" t="s">
        <v>283</v>
      </c>
      <c r="B63" s="66" t="s">
        <v>83</v>
      </c>
      <c r="C63" s="66" t="s">
        <v>100</v>
      </c>
      <c r="D63" s="67">
        <v>362.5555859016381</v>
      </c>
      <c r="E63" s="67">
        <v>165</v>
      </c>
      <c r="F63" s="67">
        <v>598.88014554811627</v>
      </c>
      <c r="G63" s="67">
        <v>320.88483701186652</v>
      </c>
      <c r="H63" s="67">
        <v>136</v>
      </c>
      <c r="I63" s="67">
        <v>561.62009277726531</v>
      </c>
      <c r="J63" s="67">
        <v>346</v>
      </c>
      <c r="K63" s="67">
        <v>104</v>
      </c>
      <c r="L63" s="67">
        <v>659</v>
      </c>
      <c r="M63" s="67">
        <v>407</v>
      </c>
      <c r="N63" s="67">
        <v>115</v>
      </c>
      <c r="O63" s="67">
        <v>731</v>
      </c>
      <c r="P63" s="67">
        <v>376</v>
      </c>
      <c r="Q63" s="67">
        <v>99</v>
      </c>
      <c r="R63" s="67">
        <v>718</v>
      </c>
      <c r="S63" s="67">
        <v>500</v>
      </c>
      <c r="T63" s="67">
        <v>273</v>
      </c>
      <c r="U63" s="67">
        <v>732</v>
      </c>
      <c r="V63" s="67">
        <v>124</v>
      </c>
      <c r="W63" s="67">
        <v>-280</v>
      </c>
      <c r="X63" s="67">
        <v>537</v>
      </c>
      <c r="Y63" s="67" t="s">
        <v>423</v>
      </c>
    </row>
    <row r="64" spans="1:25" x14ac:dyDescent="0.45">
      <c r="A64" s="66" t="s">
        <v>285</v>
      </c>
      <c r="B64" s="66" t="s">
        <v>83</v>
      </c>
      <c r="C64" s="66" t="s">
        <v>109</v>
      </c>
      <c r="D64" s="67">
        <v>154.911188824269</v>
      </c>
      <c r="E64" s="67">
        <v>97</v>
      </c>
      <c r="F64" s="67">
        <v>257.56581010961713</v>
      </c>
      <c r="G64" s="67">
        <v>191.87857615339473</v>
      </c>
      <c r="H64" s="67">
        <v>112</v>
      </c>
      <c r="I64" s="67">
        <v>303.48150968059144</v>
      </c>
      <c r="J64" s="67">
        <v>162</v>
      </c>
      <c r="K64" s="67">
        <v>71</v>
      </c>
      <c r="L64" s="67">
        <v>312</v>
      </c>
      <c r="M64" s="67">
        <v>206</v>
      </c>
      <c r="N64" s="67">
        <v>73</v>
      </c>
      <c r="O64" s="67">
        <v>355</v>
      </c>
      <c r="P64" s="67">
        <v>210</v>
      </c>
      <c r="Q64" s="67">
        <v>71</v>
      </c>
      <c r="R64" s="67">
        <v>359</v>
      </c>
      <c r="S64" s="67">
        <v>263</v>
      </c>
      <c r="T64" s="67">
        <v>161</v>
      </c>
      <c r="U64" s="67">
        <v>371</v>
      </c>
      <c r="V64" s="67">
        <v>53</v>
      </c>
      <c r="W64" s="67">
        <v>-124</v>
      </c>
      <c r="X64" s="67">
        <v>242</v>
      </c>
      <c r="Y64" s="67" t="s">
        <v>423</v>
      </c>
    </row>
    <row r="65" spans="1:25" x14ac:dyDescent="0.45">
      <c r="A65" s="66" t="s">
        <v>286</v>
      </c>
      <c r="B65" s="66" t="s">
        <v>83</v>
      </c>
      <c r="C65" s="66" t="s">
        <v>135</v>
      </c>
      <c r="D65" s="67">
        <v>1099</v>
      </c>
      <c r="E65" s="67">
        <v>949.38059564830769</v>
      </c>
      <c r="F65" s="67">
        <v>1299.6902192766338</v>
      </c>
      <c r="G65" s="67">
        <v>1151</v>
      </c>
      <c r="H65" s="67">
        <v>967.79376171678268</v>
      </c>
      <c r="I65" s="67">
        <v>1426.0221316131433</v>
      </c>
      <c r="J65" s="67">
        <v>920</v>
      </c>
      <c r="K65" s="67">
        <v>783</v>
      </c>
      <c r="L65" s="67">
        <v>1126</v>
      </c>
      <c r="M65" s="67">
        <v>897</v>
      </c>
      <c r="N65" s="67">
        <v>657</v>
      </c>
      <c r="O65" s="67">
        <v>1141</v>
      </c>
      <c r="P65" s="67">
        <v>734</v>
      </c>
      <c r="Q65" s="67">
        <v>481</v>
      </c>
      <c r="R65" s="67">
        <v>974</v>
      </c>
      <c r="S65" s="67">
        <v>858</v>
      </c>
      <c r="T65" s="67">
        <v>677</v>
      </c>
      <c r="U65" s="67">
        <v>1040</v>
      </c>
      <c r="V65" s="67">
        <v>124</v>
      </c>
      <c r="W65" s="67">
        <v>-174</v>
      </c>
      <c r="X65" s="67">
        <v>426</v>
      </c>
      <c r="Y65" s="67" t="s">
        <v>423</v>
      </c>
    </row>
    <row r="66" spans="1:25" x14ac:dyDescent="0.45">
      <c r="A66" s="66" t="s">
        <v>287</v>
      </c>
      <c r="B66" s="66" t="s">
        <v>83</v>
      </c>
      <c r="C66" s="66" t="s">
        <v>137</v>
      </c>
      <c r="D66" s="67">
        <v>653.23958820946405</v>
      </c>
      <c r="E66" s="67">
        <v>312</v>
      </c>
      <c r="F66" s="67">
        <v>1030.4230064708111</v>
      </c>
      <c r="G66" s="67">
        <v>596.93546174770358</v>
      </c>
      <c r="H66" s="67">
        <v>291</v>
      </c>
      <c r="I66" s="67">
        <v>935.74701086677305</v>
      </c>
      <c r="J66" s="67">
        <v>563</v>
      </c>
      <c r="K66" s="67">
        <v>232</v>
      </c>
      <c r="L66" s="67">
        <v>1000</v>
      </c>
      <c r="M66" s="67">
        <v>671</v>
      </c>
      <c r="N66" s="67">
        <v>230</v>
      </c>
      <c r="O66" s="67">
        <v>1165</v>
      </c>
      <c r="P66" s="67">
        <v>1076</v>
      </c>
      <c r="Q66" s="67">
        <v>674</v>
      </c>
      <c r="R66" s="67">
        <v>1894</v>
      </c>
      <c r="S66" s="67">
        <v>859</v>
      </c>
      <c r="T66" s="67">
        <v>602</v>
      </c>
      <c r="U66" s="67">
        <v>1333</v>
      </c>
      <c r="V66" s="67">
        <v>-217</v>
      </c>
      <c r="W66" s="67">
        <v>-1014</v>
      </c>
      <c r="X66" s="67">
        <v>344</v>
      </c>
      <c r="Y66" s="67" t="s">
        <v>423</v>
      </c>
    </row>
    <row r="67" spans="1:25" x14ac:dyDescent="0.45">
      <c r="A67" s="66" t="s">
        <v>288</v>
      </c>
      <c r="B67" s="66" t="s">
        <v>83</v>
      </c>
      <c r="C67" s="66" t="s">
        <v>143</v>
      </c>
      <c r="D67" s="67">
        <v>231.4591913378537</v>
      </c>
      <c r="E67" s="67">
        <v>82</v>
      </c>
      <c r="F67" s="67">
        <v>486.92852802164913</v>
      </c>
      <c r="G67" s="67">
        <v>217.87147576367758</v>
      </c>
      <c r="H67" s="67">
        <v>67</v>
      </c>
      <c r="I67" s="67">
        <v>442.8841547053367</v>
      </c>
      <c r="J67" s="67">
        <v>276</v>
      </c>
      <c r="K67" s="67">
        <v>78</v>
      </c>
      <c r="L67" s="67">
        <v>608</v>
      </c>
      <c r="M67" s="67">
        <v>347</v>
      </c>
      <c r="N67" s="67">
        <v>78</v>
      </c>
      <c r="O67" s="67">
        <v>696</v>
      </c>
      <c r="P67" s="67">
        <v>344</v>
      </c>
      <c r="Q67" s="67">
        <v>71</v>
      </c>
      <c r="R67" s="67">
        <v>676</v>
      </c>
      <c r="S67" s="67">
        <v>368</v>
      </c>
      <c r="T67" s="67">
        <v>193</v>
      </c>
      <c r="U67" s="67">
        <v>808</v>
      </c>
      <c r="V67" s="67">
        <v>24</v>
      </c>
      <c r="W67" s="67">
        <v>-372</v>
      </c>
      <c r="X67" s="67">
        <v>531</v>
      </c>
      <c r="Y67" s="67" t="s">
        <v>423</v>
      </c>
    </row>
    <row r="68" spans="1:25" x14ac:dyDescent="0.45">
      <c r="A68" s="66" t="s">
        <v>289</v>
      </c>
      <c r="B68" s="66" t="s">
        <v>83</v>
      </c>
      <c r="C68" s="66" t="s">
        <v>146</v>
      </c>
      <c r="D68" s="67">
        <v>344</v>
      </c>
      <c r="E68" s="67">
        <v>154.35258948738723</v>
      </c>
      <c r="F68" s="67">
        <v>909.7465911060483</v>
      </c>
      <c r="G68" s="67">
        <v>266.75772740505477</v>
      </c>
      <c r="H68" s="67">
        <v>55</v>
      </c>
      <c r="I68" s="67">
        <v>633.21783567550415</v>
      </c>
      <c r="J68" s="67">
        <v>344</v>
      </c>
      <c r="K68" s="67">
        <v>28</v>
      </c>
      <c r="L68" s="67">
        <v>845</v>
      </c>
      <c r="M68" s="67">
        <v>448</v>
      </c>
      <c r="N68" s="67">
        <v>47</v>
      </c>
      <c r="O68" s="67">
        <v>918</v>
      </c>
      <c r="P68" s="67">
        <v>451</v>
      </c>
      <c r="Q68" s="67">
        <v>51</v>
      </c>
      <c r="R68" s="67">
        <v>949</v>
      </c>
      <c r="S68" s="67">
        <v>514</v>
      </c>
      <c r="T68" s="67">
        <v>226</v>
      </c>
      <c r="U68" s="67">
        <v>1459</v>
      </c>
      <c r="V68" s="67">
        <v>63</v>
      </c>
      <c r="W68" s="67">
        <v>-519</v>
      </c>
      <c r="X68" s="67">
        <v>1117</v>
      </c>
      <c r="Y68" s="67" t="s">
        <v>423</v>
      </c>
    </row>
    <row r="69" spans="1:25" x14ac:dyDescent="0.45">
      <c r="A69" s="66" t="s">
        <v>290</v>
      </c>
      <c r="B69" s="66" t="s">
        <v>83</v>
      </c>
      <c r="C69" s="66" t="s">
        <v>157</v>
      </c>
      <c r="D69" s="67">
        <v>345.7771986769273</v>
      </c>
      <c r="E69" s="67">
        <v>178</v>
      </c>
      <c r="F69" s="67">
        <v>515.93565050249504</v>
      </c>
      <c r="G69" s="67">
        <v>339.18412834066436</v>
      </c>
      <c r="H69" s="67">
        <v>187.86388909865212</v>
      </c>
      <c r="I69" s="67">
        <v>500.37995480137482</v>
      </c>
      <c r="J69" s="67">
        <v>342</v>
      </c>
      <c r="K69" s="67">
        <v>145</v>
      </c>
      <c r="L69" s="67">
        <v>551</v>
      </c>
      <c r="M69" s="67">
        <v>500</v>
      </c>
      <c r="N69" s="67">
        <v>282</v>
      </c>
      <c r="O69" s="67">
        <v>1016</v>
      </c>
      <c r="P69" s="67">
        <v>517</v>
      </c>
      <c r="Q69" s="67">
        <v>242</v>
      </c>
      <c r="R69" s="67">
        <v>1267</v>
      </c>
      <c r="S69" s="67">
        <v>388</v>
      </c>
      <c r="T69" s="67">
        <v>232</v>
      </c>
      <c r="U69" s="67">
        <v>703</v>
      </c>
      <c r="V69" s="67">
        <v>-129</v>
      </c>
      <c r="W69" s="67">
        <v>-840</v>
      </c>
      <c r="X69" s="67">
        <v>287</v>
      </c>
      <c r="Y69" s="67" t="s">
        <v>423</v>
      </c>
    </row>
    <row r="70" spans="1:25" x14ac:dyDescent="0.45">
      <c r="A70" s="66" t="s">
        <v>291</v>
      </c>
      <c r="B70" s="66" t="s">
        <v>83</v>
      </c>
      <c r="C70" s="66" t="s">
        <v>171</v>
      </c>
      <c r="D70" s="67">
        <v>198</v>
      </c>
      <c r="E70" s="67">
        <v>127.85245144421265</v>
      </c>
      <c r="F70" s="67">
        <v>358.02257641994549</v>
      </c>
      <c r="G70" s="67">
        <v>207.2631315231886</v>
      </c>
      <c r="H70" s="67">
        <v>76</v>
      </c>
      <c r="I70" s="67">
        <v>377.20221558819935</v>
      </c>
      <c r="J70" s="67">
        <v>206</v>
      </c>
      <c r="K70" s="67">
        <v>112</v>
      </c>
      <c r="L70" s="67">
        <v>476</v>
      </c>
      <c r="M70" s="67">
        <v>253</v>
      </c>
      <c r="N70" s="67">
        <v>52</v>
      </c>
      <c r="O70" s="67">
        <v>496</v>
      </c>
      <c r="P70" s="67">
        <v>239</v>
      </c>
      <c r="Q70" s="67">
        <v>44</v>
      </c>
      <c r="R70" s="67">
        <v>491</v>
      </c>
      <c r="S70" s="67">
        <v>261</v>
      </c>
      <c r="T70" s="67">
        <v>101</v>
      </c>
      <c r="U70" s="67">
        <v>413</v>
      </c>
      <c r="V70" s="67">
        <v>22</v>
      </c>
      <c r="W70" s="67">
        <v>-276</v>
      </c>
      <c r="X70" s="67">
        <v>301</v>
      </c>
      <c r="Y70" s="67" t="s">
        <v>423</v>
      </c>
    </row>
    <row r="71" spans="1:25" x14ac:dyDescent="0.45">
      <c r="A71" s="66" t="s">
        <v>292</v>
      </c>
      <c r="B71" s="66" t="s">
        <v>83</v>
      </c>
      <c r="C71" s="66" t="s">
        <v>178</v>
      </c>
      <c r="D71" s="67">
        <v>777</v>
      </c>
      <c r="E71" s="67">
        <v>660.72879856535701</v>
      </c>
      <c r="F71" s="67">
        <v>949.80968144787334</v>
      </c>
      <c r="G71" s="67">
        <v>967.47311303717595</v>
      </c>
      <c r="H71" s="67">
        <v>740.68501113955938</v>
      </c>
      <c r="I71" s="67">
        <v>1184.9730895859639</v>
      </c>
      <c r="J71" s="67">
        <v>727</v>
      </c>
      <c r="K71" s="67">
        <v>589</v>
      </c>
      <c r="L71" s="67">
        <v>918</v>
      </c>
      <c r="M71" s="67">
        <v>678</v>
      </c>
      <c r="N71" s="67">
        <v>541</v>
      </c>
      <c r="O71" s="67">
        <v>880</v>
      </c>
      <c r="P71" s="67">
        <v>917</v>
      </c>
      <c r="Q71" s="67">
        <v>705</v>
      </c>
      <c r="R71" s="67">
        <v>1248</v>
      </c>
      <c r="S71" s="67">
        <v>911</v>
      </c>
      <c r="T71" s="67">
        <v>724</v>
      </c>
      <c r="U71" s="67">
        <v>1187</v>
      </c>
      <c r="V71" s="67">
        <v>-6</v>
      </c>
      <c r="W71" s="67">
        <v>-382</v>
      </c>
      <c r="X71" s="67">
        <v>321</v>
      </c>
      <c r="Y71" s="67" t="s">
        <v>423</v>
      </c>
    </row>
    <row r="72" spans="1:25" x14ac:dyDescent="0.45">
      <c r="A72" s="66" t="s">
        <v>293</v>
      </c>
      <c r="B72" s="66" t="s">
        <v>83</v>
      </c>
      <c r="C72" s="66" t="s">
        <v>181</v>
      </c>
      <c r="D72" s="67">
        <v>721</v>
      </c>
      <c r="E72" s="67">
        <v>593.69795325695748</v>
      </c>
      <c r="F72" s="67">
        <v>916.58692587800158</v>
      </c>
      <c r="G72" s="67">
        <v>594.03171118651619</v>
      </c>
      <c r="H72" s="67">
        <v>289.53218115586287</v>
      </c>
      <c r="I72" s="67">
        <v>925.84988386531563</v>
      </c>
      <c r="J72" s="67">
        <v>609</v>
      </c>
      <c r="K72" s="67">
        <v>220</v>
      </c>
      <c r="L72" s="67">
        <v>1018</v>
      </c>
      <c r="M72" s="67">
        <v>554</v>
      </c>
      <c r="N72" s="67">
        <v>409</v>
      </c>
      <c r="O72" s="67">
        <v>818</v>
      </c>
      <c r="P72" s="67">
        <v>452</v>
      </c>
      <c r="Q72" s="67">
        <v>332</v>
      </c>
      <c r="R72" s="67">
        <v>627</v>
      </c>
      <c r="S72" s="67">
        <v>712</v>
      </c>
      <c r="T72" s="67">
        <v>393</v>
      </c>
      <c r="U72" s="67">
        <v>1007</v>
      </c>
      <c r="V72" s="67">
        <v>260</v>
      </c>
      <c r="W72" s="67">
        <v>-121</v>
      </c>
      <c r="X72" s="67">
        <v>573</v>
      </c>
      <c r="Y72" s="67" t="s">
        <v>423</v>
      </c>
    </row>
    <row r="73" spans="1:25" x14ac:dyDescent="0.45">
      <c r="A73" s="66" t="s">
        <v>295</v>
      </c>
      <c r="B73" s="66" t="s">
        <v>62</v>
      </c>
      <c r="C73" s="66" t="s">
        <v>61</v>
      </c>
      <c r="D73" s="67">
        <v>590.24124925295746</v>
      </c>
      <c r="E73" s="67">
        <v>419.6450338858624</v>
      </c>
      <c r="F73" s="67">
        <v>761.94152914014296</v>
      </c>
      <c r="G73" s="67">
        <v>641.68642422866549</v>
      </c>
      <c r="H73" s="67">
        <v>477.01975574150237</v>
      </c>
      <c r="I73" s="67">
        <v>811.64394251512579</v>
      </c>
      <c r="J73" s="67">
        <v>995</v>
      </c>
      <c r="K73" s="67">
        <v>729</v>
      </c>
      <c r="L73" s="67">
        <v>1490</v>
      </c>
      <c r="M73" s="67">
        <v>939</v>
      </c>
      <c r="N73" s="67">
        <v>707</v>
      </c>
      <c r="O73" s="67">
        <v>1267</v>
      </c>
      <c r="P73" s="67">
        <v>712</v>
      </c>
      <c r="Q73" s="67">
        <v>536</v>
      </c>
      <c r="R73" s="67">
        <v>999</v>
      </c>
      <c r="S73" s="67">
        <v>644</v>
      </c>
      <c r="T73" s="67">
        <v>494</v>
      </c>
      <c r="U73" s="67">
        <v>805</v>
      </c>
      <c r="V73" s="67">
        <v>-68</v>
      </c>
      <c r="W73" s="67">
        <v>-403</v>
      </c>
      <c r="X73" s="67">
        <v>185</v>
      </c>
      <c r="Y73" s="67" t="s">
        <v>423</v>
      </c>
    </row>
    <row r="74" spans="1:25" x14ac:dyDescent="0.45">
      <c r="A74" s="66" t="s">
        <v>296</v>
      </c>
      <c r="B74" s="66" t="s">
        <v>62</v>
      </c>
      <c r="C74" s="66" t="s">
        <v>63</v>
      </c>
      <c r="D74" s="67">
        <v>720.90932312571965</v>
      </c>
      <c r="E74" s="67">
        <v>553.7903471756706</v>
      </c>
      <c r="F74" s="67">
        <v>891.4486976367773</v>
      </c>
      <c r="G74" s="67">
        <v>769.45398885029817</v>
      </c>
      <c r="H74" s="67">
        <v>597.78086191815089</v>
      </c>
      <c r="I74" s="67">
        <v>931.99635636259143</v>
      </c>
      <c r="J74" s="67">
        <v>809</v>
      </c>
      <c r="K74" s="67">
        <v>651</v>
      </c>
      <c r="L74" s="67">
        <v>1073</v>
      </c>
      <c r="M74" s="67">
        <v>743</v>
      </c>
      <c r="N74" s="67">
        <v>603</v>
      </c>
      <c r="O74" s="67">
        <v>936</v>
      </c>
      <c r="P74" s="67">
        <v>964</v>
      </c>
      <c r="Q74" s="67">
        <v>748</v>
      </c>
      <c r="R74" s="67">
        <v>1298</v>
      </c>
      <c r="S74" s="67">
        <v>851</v>
      </c>
      <c r="T74" s="67">
        <v>695</v>
      </c>
      <c r="U74" s="67">
        <v>1103</v>
      </c>
      <c r="V74" s="67">
        <v>-113</v>
      </c>
      <c r="W74" s="67">
        <v>-463</v>
      </c>
      <c r="X74" s="67">
        <v>214</v>
      </c>
      <c r="Y74" s="67" t="s">
        <v>423</v>
      </c>
    </row>
    <row r="75" spans="1:25" x14ac:dyDescent="0.45">
      <c r="A75" s="66" t="s">
        <v>298</v>
      </c>
      <c r="B75" s="66" t="s">
        <v>62</v>
      </c>
      <c r="C75" s="66" t="s">
        <v>64</v>
      </c>
      <c r="D75" s="67">
        <v>1403</v>
      </c>
      <c r="E75" s="67">
        <v>1150.5997672595267</v>
      </c>
      <c r="F75" s="67">
        <v>1722.5370955251219</v>
      </c>
      <c r="G75" s="67">
        <v>986.69935162210334</v>
      </c>
      <c r="H75" s="67">
        <v>675.86970289877115</v>
      </c>
      <c r="I75" s="67">
        <v>1303.7751899114326</v>
      </c>
      <c r="J75" s="67">
        <v>966</v>
      </c>
      <c r="K75" s="67">
        <v>497</v>
      </c>
      <c r="L75" s="67">
        <v>1377</v>
      </c>
      <c r="M75" s="67">
        <v>1035</v>
      </c>
      <c r="N75" s="67">
        <v>574</v>
      </c>
      <c r="O75" s="67">
        <v>1477</v>
      </c>
      <c r="P75" s="67">
        <v>1084</v>
      </c>
      <c r="Q75" s="67">
        <v>880</v>
      </c>
      <c r="R75" s="67">
        <v>1401</v>
      </c>
      <c r="S75" s="67">
        <v>1293</v>
      </c>
      <c r="T75" s="67">
        <v>1014</v>
      </c>
      <c r="U75" s="67">
        <v>1671</v>
      </c>
      <c r="V75" s="67">
        <v>209</v>
      </c>
      <c r="W75" s="67">
        <v>-218</v>
      </c>
      <c r="X75" s="67">
        <v>658</v>
      </c>
      <c r="Y75" s="67" t="s">
        <v>423</v>
      </c>
    </row>
    <row r="76" spans="1:25" x14ac:dyDescent="0.45">
      <c r="A76" s="66" t="s">
        <v>299</v>
      </c>
      <c r="B76" s="66" t="s">
        <v>62</v>
      </c>
      <c r="C76" s="66" t="s">
        <v>74</v>
      </c>
      <c r="D76" s="67">
        <v>601</v>
      </c>
      <c r="E76" s="67">
        <v>504.01782877896761</v>
      </c>
      <c r="F76" s="67">
        <v>746.22958292518103</v>
      </c>
      <c r="G76" s="67">
        <v>577</v>
      </c>
      <c r="H76" s="67">
        <v>461.51765339211664</v>
      </c>
      <c r="I76" s="67">
        <v>748.20317980996128</v>
      </c>
      <c r="J76" s="67">
        <v>547</v>
      </c>
      <c r="K76" s="67">
        <v>437</v>
      </c>
      <c r="L76" s="67">
        <v>720</v>
      </c>
      <c r="M76" s="67">
        <v>600</v>
      </c>
      <c r="N76" s="67">
        <v>482</v>
      </c>
      <c r="O76" s="67">
        <v>804</v>
      </c>
      <c r="P76" s="67">
        <v>604</v>
      </c>
      <c r="Q76" s="67">
        <v>288</v>
      </c>
      <c r="R76" s="67">
        <v>916</v>
      </c>
      <c r="S76" s="67">
        <v>782</v>
      </c>
      <c r="T76" s="67">
        <v>606</v>
      </c>
      <c r="U76" s="67">
        <v>1065</v>
      </c>
      <c r="V76" s="67">
        <v>178</v>
      </c>
      <c r="W76" s="67">
        <v>-154</v>
      </c>
      <c r="X76" s="67">
        <v>584</v>
      </c>
      <c r="Y76" s="67" t="s">
        <v>423</v>
      </c>
    </row>
    <row r="77" spans="1:25" ht="28.5" x14ac:dyDescent="0.45">
      <c r="A77" s="69" t="s">
        <v>429</v>
      </c>
      <c r="B77" s="66" t="s">
        <v>62</v>
      </c>
      <c r="C77" s="69" t="s">
        <v>430</v>
      </c>
      <c r="D77" s="67">
        <v>2228</v>
      </c>
      <c r="E77" s="67">
        <v>1865.8468952989081</v>
      </c>
      <c r="F77" s="67">
        <v>2737.1727263934977</v>
      </c>
      <c r="G77" s="67">
        <v>1580.9168894642876</v>
      </c>
      <c r="H77" s="67">
        <v>816.58019221663938</v>
      </c>
      <c r="I77" s="67">
        <v>2433.3095135401741</v>
      </c>
      <c r="J77" s="67">
        <v>2257</v>
      </c>
      <c r="K77" s="67">
        <v>1766</v>
      </c>
      <c r="L77" s="67">
        <v>3024</v>
      </c>
      <c r="M77" s="67">
        <v>1934</v>
      </c>
      <c r="N77" s="67">
        <v>1590</v>
      </c>
      <c r="O77" s="67">
        <v>2352</v>
      </c>
      <c r="P77" s="67">
        <v>2023</v>
      </c>
      <c r="Q77" s="67">
        <v>933</v>
      </c>
      <c r="R77" s="67">
        <v>3240</v>
      </c>
      <c r="S77" s="67">
        <v>2017</v>
      </c>
      <c r="T77" s="67">
        <v>1566</v>
      </c>
      <c r="U77" s="67">
        <v>2706</v>
      </c>
      <c r="V77" s="67">
        <v>-6</v>
      </c>
      <c r="W77" s="67">
        <v>-1282</v>
      </c>
      <c r="X77" s="67">
        <v>1270</v>
      </c>
      <c r="Y77" s="67"/>
    </row>
    <row r="78" spans="1:25" x14ac:dyDescent="0.45">
      <c r="A78" s="69" t="s">
        <v>301</v>
      </c>
      <c r="B78" s="69" t="s">
        <v>62</v>
      </c>
      <c r="C78" s="69" t="s">
        <v>78</v>
      </c>
      <c r="D78" s="67" t="s">
        <v>426</v>
      </c>
      <c r="E78" s="67" t="s">
        <v>426</v>
      </c>
      <c r="F78" s="67" t="s">
        <v>426</v>
      </c>
      <c r="G78" s="67" t="s">
        <v>426</v>
      </c>
      <c r="H78" s="67" t="s">
        <v>426</v>
      </c>
      <c r="I78" s="67" t="s">
        <v>426</v>
      </c>
      <c r="J78" s="67">
        <v>1053</v>
      </c>
      <c r="K78" s="67">
        <v>824</v>
      </c>
      <c r="L78" s="67">
        <v>1410</v>
      </c>
      <c r="M78" s="67">
        <v>935</v>
      </c>
      <c r="N78" s="67">
        <v>769</v>
      </c>
      <c r="O78" s="67">
        <v>1137</v>
      </c>
      <c r="P78" s="67">
        <v>988</v>
      </c>
      <c r="Q78" s="67">
        <v>456</v>
      </c>
      <c r="R78" s="67">
        <v>1582</v>
      </c>
      <c r="S78" s="67">
        <v>974</v>
      </c>
      <c r="T78" s="67">
        <v>743</v>
      </c>
      <c r="U78" s="67">
        <v>1322</v>
      </c>
      <c r="V78" s="67">
        <v>-14</v>
      </c>
      <c r="W78" s="67">
        <v>-654</v>
      </c>
      <c r="X78" s="67">
        <v>621</v>
      </c>
      <c r="Y78" s="67"/>
    </row>
    <row r="79" spans="1:25" x14ac:dyDescent="0.45">
      <c r="A79" s="69" t="s">
        <v>302</v>
      </c>
      <c r="B79" s="69" t="s">
        <v>62</v>
      </c>
      <c r="C79" s="69" t="s">
        <v>79</v>
      </c>
      <c r="D79" s="67" t="s">
        <v>426</v>
      </c>
      <c r="E79" s="67" t="s">
        <v>426</v>
      </c>
      <c r="F79" s="67" t="s">
        <v>426</v>
      </c>
      <c r="G79" s="67" t="s">
        <v>426</v>
      </c>
      <c r="H79" s="67" t="s">
        <v>426</v>
      </c>
      <c r="I79" s="67" t="s">
        <v>426</v>
      </c>
      <c r="J79" s="67">
        <v>1204</v>
      </c>
      <c r="K79" s="67">
        <v>942</v>
      </c>
      <c r="L79" s="67">
        <v>1614</v>
      </c>
      <c r="M79" s="67">
        <v>999</v>
      </c>
      <c r="N79" s="67">
        <v>821</v>
      </c>
      <c r="O79" s="67">
        <v>1215</v>
      </c>
      <c r="P79" s="67">
        <v>1035</v>
      </c>
      <c r="Q79" s="67">
        <v>477</v>
      </c>
      <c r="R79" s="67">
        <v>1658</v>
      </c>
      <c r="S79" s="67">
        <v>1043</v>
      </c>
      <c r="T79" s="67">
        <v>823</v>
      </c>
      <c r="U79" s="67">
        <v>1384</v>
      </c>
      <c r="V79" s="67">
        <v>8</v>
      </c>
      <c r="W79" s="67">
        <v>-628</v>
      </c>
      <c r="X79" s="67">
        <v>649</v>
      </c>
      <c r="Y79" s="67"/>
    </row>
    <row r="80" spans="1:25" x14ac:dyDescent="0.45">
      <c r="A80" s="66" t="s">
        <v>304</v>
      </c>
      <c r="B80" s="66" t="s">
        <v>62</v>
      </c>
      <c r="C80" s="66" t="s">
        <v>86</v>
      </c>
      <c r="D80" s="67">
        <v>460.57583586244937</v>
      </c>
      <c r="E80" s="67">
        <v>113</v>
      </c>
      <c r="F80" s="67">
        <v>1026.3008994073089</v>
      </c>
      <c r="G80" s="67">
        <v>430.40035856117663</v>
      </c>
      <c r="H80" s="67">
        <v>100</v>
      </c>
      <c r="I80" s="67">
        <v>992.76132364974296</v>
      </c>
      <c r="J80" s="67">
        <v>142</v>
      </c>
      <c r="K80" s="67">
        <v>88</v>
      </c>
      <c r="L80" s="67">
        <v>447</v>
      </c>
      <c r="M80" s="67">
        <v>743</v>
      </c>
      <c r="N80" s="67">
        <v>111</v>
      </c>
      <c r="O80" s="67">
        <v>1604</v>
      </c>
      <c r="P80" s="67">
        <v>829</v>
      </c>
      <c r="Q80" s="67">
        <v>376</v>
      </c>
      <c r="R80" s="67">
        <v>2156</v>
      </c>
      <c r="S80" s="67">
        <v>630</v>
      </c>
      <c r="T80" s="67">
        <v>370</v>
      </c>
      <c r="U80" s="67">
        <v>1206</v>
      </c>
      <c r="V80" s="67">
        <v>-199</v>
      </c>
      <c r="W80" s="67">
        <v>-1465</v>
      </c>
      <c r="X80" s="67">
        <v>550</v>
      </c>
      <c r="Y80" s="67" t="s">
        <v>423</v>
      </c>
    </row>
    <row r="81" spans="1:25" x14ac:dyDescent="0.45">
      <c r="A81" s="66" t="s">
        <v>305</v>
      </c>
      <c r="B81" s="66" t="s">
        <v>62</v>
      </c>
      <c r="C81" s="66" t="s">
        <v>104</v>
      </c>
      <c r="D81" s="67">
        <v>503</v>
      </c>
      <c r="E81" s="67">
        <v>410.75326615230551</v>
      </c>
      <c r="F81" s="67">
        <v>633.00178602964024</v>
      </c>
      <c r="G81" s="67">
        <v>434.31861197929345</v>
      </c>
      <c r="H81" s="67">
        <v>281.10955388732378</v>
      </c>
      <c r="I81" s="67">
        <v>581.6849438405128</v>
      </c>
      <c r="J81" s="67">
        <v>484</v>
      </c>
      <c r="K81" s="67">
        <v>364</v>
      </c>
      <c r="L81" s="67">
        <v>723</v>
      </c>
      <c r="M81" s="67">
        <v>437</v>
      </c>
      <c r="N81" s="67">
        <v>350</v>
      </c>
      <c r="O81" s="67">
        <v>585</v>
      </c>
      <c r="P81" s="67">
        <v>643</v>
      </c>
      <c r="Q81" s="67">
        <v>451</v>
      </c>
      <c r="R81" s="67">
        <v>1040</v>
      </c>
      <c r="S81" s="67">
        <v>509</v>
      </c>
      <c r="T81" s="67">
        <v>399</v>
      </c>
      <c r="U81" s="67">
        <v>732</v>
      </c>
      <c r="V81" s="67">
        <v>-134</v>
      </c>
      <c r="W81" s="67">
        <v>-516</v>
      </c>
      <c r="X81" s="67">
        <v>177</v>
      </c>
      <c r="Y81" s="67" t="s">
        <v>423</v>
      </c>
    </row>
    <row r="82" spans="1:25" x14ac:dyDescent="0.45">
      <c r="A82" s="66" t="s">
        <v>307</v>
      </c>
      <c r="B82" s="66" t="s">
        <v>62</v>
      </c>
      <c r="C82" s="66" t="s">
        <v>122</v>
      </c>
      <c r="D82" s="67">
        <v>617</v>
      </c>
      <c r="E82" s="67">
        <v>523.09521607315355</v>
      </c>
      <c r="F82" s="67">
        <v>772.67003195001803</v>
      </c>
      <c r="G82" s="67">
        <v>700.18529117254786</v>
      </c>
      <c r="H82" s="67">
        <v>530.43899477468426</v>
      </c>
      <c r="I82" s="67">
        <v>885.15274566007929</v>
      </c>
      <c r="J82" s="67">
        <v>769</v>
      </c>
      <c r="K82" s="67">
        <v>534</v>
      </c>
      <c r="L82" s="67">
        <v>1234</v>
      </c>
      <c r="M82" s="67">
        <v>635</v>
      </c>
      <c r="N82" s="67">
        <v>402</v>
      </c>
      <c r="O82" s="67">
        <v>891</v>
      </c>
      <c r="P82" s="67">
        <v>664</v>
      </c>
      <c r="Q82" s="67">
        <v>432</v>
      </c>
      <c r="R82" s="67">
        <v>912</v>
      </c>
      <c r="S82" s="67">
        <v>646</v>
      </c>
      <c r="T82" s="67">
        <v>490</v>
      </c>
      <c r="U82" s="67">
        <v>802</v>
      </c>
      <c r="V82" s="67">
        <v>-18</v>
      </c>
      <c r="W82" s="67">
        <v>-320</v>
      </c>
      <c r="X82" s="67">
        <v>263</v>
      </c>
      <c r="Y82" s="67" t="s">
        <v>423</v>
      </c>
    </row>
    <row r="83" spans="1:25" x14ac:dyDescent="0.45">
      <c r="A83" s="66" t="s">
        <v>308</v>
      </c>
      <c r="B83" s="66" t="s">
        <v>62</v>
      </c>
      <c r="C83" s="66" t="s">
        <v>124</v>
      </c>
      <c r="D83" s="67">
        <v>2270.7999276980227</v>
      </c>
      <c r="E83" s="67">
        <v>1007</v>
      </c>
      <c r="F83" s="67">
        <v>3602.8853902460228</v>
      </c>
      <c r="G83" s="67">
        <v>2192.0207559312475</v>
      </c>
      <c r="H83" s="67">
        <v>974</v>
      </c>
      <c r="I83" s="67">
        <v>3594.7201118032413</v>
      </c>
      <c r="J83" s="67">
        <v>2343</v>
      </c>
      <c r="K83" s="67">
        <v>775</v>
      </c>
      <c r="L83" s="67">
        <v>4267</v>
      </c>
      <c r="M83" s="67">
        <v>2028</v>
      </c>
      <c r="N83" s="67">
        <v>1639</v>
      </c>
      <c r="O83" s="67">
        <v>2585</v>
      </c>
      <c r="P83" s="67">
        <v>2690</v>
      </c>
      <c r="Q83" s="67">
        <v>817</v>
      </c>
      <c r="R83" s="67">
        <v>4717</v>
      </c>
      <c r="S83" s="67">
        <v>2845</v>
      </c>
      <c r="T83" s="67">
        <v>1505</v>
      </c>
      <c r="U83" s="67">
        <v>4096</v>
      </c>
      <c r="V83" s="67">
        <v>155</v>
      </c>
      <c r="W83" s="67">
        <v>-2322</v>
      </c>
      <c r="X83" s="67">
        <v>2491</v>
      </c>
      <c r="Y83" s="67" t="s">
        <v>423</v>
      </c>
    </row>
    <row r="84" spans="1:25" x14ac:dyDescent="0.45">
      <c r="A84" s="66" t="s">
        <v>309</v>
      </c>
      <c r="B84" s="66" t="s">
        <v>62</v>
      </c>
      <c r="C84" s="66" t="s">
        <v>130</v>
      </c>
      <c r="D84" s="67">
        <v>4237.4999662868613</v>
      </c>
      <c r="E84" s="67">
        <v>3634.2953602651323</v>
      </c>
      <c r="F84" s="67">
        <v>4910.886882668302</v>
      </c>
      <c r="G84" s="67">
        <v>3999.3556305282777</v>
      </c>
      <c r="H84" s="67">
        <v>3323.0478373995106</v>
      </c>
      <c r="I84" s="67">
        <v>4645.7294211553308</v>
      </c>
      <c r="J84" s="67">
        <v>3567</v>
      </c>
      <c r="K84" s="67">
        <v>2771</v>
      </c>
      <c r="L84" s="67">
        <v>4420</v>
      </c>
      <c r="M84" s="67">
        <v>3644</v>
      </c>
      <c r="N84" s="67">
        <v>2684</v>
      </c>
      <c r="O84" s="67">
        <v>4547</v>
      </c>
      <c r="P84" s="67">
        <v>3649</v>
      </c>
      <c r="Q84" s="67">
        <v>2702</v>
      </c>
      <c r="R84" s="67">
        <v>4568</v>
      </c>
      <c r="S84" s="67">
        <v>3620</v>
      </c>
      <c r="T84" s="67">
        <v>2976</v>
      </c>
      <c r="U84" s="67">
        <v>4196</v>
      </c>
      <c r="V84" s="67">
        <v>-29</v>
      </c>
      <c r="W84" s="67">
        <v>-1170</v>
      </c>
      <c r="X84" s="67">
        <v>1093</v>
      </c>
      <c r="Y84" s="67" t="s">
        <v>423</v>
      </c>
    </row>
    <row r="85" spans="1:25" x14ac:dyDescent="0.45">
      <c r="A85" s="66" t="s">
        <v>310</v>
      </c>
      <c r="B85" s="66" t="s">
        <v>62</v>
      </c>
      <c r="C85" s="66" t="s">
        <v>132</v>
      </c>
      <c r="D85" s="67">
        <v>3692.50666363444</v>
      </c>
      <c r="E85" s="67">
        <v>2967.3144208750291</v>
      </c>
      <c r="F85" s="67">
        <v>4372.6925135826259</v>
      </c>
      <c r="G85" s="67">
        <v>3433.3760823428479</v>
      </c>
      <c r="H85" s="67">
        <v>2778.125820917759</v>
      </c>
      <c r="I85" s="67">
        <v>4075.8563344853492</v>
      </c>
      <c r="J85" s="67">
        <v>3290</v>
      </c>
      <c r="K85" s="67">
        <v>2396</v>
      </c>
      <c r="L85" s="67">
        <v>4177</v>
      </c>
      <c r="M85" s="67">
        <v>3329</v>
      </c>
      <c r="N85" s="67">
        <v>2936</v>
      </c>
      <c r="O85" s="67">
        <v>3809</v>
      </c>
      <c r="P85" s="67">
        <v>4037</v>
      </c>
      <c r="Q85" s="67">
        <v>3499</v>
      </c>
      <c r="R85" s="67">
        <v>4668</v>
      </c>
      <c r="S85" s="67">
        <v>3610</v>
      </c>
      <c r="T85" s="67">
        <v>3105</v>
      </c>
      <c r="U85" s="67">
        <v>4222</v>
      </c>
      <c r="V85" s="67">
        <v>-427</v>
      </c>
      <c r="W85" s="67">
        <v>-1245</v>
      </c>
      <c r="X85" s="67">
        <v>380</v>
      </c>
      <c r="Y85" s="67" t="s">
        <v>423</v>
      </c>
    </row>
    <row r="86" spans="1:25" x14ac:dyDescent="0.45">
      <c r="A86" s="66" t="s">
        <v>311</v>
      </c>
      <c r="B86" s="66" t="s">
        <v>62</v>
      </c>
      <c r="C86" s="66" t="s">
        <v>149</v>
      </c>
      <c r="D86" s="67">
        <v>1029</v>
      </c>
      <c r="E86" s="67">
        <v>811.05813696617975</v>
      </c>
      <c r="F86" s="67">
        <v>1306.5174831769939</v>
      </c>
      <c r="G86" s="67">
        <v>1053</v>
      </c>
      <c r="H86" s="67">
        <v>775.16490912629945</v>
      </c>
      <c r="I86" s="67">
        <v>1502.7596916492439</v>
      </c>
      <c r="J86" s="67">
        <v>1182</v>
      </c>
      <c r="K86" s="67">
        <v>847</v>
      </c>
      <c r="L86" s="67">
        <v>1762</v>
      </c>
      <c r="M86" s="67">
        <v>893</v>
      </c>
      <c r="N86" s="67">
        <v>498</v>
      </c>
      <c r="O86" s="67">
        <v>1274</v>
      </c>
      <c r="P86" s="67">
        <v>1088</v>
      </c>
      <c r="Q86" s="67">
        <v>825</v>
      </c>
      <c r="R86" s="67">
        <v>1478</v>
      </c>
      <c r="S86" s="67">
        <v>1069</v>
      </c>
      <c r="T86" s="67">
        <v>840</v>
      </c>
      <c r="U86" s="67">
        <v>1392</v>
      </c>
      <c r="V86" s="67">
        <v>-19</v>
      </c>
      <c r="W86" s="67">
        <v>-434</v>
      </c>
      <c r="X86" s="67">
        <v>421</v>
      </c>
      <c r="Y86" s="67" t="s">
        <v>423</v>
      </c>
    </row>
    <row r="87" spans="1:25" x14ac:dyDescent="0.45">
      <c r="A87" s="66" t="s">
        <v>312</v>
      </c>
      <c r="B87" s="66" t="s">
        <v>62</v>
      </c>
      <c r="C87" s="66" t="s">
        <v>159</v>
      </c>
      <c r="D87" s="67">
        <v>1413.2477380526591</v>
      </c>
      <c r="E87" s="67">
        <v>1140.3874663242493</v>
      </c>
      <c r="F87" s="67">
        <v>1675.1690267226852</v>
      </c>
      <c r="G87" s="67">
        <v>1204.5123365924278</v>
      </c>
      <c r="H87" s="67">
        <v>938.45758529282932</v>
      </c>
      <c r="I87" s="67">
        <v>1486.9554691019455</v>
      </c>
      <c r="J87" s="67">
        <v>1125</v>
      </c>
      <c r="K87" s="67">
        <v>916</v>
      </c>
      <c r="L87" s="67">
        <v>1513</v>
      </c>
      <c r="M87" s="67">
        <v>979</v>
      </c>
      <c r="N87" s="67">
        <v>821</v>
      </c>
      <c r="O87" s="67">
        <v>1237</v>
      </c>
      <c r="P87" s="67">
        <v>1373</v>
      </c>
      <c r="Q87" s="67">
        <v>1062</v>
      </c>
      <c r="R87" s="67">
        <v>1879</v>
      </c>
      <c r="S87" s="67">
        <v>1361</v>
      </c>
      <c r="T87" s="67">
        <v>1083</v>
      </c>
      <c r="U87" s="67">
        <v>1795</v>
      </c>
      <c r="V87" s="67">
        <v>-12</v>
      </c>
      <c r="W87" s="67">
        <v>-597</v>
      </c>
      <c r="X87" s="67">
        <v>504</v>
      </c>
      <c r="Y87" s="67" t="s">
        <v>423</v>
      </c>
    </row>
    <row r="88" spans="1:25" x14ac:dyDescent="0.45">
      <c r="A88" s="66" t="s">
        <v>313</v>
      </c>
      <c r="B88" s="66" t="s">
        <v>62</v>
      </c>
      <c r="C88" s="66" t="s">
        <v>162</v>
      </c>
      <c r="D88" s="67">
        <v>794.797904050076</v>
      </c>
      <c r="E88" s="67">
        <v>514.92079564470578</v>
      </c>
      <c r="F88" s="67">
        <v>1064.9024903323589</v>
      </c>
      <c r="G88" s="67">
        <v>765</v>
      </c>
      <c r="H88" s="67">
        <v>607.0777171629436</v>
      </c>
      <c r="I88" s="67">
        <v>1029.2629478565086</v>
      </c>
      <c r="J88" s="67">
        <v>736</v>
      </c>
      <c r="K88" s="67">
        <v>336</v>
      </c>
      <c r="L88" s="67">
        <v>1138</v>
      </c>
      <c r="M88" s="67">
        <v>740</v>
      </c>
      <c r="N88" s="67">
        <v>354</v>
      </c>
      <c r="O88" s="67">
        <v>1133</v>
      </c>
      <c r="P88" s="67">
        <v>1109</v>
      </c>
      <c r="Q88" s="67">
        <v>772</v>
      </c>
      <c r="R88" s="67">
        <v>1702</v>
      </c>
      <c r="S88" s="67">
        <v>885</v>
      </c>
      <c r="T88" s="67">
        <v>604</v>
      </c>
      <c r="U88" s="67">
        <v>1177</v>
      </c>
      <c r="V88" s="67">
        <v>-224</v>
      </c>
      <c r="W88" s="67">
        <v>-850</v>
      </c>
      <c r="X88" s="67">
        <v>232</v>
      </c>
      <c r="Y88" s="67" t="s">
        <v>423</v>
      </c>
    </row>
    <row r="89" spans="1:25" x14ac:dyDescent="0.45">
      <c r="A89" s="66" t="s">
        <v>314</v>
      </c>
      <c r="B89" s="66" t="s">
        <v>62</v>
      </c>
      <c r="C89" s="66" t="s">
        <v>164</v>
      </c>
      <c r="D89" s="67">
        <v>1524.3607107664295</v>
      </c>
      <c r="E89" s="67">
        <v>1204.4249448401499</v>
      </c>
      <c r="F89" s="67">
        <v>1840.3995410402697</v>
      </c>
      <c r="G89" s="67">
        <v>1594.4150763549044</v>
      </c>
      <c r="H89" s="67">
        <v>1269.2719768935926</v>
      </c>
      <c r="I89" s="67">
        <v>1917.2455646490209</v>
      </c>
      <c r="J89" s="67">
        <v>1761</v>
      </c>
      <c r="K89" s="67">
        <v>1332</v>
      </c>
      <c r="L89" s="67">
        <v>2231</v>
      </c>
      <c r="M89" s="67">
        <v>1730</v>
      </c>
      <c r="N89" s="67">
        <v>1438</v>
      </c>
      <c r="O89" s="67">
        <v>2147</v>
      </c>
      <c r="P89" s="67">
        <v>1427</v>
      </c>
      <c r="Q89" s="67">
        <v>1224</v>
      </c>
      <c r="R89" s="67">
        <v>1759</v>
      </c>
      <c r="S89" s="67">
        <v>1674</v>
      </c>
      <c r="T89" s="67">
        <v>1437</v>
      </c>
      <c r="U89" s="67">
        <v>2071</v>
      </c>
      <c r="V89" s="67">
        <v>247</v>
      </c>
      <c r="W89" s="67">
        <v>-129</v>
      </c>
      <c r="X89" s="67">
        <v>669</v>
      </c>
      <c r="Y89" s="67" t="s">
        <v>423</v>
      </c>
    </row>
    <row r="90" spans="1:25" x14ac:dyDescent="0.45">
      <c r="A90" s="66" t="s">
        <v>315</v>
      </c>
      <c r="B90" s="66" t="s">
        <v>62</v>
      </c>
      <c r="C90" s="66" t="s">
        <v>175</v>
      </c>
      <c r="D90" s="67">
        <v>580</v>
      </c>
      <c r="E90" s="67">
        <v>504.79630602633341</v>
      </c>
      <c r="F90" s="67">
        <v>702.0175614493653</v>
      </c>
      <c r="G90" s="67">
        <v>600</v>
      </c>
      <c r="H90" s="67">
        <v>496.00026466182959</v>
      </c>
      <c r="I90" s="67">
        <v>772.96875258171133</v>
      </c>
      <c r="J90" s="67">
        <v>891</v>
      </c>
      <c r="K90" s="67">
        <v>656</v>
      </c>
      <c r="L90" s="67">
        <v>1304</v>
      </c>
      <c r="M90" s="67">
        <v>766</v>
      </c>
      <c r="N90" s="67">
        <v>588</v>
      </c>
      <c r="O90" s="67">
        <v>1086</v>
      </c>
      <c r="P90" s="67">
        <v>704</v>
      </c>
      <c r="Q90" s="67">
        <v>414</v>
      </c>
      <c r="R90" s="67">
        <v>1002</v>
      </c>
      <c r="S90" s="67">
        <v>741</v>
      </c>
      <c r="T90" s="67">
        <v>608</v>
      </c>
      <c r="U90" s="67">
        <v>951</v>
      </c>
      <c r="V90" s="67">
        <v>37</v>
      </c>
      <c r="W90" s="67">
        <v>-281</v>
      </c>
      <c r="X90" s="67">
        <v>392</v>
      </c>
      <c r="Y90" s="67" t="s">
        <v>423</v>
      </c>
    </row>
    <row r="91" spans="1:25" x14ac:dyDescent="0.45">
      <c r="A91" s="66" t="s">
        <v>316</v>
      </c>
      <c r="B91" s="66" t="s">
        <v>62</v>
      </c>
      <c r="C91" s="66" t="s">
        <v>177</v>
      </c>
      <c r="D91" s="67">
        <v>751</v>
      </c>
      <c r="E91" s="67">
        <v>595.40266805778867</v>
      </c>
      <c r="F91" s="67">
        <v>971.39207493846368</v>
      </c>
      <c r="G91" s="67">
        <v>666.01686708197826</v>
      </c>
      <c r="H91" s="67">
        <v>325.07482365415939</v>
      </c>
      <c r="I91" s="67">
        <v>997.80877596999494</v>
      </c>
      <c r="J91" s="67">
        <v>756</v>
      </c>
      <c r="K91" s="67">
        <v>358</v>
      </c>
      <c r="L91" s="67">
        <v>1166</v>
      </c>
      <c r="M91" s="67">
        <v>829</v>
      </c>
      <c r="N91" s="67">
        <v>623</v>
      </c>
      <c r="O91" s="67">
        <v>1125</v>
      </c>
      <c r="P91" s="67">
        <v>844</v>
      </c>
      <c r="Q91" s="67">
        <v>412</v>
      </c>
      <c r="R91" s="67">
        <v>1320</v>
      </c>
      <c r="S91" s="67">
        <v>1052</v>
      </c>
      <c r="T91" s="67">
        <v>770</v>
      </c>
      <c r="U91" s="67">
        <v>1495</v>
      </c>
      <c r="V91" s="67">
        <v>208</v>
      </c>
      <c r="W91" s="67">
        <v>-336</v>
      </c>
      <c r="X91" s="67">
        <v>829</v>
      </c>
      <c r="Y91" s="67" t="s">
        <v>423</v>
      </c>
    </row>
    <row r="92" spans="1:25" x14ac:dyDescent="0.45">
      <c r="A92" s="66" t="s">
        <v>317</v>
      </c>
      <c r="B92" s="66" t="s">
        <v>62</v>
      </c>
      <c r="C92" s="66" t="s">
        <v>185</v>
      </c>
      <c r="D92" s="67">
        <v>908</v>
      </c>
      <c r="E92" s="67">
        <v>735.46726778179982</v>
      </c>
      <c r="F92" s="67">
        <v>1205.9566466578774</v>
      </c>
      <c r="G92" s="67">
        <v>797</v>
      </c>
      <c r="H92" s="67">
        <v>637.21132085943475</v>
      </c>
      <c r="I92" s="67">
        <v>1053.7007488494594</v>
      </c>
      <c r="J92" s="67">
        <v>871</v>
      </c>
      <c r="K92" s="67">
        <v>702</v>
      </c>
      <c r="L92" s="67">
        <v>1128</v>
      </c>
      <c r="M92" s="67">
        <v>988</v>
      </c>
      <c r="N92" s="67">
        <v>775</v>
      </c>
      <c r="O92" s="67">
        <v>1304</v>
      </c>
      <c r="P92" s="67">
        <v>812</v>
      </c>
      <c r="Q92" s="67">
        <v>680</v>
      </c>
      <c r="R92" s="67">
        <v>1009</v>
      </c>
      <c r="S92" s="67">
        <v>1014</v>
      </c>
      <c r="T92" s="67">
        <v>757</v>
      </c>
      <c r="U92" s="67">
        <v>1233</v>
      </c>
      <c r="V92" s="67">
        <v>202</v>
      </c>
      <c r="W92" s="67">
        <v>-113</v>
      </c>
      <c r="X92" s="67">
        <v>479</v>
      </c>
      <c r="Y92" s="67" t="s">
        <v>423</v>
      </c>
    </row>
    <row r="93" spans="1:25" x14ac:dyDescent="0.45">
      <c r="A93" s="66" t="s">
        <v>318</v>
      </c>
      <c r="B93" s="66" t="s">
        <v>62</v>
      </c>
      <c r="C93" s="66" t="s">
        <v>190</v>
      </c>
      <c r="D93" s="67">
        <v>441</v>
      </c>
      <c r="E93" s="67">
        <v>338.77667592038193</v>
      </c>
      <c r="F93" s="67">
        <v>590.66318324850863</v>
      </c>
      <c r="G93" s="67">
        <v>495.19905367207502</v>
      </c>
      <c r="H93" s="67">
        <v>236.21852407015132</v>
      </c>
      <c r="I93" s="67">
        <v>759.08276489737921</v>
      </c>
      <c r="J93" s="67">
        <v>507</v>
      </c>
      <c r="K93" s="67">
        <v>175</v>
      </c>
      <c r="L93" s="67">
        <v>869</v>
      </c>
      <c r="M93" s="67">
        <v>296</v>
      </c>
      <c r="N93" s="67">
        <v>224</v>
      </c>
      <c r="O93" s="67">
        <v>456</v>
      </c>
      <c r="P93" s="67">
        <v>559</v>
      </c>
      <c r="Q93" s="67">
        <v>181</v>
      </c>
      <c r="R93" s="67">
        <v>975</v>
      </c>
      <c r="S93" s="67">
        <v>526</v>
      </c>
      <c r="T93" s="67">
        <v>271</v>
      </c>
      <c r="U93" s="67">
        <v>760</v>
      </c>
      <c r="V93" s="67">
        <v>-33</v>
      </c>
      <c r="W93" s="67">
        <v>-549</v>
      </c>
      <c r="X93" s="67">
        <v>433</v>
      </c>
      <c r="Y93" s="67" t="s">
        <v>423</v>
      </c>
    </row>
    <row r="94" spans="1:25" x14ac:dyDescent="0.45">
      <c r="A94" s="66" t="s">
        <v>319</v>
      </c>
      <c r="B94" s="66" t="s">
        <v>62</v>
      </c>
      <c r="C94" s="66" t="s">
        <v>195</v>
      </c>
      <c r="D94" s="67">
        <v>563</v>
      </c>
      <c r="E94" s="67">
        <v>460.62048428861505</v>
      </c>
      <c r="F94" s="67">
        <v>727.46036346325195</v>
      </c>
      <c r="G94" s="67">
        <v>587</v>
      </c>
      <c r="H94" s="67">
        <v>410.25335484521997</v>
      </c>
      <c r="I94" s="67">
        <v>930.1242887901094</v>
      </c>
      <c r="J94" s="67">
        <v>606</v>
      </c>
      <c r="K94" s="67">
        <v>254</v>
      </c>
      <c r="L94" s="67">
        <v>926</v>
      </c>
      <c r="M94" s="67">
        <v>628</v>
      </c>
      <c r="N94" s="67">
        <v>314</v>
      </c>
      <c r="O94" s="67">
        <v>945</v>
      </c>
      <c r="P94" s="67">
        <v>869</v>
      </c>
      <c r="Q94" s="67">
        <v>599</v>
      </c>
      <c r="R94" s="67">
        <v>1367</v>
      </c>
      <c r="S94" s="67">
        <v>677</v>
      </c>
      <c r="T94" s="67">
        <v>530</v>
      </c>
      <c r="U94" s="67">
        <v>915</v>
      </c>
      <c r="V94" s="67">
        <v>-192</v>
      </c>
      <c r="W94" s="67">
        <v>-702</v>
      </c>
      <c r="X94" s="67">
        <v>166</v>
      </c>
      <c r="Y94" s="67" t="s">
        <v>423</v>
      </c>
    </row>
    <row r="95" spans="1:25" x14ac:dyDescent="0.45">
      <c r="A95" s="66" t="s">
        <v>320</v>
      </c>
      <c r="B95" s="66" t="s">
        <v>62</v>
      </c>
      <c r="C95" s="66" t="s">
        <v>200</v>
      </c>
      <c r="D95" s="67">
        <v>510.45624967458201</v>
      </c>
      <c r="E95" s="67">
        <v>237</v>
      </c>
      <c r="F95" s="67">
        <v>886.4558637091618</v>
      </c>
      <c r="G95" s="67">
        <v>592.80290446182835</v>
      </c>
      <c r="H95" s="67">
        <v>261</v>
      </c>
      <c r="I95" s="67">
        <v>958.95377125106495</v>
      </c>
      <c r="J95" s="67">
        <v>597</v>
      </c>
      <c r="K95" s="67">
        <v>217</v>
      </c>
      <c r="L95" s="67">
        <v>1060</v>
      </c>
      <c r="M95" s="67">
        <v>735</v>
      </c>
      <c r="N95" s="67">
        <v>236</v>
      </c>
      <c r="O95" s="67">
        <v>1226</v>
      </c>
      <c r="P95" s="67">
        <v>813</v>
      </c>
      <c r="Q95" s="67">
        <v>280</v>
      </c>
      <c r="R95" s="67">
        <v>1332</v>
      </c>
      <c r="S95" s="67">
        <v>899</v>
      </c>
      <c r="T95" s="67">
        <v>523</v>
      </c>
      <c r="U95" s="67">
        <v>1256</v>
      </c>
      <c r="V95" s="67">
        <v>86</v>
      </c>
      <c r="W95" s="67">
        <v>-509</v>
      </c>
      <c r="X95" s="67">
        <v>720</v>
      </c>
      <c r="Y95" s="67" t="s">
        <v>423</v>
      </c>
    </row>
    <row r="96" spans="1:25" x14ac:dyDescent="0.45">
      <c r="A96" s="66" t="s">
        <v>321</v>
      </c>
      <c r="B96" s="66" t="s">
        <v>62</v>
      </c>
      <c r="C96" s="66" t="s">
        <v>203</v>
      </c>
      <c r="D96" s="67">
        <v>1568</v>
      </c>
      <c r="E96" s="67">
        <v>1304.6039408098584</v>
      </c>
      <c r="F96" s="67">
        <v>1921.3848319803767</v>
      </c>
      <c r="G96" s="67">
        <v>1261</v>
      </c>
      <c r="H96" s="67">
        <v>1051.1608982495561</v>
      </c>
      <c r="I96" s="67">
        <v>1586.7355996111844</v>
      </c>
      <c r="J96" s="67">
        <v>998</v>
      </c>
      <c r="K96" s="67">
        <v>831</v>
      </c>
      <c r="L96" s="67">
        <v>1275</v>
      </c>
      <c r="M96" s="67">
        <v>1314</v>
      </c>
      <c r="N96" s="67">
        <v>1083</v>
      </c>
      <c r="O96" s="67">
        <v>1660</v>
      </c>
      <c r="P96" s="67">
        <v>1188</v>
      </c>
      <c r="Q96" s="67">
        <v>1017</v>
      </c>
      <c r="R96" s="67">
        <v>1474</v>
      </c>
      <c r="S96" s="67">
        <v>1321</v>
      </c>
      <c r="T96" s="67">
        <v>1134</v>
      </c>
      <c r="U96" s="67">
        <v>1566</v>
      </c>
      <c r="V96" s="67">
        <v>133</v>
      </c>
      <c r="W96" s="67">
        <v>-244</v>
      </c>
      <c r="X96" s="67">
        <v>432</v>
      </c>
      <c r="Y96" s="67" t="s">
        <v>423</v>
      </c>
    </row>
    <row r="97" spans="1:25" x14ac:dyDescent="0.45">
      <c r="A97" s="66" t="s">
        <v>323</v>
      </c>
      <c r="B97" s="66" t="s">
        <v>67</v>
      </c>
      <c r="C97" s="66" t="s">
        <v>66</v>
      </c>
      <c r="D97" s="67">
        <v>258</v>
      </c>
      <c r="E97" s="67">
        <v>192.61724110539677</v>
      </c>
      <c r="F97" s="67">
        <v>396.99550916275518</v>
      </c>
      <c r="G97" s="67">
        <v>204</v>
      </c>
      <c r="H97" s="67">
        <v>148.28299040935121</v>
      </c>
      <c r="I97" s="67">
        <v>351.99727811568528</v>
      </c>
      <c r="J97" s="67">
        <v>164</v>
      </c>
      <c r="K97" s="67">
        <v>133</v>
      </c>
      <c r="L97" s="67">
        <v>233</v>
      </c>
      <c r="M97" s="67">
        <v>281</v>
      </c>
      <c r="N97" s="67">
        <v>200</v>
      </c>
      <c r="O97" s="67">
        <v>443</v>
      </c>
      <c r="P97" s="67">
        <v>291</v>
      </c>
      <c r="Q97" s="67">
        <v>187</v>
      </c>
      <c r="R97" s="67">
        <v>542</v>
      </c>
      <c r="S97" s="67">
        <v>314</v>
      </c>
      <c r="T97" s="67">
        <v>229</v>
      </c>
      <c r="U97" s="67">
        <v>762</v>
      </c>
      <c r="V97" s="67">
        <v>23</v>
      </c>
      <c r="W97" s="67">
        <v>-219</v>
      </c>
      <c r="X97" s="67">
        <v>477</v>
      </c>
      <c r="Y97" s="67" t="s">
        <v>423</v>
      </c>
    </row>
    <row r="98" spans="1:25" x14ac:dyDescent="0.45">
      <c r="A98" s="66" t="s">
        <v>325</v>
      </c>
      <c r="B98" s="66" t="s">
        <v>67</v>
      </c>
      <c r="C98" s="66" t="s">
        <v>70</v>
      </c>
      <c r="D98" s="67">
        <v>901.7006029730245</v>
      </c>
      <c r="E98" s="67">
        <v>558.43532977973814</v>
      </c>
      <c r="F98" s="67">
        <v>1230.758495738791</v>
      </c>
      <c r="G98" s="67">
        <v>864.50846573327033</v>
      </c>
      <c r="H98" s="67">
        <v>513.73906951070478</v>
      </c>
      <c r="I98" s="67">
        <v>1210.0599050451133</v>
      </c>
      <c r="J98" s="67">
        <v>1058</v>
      </c>
      <c r="K98" s="67">
        <v>847</v>
      </c>
      <c r="L98" s="67">
        <v>1361</v>
      </c>
      <c r="M98" s="67">
        <v>1072</v>
      </c>
      <c r="N98" s="67">
        <v>549</v>
      </c>
      <c r="O98" s="67">
        <v>1582</v>
      </c>
      <c r="P98" s="67">
        <v>1210</v>
      </c>
      <c r="Q98" s="67">
        <v>921</v>
      </c>
      <c r="R98" s="67">
        <v>1680</v>
      </c>
      <c r="S98" s="67">
        <v>1301</v>
      </c>
      <c r="T98" s="67">
        <v>1027</v>
      </c>
      <c r="U98" s="67">
        <v>1690</v>
      </c>
      <c r="V98" s="67">
        <v>91</v>
      </c>
      <c r="W98" s="67">
        <v>-470</v>
      </c>
      <c r="X98" s="67">
        <v>542</v>
      </c>
      <c r="Y98" s="67" t="s">
        <v>423</v>
      </c>
    </row>
    <row r="99" spans="1:25" x14ac:dyDescent="0.45">
      <c r="A99" s="66" t="s">
        <v>326</v>
      </c>
      <c r="B99" s="66" t="s">
        <v>67</v>
      </c>
      <c r="C99" s="66" t="s">
        <v>73</v>
      </c>
      <c r="D99" s="67">
        <v>966.51863382136969</v>
      </c>
      <c r="E99" s="67">
        <v>425</v>
      </c>
      <c r="F99" s="67">
        <v>1577.1323692707776</v>
      </c>
      <c r="G99" s="67">
        <v>862</v>
      </c>
      <c r="H99" s="67">
        <v>706.47645229912121</v>
      </c>
      <c r="I99" s="67">
        <v>1117.1039786655613</v>
      </c>
      <c r="J99" s="67">
        <v>986</v>
      </c>
      <c r="K99" s="67">
        <v>755</v>
      </c>
      <c r="L99" s="67">
        <v>1323</v>
      </c>
      <c r="M99" s="67">
        <v>1199</v>
      </c>
      <c r="N99" s="67">
        <v>450</v>
      </c>
      <c r="O99" s="67">
        <v>2061</v>
      </c>
      <c r="P99" s="67">
        <v>1362</v>
      </c>
      <c r="Q99" s="67">
        <v>956</v>
      </c>
      <c r="R99" s="67">
        <v>2044</v>
      </c>
      <c r="S99" s="67">
        <v>929</v>
      </c>
      <c r="T99" s="67">
        <v>738</v>
      </c>
      <c r="U99" s="67">
        <v>1224</v>
      </c>
      <c r="V99" s="67">
        <v>-433</v>
      </c>
      <c r="W99" s="67">
        <v>-1154</v>
      </c>
      <c r="X99" s="67">
        <v>67</v>
      </c>
      <c r="Y99" s="67" t="s">
        <v>423</v>
      </c>
    </row>
    <row r="100" spans="1:25" x14ac:dyDescent="0.45">
      <c r="A100" s="66" t="s">
        <v>327</v>
      </c>
      <c r="B100" s="66" t="s">
        <v>67</v>
      </c>
      <c r="C100" s="66" t="s">
        <v>97</v>
      </c>
      <c r="D100" s="67">
        <v>1209.5647204822201</v>
      </c>
      <c r="E100" s="67">
        <v>671.28636777793474</v>
      </c>
      <c r="F100" s="67">
        <v>1819.2273619029602</v>
      </c>
      <c r="G100" s="67">
        <v>1121</v>
      </c>
      <c r="H100" s="67">
        <v>928.56438228682259</v>
      </c>
      <c r="I100" s="67">
        <v>1398.8366802984099</v>
      </c>
      <c r="J100" s="67">
        <v>1320</v>
      </c>
      <c r="K100" s="67">
        <v>519</v>
      </c>
      <c r="L100" s="67">
        <v>2045</v>
      </c>
      <c r="M100" s="67">
        <v>1433</v>
      </c>
      <c r="N100" s="67">
        <v>685</v>
      </c>
      <c r="O100" s="67">
        <v>2253</v>
      </c>
      <c r="P100" s="67">
        <v>1232</v>
      </c>
      <c r="Q100" s="67">
        <v>992</v>
      </c>
      <c r="R100" s="67">
        <v>1564</v>
      </c>
      <c r="S100" s="67">
        <v>1044</v>
      </c>
      <c r="T100" s="67">
        <v>883</v>
      </c>
      <c r="U100" s="67">
        <v>1281</v>
      </c>
      <c r="V100" s="67">
        <v>-188</v>
      </c>
      <c r="W100" s="67">
        <v>-578</v>
      </c>
      <c r="X100" s="67">
        <v>129</v>
      </c>
      <c r="Y100" s="67" t="s">
        <v>423</v>
      </c>
    </row>
    <row r="101" spans="1:25" x14ac:dyDescent="0.45">
      <c r="A101" s="66" t="s">
        <v>329</v>
      </c>
      <c r="B101" s="66" t="s">
        <v>67</v>
      </c>
      <c r="C101" s="66" t="s">
        <v>106</v>
      </c>
      <c r="D101" s="67">
        <v>1385</v>
      </c>
      <c r="E101" s="67">
        <v>1230.2530549325393</v>
      </c>
      <c r="F101" s="67">
        <v>1583.6628005014725</v>
      </c>
      <c r="G101" s="67">
        <v>1743.027007700641</v>
      </c>
      <c r="H101" s="67">
        <v>616</v>
      </c>
      <c r="I101" s="67">
        <v>3229.0331448403163</v>
      </c>
      <c r="J101" s="67">
        <v>1528</v>
      </c>
      <c r="K101" s="67">
        <v>1272</v>
      </c>
      <c r="L101" s="67">
        <v>1864</v>
      </c>
      <c r="M101" s="67">
        <v>1740</v>
      </c>
      <c r="N101" s="67">
        <v>1412</v>
      </c>
      <c r="O101" s="67">
        <v>2191</v>
      </c>
      <c r="P101" s="67">
        <v>1775</v>
      </c>
      <c r="Q101" s="67">
        <v>1430</v>
      </c>
      <c r="R101" s="67">
        <v>2155</v>
      </c>
      <c r="S101" s="67">
        <v>2045</v>
      </c>
      <c r="T101" s="67">
        <v>1804</v>
      </c>
      <c r="U101" s="67">
        <v>2395</v>
      </c>
      <c r="V101" s="67">
        <v>270</v>
      </c>
      <c r="W101" s="67">
        <v>-195</v>
      </c>
      <c r="X101" s="67">
        <v>756</v>
      </c>
      <c r="Y101" s="67" t="s">
        <v>423</v>
      </c>
    </row>
    <row r="102" spans="1:25" x14ac:dyDescent="0.45">
      <c r="A102" s="66" t="s">
        <v>330</v>
      </c>
      <c r="B102" s="66" t="s">
        <v>67</v>
      </c>
      <c r="C102" s="66" t="s">
        <v>115</v>
      </c>
      <c r="D102" s="67">
        <v>139.70586754491586</v>
      </c>
      <c r="E102" s="67">
        <v>41</v>
      </c>
      <c r="F102" s="67">
        <v>295.84813389553511</v>
      </c>
      <c r="G102" s="67">
        <v>149.96791798149633</v>
      </c>
      <c r="H102" s="67">
        <v>46</v>
      </c>
      <c r="I102" s="67">
        <v>290.33859273755689</v>
      </c>
      <c r="J102" s="67">
        <v>197</v>
      </c>
      <c r="K102" s="67">
        <v>47</v>
      </c>
      <c r="L102" s="67">
        <v>388</v>
      </c>
      <c r="M102" s="67">
        <v>235</v>
      </c>
      <c r="N102" s="67">
        <v>71</v>
      </c>
      <c r="O102" s="67">
        <v>444</v>
      </c>
      <c r="P102" s="67">
        <v>238</v>
      </c>
      <c r="Q102" s="67">
        <v>51</v>
      </c>
      <c r="R102" s="67">
        <v>459</v>
      </c>
      <c r="S102" s="67">
        <v>221</v>
      </c>
      <c r="T102" s="67">
        <v>93</v>
      </c>
      <c r="U102" s="67">
        <v>360</v>
      </c>
      <c r="V102" s="67">
        <v>-17</v>
      </c>
      <c r="W102" s="67">
        <v>-288</v>
      </c>
      <c r="X102" s="67">
        <v>241</v>
      </c>
      <c r="Y102" s="67" t="s">
        <v>423</v>
      </c>
    </row>
    <row r="103" spans="1:25" x14ac:dyDescent="0.45">
      <c r="A103" s="66" t="s">
        <v>332</v>
      </c>
      <c r="B103" s="66" t="s">
        <v>67</v>
      </c>
      <c r="C103" s="66" t="s">
        <v>118</v>
      </c>
      <c r="D103" s="67">
        <v>2862</v>
      </c>
      <c r="E103" s="67">
        <v>2465.4811187463142</v>
      </c>
      <c r="F103" s="67">
        <v>3379.0035877947821</v>
      </c>
      <c r="G103" s="67">
        <v>2422.1016238054854</v>
      </c>
      <c r="H103" s="67">
        <v>967</v>
      </c>
      <c r="I103" s="67">
        <v>4041.3402566364753</v>
      </c>
      <c r="J103" s="67">
        <v>3032</v>
      </c>
      <c r="K103" s="67">
        <v>2478</v>
      </c>
      <c r="L103" s="67">
        <v>3805</v>
      </c>
      <c r="M103" s="67">
        <v>3335</v>
      </c>
      <c r="N103" s="67">
        <v>1024</v>
      </c>
      <c r="O103" s="67">
        <v>5687</v>
      </c>
      <c r="P103" s="67">
        <v>3398</v>
      </c>
      <c r="Q103" s="67">
        <v>2780</v>
      </c>
      <c r="R103" s="67">
        <v>4206</v>
      </c>
      <c r="S103" s="67">
        <v>3580</v>
      </c>
      <c r="T103" s="67">
        <v>2103</v>
      </c>
      <c r="U103" s="67">
        <v>5377</v>
      </c>
      <c r="V103" s="67">
        <v>182</v>
      </c>
      <c r="W103" s="67">
        <v>-1604</v>
      </c>
      <c r="X103" s="67">
        <v>2052</v>
      </c>
      <c r="Y103" s="67" t="s">
        <v>423</v>
      </c>
    </row>
    <row r="104" spans="1:25" x14ac:dyDescent="0.45">
      <c r="A104" s="66" t="s">
        <v>333</v>
      </c>
      <c r="B104" s="66" t="s">
        <v>67</v>
      </c>
      <c r="C104" s="66" t="s">
        <v>133</v>
      </c>
      <c r="D104" s="67">
        <v>772.36039066885598</v>
      </c>
      <c r="E104" s="67">
        <v>460.10691448063204</v>
      </c>
      <c r="F104" s="67">
        <v>1074.6973609438057</v>
      </c>
      <c r="G104" s="67">
        <v>848</v>
      </c>
      <c r="H104" s="67">
        <v>642.03528004254918</v>
      </c>
      <c r="I104" s="67">
        <v>1152.7129856067179</v>
      </c>
      <c r="J104" s="67">
        <v>748</v>
      </c>
      <c r="K104" s="67">
        <v>321</v>
      </c>
      <c r="L104" s="67">
        <v>1204</v>
      </c>
      <c r="M104" s="67">
        <v>1068</v>
      </c>
      <c r="N104" s="67">
        <v>768</v>
      </c>
      <c r="O104" s="67">
        <v>1586</v>
      </c>
      <c r="P104" s="67">
        <v>848</v>
      </c>
      <c r="Q104" s="67">
        <v>368</v>
      </c>
      <c r="R104" s="67">
        <v>1360</v>
      </c>
      <c r="S104" s="67">
        <v>913</v>
      </c>
      <c r="T104" s="67">
        <v>720</v>
      </c>
      <c r="U104" s="67">
        <v>1189</v>
      </c>
      <c r="V104" s="67">
        <v>65</v>
      </c>
      <c r="W104" s="67">
        <v>-485</v>
      </c>
      <c r="X104" s="67">
        <v>617</v>
      </c>
      <c r="Y104" s="67" t="s">
        <v>423</v>
      </c>
    </row>
    <row r="105" spans="1:25" x14ac:dyDescent="0.45">
      <c r="A105" s="66" t="s">
        <v>334</v>
      </c>
      <c r="B105" s="66" t="s">
        <v>67</v>
      </c>
      <c r="C105" s="66" t="s">
        <v>136</v>
      </c>
      <c r="D105" s="67">
        <v>413</v>
      </c>
      <c r="E105" s="67">
        <v>345.7759240676142</v>
      </c>
      <c r="F105" s="67">
        <v>517.63407758670064</v>
      </c>
      <c r="G105" s="67">
        <v>495.95922697462407</v>
      </c>
      <c r="H105" s="67">
        <v>214</v>
      </c>
      <c r="I105" s="67">
        <v>804.35032918755508</v>
      </c>
      <c r="J105" s="67">
        <v>644</v>
      </c>
      <c r="K105" s="67">
        <v>255</v>
      </c>
      <c r="L105" s="67">
        <v>1028</v>
      </c>
      <c r="M105" s="67">
        <v>637</v>
      </c>
      <c r="N105" s="67">
        <v>492</v>
      </c>
      <c r="O105" s="67">
        <v>865</v>
      </c>
      <c r="P105" s="67">
        <v>774</v>
      </c>
      <c r="Q105" s="67">
        <v>319</v>
      </c>
      <c r="R105" s="67">
        <v>1204</v>
      </c>
      <c r="S105" s="67">
        <v>811</v>
      </c>
      <c r="T105" s="67">
        <v>514</v>
      </c>
      <c r="U105" s="67">
        <v>1103</v>
      </c>
      <c r="V105" s="67">
        <v>37</v>
      </c>
      <c r="W105" s="67">
        <v>-460</v>
      </c>
      <c r="X105" s="67">
        <v>560</v>
      </c>
      <c r="Y105" s="67" t="s">
        <v>423</v>
      </c>
    </row>
    <row r="106" spans="1:25" x14ac:dyDescent="0.45">
      <c r="A106" s="66" t="s">
        <v>335</v>
      </c>
      <c r="B106" s="66" t="s">
        <v>67</v>
      </c>
      <c r="C106" s="66" t="s">
        <v>150</v>
      </c>
      <c r="D106" s="67">
        <v>2307.6529876879681</v>
      </c>
      <c r="E106" s="67">
        <v>1481.9415853719242</v>
      </c>
      <c r="F106" s="67">
        <v>3081.6173176256034</v>
      </c>
      <c r="G106" s="67">
        <v>2484.8420243983405</v>
      </c>
      <c r="H106" s="67">
        <v>1715.9363970748079</v>
      </c>
      <c r="I106" s="67">
        <v>3256.4958319405723</v>
      </c>
      <c r="J106" s="67">
        <v>2346</v>
      </c>
      <c r="K106" s="67">
        <v>1281</v>
      </c>
      <c r="L106" s="67">
        <v>3399</v>
      </c>
      <c r="M106" s="67">
        <v>2497</v>
      </c>
      <c r="N106" s="67">
        <v>1393</v>
      </c>
      <c r="O106" s="67">
        <v>3609</v>
      </c>
      <c r="P106" s="67">
        <v>2416</v>
      </c>
      <c r="Q106" s="67">
        <v>1146</v>
      </c>
      <c r="R106" s="67">
        <v>3521</v>
      </c>
      <c r="S106" s="67">
        <v>2136</v>
      </c>
      <c r="T106" s="67">
        <v>1353</v>
      </c>
      <c r="U106" s="67">
        <v>2832</v>
      </c>
      <c r="V106" s="67">
        <v>-280</v>
      </c>
      <c r="W106" s="67">
        <v>-1771</v>
      </c>
      <c r="X106" s="67">
        <v>1119</v>
      </c>
      <c r="Y106" s="67" t="s">
        <v>423</v>
      </c>
    </row>
    <row r="107" spans="1:25" x14ac:dyDescent="0.45">
      <c r="A107" s="66" t="s">
        <v>336</v>
      </c>
      <c r="B107" s="66" t="s">
        <v>67</v>
      </c>
      <c r="C107" s="66" t="s">
        <v>154</v>
      </c>
      <c r="D107" s="67">
        <v>620</v>
      </c>
      <c r="E107" s="67">
        <v>517.7951486167608</v>
      </c>
      <c r="F107" s="67">
        <v>780.7738917428868</v>
      </c>
      <c r="G107" s="67">
        <v>639</v>
      </c>
      <c r="H107" s="67">
        <v>531.66146301699018</v>
      </c>
      <c r="I107" s="67">
        <v>778.05177233901588</v>
      </c>
      <c r="J107" s="67">
        <v>850</v>
      </c>
      <c r="K107" s="67">
        <v>665</v>
      </c>
      <c r="L107" s="67">
        <v>1113</v>
      </c>
      <c r="M107" s="67">
        <v>884</v>
      </c>
      <c r="N107" s="67">
        <v>685</v>
      </c>
      <c r="O107" s="67">
        <v>1198</v>
      </c>
      <c r="P107" s="67">
        <v>845</v>
      </c>
      <c r="Q107" s="67">
        <v>456</v>
      </c>
      <c r="R107" s="67">
        <v>1233</v>
      </c>
      <c r="S107" s="67">
        <v>947</v>
      </c>
      <c r="T107" s="67">
        <v>693</v>
      </c>
      <c r="U107" s="67">
        <v>1196</v>
      </c>
      <c r="V107" s="67">
        <v>102</v>
      </c>
      <c r="W107" s="67">
        <v>-353</v>
      </c>
      <c r="X107" s="67">
        <v>551</v>
      </c>
      <c r="Y107" s="67" t="s">
        <v>423</v>
      </c>
    </row>
    <row r="108" spans="1:25" x14ac:dyDescent="0.45">
      <c r="A108" s="66" t="s">
        <v>337</v>
      </c>
      <c r="B108" s="66" t="s">
        <v>67</v>
      </c>
      <c r="C108" s="66" t="s">
        <v>155</v>
      </c>
      <c r="D108" s="67">
        <v>738.70791703632585</v>
      </c>
      <c r="E108" s="67">
        <v>530.35073936508752</v>
      </c>
      <c r="F108" s="67">
        <v>948.30286357425109</v>
      </c>
      <c r="G108" s="67">
        <v>757.98328876744347</v>
      </c>
      <c r="H108" s="67">
        <v>543.39770256668101</v>
      </c>
      <c r="I108" s="67">
        <v>953.34460851324184</v>
      </c>
      <c r="J108" s="67">
        <v>716</v>
      </c>
      <c r="K108" s="67">
        <v>452</v>
      </c>
      <c r="L108" s="67">
        <v>990</v>
      </c>
      <c r="M108" s="67">
        <v>814</v>
      </c>
      <c r="N108" s="67">
        <v>542</v>
      </c>
      <c r="O108" s="67">
        <v>1079</v>
      </c>
      <c r="P108" s="67">
        <v>881</v>
      </c>
      <c r="Q108" s="67">
        <v>595</v>
      </c>
      <c r="R108" s="67">
        <v>1171</v>
      </c>
      <c r="S108" s="67">
        <v>779</v>
      </c>
      <c r="T108" s="67">
        <v>638</v>
      </c>
      <c r="U108" s="67">
        <v>1044</v>
      </c>
      <c r="V108" s="67">
        <v>-102</v>
      </c>
      <c r="W108" s="67">
        <v>-458</v>
      </c>
      <c r="X108" s="67">
        <v>290</v>
      </c>
      <c r="Y108" s="67" t="s">
        <v>423</v>
      </c>
    </row>
    <row r="109" spans="1:25" x14ac:dyDescent="0.45">
      <c r="A109" s="66" t="s">
        <v>338</v>
      </c>
      <c r="B109" s="66" t="s">
        <v>67</v>
      </c>
      <c r="C109" s="66" t="s">
        <v>167</v>
      </c>
      <c r="D109" s="67">
        <v>584</v>
      </c>
      <c r="E109" s="67">
        <v>525.80831026848045</v>
      </c>
      <c r="F109" s="67">
        <v>670.67296452687845</v>
      </c>
      <c r="G109" s="67">
        <v>704.44021451214348</v>
      </c>
      <c r="H109" s="67">
        <v>542.32026256690722</v>
      </c>
      <c r="I109" s="67">
        <v>882.66852978943155</v>
      </c>
      <c r="J109" s="67">
        <v>779</v>
      </c>
      <c r="K109" s="67">
        <v>619</v>
      </c>
      <c r="L109" s="67">
        <v>1028</v>
      </c>
      <c r="M109" s="67">
        <v>915</v>
      </c>
      <c r="N109" s="67">
        <v>701</v>
      </c>
      <c r="O109" s="67">
        <v>1258</v>
      </c>
      <c r="P109" s="67">
        <v>689</v>
      </c>
      <c r="Q109" s="67">
        <v>437</v>
      </c>
      <c r="R109" s="67">
        <v>940</v>
      </c>
      <c r="S109" s="67">
        <v>555</v>
      </c>
      <c r="T109" s="67">
        <v>382</v>
      </c>
      <c r="U109" s="67">
        <v>723</v>
      </c>
      <c r="V109" s="67">
        <v>-134</v>
      </c>
      <c r="W109" s="67">
        <v>-420</v>
      </c>
      <c r="X109" s="67">
        <v>163</v>
      </c>
      <c r="Y109" s="67" t="s">
        <v>423</v>
      </c>
    </row>
    <row r="110" spans="1:25" x14ac:dyDescent="0.45">
      <c r="A110" s="66" t="s">
        <v>339</v>
      </c>
      <c r="B110" s="66" t="s">
        <v>67</v>
      </c>
      <c r="C110" s="66" t="s">
        <v>172</v>
      </c>
      <c r="D110" s="67">
        <v>949.83919011889941</v>
      </c>
      <c r="E110" s="67">
        <v>628.16807684554453</v>
      </c>
      <c r="F110" s="67">
        <v>1260.1081628992599</v>
      </c>
      <c r="G110" s="67">
        <v>829</v>
      </c>
      <c r="H110" s="67">
        <v>713.52875453940806</v>
      </c>
      <c r="I110" s="67">
        <v>994.69761416921779</v>
      </c>
      <c r="J110" s="67">
        <v>1051</v>
      </c>
      <c r="K110" s="67">
        <v>644</v>
      </c>
      <c r="L110" s="67">
        <v>1449</v>
      </c>
      <c r="M110" s="67">
        <v>1115</v>
      </c>
      <c r="N110" s="67">
        <v>718</v>
      </c>
      <c r="O110" s="67">
        <v>1515</v>
      </c>
      <c r="P110" s="67">
        <v>1115</v>
      </c>
      <c r="Q110" s="67">
        <v>666</v>
      </c>
      <c r="R110" s="67">
        <v>1559</v>
      </c>
      <c r="S110" s="67">
        <v>1124</v>
      </c>
      <c r="T110" s="67">
        <v>943</v>
      </c>
      <c r="U110" s="67">
        <v>1358</v>
      </c>
      <c r="V110" s="67">
        <v>9</v>
      </c>
      <c r="W110" s="67">
        <v>-465</v>
      </c>
      <c r="X110" s="67">
        <v>497</v>
      </c>
      <c r="Y110" s="67" t="s">
        <v>423</v>
      </c>
    </row>
    <row r="111" spans="1:25" x14ac:dyDescent="0.45">
      <c r="A111" s="66" t="s">
        <v>341</v>
      </c>
      <c r="B111" s="66" t="s">
        <v>67</v>
      </c>
      <c r="C111" s="66" t="s">
        <v>182</v>
      </c>
      <c r="D111" s="67">
        <v>2069.021159627061</v>
      </c>
      <c r="E111" s="67">
        <v>772</v>
      </c>
      <c r="F111" s="67">
        <v>3384.9312664598478</v>
      </c>
      <c r="G111" s="67">
        <v>1996.2119851325372</v>
      </c>
      <c r="H111" s="67">
        <v>746</v>
      </c>
      <c r="I111" s="67">
        <v>3215.4661985318012</v>
      </c>
      <c r="J111" s="67">
        <v>2443</v>
      </c>
      <c r="K111" s="67">
        <v>822</v>
      </c>
      <c r="L111" s="67">
        <v>4189</v>
      </c>
      <c r="M111" s="67">
        <v>2143</v>
      </c>
      <c r="N111" s="67">
        <v>1297</v>
      </c>
      <c r="O111" s="67">
        <v>3997</v>
      </c>
      <c r="P111" s="67">
        <v>2243</v>
      </c>
      <c r="Q111" s="67">
        <v>1737</v>
      </c>
      <c r="R111" s="67">
        <v>2741</v>
      </c>
      <c r="S111" s="67">
        <v>2313</v>
      </c>
      <c r="T111" s="67">
        <v>1824</v>
      </c>
      <c r="U111" s="67">
        <v>3048</v>
      </c>
      <c r="V111" s="67">
        <v>70</v>
      </c>
      <c r="W111" s="67">
        <v>-628</v>
      </c>
      <c r="X111" s="67">
        <v>970</v>
      </c>
      <c r="Y111" s="67" t="s">
        <v>423</v>
      </c>
    </row>
    <row r="112" spans="1:25" x14ac:dyDescent="0.45">
      <c r="A112" s="66" t="s">
        <v>342</v>
      </c>
      <c r="B112" s="66" t="s">
        <v>67</v>
      </c>
      <c r="C112" s="66" t="s">
        <v>197</v>
      </c>
      <c r="D112" s="67">
        <v>199</v>
      </c>
      <c r="E112" s="67">
        <v>157.40652015273886</v>
      </c>
      <c r="F112" s="67">
        <v>280.64696512745468</v>
      </c>
      <c r="G112" s="67">
        <v>292.5948947911146</v>
      </c>
      <c r="H112" s="67">
        <v>123</v>
      </c>
      <c r="I112" s="67">
        <v>478.98919755908673</v>
      </c>
      <c r="J112" s="67">
        <v>385</v>
      </c>
      <c r="K112" s="67">
        <v>231</v>
      </c>
      <c r="L112" s="67">
        <v>695</v>
      </c>
      <c r="M112" s="67">
        <v>352</v>
      </c>
      <c r="N112" s="67">
        <v>241</v>
      </c>
      <c r="O112" s="67">
        <v>559</v>
      </c>
      <c r="P112" s="67">
        <v>337</v>
      </c>
      <c r="Q112" s="67">
        <v>245</v>
      </c>
      <c r="R112" s="67">
        <v>510</v>
      </c>
      <c r="S112" s="67">
        <v>350</v>
      </c>
      <c r="T112" s="67">
        <v>183</v>
      </c>
      <c r="U112" s="67">
        <v>517</v>
      </c>
      <c r="V112" s="67">
        <v>13</v>
      </c>
      <c r="W112" s="67">
        <v>-247</v>
      </c>
      <c r="X112" s="67">
        <v>204</v>
      </c>
      <c r="Y112" s="67" t="s">
        <v>423</v>
      </c>
    </row>
    <row r="113" spans="1:25" x14ac:dyDescent="0.45">
      <c r="A113" s="66" t="s">
        <v>343</v>
      </c>
      <c r="B113" s="66" t="s">
        <v>67</v>
      </c>
      <c r="C113" s="66" t="s">
        <v>198</v>
      </c>
      <c r="D113" s="67">
        <v>1638.3045371784858</v>
      </c>
      <c r="E113" s="67">
        <v>717.98594216435458</v>
      </c>
      <c r="F113" s="67">
        <v>2547.4528926648918</v>
      </c>
      <c r="G113" s="67">
        <v>1421.6140846560875</v>
      </c>
      <c r="H113" s="67">
        <v>578</v>
      </c>
      <c r="I113" s="67">
        <v>2304.9879700496072</v>
      </c>
      <c r="J113" s="67">
        <v>1804</v>
      </c>
      <c r="K113" s="67">
        <v>593</v>
      </c>
      <c r="L113" s="67">
        <v>2995</v>
      </c>
      <c r="M113" s="67">
        <v>1339</v>
      </c>
      <c r="N113" s="67">
        <v>1098</v>
      </c>
      <c r="O113" s="67">
        <v>1648</v>
      </c>
      <c r="P113" s="67">
        <v>1927</v>
      </c>
      <c r="Q113" s="67">
        <v>573</v>
      </c>
      <c r="R113" s="67">
        <v>3259</v>
      </c>
      <c r="S113" s="67">
        <v>1918</v>
      </c>
      <c r="T113" s="67">
        <v>1023</v>
      </c>
      <c r="U113" s="67">
        <v>2755</v>
      </c>
      <c r="V113" s="67">
        <v>-9</v>
      </c>
      <c r="W113" s="67">
        <v>-1644</v>
      </c>
      <c r="X113" s="67">
        <v>1497</v>
      </c>
      <c r="Y113" s="67" t="s">
        <v>423</v>
      </c>
    </row>
    <row r="114" spans="1:25" x14ac:dyDescent="0.45">
      <c r="A114" s="66" t="s">
        <v>344</v>
      </c>
      <c r="B114" s="66" t="s">
        <v>67</v>
      </c>
      <c r="C114" s="66" t="s">
        <v>202</v>
      </c>
      <c r="D114" s="67">
        <v>366</v>
      </c>
      <c r="E114" s="67">
        <v>282.00416474343501</v>
      </c>
      <c r="F114" s="67">
        <v>521.52493914002309</v>
      </c>
      <c r="G114" s="67">
        <v>323.38630414676106</v>
      </c>
      <c r="H114" s="67">
        <v>143.93025913288838</v>
      </c>
      <c r="I114" s="67">
        <v>482.27629129318092</v>
      </c>
      <c r="J114" s="67">
        <v>315</v>
      </c>
      <c r="K114" s="67">
        <v>218</v>
      </c>
      <c r="L114" s="67">
        <v>515</v>
      </c>
      <c r="M114" s="67">
        <v>374</v>
      </c>
      <c r="N114" s="67">
        <v>142</v>
      </c>
      <c r="O114" s="67">
        <v>593</v>
      </c>
      <c r="P114" s="67">
        <v>383</v>
      </c>
      <c r="Q114" s="67">
        <v>251</v>
      </c>
      <c r="R114" s="67">
        <v>647</v>
      </c>
      <c r="S114" s="67">
        <v>362</v>
      </c>
      <c r="T114" s="67">
        <v>203</v>
      </c>
      <c r="U114" s="67">
        <v>503</v>
      </c>
      <c r="V114" s="67">
        <v>-21</v>
      </c>
      <c r="W114" s="67">
        <v>-345</v>
      </c>
      <c r="X114" s="67">
        <v>181</v>
      </c>
      <c r="Y114" s="67" t="s">
        <v>423</v>
      </c>
    </row>
    <row r="115" spans="1:25" x14ac:dyDescent="0.45">
      <c r="A115" s="66" t="s">
        <v>345</v>
      </c>
      <c r="B115" s="66" t="s">
        <v>67</v>
      </c>
      <c r="C115" s="66" t="s">
        <v>204</v>
      </c>
      <c r="D115" s="67">
        <v>202.14858652134478</v>
      </c>
      <c r="E115" s="67">
        <v>62</v>
      </c>
      <c r="F115" s="67">
        <v>395.22582231644122</v>
      </c>
      <c r="G115" s="67">
        <v>200</v>
      </c>
      <c r="H115" s="67">
        <v>101.80715554278709</v>
      </c>
      <c r="I115" s="67">
        <v>548.05203053662331</v>
      </c>
      <c r="J115" s="67">
        <v>265</v>
      </c>
      <c r="K115" s="67">
        <v>67</v>
      </c>
      <c r="L115" s="67">
        <v>509</v>
      </c>
      <c r="M115" s="67">
        <v>158</v>
      </c>
      <c r="N115" s="67">
        <v>99</v>
      </c>
      <c r="O115" s="67">
        <v>349</v>
      </c>
      <c r="P115" s="67">
        <v>162</v>
      </c>
      <c r="Q115" s="67">
        <v>102</v>
      </c>
      <c r="R115" s="67">
        <v>337</v>
      </c>
      <c r="S115" s="67">
        <v>249</v>
      </c>
      <c r="T115" s="67">
        <v>110</v>
      </c>
      <c r="U115" s="67">
        <v>1083</v>
      </c>
      <c r="V115" s="67">
        <v>87</v>
      </c>
      <c r="W115" s="67">
        <v>-121</v>
      </c>
      <c r="X115" s="67">
        <v>945</v>
      </c>
      <c r="Y115" s="67" t="s">
        <v>423</v>
      </c>
    </row>
    <row r="116" spans="1:25" x14ac:dyDescent="0.45">
      <c r="A116" s="66" t="s">
        <v>347</v>
      </c>
      <c r="B116" s="66" t="s">
        <v>54</v>
      </c>
      <c r="C116" s="66" t="s">
        <v>53</v>
      </c>
      <c r="D116" s="67">
        <v>565.68723507962068</v>
      </c>
      <c r="E116" s="67">
        <v>343.09964462956441</v>
      </c>
      <c r="F116" s="67">
        <v>777.94212351850797</v>
      </c>
      <c r="G116" s="67">
        <v>691</v>
      </c>
      <c r="H116" s="67">
        <v>445.04670117693394</v>
      </c>
      <c r="I116" s="67">
        <v>1288.3466366695952</v>
      </c>
      <c r="J116" s="67">
        <v>462</v>
      </c>
      <c r="K116" s="67">
        <v>346</v>
      </c>
      <c r="L116" s="67">
        <v>714</v>
      </c>
      <c r="M116" s="67">
        <v>523</v>
      </c>
      <c r="N116" s="67">
        <v>396</v>
      </c>
      <c r="O116" s="67">
        <v>758</v>
      </c>
      <c r="P116" s="67">
        <v>449</v>
      </c>
      <c r="Q116" s="67">
        <v>322</v>
      </c>
      <c r="R116" s="67">
        <v>750</v>
      </c>
      <c r="S116" s="67">
        <v>569</v>
      </c>
      <c r="T116" s="67">
        <v>338</v>
      </c>
      <c r="U116" s="67">
        <v>778</v>
      </c>
      <c r="V116" s="67">
        <v>120</v>
      </c>
      <c r="W116" s="67">
        <v>-244</v>
      </c>
      <c r="X116" s="67">
        <v>363</v>
      </c>
      <c r="Y116" s="67" t="s">
        <v>423</v>
      </c>
    </row>
    <row r="117" spans="1:25" x14ac:dyDescent="0.45">
      <c r="A117" s="66" t="s">
        <v>349</v>
      </c>
      <c r="B117" s="66" t="s">
        <v>54</v>
      </c>
      <c r="C117" s="66" t="s">
        <v>65</v>
      </c>
      <c r="D117" s="67">
        <v>1316</v>
      </c>
      <c r="E117" s="67">
        <v>1117.7470640025933</v>
      </c>
      <c r="F117" s="67">
        <v>1578.125695196851</v>
      </c>
      <c r="G117" s="67">
        <v>1098</v>
      </c>
      <c r="H117" s="67">
        <v>916.19111765855371</v>
      </c>
      <c r="I117" s="67">
        <v>1395.2062565988826</v>
      </c>
      <c r="J117" s="67">
        <v>1157</v>
      </c>
      <c r="K117" s="67">
        <v>851</v>
      </c>
      <c r="L117" s="67">
        <v>1491</v>
      </c>
      <c r="M117" s="67">
        <v>1161</v>
      </c>
      <c r="N117" s="67">
        <v>854</v>
      </c>
      <c r="O117" s="67">
        <v>1497</v>
      </c>
      <c r="P117" s="67">
        <v>1114</v>
      </c>
      <c r="Q117" s="67">
        <v>889</v>
      </c>
      <c r="R117" s="67">
        <v>1500</v>
      </c>
      <c r="S117" s="67">
        <v>947</v>
      </c>
      <c r="T117" s="67">
        <v>723</v>
      </c>
      <c r="U117" s="67">
        <v>1331</v>
      </c>
      <c r="V117" s="67">
        <v>-167</v>
      </c>
      <c r="W117" s="67">
        <v>-615</v>
      </c>
      <c r="X117" s="67">
        <v>306</v>
      </c>
      <c r="Y117" s="67" t="s">
        <v>423</v>
      </c>
    </row>
    <row r="118" spans="1:25" x14ac:dyDescent="0.45">
      <c r="A118" s="66" t="s">
        <v>350</v>
      </c>
      <c r="B118" s="66" t="s">
        <v>54</v>
      </c>
      <c r="C118" s="66" t="s">
        <v>71</v>
      </c>
      <c r="D118" s="67">
        <v>4327.1614761080627</v>
      </c>
      <c r="E118" s="67">
        <v>3649.7745549427173</v>
      </c>
      <c r="F118" s="67">
        <v>4950.7728738418627</v>
      </c>
      <c r="G118" s="67">
        <v>4303.6735668673764</v>
      </c>
      <c r="H118" s="67">
        <v>3597.9169886945488</v>
      </c>
      <c r="I118" s="67">
        <v>4944.3166742414251</v>
      </c>
      <c r="J118" s="67">
        <v>4465</v>
      </c>
      <c r="K118" s="67">
        <v>3627</v>
      </c>
      <c r="L118" s="67">
        <v>5295</v>
      </c>
      <c r="M118" s="67">
        <v>3901</v>
      </c>
      <c r="N118" s="67">
        <v>2995</v>
      </c>
      <c r="O118" s="67">
        <v>4780</v>
      </c>
      <c r="P118" s="67">
        <v>3710</v>
      </c>
      <c r="Q118" s="67">
        <v>2824</v>
      </c>
      <c r="R118" s="67">
        <v>4584</v>
      </c>
      <c r="S118" s="67">
        <v>3378</v>
      </c>
      <c r="T118" s="67">
        <v>2797</v>
      </c>
      <c r="U118" s="67">
        <v>3977</v>
      </c>
      <c r="V118" s="67">
        <v>-332</v>
      </c>
      <c r="W118" s="67">
        <v>-1409</v>
      </c>
      <c r="X118" s="67">
        <v>712</v>
      </c>
      <c r="Y118" s="67" t="s">
        <v>423</v>
      </c>
    </row>
    <row r="119" spans="1:25" x14ac:dyDescent="0.45">
      <c r="A119" s="69" t="s">
        <v>352</v>
      </c>
      <c r="B119" s="66" t="s">
        <v>54</v>
      </c>
      <c r="C119" s="69" t="s">
        <v>81</v>
      </c>
      <c r="D119" s="67">
        <v>682.30247060843215</v>
      </c>
      <c r="E119" s="67">
        <v>174</v>
      </c>
      <c r="F119" s="67">
        <v>1298.9502137514717</v>
      </c>
      <c r="G119" s="67">
        <v>542.43085952921228</v>
      </c>
      <c r="H119" s="67">
        <v>155</v>
      </c>
      <c r="I119" s="67">
        <v>1140.0202246702997</v>
      </c>
      <c r="J119" s="67">
        <v>675</v>
      </c>
      <c r="K119" s="67">
        <v>107</v>
      </c>
      <c r="L119" s="67">
        <v>1445</v>
      </c>
      <c r="M119" s="67">
        <v>777</v>
      </c>
      <c r="N119" s="67">
        <v>90</v>
      </c>
      <c r="O119" s="67">
        <v>1647</v>
      </c>
      <c r="P119" s="67">
        <v>783</v>
      </c>
      <c r="Q119" s="67">
        <v>71</v>
      </c>
      <c r="R119" s="67">
        <v>1604</v>
      </c>
      <c r="S119" s="67">
        <v>764</v>
      </c>
      <c r="T119" s="67">
        <v>174</v>
      </c>
      <c r="U119" s="67">
        <v>1352</v>
      </c>
      <c r="V119" s="67">
        <v>-19</v>
      </c>
      <c r="W119" s="67">
        <v>-1098</v>
      </c>
      <c r="X119" s="67">
        <v>1146</v>
      </c>
      <c r="Y119" s="67" t="s">
        <v>423</v>
      </c>
    </row>
    <row r="120" spans="1:25" x14ac:dyDescent="0.45">
      <c r="A120" s="66" t="s">
        <v>353</v>
      </c>
      <c r="B120" s="66" t="s">
        <v>54</v>
      </c>
      <c r="C120" s="66" t="s">
        <v>91</v>
      </c>
      <c r="D120" s="67">
        <v>987</v>
      </c>
      <c r="E120" s="67">
        <v>614.10304492407784</v>
      </c>
      <c r="F120" s="67">
        <v>1670.3855714167728</v>
      </c>
      <c r="G120" s="67">
        <v>809</v>
      </c>
      <c r="H120" s="67">
        <v>485.5539496463137</v>
      </c>
      <c r="I120" s="67">
        <v>1500.9361073952159</v>
      </c>
      <c r="J120" s="67">
        <v>705</v>
      </c>
      <c r="K120" s="67">
        <v>494</v>
      </c>
      <c r="L120" s="67">
        <v>1110</v>
      </c>
      <c r="M120" s="67">
        <v>1278</v>
      </c>
      <c r="N120" s="67">
        <v>264</v>
      </c>
      <c r="O120" s="67">
        <v>2467</v>
      </c>
      <c r="P120" s="67">
        <v>996</v>
      </c>
      <c r="Q120" s="67">
        <v>518</v>
      </c>
      <c r="R120" s="67">
        <v>1229</v>
      </c>
      <c r="S120" s="67">
        <v>889</v>
      </c>
      <c r="T120" s="67">
        <v>631</v>
      </c>
      <c r="U120" s="67">
        <v>1486</v>
      </c>
      <c r="V120" s="67">
        <v>-107</v>
      </c>
      <c r="W120" s="67">
        <v>-408</v>
      </c>
      <c r="X120" s="67">
        <v>699</v>
      </c>
      <c r="Y120" s="67" t="s">
        <v>423</v>
      </c>
    </row>
    <row r="121" spans="1:25" x14ac:dyDescent="0.45">
      <c r="A121" s="66" t="s">
        <v>354</v>
      </c>
      <c r="B121" s="66" t="s">
        <v>54</v>
      </c>
      <c r="C121" s="66" t="s">
        <v>93</v>
      </c>
      <c r="D121" s="67">
        <v>564</v>
      </c>
      <c r="E121" s="67">
        <v>342.46640851957284</v>
      </c>
      <c r="F121" s="67">
        <v>1073.2207060039354</v>
      </c>
      <c r="G121" s="67">
        <v>516.77638842249098</v>
      </c>
      <c r="H121" s="67">
        <v>192</v>
      </c>
      <c r="I121" s="67">
        <v>957.77835720208009</v>
      </c>
      <c r="J121" s="67">
        <v>665</v>
      </c>
      <c r="K121" s="67">
        <v>172</v>
      </c>
      <c r="L121" s="67">
        <v>1289</v>
      </c>
      <c r="M121" s="67">
        <v>1241</v>
      </c>
      <c r="N121" s="67">
        <v>677</v>
      </c>
      <c r="O121" s="67">
        <v>2486</v>
      </c>
      <c r="P121" s="67">
        <v>823</v>
      </c>
      <c r="Q121" s="67">
        <v>205</v>
      </c>
      <c r="R121" s="67">
        <v>1487</v>
      </c>
      <c r="S121" s="67">
        <v>785</v>
      </c>
      <c r="T121" s="67">
        <v>481</v>
      </c>
      <c r="U121" s="67">
        <v>1442</v>
      </c>
      <c r="V121" s="67">
        <v>-38</v>
      </c>
      <c r="W121" s="67">
        <v>-760</v>
      </c>
      <c r="X121" s="67">
        <v>936</v>
      </c>
      <c r="Y121" s="67" t="s">
        <v>423</v>
      </c>
    </row>
    <row r="122" spans="1:25" x14ac:dyDescent="0.45">
      <c r="A122" s="66" t="s">
        <v>356</v>
      </c>
      <c r="B122" s="66" t="s">
        <v>54</v>
      </c>
      <c r="C122" s="66" t="s">
        <v>101</v>
      </c>
      <c r="D122" s="67">
        <v>1573.0100751581017</v>
      </c>
      <c r="E122" s="67">
        <v>933.35476975605775</v>
      </c>
      <c r="F122" s="67">
        <v>2284.1213121642845</v>
      </c>
      <c r="G122" s="67">
        <v>1424.8124621858524</v>
      </c>
      <c r="H122" s="67">
        <v>728.26476183305977</v>
      </c>
      <c r="I122" s="67">
        <v>2113.4394563275255</v>
      </c>
      <c r="J122" s="67">
        <v>1408</v>
      </c>
      <c r="K122" s="67">
        <v>1175</v>
      </c>
      <c r="L122" s="67">
        <v>1723</v>
      </c>
      <c r="M122" s="67">
        <v>1846</v>
      </c>
      <c r="N122" s="67">
        <v>841</v>
      </c>
      <c r="O122" s="67">
        <v>2856</v>
      </c>
      <c r="P122" s="67">
        <v>1938</v>
      </c>
      <c r="Q122" s="67">
        <v>900</v>
      </c>
      <c r="R122" s="67">
        <v>2880</v>
      </c>
      <c r="S122" s="67">
        <v>2066</v>
      </c>
      <c r="T122" s="67">
        <v>1410</v>
      </c>
      <c r="U122" s="67">
        <v>2679</v>
      </c>
      <c r="V122" s="67">
        <v>128</v>
      </c>
      <c r="W122" s="67">
        <v>-1087</v>
      </c>
      <c r="X122" s="67">
        <v>1304</v>
      </c>
      <c r="Y122" s="67" t="s">
        <v>423</v>
      </c>
    </row>
    <row r="123" spans="1:25" x14ac:dyDescent="0.45">
      <c r="A123" s="66" t="s">
        <v>357</v>
      </c>
      <c r="B123" s="66" t="s">
        <v>54</v>
      </c>
      <c r="C123" s="66" t="s">
        <v>142</v>
      </c>
      <c r="D123" s="67">
        <v>746</v>
      </c>
      <c r="E123" s="67">
        <v>578.62597232813607</v>
      </c>
      <c r="F123" s="67">
        <v>1058.896780676369</v>
      </c>
      <c r="G123" s="67">
        <v>521</v>
      </c>
      <c r="H123" s="67">
        <v>421.01869349366308</v>
      </c>
      <c r="I123" s="67">
        <v>713.87380583293088</v>
      </c>
      <c r="J123" s="67">
        <v>854</v>
      </c>
      <c r="K123" s="67">
        <v>523</v>
      </c>
      <c r="L123" s="67">
        <v>1413</v>
      </c>
      <c r="M123" s="67">
        <v>1100</v>
      </c>
      <c r="N123" s="67">
        <v>699</v>
      </c>
      <c r="O123" s="67">
        <v>1854</v>
      </c>
      <c r="P123" s="67">
        <v>657</v>
      </c>
      <c r="Q123" s="67">
        <v>322</v>
      </c>
      <c r="R123" s="67">
        <v>977</v>
      </c>
      <c r="S123" s="67">
        <v>793</v>
      </c>
      <c r="T123" s="67">
        <v>596</v>
      </c>
      <c r="U123" s="67">
        <v>1096</v>
      </c>
      <c r="V123" s="67">
        <v>136</v>
      </c>
      <c r="W123" s="67">
        <v>-248</v>
      </c>
      <c r="X123" s="67">
        <v>590</v>
      </c>
      <c r="Y123" s="67" t="s">
        <v>423</v>
      </c>
    </row>
    <row r="124" spans="1:25" x14ac:dyDescent="0.45">
      <c r="A124" s="66" t="s">
        <v>358</v>
      </c>
      <c r="B124" s="66" t="s">
        <v>54</v>
      </c>
      <c r="C124" s="66" t="s">
        <v>152</v>
      </c>
      <c r="D124" s="67">
        <v>552.3690028372481</v>
      </c>
      <c r="E124" s="67">
        <v>237.74542288124104</v>
      </c>
      <c r="F124" s="67">
        <v>887.55725187328653</v>
      </c>
      <c r="G124" s="67">
        <v>526.1275613892825</v>
      </c>
      <c r="H124" s="67">
        <v>219</v>
      </c>
      <c r="I124" s="67">
        <v>852.22833566658301</v>
      </c>
      <c r="J124" s="67">
        <v>607</v>
      </c>
      <c r="K124" s="67">
        <v>426</v>
      </c>
      <c r="L124" s="67">
        <v>933</v>
      </c>
      <c r="M124" s="67">
        <v>1139</v>
      </c>
      <c r="N124" s="67">
        <v>563</v>
      </c>
      <c r="O124" s="67">
        <v>2574</v>
      </c>
      <c r="P124" s="67">
        <v>686</v>
      </c>
      <c r="Q124" s="67">
        <v>435</v>
      </c>
      <c r="R124" s="67">
        <v>1198</v>
      </c>
      <c r="S124" s="67">
        <v>672</v>
      </c>
      <c r="T124" s="67">
        <v>381</v>
      </c>
      <c r="U124" s="67">
        <v>965</v>
      </c>
      <c r="V124" s="67">
        <v>-14</v>
      </c>
      <c r="W124" s="67">
        <v>-564</v>
      </c>
      <c r="X124" s="67">
        <v>381</v>
      </c>
      <c r="Y124" s="67" t="s">
        <v>423</v>
      </c>
    </row>
    <row r="125" spans="1:25" x14ac:dyDescent="0.45">
      <c r="A125" s="66" t="s">
        <v>359</v>
      </c>
      <c r="B125" s="66" t="s">
        <v>54</v>
      </c>
      <c r="C125" s="66" t="s">
        <v>153</v>
      </c>
      <c r="D125" s="67">
        <v>235.62369146672168</v>
      </c>
      <c r="E125" s="67">
        <v>86</v>
      </c>
      <c r="F125" s="67">
        <v>398.26517219872892</v>
      </c>
      <c r="G125" s="67">
        <v>240</v>
      </c>
      <c r="H125" s="67">
        <v>136.45092549487725</v>
      </c>
      <c r="I125" s="67">
        <v>564.80842721302793</v>
      </c>
      <c r="J125" s="67">
        <v>177</v>
      </c>
      <c r="K125" s="67">
        <v>109</v>
      </c>
      <c r="L125" s="67">
        <v>368</v>
      </c>
      <c r="M125" s="67">
        <v>234</v>
      </c>
      <c r="N125" s="67">
        <v>153</v>
      </c>
      <c r="O125" s="67">
        <v>432</v>
      </c>
      <c r="P125" s="67">
        <v>446</v>
      </c>
      <c r="Q125" s="67">
        <v>225</v>
      </c>
      <c r="R125" s="67">
        <v>1033</v>
      </c>
      <c r="S125" s="67">
        <v>333</v>
      </c>
      <c r="T125" s="67">
        <v>184</v>
      </c>
      <c r="U125" s="67">
        <v>486</v>
      </c>
      <c r="V125" s="67">
        <v>-113</v>
      </c>
      <c r="W125" s="67">
        <v>-728</v>
      </c>
      <c r="X125" s="67">
        <v>166</v>
      </c>
      <c r="Y125" s="67" t="s">
        <v>423</v>
      </c>
    </row>
    <row r="126" spans="1:25" x14ac:dyDescent="0.45">
      <c r="A126" s="66" t="s">
        <v>360</v>
      </c>
      <c r="B126" s="66" t="s">
        <v>54</v>
      </c>
      <c r="C126" s="66" t="s">
        <v>169</v>
      </c>
      <c r="D126" s="67">
        <v>774.08828645894562</v>
      </c>
      <c r="E126" s="67">
        <v>285</v>
      </c>
      <c r="F126" s="67">
        <v>1369.8024124087867</v>
      </c>
      <c r="G126" s="67">
        <v>774.66764308463144</v>
      </c>
      <c r="H126" s="67">
        <v>285</v>
      </c>
      <c r="I126" s="67">
        <v>1364.9162252199537</v>
      </c>
      <c r="J126" s="67">
        <v>1105</v>
      </c>
      <c r="K126" s="67">
        <v>670</v>
      </c>
      <c r="L126" s="67">
        <v>2042</v>
      </c>
      <c r="M126" s="67">
        <v>781</v>
      </c>
      <c r="N126" s="67">
        <v>527</v>
      </c>
      <c r="O126" s="67">
        <v>1243</v>
      </c>
      <c r="P126" s="67">
        <v>718</v>
      </c>
      <c r="Q126" s="67">
        <v>534</v>
      </c>
      <c r="R126" s="67">
        <v>1099</v>
      </c>
      <c r="S126" s="67">
        <v>1127</v>
      </c>
      <c r="T126" s="67">
        <v>800</v>
      </c>
      <c r="U126" s="67">
        <v>1666</v>
      </c>
      <c r="V126" s="67">
        <v>409</v>
      </c>
      <c r="W126" s="67">
        <v>-75</v>
      </c>
      <c r="X126" s="67">
        <v>1018</v>
      </c>
      <c r="Y126" s="67" t="s">
        <v>423</v>
      </c>
    </row>
    <row r="127" spans="1:25" x14ac:dyDescent="0.45">
      <c r="A127" s="66" t="s">
        <v>361</v>
      </c>
      <c r="B127" s="66" t="s">
        <v>54</v>
      </c>
      <c r="C127" s="66" t="s">
        <v>170</v>
      </c>
      <c r="D127" s="67">
        <v>702.44908677395574</v>
      </c>
      <c r="E127" s="67">
        <v>375.84107088888709</v>
      </c>
      <c r="F127" s="67">
        <v>1016.4257936738287</v>
      </c>
      <c r="G127" s="67">
        <v>691.89841366825067</v>
      </c>
      <c r="H127" s="67">
        <v>391.39875650300201</v>
      </c>
      <c r="I127" s="67">
        <v>997.8241253359372</v>
      </c>
      <c r="J127" s="67">
        <v>584</v>
      </c>
      <c r="K127" s="67">
        <v>463</v>
      </c>
      <c r="L127" s="67">
        <v>791</v>
      </c>
      <c r="M127" s="67">
        <v>701</v>
      </c>
      <c r="N127" s="67">
        <v>539</v>
      </c>
      <c r="O127" s="67">
        <v>978</v>
      </c>
      <c r="P127" s="67">
        <v>931</v>
      </c>
      <c r="Q127" s="67">
        <v>548</v>
      </c>
      <c r="R127" s="67">
        <v>1173</v>
      </c>
      <c r="S127" s="67">
        <v>939</v>
      </c>
      <c r="T127" s="67">
        <v>577</v>
      </c>
      <c r="U127" s="67">
        <v>1695</v>
      </c>
      <c r="V127" s="67">
        <v>8</v>
      </c>
      <c r="W127" s="67">
        <v>-376</v>
      </c>
      <c r="X127" s="67">
        <v>928</v>
      </c>
      <c r="Y127" s="67" t="s">
        <v>423</v>
      </c>
    </row>
    <row r="128" spans="1:25" x14ac:dyDescent="0.45">
      <c r="A128" s="66" t="s">
        <v>363</v>
      </c>
      <c r="B128" s="66" t="s">
        <v>54</v>
      </c>
      <c r="C128" s="66" t="s">
        <v>184</v>
      </c>
      <c r="D128" s="67">
        <v>552</v>
      </c>
      <c r="E128" s="67">
        <v>461.33661541675343</v>
      </c>
      <c r="F128" s="67">
        <v>697.22456207446794</v>
      </c>
      <c r="G128" s="67">
        <v>607</v>
      </c>
      <c r="H128" s="67">
        <v>466.71234211860946</v>
      </c>
      <c r="I128" s="67">
        <v>845.73539479437875</v>
      </c>
      <c r="J128" s="67">
        <v>718</v>
      </c>
      <c r="K128" s="67">
        <v>376</v>
      </c>
      <c r="L128" s="67">
        <v>1031</v>
      </c>
      <c r="M128" s="67">
        <v>915</v>
      </c>
      <c r="N128" s="67">
        <v>588</v>
      </c>
      <c r="O128" s="67">
        <v>1584</v>
      </c>
      <c r="P128" s="67">
        <v>919</v>
      </c>
      <c r="Q128" s="67">
        <v>503</v>
      </c>
      <c r="R128" s="67">
        <v>1335</v>
      </c>
      <c r="S128" s="67">
        <v>736</v>
      </c>
      <c r="T128" s="67">
        <v>620</v>
      </c>
      <c r="U128" s="67">
        <v>958</v>
      </c>
      <c r="V128" s="67">
        <v>-183</v>
      </c>
      <c r="W128" s="67">
        <v>-598</v>
      </c>
      <c r="X128" s="67">
        <v>281</v>
      </c>
      <c r="Y128" s="67" t="s">
        <v>423</v>
      </c>
    </row>
    <row r="129" spans="1:25" x14ac:dyDescent="0.45">
      <c r="A129" s="66" t="s">
        <v>364</v>
      </c>
      <c r="B129" s="66" t="s">
        <v>54</v>
      </c>
      <c r="C129" s="66" t="s">
        <v>188</v>
      </c>
      <c r="D129" s="67">
        <v>172.47272426240301</v>
      </c>
      <c r="E129" s="67">
        <v>69</v>
      </c>
      <c r="F129" s="67">
        <v>317.85187946024973</v>
      </c>
      <c r="G129" s="67">
        <v>148.9019129742029</v>
      </c>
      <c r="H129" s="67">
        <v>53</v>
      </c>
      <c r="I129" s="67">
        <v>291.70255068921614</v>
      </c>
      <c r="J129" s="67">
        <v>210</v>
      </c>
      <c r="K129" s="67">
        <v>66</v>
      </c>
      <c r="L129" s="67">
        <v>409</v>
      </c>
      <c r="M129" s="67">
        <v>222</v>
      </c>
      <c r="N129" s="67">
        <v>115</v>
      </c>
      <c r="O129" s="67">
        <v>581</v>
      </c>
      <c r="P129" s="67">
        <v>232</v>
      </c>
      <c r="Q129" s="67">
        <v>46</v>
      </c>
      <c r="R129" s="67">
        <v>437</v>
      </c>
      <c r="S129" s="67">
        <v>257</v>
      </c>
      <c r="T129" s="67">
        <v>124</v>
      </c>
      <c r="U129" s="67">
        <v>390</v>
      </c>
      <c r="V129" s="67">
        <v>25</v>
      </c>
      <c r="W129" s="67">
        <v>-232</v>
      </c>
      <c r="X129" s="67">
        <v>264</v>
      </c>
      <c r="Y129" s="67" t="s">
        <v>423</v>
      </c>
    </row>
    <row r="130" spans="1:25" x14ac:dyDescent="0.45">
      <c r="A130" s="66" t="s">
        <v>365</v>
      </c>
      <c r="B130" s="66" t="s">
        <v>54</v>
      </c>
      <c r="C130" s="66" t="s">
        <v>201</v>
      </c>
      <c r="D130" s="67">
        <v>636</v>
      </c>
      <c r="E130" s="67">
        <v>481.07810958886546</v>
      </c>
      <c r="F130" s="67">
        <v>892.90325262924284</v>
      </c>
      <c r="G130" s="67">
        <v>653.18986976732276</v>
      </c>
      <c r="H130" s="67">
        <v>224</v>
      </c>
      <c r="I130" s="67">
        <v>1160.6172119061046</v>
      </c>
      <c r="J130" s="67">
        <v>529</v>
      </c>
      <c r="K130" s="67">
        <v>389</v>
      </c>
      <c r="L130" s="67">
        <v>776</v>
      </c>
      <c r="M130" s="67">
        <v>828</v>
      </c>
      <c r="N130" s="67">
        <v>578</v>
      </c>
      <c r="O130" s="67">
        <v>1291</v>
      </c>
      <c r="P130" s="67">
        <v>978</v>
      </c>
      <c r="Q130" s="67">
        <v>251</v>
      </c>
      <c r="R130" s="67">
        <v>1764</v>
      </c>
      <c r="S130" s="67">
        <v>1072</v>
      </c>
      <c r="T130" s="67">
        <v>641</v>
      </c>
      <c r="U130" s="67">
        <v>2038</v>
      </c>
      <c r="V130" s="67">
        <v>94</v>
      </c>
      <c r="W130" s="67">
        <v>-844</v>
      </c>
      <c r="X130" s="67">
        <v>1406</v>
      </c>
      <c r="Y130" s="67" t="s">
        <v>423</v>
      </c>
    </row>
    <row r="131" spans="1:25" x14ac:dyDescent="0.45">
      <c r="A131" s="66" t="s">
        <v>367</v>
      </c>
      <c r="B131" s="66" t="s">
        <v>60</v>
      </c>
      <c r="C131" s="66" t="s">
        <v>59</v>
      </c>
      <c r="D131" s="67">
        <v>6926.4120063392475</v>
      </c>
      <c r="E131" s="67">
        <v>5648.3632572511115</v>
      </c>
      <c r="F131" s="67">
        <v>8282.5525148565994</v>
      </c>
      <c r="G131" s="67">
        <v>7264.0944911584274</v>
      </c>
      <c r="H131" s="67">
        <v>5833.260840691868</v>
      </c>
      <c r="I131" s="67">
        <v>8535.3189518984145</v>
      </c>
      <c r="J131" s="67">
        <v>6519</v>
      </c>
      <c r="K131" s="67">
        <v>4817</v>
      </c>
      <c r="L131" s="67">
        <v>8269</v>
      </c>
      <c r="M131" s="67">
        <v>6668</v>
      </c>
      <c r="N131" s="67">
        <v>4584</v>
      </c>
      <c r="O131" s="67">
        <v>8522</v>
      </c>
      <c r="P131" s="67">
        <v>6689</v>
      </c>
      <c r="Q131" s="67">
        <v>4692</v>
      </c>
      <c r="R131" s="67">
        <v>8743</v>
      </c>
      <c r="S131" s="67">
        <v>6817</v>
      </c>
      <c r="T131" s="67">
        <v>5495</v>
      </c>
      <c r="U131" s="67">
        <v>8110</v>
      </c>
      <c r="V131" s="67">
        <v>128</v>
      </c>
      <c r="W131" s="67">
        <v>-2292</v>
      </c>
      <c r="X131" s="67">
        <v>2360</v>
      </c>
      <c r="Y131" s="67" t="s">
        <v>423</v>
      </c>
    </row>
    <row r="132" spans="1:25" x14ac:dyDescent="0.45">
      <c r="A132" s="66" t="s">
        <v>368</v>
      </c>
      <c r="B132" s="66" t="s">
        <v>60</v>
      </c>
      <c r="C132" s="66" t="s">
        <v>84</v>
      </c>
      <c r="D132" s="67">
        <v>1579.927835129484</v>
      </c>
      <c r="E132" s="67">
        <v>1162.3254332322026</v>
      </c>
      <c r="F132" s="67">
        <v>1949.1908488563781</v>
      </c>
      <c r="G132" s="67">
        <v>1340.6088276590713</v>
      </c>
      <c r="H132" s="67">
        <v>937.93815890074063</v>
      </c>
      <c r="I132" s="67">
        <v>1699.5434628458211</v>
      </c>
      <c r="J132" s="67">
        <v>1439</v>
      </c>
      <c r="K132" s="67">
        <v>904</v>
      </c>
      <c r="L132" s="67">
        <v>1973</v>
      </c>
      <c r="M132" s="67">
        <v>1217</v>
      </c>
      <c r="N132" s="67">
        <v>1043</v>
      </c>
      <c r="O132" s="67">
        <v>1464</v>
      </c>
      <c r="P132" s="67">
        <v>1234</v>
      </c>
      <c r="Q132" s="67">
        <v>1064</v>
      </c>
      <c r="R132" s="67">
        <v>1490</v>
      </c>
      <c r="S132" s="67">
        <v>1176</v>
      </c>
      <c r="T132" s="67">
        <v>1014</v>
      </c>
      <c r="U132" s="67">
        <v>1430</v>
      </c>
      <c r="V132" s="67">
        <v>-58</v>
      </c>
      <c r="W132" s="67">
        <v>-355</v>
      </c>
      <c r="X132" s="67">
        <v>248</v>
      </c>
      <c r="Y132" s="67" t="s">
        <v>423</v>
      </c>
    </row>
    <row r="133" spans="1:25" x14ac:dyDescent="0.45">
      <c r="A133" s="66" t="s">
        <v>369</v>
      </c>
      <c r="B133" s="66" t="s">
        <v>60</v>
      </c>
      <c r="C133" s="66" t="s">
        <v>94</v>
      </c>
      <c r="D133" s="67">
        <v>1174</v>
      </c>
      <c r="E133" s="67">
        <v>1023.7429473610155</v>
      </c>
      <c r="F133" s="67">
        <v>1389.7909456300224</v>
      </c>
      <c r="G133" s="67">
        <v>1102</v>
      </c>
      <c r="H133" s="67">
        <v>918.09587042455587</v>
      </c>
      <c r="I133" s="67">
        <v>1387.2504261253719</v>
      </c>
      <c r="J133" s="67">
        <v>1168</v>
      </c>
      <c r="K133" s="67">
        <v>708</v>
      </c>
      <c r="L133" s="67">
        <v>1618</v>
      </c>
      <c r="M133" s="67">
        <v>1303</v>
      </c>
      <c r="N133" s="67">
        <v>1037</v>
      </c>
      <c r="O133" s="67">
        <v>1697</v>
      </c>
      <c r="P133" s="67">
        <v>1049</v>
      </c>
      <c r="Q133" s="67">
        <v>896</v>
      </c>
      <c r="R133" s="67">
        <v>1244</v>
      </c>
      <c r="S133" s="67">
        <v>1080</v>
      </c>
      <c r="T133" s="67">
        <v>920</v>
      </c>
      <c r="U133" s="67">
        <v>1303</v>
      </c>
      <c r="V133" s="67">
        <v>31</v>
      </c>
      <c r="W133" s="67">
        <v>-223</v>
      </c>
      <c r="X133" s="67">
        <v>286</v>
      </c>
      <c r="Y133" s="67" t="s">
        <v>423</v>
      </c>
    </row>
    <row r="134" spans="1:25" x14ac:dyDescent="0.45">
      <c r="A134" s="66" t="s">
        <v>371</v>
      </c>
      <c r="B134" s="66" t="s">
        <v>60</v>
      </c>
      <c r="C134" s="66" t="s">
        <v>111</v>
      </c>
      <c r="D134" s="67">
        <v>304.89014321025621</v>
      </c>
      <c r="E134" s="67">
        <v>123.71362410766291</v>
      </c>
      <c r="F134" s="67">
        <v>506.04275711205651</v>
      </c>
      <c r="G134" s="67">
        <v>265.88601773405009</v>
      </c>
      <c r="H134" s="67">
        <v>104</v>
      </c>
      <c r="I134" s="67">
        <v>466.59744544839401</v>
      </c>
      <c r="J134" s="67">
        <v>524</v>
      </c>
      <c r="K134" s="67">
        <v>257</v>
      </c>
      <c r="L134" s="67">
        <v>1235</v>
      </c>
      <c r="M134" s="67">
        <v>633</v>
      </c>
      <c r="N134" s="67">
        <v>271</v>
      </c>
      <c r="O134" s="67">
        <v>1739</v>
      </c>
      <c r="P134" s="67">
        <v>393</v>
      </c>
      <c r="Q134" s="67">
        <v>113</v>
      </c>
      <c r="R134" s="67">
        <v>706</v>
      </c>
      <c r="S134" s="67">
        <v>462</v>
      </c>
      <c r="T134" s="67">
        <v>243</v>
      </c>
      <c r="U134" s="67">
        <v>1001</v>
      </c>
      <c r="V134" s="67">
        <v>69</v>
      </c>
      <c r="W134" s="67">
        <v>-340</v>
      </c>
      <c r="X134" s="67">
        <v>685</v>
      </c>
      <c r="Y134" s="67" t="s">
        <v>423</v>
      </c>
    </row>
    <row r="135" spans="1:25" x14ac:dyDescent="0.45">
      <c r="A135" s="66" t="s">
        <v>372</v>
      </c>
      <c r="B135" s="66" t="s">
        <v>60</v>
      </c>
      <c r="C135" s="66" t="s">
        <v>163</v>
      </c>
      <c r="D135" s="67">
        <v>1380.3204400110014</v>
      </c>
      <c r="E135" s="67">
        <v>1027.9634381735202</v>
      </c>
      <c r="F135" s="67">
        <v>1729.3023686676645</v>
      </c>
      <c r="G135" s="67">
        <v>1362.7439832402947</v>
      </c>
      <c r="H135" s="67">
        <v>1003.4092088147169</v>
      </c>
      <c r="I135" s="67">
        <v>1723.0387144608112</v>
      </c>
      <c r="J135" s="67">
        <v>1401</v>
      </c>
      <c r="K135" s="67">
        <v>907</v>
      </c>
      <c r="L135" s="67">
        <v>1852</v>
      </c>
      <c r="M135" s="67">
        <v>1561</v>
      </c>
      <c r="N135" s="67">
        <v>1029</v>
      </c>
      <c r="O135" s="67">
        <v>2047</v>
      </c>
      <c r="P135" s="67">
        <v>1766</v>
      </c>
      <c r="Q135" s="67">
        <v>1469</v>
      </c>
      <c r="R135" s="67">
        <v>2177</v>
      </c>
      <c r="S135" s="67">
        <v>1407</v>
      </c>
      <c r="T135" s="67">
        <v>1062</v>
      </c>
      <c r="U135" s="67">
        <v>1758</v>
      </c>
      <c r="V135" s="67">
        <v>-359</v>
      </c>
      <c r="W135" s="67">
        <v>-891</v>
      </c>
      <c r="X135" s="67">
        <v>87</v>
      </c>
      <c r="Y135" s="67" t="s">
        <v>423</v>
      </c>
    </row>
    <row r="136" spans="1:25" x14ac:dyDescent="0.45">
      <c r="A136" s="66" t="s">
        <v>373</v>
      </c>
      <c r="B136" s="66" t="s">
        <v>60</v>
      </c>
      <c r="C136" s="66" t="s">
        <v>166</v>
      </c>
      <c r="D136" s="67">
        <v>545.00753777644081</v>
      </c>
      <c r="E136" s="67">
        <v>233</v>
      </c>
      <c r="F136" s="67">
        <v>900.08852767767758</v>
      </c>
      <c r="G136" s="67">
        <v>390</v>
      </c>
      <c r="H136" s="67">
        <v>313.15065040086711</v>
      </c>
      <c r="I136" s="67">
        <v>534.24803636471336</v>
      </c>
      <c r="J136" s="67">
        <v>436</v>
      </c>
      <c r="K136" s="67">
        <v>346</v>
      </c>
      <c r="L136" s="67">
        <v>596</v>
      </c>
      <c r="M136" s="67">
        <v>570</v>
      </c>
      <c r="N136" s="67">
        <v>433</v>
      </c>
      <c r="O136" s="67">
        <v>823</v>
      </c>
      <c r="P136" s="67">
        <v>556</v>
      </c>
      <c r="Q136" s="67">
        <v>452</v>
      </c>
      <c r="R136" s="67">
        <v>722</v>
      </c>
      <c r="S136" s="67">
        <v>689</v>
      </c>
      <c r="T136" s="67">
        <v>524</v>
      </c>
      <c r="U136" s="67">
        <v>969</v>
      </c>
      <c r="V136" s="67">
        <v>133</v>
      </c>
      <c r="W136" s="67">
        <v>-91</v>
      </c>
      <c r="X136" s="67">
        <v>432</v>
      </c>
      <c r="Y136" s="67" t="s">
        <v>423</v>
      </c>
    </row>
    <row r="137" spans="1:25" x14ac:dyDescent="0.45">
      <c r="A137" s="66" t="s">
        <v>374</v>
      </c>
      <c r="B137" s="66" t="s">
        <v>60</v>
      </c>
      <c r="C137" s="66" t="s">
        <v>168</v>
      </c>
      <c r="D137" s="67">
        <v>432</v>
      </c>
      <c r="E137" s="67">
        <v>356.07214486742504</v>
      </c>
      <c r="F137" s="67">
        <v>543.25805006492374</v>
      </c>
      <c r="G137" s="67">
        <v>456</v>
      </c>
      <c r="H137" s="67">
        <v>374.70426546996953</v>
      </c>
      <c r="I137" s="67">
        <v>601.0721349052302</v>
      </c>
      <c r="J137" s="67">
        <v>635</v>
      </c>
      <c r="K137" s="67">
        <v>486</v>
      </c>
      <c r="L137" s="67">
        <v>873</v>
      </c>
      <c r="M137" s="67">
        <v>523</v>
      </c>
      <c r="N137" s="67">
        <v>406</v>
      </c>
      <c r="O137" s="67">
        <v>720</v>
      </c>
      <c r="P137" s="67">
        <v>377</v>
      </c>
      <c r="Q137" s="67">
        <v>315</v>
      </c>
      <c r="R137" s="67">
        <v>463</v>
      </c>
      <c r="S137" s="67">
        <v>612</v>
      </c>
      <c r="T137" s="67">
        <v>467</v>
      </c>
      <c r="U137" s="67">
        <v>832</v>
      </c>
      <c r="V137" s="67">
        <v>235</v>
      </c>
      <c r="W137" s="67">
        <v>66</v>
      </c>
      <c r="X137" s="67">
        <v>451</v>
      </c>
      <c r="Y137" s="67" t="s">
        <v>427</v>
      </c>
    </row>
    <row r="138" spans="1:25" x14ac:dyDescent="0.45">
      <c r="A138" s="66" t="s">
        <v>376</v>
      </c>
      <c r="B138" s="66" t="s">
        <v>60</v>
      </c>
      <c r="C138" s="66" t="s">
        <v>176</v>
      </c>
      <c r="D138" s="67">
        <v>1588.6525669589323</v>
      </c>
      <c r="E138" s="67">
        <v>651</v>
      </c>
      <c r="F138" s="67">
        <v>2600.5529031296478</v>
      </c>
      <c r="G138" s="67">
        <v>1627.6535758896973</v>
      </c>
      <c r="H138" s="67">
        <v>675</v>
      </c>
      <c r="I138" s="67">
        <v>2578.2826230211003</v>
      </c>
      <c r="J138" s="67">
        <v>1855</v>
      </c>
      <c r="K138" s="67">
        <v>1521</v>
      </c>
      <c r="L138" s="67">
        <v>2301</v>
      </c>
      <c r="M138" s="67">
        <v>2022</v>
      </c>
      <c r="N138" s="67">
        <v>602</v>
      </c>
      <c r="O138" s="67">
        <v>3374</v>
      </c>
      <c r="P138" s="67">
        <v>1991</v>
      </c>
      <c r="Q138" s="67">
        <v>568</v>
      </c>
      <c r="R138" s="67">
        <v>3325</v>
      </c>
      <c r="S138" s="67">
        <v>1933</v>
      </c>
      <c r="T138" s="67">
        <v>1040</v>
      </c>
      <c r="U138" s="67">
        <v>2849</v>
      </c>
      <c r="V138" s="67">
        <v>-58</v>
      </c>
      <c r="W138" s="67">
        <v>-1732</v>
      </c>
      <c r="X138" s="67">
        <v>1702</v>
      </c>
      <c r="Y138" s="67" t="s">
        <v>423</v>
      </c>
    </row>
    <row r="139" spans="1:25" x14ac:dyDescent="0.45">
      <c r="A139" s="66" t="s">
        <v>377</v>
      </c>
      <c r="B139" s="66" t="s">
        <v>60</v>
      </c>
      <c r="C139" s="66" t="s">
        <v>179</v>
      </c>
      <c r="D139" s="67">
        <v>1123</v>
      </c>
      <c r="E139" s="67">
        <v>908.95997635026526</v>
      </c>
      <c r="F139" s="67">
        <v>1422.2546620336798</v>
      </c>
      <c r="G139" s="67">
        <v>1049</v>
      </c>
      <c r="H139" s="67">
        <v>891.55622110960451</v>
      </c>
      <c r="I139" s="67">
        <v>1293.9493515106954</v>
      </c>
      <c r="J139" s="67">
        <v>1121</v>
      </c>
      <c r="K139" s="67">
        <v>921</v>
      </c>
      <c r="L139" s="67">
        <v>1423</v>
      </c>
      <c r="M139" s="67">
        <v>1218</v>
      </c>
      <c r="N139" s="67">
        <v>985</v>
      </c>
      <c r="O139" s="67">
        <v>1557</v>
      </c>
      <c r="P139" s="67">
        <v>1434</v>
      </c>
      <c r="Q139" s="67">
        <v>1100</v>
      </c>
      <c r="R139" s="67">
        <v>1990</v>
      </c>
      <c r="S139" s="67">
        <v>920</v>
      </c>
      <c r="T139" s="67">
        <v>659</v>
      </c>
      <c r="U139" s="67">
        <v>1222</v>
      </c>
      <c r="V139" s="67">
        <v>-514</v>
      </c>
      <c r="W139" s="67">
        <v>-1102</v>
      </c>
      <c r="X139" s="67">
        <v>-68</v>
      </c>
      <c r="Y139" s="67" t="s">
        <v>428</v>
      </c>
    </row>
    <row r="140" spans="1:25" x14ac:dyDescent="0.45">
      <c r="A140" s="66" t="s">
        <v>378</v>
      </c>
      <c r="B140" s="66" t="s">
        <v>60</v>
      </c>
      <c r="C140" s="66" t="s">
        <v>186</v>
      </c>
      <c r="D140" s="67">
        <v>442</v>
      </c>
      <c r="E140" s="67">
        <v>363.44453835166445</v>
      </c>
      <c r="F140" s="67">
        <v>562.63743775815931</v>
      </c>
      <c r="G140" s="67">
        <v>379</v>
      </c>
      <c r="H140" s="67">
        <v>298.82376579753759</v>
      </c>
      <c r="I140" s="67">
        <v>540.2712020971652</v>
      </c>
      <c r="J140" s="67">
        <v>594</v>
      </c>
      <c r="K140" s="67">
        <v>452</v>
      </c>
      <c r="L140" s="67">
        <v>899</v>
      </c>
      <c r="M140" s="67">
        <v>741</v>
      </c>
      <c r="N140" s="67">
        <v>508</v>
      </c>
      <c r="O140" s="67">
        <v>1160</v>
      </c>
      <c r="P140" s="67">
        <v>644</v>
      </c>
      <c r="Q140" s="67">
        <v>361</v>
      </c>
      <c r="R140" s="67">
        <v>931</v>
      </c>
      <c r="S140" s="67">
        <v>634</v>
      </c>
      <c r="T140" s="67">
        <v>514</v>
      </c>
      <c r="U140" s="67">
        <v>818</v>
      </c>
      <c r="V140" s="67">
        <v>-10</v>
      </c>
      <c r="W140" s="67">
        <v>-340</v>
      </c>
      <c r="X140" s="67">
        <v>321</v>
      </c>
      <c r="Y140" s="67" t="s">
        <v>423</v>
      </c>
    </row>
    <row r="141" spans="1:25" x14ac:dyDescent="0.45">
      <c r="A141" s="66" t="s">
        <v>379</v>
      </c>
      <c r="B141" s="66" t="s">
        <v>60</v>
      </c>
      <c r="C141" s="66" t="s">
        <v>192</v>
      </c>
      <c r="D141" s="67">
        <v>1238.3873140067512</v>
      </c>
      <c r="E141" s="67">
        <v>924.98388372720251</v>
      </c>
      <c r="F141" s="67">
        <v>1559.9298335384769</v>
      </c>
      <c r="G141" s="67">
        <v>1307.7646253351732</v>
      </c>
      <c r="H141" s="67">
        <v>975.70953786498501</v>
      </c>
      <c r="I141" s="67">
        <v>1606.2276339028153</v>
      </c>
      <c r="J141" s="67">
        <v>1299</v>
      </c>
      <c r="K141" s="67">
        <v>905</v>
      </c>
      <c r="L141" s="67">
        <v>1725</v>
      </c>
      <c r="M141" s="67">
        <v>1425</v>
      </c>
      <c r="N141" s="67">
        <v>975</v>
      </c>
      <c r="O141" s="67">
        <v>1880</v>
      </c>
      <c r="P141" s="67">
        <v>1376</v>
      </c>
      <c r="Q141" s="67">
        <v>1186</v>
      </c>
      <c r="R141" s="67">
        <v>1630</v>
      </c>
      <c r="S141" s="67">
        <v>1410</v>
      </c>
      <c r="T141" s="67">
        <v>1103</v>
      </c>
      <c r="U141" s="67">
        <v>1708</v>
      </c>
      <c r="V141" s="67">
        <v>34</v>
      </c>
      <c r="W141" s="67">
        <v>-379</v>
      </c>
      <c r="X141" s="67">
        <v>413</v>
      </c>
      <c r="Y141" s="67" t="s">
        <v>423</v>
      </c>
    </row>
    <row r="142" spans="1:25" x14ac:dyDescent="0.45">
      <c r="A142" s="66" t="s">
        <v>381</v>
      </c>
      <c r="B142" s="66" t="s">
        <v>60</v>
      </c>
      <c r="C142" s="66" t="s">
        <v>196</v>
      </c>
      <c r="D142" s="67">
        <v>1058.308012086145</v>
      </c>
      <c r="E142" s="67">
        <v>466.86976733526961</v>
      </c>
      <c r="F142" s="67">
        <v>1663.9059169357679</v>
      </c>
      <c r="G142" s="67">
        <v>750</v>
      </c>
      <c r="H142" s="67">
        <v>612.70500082372553</v>
      </c>
      <c r="I142" s="67">
        <v>973.80568113327388</v>
      </c>
      <c r="J142" s="67">
        <v>1304</v>
      </c>
      <c r="K142" s="67">
        <v>1033</v>
      </c>
      <c r="L142" s="67">
        <v>1702</v>
      </c>
      <c r="M142" s="67">
        <v>1382</v>
      </c>
      <c r="N142" s="67">
        <v>480</v>
      </c>
      <c r="O142" s="67">
        <v>2277</v>
      </c>
      <c r="P142" s="67">
        <v>1291</v>
      </c>
      <c r="Q142" s="67">
        <v>1024</v>
      </c>
      <c r="R142" s="67">
        <v>1571</v>
      </c>
      <c r="S142" s="67">
        <v>1245</v>
      </c>
      <c r="T142" s="67">
        <v>1031</v>
      </c>
      <c r="U142" s="67">
        <v>1533</v>
      </c>
      <c r="V142" s="67">
        <v>-46</v>
      </c>
      <c r="W142" s="67">
        <v>-392</v>
      </c>
      <c r="X142" s="67">
        <v>354</v>
      </c>
      <c r="Y142" s="67" t="s">
        <v>423</v>
      </c>
    </row>
    <row r="143" spans="1:25" x14ac:dyDescent="0.45">
      <c r="A143" s="66" t="s">
        <v>382</v>
      </c>
      <c r="B143" s="66" t="s">
        <v>60</v>
      </c>
      <c r="C143" s="66" t="s">
        <v>205</v>
      </c>
      <c r="D143" s="67">
        <v>1655.4061510040144</v>
      </c>
      <c r="E143" s="67">
        <v>1339.2838277624937</v>
      </c>
      <c r="F143" s="67">
        <v>1949.1648730850261</v>
      </c>
      <c r="G143" s="67">
        <v>1346</v>
      </c>
      <c r="H143" s="67">
        <v>1212.5311588809241</v>
      </c>
      <c r="I143" s="67">
        <v>1502.0526783179298</v>
      </c>
      <c r="J143" s="67">
        <v>1317</v>
      </c>
      <c r="K143" s="67">
        <v>1188</v>
      </c>
      <c r="L143" s="67">
        <v>1485</v>
      </c>
      <c r="M143" s="67">
        <v>1394</v>
      </c>
      <c r="N143" s="67">
        <v>1242</v>
      </c>
      <c r="O143" s="67">
        <v>1589</v>
      </c>
      <c r="P143" s="67">
        <v>1679</v>
      </c>
      <c r="Q143" s="67">
        <v>1264</v>
      </c>
      <c r="R143" s="67">
        <v>2132</v>
      </c>
      <c r="S143" s="67">
        <v>1547</v>
      </c>
      <c r="T143" s="67">
        <v>1278</v>
      </c>
      <c r="U143" s="67">
        <v>1832</v>
      </c>
      <c r="V143" s="67">
        <v>-132</v>
      </c>
      <c r="W143" s="67">
        <v>-646</v>
      </c>
      <c r="X143" s="67">
        <v>353</v>
      </c>
      <c r="Y143" s="67" t="s">
        <v>423</v>
      </c>
    </row>
    <row r="144" spans="1:25" x14ac:dyDescent="0.45">
      <c r="A144" s="66" t="s">
        <v>383</v>
      </c>
      <c r="B144" s="66" t="s">
        <v>60</v>
      </c>
      <c r="C144" s="66" t="s">
        <v>206</v>
      </c>
      <c r="D144" s="67">
        <v>1306.1421906932187</v>
      </c>
      <c r="E144" s="67">
        <v>675.21577760686523</v>
      </c>
      <c r="F144" s="67">
        <v>1983.0668064749955</v>
      </c>
      <c r="G144" s="67">
        <v>1250.3071961033265</v>
      </c>
      <c r="H144" s="67">
        <v>651.33044586822541</v>
      </c>
      <c r="I144" s="67">
        <v>1923.7595928103588</v>
      </c>
      <c r="J144" s="67">
        <v>1395</v>
      </c>
      <c r="K144" s="67">
        <v>531</v>
      </c>
      <c r="L144" s="67">
        <v>2272</v>
      </c>
      <c r="M144" s="67">
        <v>1484</v>
      </c>
      <c r="N144" s="67">
        <v>564</v>
      </c>
      <c r="O144" s="67">
        <v>2422</v>
      </c>
      <c r="P144" s="67">
        <v>1451</v>
      </c>
      <c r="Q144" s="67">
        <v>452</v>
      </c>
      <c r="R144" s="67">
        <v>2383</v>
      </c>
      <c r="S144" s="67">
        <v>1764</v>
      </c>
      <c r="T144" s="67">
        <v>1389</v>
      </c>
      <c r="U144" s="67">
        <v>2200</v>
      </c>
      <c r="V144" s="67">
        <v>313</v>
      </c>
      <c r="W144" s="67">
        <v>-737</v>
      </c>
      <c r="X144" s="67">
        <v>1441</v>
      </c>
      <c r="Y144" s="67" t="s">
        <v>423</v>
      </c>
    </row>
    <row r="145" spans="1:25" x14ac:dyDescent="0.45">
      <c r="A145" s="66" t="s">
        <v>385</v>
      </c>
      <c r="B145" s="66" t="s">
        <v>52</v>
      </c>
      <c r="C145" s="66" t="s">
        <v>51</v>
      </c>
      <c r="D145" s="67">
        <v>648</v>
      </c>
      <c r="E145" s="67">
        <v>518.06926395494452</v>
      </c>
      <c r="F145" s="67">
        <v>854.44963631959774</v>
      </c>
      <c r="G145" s="67">
        <v>848</v>
      </c>
      <c r="H145" s="67">
        <v>665.90129384453098</v>
      </c>
      <c r="I145" s="67">
        <v>1155.6286214630854</v>
      </c>
      <c r="J145" s="67">
        <v>826</v>
      </c>
      <c r="K145" s="67">
        <v>621</v>
      </c>
      <c r="L145" s="67">
        <v>1149</v>
      </c>
      <c r="M145" s="67">
        <v>945</v>
      </c>
      <c r="N145" s="67">
        <v>632</v>
      </c>
      <c r="O145" s="67">
        <v>1544</v>
      </c>
      <c r="P145" s="67">
        <v>782</v>
      </c>
      <c r="Q145" s="67">
        <v>528</v>
      </c>
      <c r="R145" s="67">
        <v>1225</v>
      </c>
      <c r="S145" s="67">
        <v>799</v>
      </c>
      <c r="T145" s="67">
        <v>581</v>
      </c>
      <c r="U145" s="67">
        <v>1168</v>
      </c>
      <c r="V145" s="67">
        <v>17</v>
      </c>
      <c r="W145" s="67">
        <v>-431</v>
      </c>
      <c r="X145" s="67">
        <v>443</v>
      </c>
      <c r="Y145" s="67" t="s">
        <v>423</v>
      </c>
    </row>
    <row r="146" spans="1:25" x14ac:dyDescent="0.45">
      <c r="A146" s="66" t="s">
        <v>387</v>
      </c>
      <c r="B146" s="66" t="s">
        <v>52</v>
      </c>
      <c r="C146" s="66" t="s">
        <v>68</v>
      </c>
      <c r="D146" s="67">
        <v>3700.0259532856317</v>
      </c>
      <c r="E146" s="67">
        <v>3040.3787786768867</v>
      </c>
      <c r="F146" s="67">
        <v>4337.1169670012887</v>
      </c>
      <c r="G146" s="67">
        <v>3637.4372266079704</v>
      </c>
      <c r="H146" s="67">
        <v>2964.3746449171936</v>
      </c>
      <c r="I146" s="67">
        <v>4265.8721465196004</v>
      </c>
      <c r="J146" s="67">
        <v>3200</v>
      </c>
      <c r="K146" s="67">
        <v>2326</v>
      </c>
      <c r="L146" s="67">
        <v>4095</v>
      </c>
      <c r="M146" s="67">
        <v>3247</v>
      </c>
      <c r="N146" s="67">
        <v>2361</v>
      </c>
      <c r="O146" s="67">
        <v>4253</v>
      </c>
      <c r="P146" s="67">
        <v>3308</v>
      </c>
      <c r="Q146" s="67">
        <v>2354</v>
      </c>
      <c r="R146" s="67">
        <v>4213</v>
      </c>
      <c r="S146" s="67">
        <v>3489</v>
      </c>
      <c r="T146" s="67">
        <v>2923</v>
      </c>
      <c r="U146" s="67">
        <v>4075</v>
      </c>
      <c r="V146" s="67">
        <v>181</v>
      </c>
      <c r="W146" s="67">
        <v>-924</v>
      </c>
      <c r="X146" s="67">
        <v>1249</v>
      </c>
      <c r="Y146" s="67" t="s">
        <v>423</v>
      </c>
    </row>
    <row r="147" spans="1:25" x14ac:dyDescent="0.45">
      <c r="A147" s="66" t="s">
        <v>388</v>
      </c>
      <c r="B147" s="66" t="s">
        <v>52</v>
      </c>
      <c r="C147" s="66" t="s">
        <v>75</v>
      </c>
      <c r="D147" s="67">
        <v>626</v>
      </c>
      <c r="E147" s="67">
        <v>566.94425389790194</v>
      </c>
      <c r="F147" s="67">
        <v>712.22332126628635</v>
      </c>
      <c r="G147" s="67">
        <v>682</v>
      </c>
      <c r="H147" s="67">
        <v>601.04743000052258</v>
      </c>
      <c r="I147" s="67">
        <v>800.15706231158492</v>
      </c>
      <c r="J147" s="67">
        <v>557</v>
      </c>
      <c r="K147" s="67">
        <v>487</v>
      </c>
      <c r="L147" s="67">
        <v>684</v>
      </c>
      <c r="M147" s="67">
        <v>963</v>
      </c>
      <c r="N147" s="67">
        <v>588</v>
      </c>
      <c r="O147" s="67">
        <v>1319</v>
      </c>
      <c r="P147" s="67">
        <v>946</v>
      </c>
      <c r="Q147" s="67">
        <v>608</v>
      </c>
      <c r="R147" s="67">
        <v>1292</v>
      </c>
      <c r="S147" s="67">
        <v>827</v>
      </c>
      <c r="T147" s="67">
        <v>699</v>
      </c>
      <c r="U147" s="67">
        <v>1005</v>
      </c>
      <c r="V147" s="67">
        <v>-119</v>
      </c>
      <c r="W147" s="67">
        <v>-506</v>
      </c>
      <c r="X147" s="67">
        <v>264</v>
      </c>
      <c r="Y147" s="67" t="s">
        <v>423</v>
      </c>
    </row>
    <row r="148" spans="1:25" x14ac:dyDescent="0.45">
      <c r="A148" s="66" t="s">
        <v>389</v>
      </c>
      <c r="B148" s="66" t="s">
        <v>52</v>
      </c>
      <c r="C148" s="66" t="s">
        <v>92</v>
      </c>
      <c r="D148" s="67">
        <v>955</v>
      </c>
      <c r="E148" s="67">
        <v>786.14787739539645</v>
      </c>
      <c r="F148" s="67">
        <v>1231.0291461523236</v>
      </c>
      <c r="G148" s="67">
        <v>1106</v>
      </c>
      <c r="H148" s="67">
        <v>865.38263316733344</v>
      </c>
      <c r="I148" s="67">
        <v>1554.104515583294</v>
      </c>
      <c r="J148" s="67">
        <v>1416</v>
      </c>
      <c r="K148" s="67">
        <v>1008</v>
      </c>
      <c r="L148" s="67">
        <v>2098</v>
      </c>
      <c r="M148" s="67">
        <v>863</v>
      </c>
      <c r="N148" s="67">
        <v>375</v>
      </c>
      <c r="O148" s="67">
        <v>1359</v>
      </c>
      <c r="P148" s="67">
        <v>842</v>
      </c>
      <c r="Q148" s="67">
        <v>337</v>
      </c>
      <c r="R148" s="67">
        <v>1353</v>
      </c>
      <c r="S148" s="67">
        <v>1046</v>
      </c>
      <c r="T148" s="67">
        <v>704</v>
      </c>
      <c r="U148" s="67">
        <v>1356</v>
      </c>
      <c r="V148" s="67">
        <v>204</v>
      </c>
      <c r="W148" s="67">
        <v>-414</v>
      </c>
      <c r="X148" s="67">
        <v>829</v>
      </c>
      <c r="Y148" s="67" t="s">
        <v>423</v>
      </c>
    </row>
    <row r="149" spans="1:25" x14ac:dyDescent="0.45">
      <c r="A149" s="66" t="s">
        <v>391</v>
      </c>
      <c r="B149" s="66" t="s">
        <v>52</v>
      </c>
      <c r="C149" s="66" t="s">
        <v>96</v>
      </c>
      <c r="D149" s="67">
        <v>468</v>
      </c>
      <c r="E149" s="67">
        <v>271.53350509931971</v>
      </c>
      <c r="F149" s="67">
        <v>938.72235456124986</v>
      </c>
      <c r="G149" s="67">
        <v>422.2537935195129</v>
      </c>
      <c r="H149" s="67">
        <v>143</v>
      </c>
      <c r="I149" s="67">
        <v>822.77078565671161</v>
      </c>
      <c r="J149" s="67">
        <v>467</v>
      </c>
      <c r="K149" s="67">
        <v>88</v>
      </c>
      <c r="L149" s="67">
        <v>988</v>
      </c>
      <c r="M149" s="67">
        <v>323</v>
      </c>
      <c r="N149" s="67">
        <v>189</v>
      </c>
      <c r="O149" s="67">
        <v>706</v>
      </c>
      <c r="P149" s="67">
        <v>545</v>
      </c>
      <c r="Q149" s="67">
        <v>88</v>
      </c>
      <c r="R149" s="67">
        <v>1101</v>
      </c>
      <c r="S149" s="67">
        <v>462</v>
      </c>
      <c r="T149" s="67">
        <v>106</v>
      </c>
      <c r="U149" s="67">
        <v>796</v>
      </c>
      <c r="V149" s="67">
        <v>-83</v>
      </c>
      <c r="W149" s="67">
        <v>-734</v>
      </c>
      <c r="X149" s="67">
        <v>532</v>
      </c>
      <c r="Y149" s="67" t="s">
        <v>423</v>
      </c>
    </row>
    <row r="150" spans="1:25" x14ac:dyDescent="0.45">
      <c r="A150" s="66" t="s">
        <v>392</v>
      </c>
      <c r="B150" s="66" t="s">
        <v>52</v>
      </c>
      <c r="C150" s="66" t="s">
        <v>119</v>
      </c>
      <c r="D150" s="67">
        <v>1206</v>
      </c>
      <c r="E150" s="67">
        <v>970.47464614388286</v>
      </c>
      <c r="F150" s="67">
        <v>1561.823831415926</v>
      </c>
      <c r="G150" s="67">
        <v>1062</v>
      </c>
      <c r="H150" s="67">
        <v>832.68687479429855</v>
      </c>
      <c r="I150" s="67">
        <v>1421.7186432612268</v>
      </c>
      <c r="J150" s="67">
        <v>1135</v>
      </c>
      <c r="K150" s="67">
        <v>783</v>
      </c>
      <c r="L150" s="67">
        <v>1705</v>
      </c>
      <c r="M150" s="67">
        <v>713</v>
      </c>
      <c r="N150" s="67">
        <v>543</v>
      </c>
      <c r="O150" s="67">
        <v>996</v>
      </c>
      <c r="P150" s="67">
        <v>902</v>
      </c>
      <c r="Q150" s="67">
        <v>591</v>
      </c>
      <c r="R150" s="67">
        <v>1429</v>
      </c>
      <c r="S150" s="67">
        <v>877</v>
      </c>
      <c r="T150" s="67">
        <v>581</v>
      </c>
      <c r="U150" s="67">
        <v>1186</v>
      </c>
      <c r="V150" s="67">
        <v>-25</v>
      </c>
      <c r="W150" s="67">
        <v>-585</v>
      </c>
      <c r="X150" s="67">
        <v>421</v>
      </c>
      <c r="Y150" s="67" t="s">
        <v>423</v>
      </c>
    </row>
    <row r="151" spans="1:25" x14ac:dyDescent="0.45">
      <c r="A151" s="66" t="s">
        <v>393</v>
      </c>
      <c r="B151" s="66" t="s">
        <v>52</v>
      </c>
      <c r="C151" s="66" t="s">
        <v>121</v>
      </c>
      <c r="D151" s="67">
        <v>1621.5965869186175</v>
      </c>
      <c r="E151" s="67">
        <v>1124.1136134738945</v>
      </c>
      <c r="F151" s="67">
        <v>2085.1885405329808</v>
      </c>
      <c r="G151" s="67">
        <v>1166</v>
      </c>
      <c r="H151" s="67">
        <v>1032.8930751624628</v>
      </c>
      <c r="I151" s="67">
        <v>1363.1816837050101</v>
      </c>
      <c r="J151" s="67">
        <v>1702</v>
      </c>
      <c r="K151" s="67">
        <v>1026</v>
      </c>
      <c r="L151" s="67">
        <v>2328</v>
      </c>
      <c r="M151" s="67">
        <v>1781</v>
      </c>
      <c r="N151" s="67">
        <v>1068</v>
      </c>
      <c r="O151" s="67">
        <v>2490</v>
      </c>
      <c r="P151" s="67">
        <v>1776</v>
      </c>
      <c r="Q151" s="67">
        <v>1016</v>
      </c>
      <c r="R151" s="67">
        <v>2555</v>
      </c>
      <c r="S151" s="67">
        <v>1626</v>
      </c>
      <c r="T151" s="67">
        <v>1309</v>
      </c>
      <c r="U151" s="67">
        <v>2229</v>
      </c>
      <c r="V151" s="67">
        <v>-150</v>
      </c>
      <c r="W151" s="67">
        <v>-940</v>
      </c>
      <c r="X151" s="67">
        <v>787</v>
      </c>
      <c r="Y151" s="67" t="s">
        <v>423</v>
      </c>
    </row>
    <row r="152" spans="1:25" x14ac:dyDescent="0.45">
      <c r="A152" s="66" t="s">
        <v>394</v>
      </c>
      <c r="B152" s="66" t="s">
        <v>52</v>
      </c>
      <c r="C152" s="66" t="s">
        <v>125</v>
      </c>
      <c r="D152" s="67">
        <v>3307.6619358392941</v>
      </c>
      <c r="E152" s="67">
        <v>2252.3668655743736</v>
      </c>
      <c r="F152" s="67">
        <v>4335.3157236433863</v>
      </c>
      <c r="G152" s="67">
        <v>3398.7044224789961</v>
      </c>
      <c r="H152" s="67">
        <v>2460.3926259135524</v>
      </c>
      <c r="I152" s="67">
        <v>4299.045921312485</v>
      </c>
      <c r="J152" s="67">
        <v>3284</v>
      </c>
      <c r="K152" s="67">
        <v>2183</v>
      </c>
      <c r="L152" s="67">
        <v>4498</v>
      </c>
      <c r="M152" s="67">
        <v>3275</v>
      </c>
      <c r="N152" s="67">
        <v>2003</v>
      </c>
      <c r="O152" s="67">
        <v>4554</v>
      </c>
      <c r="P152" s="67">
        <v>3274</v>
      </c>
      <c r="Q152" s="67">
        <v>1907</v>
      </c>
      <c r="R152" s="67">
        <v>4623</v>
      </c>
      <c r="S152" s="67">
        <v>3490</v>
      </c>
      <c r="T152" s="67">
        <v>2596</v>
      </c>
      <c r="U152" s="67">
        <v>4454</v>
      </c>
      <c r="V152" s="67">
        <v>216</v>
      </c>
      <c r="W152" s="67">
        <v>-1425</v>
      </c>
      <c r="X152" s="67">
        <v>1763</v>
      </c>
      <c r="Y152" s="67" t="s">
        <v>423</v>
      </c>
    </row>
    <row r="153" spans="1:25" x14ac:dyDescent="0.45">
      <c r="A153" s="66" t="s">
        <v>395</v>
      </c>
      <c r="B153" s="66" t="s">
        <v>52</v>
      </c>
      <c r="C153" s="66" t="s">
        <v>140</v>
      </c>
      <c r="D153" s="67">
        <v>546</v>
      </c>
      <c r="E153" s="67">
        <v>419.54629424617218</v>
      </c>
      <c r="F153" s="67">
        <v>753.32316065743919</v>
      </c>
      <c r="G153" s="67">
        <v>560</v>
      </c>
      <c r="H153" s="67">
        <v>443.84522883998847</v>
      </c>
      <c r="I153" s="67">
        <v>792.64069451500177</v>
      </c>
      <c r="J153" s="67">
        <v>481</v>
      </c>
      <c r="K153" s="67">
        <v>226</v>
      </c>
      <c r="L153" s="67">
        <v>729</v>
      </c>
      <c r="M153" s="67">
        <v>689</v>
      </c>
      <c r="N153" s="67">
        <v>504</v>
      </c>
      <c r="O153" s="67">
        <v>992</v>
      </c>
      <c r="P153" s="67">
        <v>693</v>
      </c>
      <c r="Q153" s="67">
        <v>472</v>
      </c>
      <c r="R153" s="67">
        <v>1125</v>
      </c>
      <c r="S153" s="67">
        <v>712</v>
      </c>
      <c r="T153" s="67">
        <v>575</v>
      </c>
      <c r="U153" s="67">
        <v>914</v>
      </c>
      <c r="V153" s="67">
        <v>19</v>
      </c>
      <c r="W153" s="67">
        <v>-441</v>
      </c>
      <c r="X153" s="67">
        <v>309</v>
      </c>
      <c r="Y153" s="67" t="s">
        <v>423</v>
      </c>
    </row>
    <row r="154" spans="1:25" x14ac:dyDescent="0.45">
      <c r="A154" s="66" t="s">
        <v>396</v>
      </c>
      <c r="B154" s="66" t="s">
        <v>52</v>
      </c>
      <c r="C154" s="66" t="s">
        <v>141</v>
      </c>
      <c r="D154" s="67">
        <v>412</v>
      </c>
      <c r="E154" s="67">
        <v>352.16203013595106</v>
      </c>
      <c r="F154" s="67">
        <v>523.12681762314912</v>
      </c>
      <c r="G154" s="67">
        <v>431</v>
      </c>
      <c r="H154" s="67">
        <v>375.34694547419849</v>
      </c>
      <c r="I154" s="67">
        <v>524.3484076353318</v>
      </c>
      <c r="J154" s="67">
        <v>436</v>
      </c>
      <c r="K154" s="67">
        <v>365</v>
      </c>
      <c r="L154" s="67">
        <v>546</v>
      </c>
      <c r="M154" s="67">
        <v>646</v>
      </c>
      <c r="N154" s="67">
        <v>374</v>
      </c>
      <c r="O154" s="67">
        <v>905</v>
      </c>
      <c r="P154" s="67">
        <v>579</v>
      </c>
      <c r="Q154" s="67">
        <v>481</v>
      </c>
      <c r="R154" s="67">
        <v>728</v>
      </c>
      <c r="S154" s="67">
        <v>769</v>
      </c>
      <c r="T154" s="67">
        <v>615</v>
      </c>
      <c r="U154" s="67">
        <v>1023</v>
      </c>
      <c r="V154" s="67">
        <v>190</v>
      </c>
      <c r="W154" s="67">
        <v>-31</v>
      </c>
      <c r="X154" s="67">
        <v>454</v>
      </c>
      <c r="Y154" s="67" t="s">
        <v>423</v>
      </c>
    </row>
    <row r="155" spans="1:25" x14ac:dyDescent="0.45">
      <c r="A155" s="66" t="s">
        <v>398</v>
      </c>
      <c r="B155" s="66" t="s">
        <v>52</v>
      </c>
      <c r="C155" s="66" t="s">
        <v>144</v>
      </c>
      <c r="D155" s="67">
        <v>406</v>
      </c>
      <c r="E155" s="67">
        <v>312.67042145493906</v>
      </c>
      <c r="F155" s="67">
        <v>586.8231804143885</v>
      </c>
      <c r="G155" s="67">
        <v>808.4747480405282</v>
      </c>
      <c r="H155" s="67">
        <v>290</v>
      </c>
      <c r="I155" s="67">
        <v>1526.6904837940021</v>
      </c>
      <c r="J155" s="67">
        <v>685</v>
      </c>
      <c r="K155" s="67">
        <v>509</v>
      </c>
      <c r="L155" s="67">
        <v>963</v>
      </c>
      <c r="M155" s="67">
        <v>1127</v>
      </c>
      <c r="N155" s="67">
        <v>264</v>
      </c>
      <c r="O155" s="67">
        <v>2150</v>
      </c>
      <c r="P155" s="67">
        <v>1099</v>
      </c>
      <c r="Q155" s="67">
        <v>254</v>
      </c>
      <c r="R155" s="67">
        <v>2042</v>
      </c>
      <c r="S155" s="67">
        <v>1193</v>
      </c>
      <c r="T155" s="67">
        <v>789</v>
      </c>
      <c r="U155" s="67">
        <v>1988</v>
      </c>
      <c r="V155" s="67">
        <v>94</v>
      </c>
      <c r="W155" s="67">
        <v>-971</v>
      </c>
      <c r="X155" s="67">
        <v>1333</v>
      </c>
      <c r="Y155" s="67" t="s">
        <v>423</v>
      </c>
    </row>
    <row r="156" spans="1:25" x14ac:dyDescent="0.45">
      <c r="A156" s="66" t="s">
        <v>399</v>
      </c>
      <c r="B156" s="66" t="s">
        <v>52</v>
      </c>
      <c r="C156" s="66" t="s">
        <v>160</v>
      </c>
      <c r="D156" s="67">
        <v>637.47680158865091</v>
      </c>
      <c r="E156" s="67">
        <v>325.83663971886239</v>
      </c>
      <c r="F156" s="67">
        <v>951.55278705030241</v>
      </c>
      <c r="G156" s="67">
        <v>714</v>
      </c>
      <c r="H156" s="67">
        <v>495.05477539883231</v>
      </c>
      <c r="I156" s="67">
        <v>1172.523506152643</v>
      </c>
      <c r="J156" s="67">
        <v>514</v>
      </c>
      <c r="K156" s="67">
        <v>189</v>
      </c>
      <c r="L156" s="67">
        <v>908</v>
      </c>
      <c r="M156" s="67">
        <v>545</v>
      </c>
      <c r="N156" s="67">
        <v>181</v>
      </c>
      <c r="O156" s="67">
        <v>984</v>
      </c>
      <c r="P156" s="67">
        <v>830</v>
      </c>
      <c r="Q156" s="67">
        <v>597</v>
      </c>
      <c r="R156" s="67">
        <v>1246</v>
      </c>
      <c r="S156" s="67">
        <v>812</v>
      </c>
      <c r="T156" s="67">
        <v>633</v>
      </c>
      <c r="U156" s="67">
        <v>1091</v>
      </c>
      <c r="V156" s="67">
        <v>-18</v>
      </c>
      <c r="W156" s="67">
        <v>-466</v>
      </c>
      <c r="X156" s="67">
        <v>342</v>
      </c>
      <c r="Y156" s="67" t="s">
        <v>423</v>
      </c>
    </row>
    <row r="157" spans="1:25" x14ac:dyDescent="0.45">
      <c r="A157" s="66" t="s">
        <v>400</v>
      </c>
      <c r="B157" s="66" t="s">
        <v>52</v>
      </c>
      <c r="C157" s="66" t="s">
        <v>165</v>
      </c>
      <c r="D157" s="67">
        <v>2966.8272498045726</v>
      </c>
      <c r="E157" s="67">
        <v>2256.1630209922969</v>
      </c>
      <c r="F157" s="67">
        <v>3681.2680580068454</v>
      </c>
      <c r="G157" s="67">
        <v>2588.4559191822214</v>
      </c>
      <c r="H157" s="67">
        <v>1914.256852311883</v>
      </c>
      <c r="I157" s="67">
        <v>3289.1218203395415</v>
      </c>
      <c r="J157" s="67">
        <v>2553</v>
      </c>
      <c r="K157" s="67">
        <v>2242</v>
      </c>
      <c r="L157" s="67">
        <v>2938</v>
      </c>
      <c r="M157" s="67">
        <v>2507</v>
      </c>
      <c r="N157" s="67">
        <v>1657</v>
      </c>
      <c r="O157" s="67">
        <v>3468</v>
      </c>
      <c r="P157" s="67">
        <v>2546</v>
      </c>
      <c r="Q157" s="67">
        <v>2018</v>
      </c>
      <c r="R157" s="67">
        <v>3207</v>
      </c>
      <c r="S157" s="67">
        <v>2434</v>
      </c>
      <c r="T157" s="67">
        <v>1974</v>
      </c>
      <c r="U157" s="67">
        <v>3077</v>
      </c>
      <c r="V157" s="67">
        <v>-112</v>
      </c>
      <c r="W157" s="67">
        <v>-910</v>
      </c>
      <c r="X157" s="67">
        <v>757</v>
      </c>
      <c r="Y157" s="67" t="s">
        <v>423</v>
      </c>
    </row>
    <row r="158" spans="1:25" x14ac:dyDescent="0.45">
      <c r="A158" s="66" t="s">
        <v>401</v>
      </c>
      <c r="B158" s="66" t="s">
        <v>52</v>
      </c>
      <c r="C158" s="66" t="s">
        <v>191</v>
      </c>
      <c r="D158" s="67">
        <v>894</v>
      </c>
      <c r="E158" s="67">
        <v>765.05709096563805</v>
      </c>
      <c r="F158" s="67">
        <v>1066.0354431978599</v>
      </c>
      <c r="G158" s="67">
        <v>1177.7245517786234</v>
      </c>
      <c r="H158" s="67">
        <v>802.95664322666937</v>
      </c>
      <c r="I158" s="67">
        <v>1557.2833304204173</v>
      </c>
      <c r="J158" s="67">
        <v>979</v>
      </c>
      <c r="K158" s="67">
        <v>778</v>
      </c>
      <c r="L158" s="67">
        <v>1277</v>
      </c>
      <c r="M158" s="67">
        <v>1003</v>
      </c>
      <c r="N158" s="67">
        <v>473</v>
      </c>
      <c r="O158" s="67">
        <v>1540</v>
      </c>
      <c r="P158" s="67">
        <v>984</v>
      </c>
      <c r="Q158" s="67">
        <v>457</v>
      </c>
      <c r="R158" s="67">
        <v>1547</v>
      </c>
      <c r="S158" s="67">
        <v>1236</v>
      </c>
      <c r="T158" s="67">
        <v>872</v>
      </c>
      <c r="U158" s="67">
        <v>1588</v>
      </c>
      <c r="V158" s="67">
        <v>252</v>
      </c>
      <c r="W158" s="67">
        <v>-416</v>
      </c>
      <c r="X158" s="67">
        <v>895</v>
      </c>
      <c r="Y158" s="67" t="s">
        <v>423</v>
      </c>
    </row>
    <row r="159" spans="1:25" x14ac:dyDescent="0.45">
      <c r="A159" s="66" t="s">
        <v>402</v>
      </c>
      <c r="B159" s="66" t="s">
        <v>52</v>
      </c>
      <c r="C159" s="66" t="s">
        <v>207</v>
      </c>
      <c r="D159" s="67">
        <v>398</v>
      </c>
      <c r="E159" s="67">
        <v>251.42041198047505</v>
      </c>
      <c r="F159" s="67">
        <v>719.80881525808627</v>
      </c>
      <c r="G159" s="67">
        <v>404</v>
      </c>
      <c r="H159" s="67">
        <v>241.19666350195817</v>
      </c>
      <c r="I159" s="67">
        <v>799.05624157836371</v>
      </c>
      <c r="J159" s="67">
        <v>337</v>
      </c>
      <c r="K159" s="67">
        <v>78</v>
      </c>
      <c r="L159" s="67">
        <v>658</v>
      </c>
      <c r="M159" s="67">
        <v>366</v>
      </c>
      <c r="N159" s="67">
        <v>188</v>
      </c>
      <c r="O159" s="67">
        <v>847</v>
      </c>
      <c r="P159" s="67">
        <v>305</v>
      </c>
      <c r="Q159" s="67">
        <v>178</v>
      </c>
      <c r="R159" s="67">
        <v>576</v>
      </c>
      <c r="S159" s="67">
        <v>483</v>
      </c>
      <c r="T159" s="67">
        <v>259</v>
      </c>
      <c r="U159" s="67">
        <v>1123</v>
      </c>
      <c r="V159" s="67">
        <v>178</v>
      </c>
      <c r="W159" s="67">
        <v>-166</v>
      </c>
      <c r="X159" s="67">
        <v>811</v>
      </c>
      <c r="Y159" s="67" t="s">
        <v>423</v>
      </c>
    </row>
    <row r="160" spans="1:25" x14ac:dyDescent="0.45">
      <c r="A160" s="106" t="s">
        <v>56</v>
      </c>
      <c r="B160" s="70" t="s">
        <v>56</v>
      </c>
      <c r="C160" s="70" t="s">
        <v>56</v>
      </c>
      <c r="D160" s="71">
        <v>13092.805411032841</v>
      </c>
      <c r="E160" s="71">
        <v>10946.868667573066</v>
      </c>
      <c r="F160" s="71">
        <v>15304.122598042935</v>
      </c>
      <c r="G160" s="71">
        <v>13163.21893041578</v>
      </c>
      <c r="H160" s="71">
        <v>10706.680003691295</v>
      </c>
      <c r="I160" s="71">
        <v>15636.127585301954</v>
      </c>
      <c r="J160" s="71">
        <v>13662</v>
      </c>
      <c r="K160" s="71">
        <v>11563</v>
      </c>
      <c r="L160" s="71">
        <v>16030</v>
      </c>
      <c r="M160" s="71">
        <v>17280</v>
      </c>
      <c r="N160" s="71">
        <v>13864</v>
      </c>
      <c r="O160" s="71">
        <v>20715</v>
      </c>
      <c r="P160" s="71">
        <v>17408</v>
      </c>
      <c r="Q160" s="71">
        <v>14005</v>
      </c>
      <c r="R160" s="71">
        <v>20606</v>
      </c>
      <c r="S160" s="71">
        <v>18170</v>
      </c>
      <c r="T160" s="71">
        <v>16033</v>
      </c>
      <c r="U160" s="71">
        <v>20400</v>
      </c>
      <c r="V160" s="71">
        <v>762</v>
      </c>
      <c r="W160" s="71">
        <v>-2810</v>
      </c>
      <c r="X160" s="71">
        <v>4789</v>
      </c>
      <c r="Y160" s="71" t="s">
        <v>423</v>
      </c>
    </row>
    <row r="161" spans="1:25" x14ac:dyDescent="0.45">
      <c r="A161" s="106" t="s">
        <v>89</v>
      </c>
      <c r="B161" s="70" t="s">
        <v>89</v>
      </c>
      <c r="C161" s="70" t="s">
        <v>89</v>
      </c>
      <c r="D161" s="71">
        <v>12109.756012916088</v>
      </c>
      <c r="E161" s="71">
        <v>10444.034268577008</v>
      </c>
      <c r="F161" s="71">
        <v>13854.957550180465</v>
      </c>
      <c r="G161" s="71">
        <v>11687.080364527697</v>
      </c>
      <c r="H161" s="71">
        <v>10119.05671699081</v>
      </c>
      <c r="I161" s="71">
        <v>13531.560860695101</v>
      </c>
      <c r="J161" s="71">
        <v>11331</v>
      </c>
      <c r="K161" s="71">
        <v>9483</v>
      </c>
      <c r="L161" s="71">
        <v>13579</v>
      </c>
      <c r="M161" s="71">
        <v>13311</v>
      </c>
      <c r="N161" s="71">
        <v>10795</v>
      </c>
      <c r="O161" s="71">
        <v>15921</v>
      </c>
      <c r="P161" s="71">
        <v>12331</v>
      </c>
      <c r="Q161" s="71">
        <v>10451</v>
      </c>
      <c r="R161" s="71">
        <v>14255</v>
      </c>
      <c r="S161" s="71">
        <v>11882</v>
      </c>
      <c r="T161" s="71">
        <v>10271</v>
      </c>
      <c r="U161" s="71">
        <v>13541</v>
      </c>
      <c r="V161" s="71">
        <v>-449</v>
      </c>
      <c r="W161" s="71">
        <v>-2915</v>
      </c>
      <c r="X161" s="71">
        <v>2159</v>
      </c>
      <c r="Y161" s="71" t="s">
        <v>423</v>
      </c>
    </row>
    <row r="162" spans="1:25" x14ac:dyDescent="0.45">
      <c r="A162" s="106" t="s">
        <v>49</v>
      </c>
      <c r="B162" s="70" t="s">
        <v>49</v>
      </c>
      <c r="C162" s="70" t="s">
        <v>49</v>
      </c>
      <c r="D162" s="71">
        <v>39934.101369843374</v>
      </c>
      <c r="E162" s="71">
        <v>38375.458981302218</v>
      </c>
      <c r="F162" s="71">
        <v>41756.83286259434</v>
      </c>
      <c r="G162" s="71">
        <v>40080.060703714931</v>
      </c>
      <c r="H162" s="71">
        <v>38300.300003302073</v>
      </c>
      <c r="I162" s="71">
        <v>41996.584653268896</v>
      </c>
      <c r="J162" s="71">
        <v>38723</v>
      </c>
      <c r="K162" s="71">
        <v>36657</v>
      </c>
      <c r="L162" s="71">
        <v>41121</v>
      </c>
      <c r="M162" s="71">
        <v>40431</v>
      </c>
      <c r="N162" s="71">
        <v>38305</v>
      </c>
      <c r="O162" s="71">
        <v>42910</v>
      </c>
      <c r="P162" s="71">
        <v>39226</v>
      </c>
      <c r="Q162" s="71">
        <v>37364</v>
      </c>
      <c r="R162" s="71">
        <v>41940</v>
      </c>
      <c r="S162" s="71">
        <v>36116</v>
      </c>
      <c r="T162" s="71">
        <v>34351</v>
      </c>
      <c r="U162" s="71">
        <v>38123</v>
      </c>
      <c r="V162" s="71">
        <v>-3110</v>
      </c>
      <c r="W162" s="71">
        <v>-6323</v>
      </c>
      <c r="X162" s="71">
        <v>-355</v>
      </c>
      <c r="Y162" s="71" t="s">
        <v>428</v>
      </c>
    </row>
    <row r="163" spans="1:25" x14ac:dyDescent="0.45">
      <c r="A163" s="106" t="s">
        <v>83</v>
      </c>
      <c r="B163" s="70" t="s">
        <v>83</v>
      </c>
      <c r="C163" s="70" t="s">
        <v>83</v>
      </c>
      <c r="D163" s="71">
        <v>5567.2090912800213</v>
      </c>
      <c r="E163" s="71">
        <v>4630.173258062654</v>
      </c>
      <c r="F163" s="71">
        <v>6649.3061945678955</v>
      </c>
      <c r="G163" s="71">
        <v>5543.5528469413293</v>
      </c>
      <c r="H163" s="71">
        <v>4600.4314618010558</v>
      </c>
      <c r="I163" s="71">
        <v>6563.4495997979329</v>
      </c>
      <c r="J163" s="71">
        <v>5721</v>
      </c>
      <c r="K163" s="71">
        <v>4598</v>
      </c>
      <c r="L163" s="71">
        <v>7075</v>
      </c>
      <c r="M163" s="71">
        <v>5975</v>
      </c>
      <c r="N163" s="71">
        <v>4566</v>
      </c>
      <c r="O163" s="71">
        <v>7377</v>
      </c>
      <c r="P163" s="71">
        <v>6331</v>
      </c>
      <c r="Q163" s="71">
        <v>4965</v>
      </c>
      <c r="R163" s="71">
        <v>8002</v>
      </c>
      <c r="S163" s="71">
        <v>6745</v>
      </c>
      <c r="T163" s="71">
        <v>5890</v>
      </c>
      <c r="U163" s="71">
        <v>8073</v>
      </c>
      <c r="V163" s="71">
        <v>414</v>
      </c>
      <c r="W163" s="71">
        <v>-1501</v>
      </c>
      <c r="X163" s="71">
        <v>2291</v>
      </c>
      <c r="Y163" s="71" t="s">
        <v>423</v>
      </c>
    </row>
    <row r="164" spans="1:25" x14ac:dyDescent="0.45">
      <c r="A164" s="106" t="s">
        <v>62</v>
      </c>
      <c r="B164" s="70" t="s">
        <v>62</v>
      </c>
      <c r="C164" s="70" t="s">
        <v>62</v>
      </c>
      <c r="D164" s="71">
        <v>27407.395568404198</v>
      </c>
      <c r="E164" s="71">
        <v>25432.472568864523</v>
      </c>
      <c r="F164" s="71">
        <v>29496.40518008095</v>
      </c>
      <c r="G164" s="71">
        <v>25361.359622843953</v>
      </c>
      <c r="H164" s="71">
        <v>23219.030487719669</v>
      </c>
      <c r="I164" s="71">
        <v>27577.673251057891</v>
      </c>
      <c r="J164" s="71">
        <v>26199</v>
      </c>
      <c r="K164" s="71">
        <v>23651</v>
      </c>
      <c r="L164" s="71">
        <v>29190</v>
      </c>
      <c r="M164" s="71">
        <v>25965</v>
      </c>
      <c r="N164" s="71">
        <v>24266</v>
      </c>
      <c r="O164" s="71">
        <v>28111</v>
      </c>
      <c r="P164" s="71">
        <v>28685</v>
      </c>
      <c r="Q164" s="71">
        <v>25980</v>
      </c>
      <c r="R164" s="71">
        <v>31979</v>
      </c>
      <c r="S164" s="71">
        <v>28666</v>
      </c>
      <c r="T164" s="71">
        <v>26792</v>
      </c>
      <c r="U164" s="71">
        <v>30959</v>
      </c>
      <c r="V164" s="71">
        <v>-19</v>
      </c>
      <c r="W164" s="71">
        <v>-3648</v>
      </c>
      <c r="X164" s="71">
        <v>3175</v>
      </c>
      <c r="Y164" s="71" t="s">
        <v>423</v>
      </c>
    </row>
    <row r="165" spans="1:25" x14ac:dyDescent="0.45">
      <c r="A165" s="106" t="s">
        <v>67</v>
      </c>
      <c r="B165" s="70" t="s">
        <v>67</v>
      </c>
      <c r="C165" s="70" t="s">
        <v>67</v>
      </c>
      <c r="D165" s="71">
        <v>18582.52459366047</v>
      </c>
      <c r="E165" s="71">
        <v>16444.298670196495</v>
      </c>
      <c r="F165" s="71">
        <v>20758.562509552274</v>
      </c>
      <c r="G165" s="71">
        <v>18359.637038599943</v>
      </c>
      <c r="H165" s="71">
        <v>15585.250956825515</v>
      </c>
      <c r="I165" s="71">
        <v>21356.562385065041</v>
      </c>
      <c r="J165" s="71">
        <v>20631</v>
      </c>
      <c r="K165" s="71">
        <v>17910</v>
      </c>
      <c r="L165" s="71">
        <v>23509</v>
      </c>
      <c r="M165" s="71">
        <v>21591</v>
      </c>
      <c r="N165" s="71">
        <v>18640</v>
      </c>
      <c r="O165" s="71">
        <v>25339</v>
      </c>
      <c r="P165" s="71">
        <v>22126</v>
      </c>
      <c r="Q165" s="71">
        <v>20015</v>
      </c>
      <c r="R165" s="71">
        <v>24583</v>
      </c>
      <c r="S165" s="71">
        <v>21891</v>
      </c>
      <c r="T165" s="71">
        <v>19987</v>
      </c>
      <c r="U165" s="71">
        <v>24464</v>
      </c>
      <c r="V165" s="71">
        <v>-235</v>
      </c>
      <c r="W165" s="71">
        <v>-3362</v>
      </c>
      <c r="X165" s="71">
        <v>3404</v>
      </c>
      <c r="Y165" s="71" t="s">
        <v>423</v>
      </c>
    </row>
    <row r="166" spans="1:25" x14ac:dyDescent="0.45">
      <c r="A166" s="106" t="s">
        <v>54</v>
      </c>
      <c r="B166" s="70" t="s">
        <v>54</v>
      </c>
      <c r="C166" s="70" t="s">
        <v>54</v>
      </c>
      <c r="D166" s="71">
        <v>14386.164048753491</v>
      </c>
      <c r="E166" s="71">
        <v>12886.22435881556</v>
      </c>
      <c r="F166" s="71">
        <v>16092.32919676711</v>
      </c>
      <c r="G166" s="71">
        <v>13548.478677888621</v>
      </c>
      <c r="H166" s="71">
        <v>12144.68513960712</v>
      </c>
      <c r="I166" s="71">
        <v>15342.464261889752</v>
      </c>
      <c r="J166" s="71">
        <v>14321</v>
      </c>
      <c r="K166" s="71">
        <v>12884</v>
      </c>
      <c r="L166" s="71">
        <v>16168</v>
      </c>
      <c r="M166" s="71">
        <v>16647</v>
      </c>
      <c r="N166" s="71">
        <v>14501</v>
      </c>
      <c r="O166" s="71">
        <v>19636</v>
      </c>
      <c r="P166" s="71">
        <v>15380</v>
      </c>
      <c r="Q166" s="71">
        <v>13116</v>
      </c>
      <c r="R166" s="71">
        <v>17255</v>
      </c>
      <c r="S166" s="71">
        <v>15327</v>
      </c>
      <c r="T166" s="71">
        <v>14000</v>
      </c>
      <c r="U166" s="71">
        <v>17334</v>
      </c>
      <c r="V166" s="71">
        <v>-53</v>
      </c>
      <c r="W166" s="71">
        <v>-2336</v>
      </c>
      <c r="X166" s="71">
        <v>3125</v>
      </c>
      <c r="Y166" s="71" t="s">
        <v>423</v>
      </c>
    </row>
    <row r="167" spans="1:25" x14ac:dyDescent="0.45">
      <c r="A167" s="106" t="s">
        <v>60</v>
      </c>
      <c r="B167" s="70" t="s">
        <v>60</v>
      </c>
      <c r="C167" s="70" t="s">
        <v>60</v>
      </c>
      <c r="D167" s="71">
        <v>20754.454197215491</v>
      </c>
      <c r="E167" s="71">
        <v>18822.145943765587</v>
      </c>
      <c r="F167" s="71">
        <v>22745.196880660173</v>
      </c>
      <c r="G167" s="71">
        <v>19891.058717120042</v>
      </c>
      <c r="H167" s="71">
        <v>17795.314368618663</v>
      </c>
      <c r="I167" s="71">
        <v>22011.959892414834</v>
      </c>
      <c r="J167" s="71">
        <v>21007</v>
      </c>
      <c r="K167" s="71">
        <v>18976</v>
      </c>
      <c r="L167" s="71">
        <v>23399</v>
      </c>
      <c r="M167" s="71">
        <v>22141</v>
      </c>
      <c r="N167" s="71">
        <v>19447</v>
      </c>
      <c r="O167" s="71">
        <v>25115</v>
      </c>
      <c r="P167" s="71">
        <v>21930</v>
      </c>
      <c r="Q167" s="71">
        <v>19184</v>
      </c>
      <c r="R167" s="71">
        <v>24835</v>
      </c>
      <c r="S167" s="71">
        <v>21696</v>
      </c>
      <c r="T167" s="71">
        <v>19923</v>
      </c>
      <c r="U167" s="71">
        <v>23634</v>
      </c>
      <c r="V167" s="71">
        <v>-234</v>
      </c>
      <c r="W167" s="71">
        <v>-3581</v>
      </c>
      <c r="X167" s="71">
        <v>3148</v>
      </c>
      <c r="Y167" s="71" t="s">
        <v>423</v>
      </c>
    </row>
    <row r="168" spans="1:25" x14ac:dyDescent="0.45">
      <c r="A168" s="106" t="s">
        <v>52</v>
      </c>
      <c r="B168" s="70" t="s">
        <v>52</v>
      </c>
      <c r="C168" s="70" t="s">
        <v>52</v>
      </c>
      <c r="D168" s="71">
        <v>18792.588527436768</v>
      </c>
      <c r="E168" s="71">
        <v>17317.912482704956</v>
      </c>
      <c r="F168" s="71">
        <v>20540.562216603335</v>
      </c>
      <c r="G168" s="71">
        <v>19006.050661607856</v>
      </c>
      <c r="H168" s="71">
        <v>17487.839502312658</v>
      </c>
      <c r="I168" s="71">
        <v>20828.436473394406</v>
      </c>
      <c r="J168" s="71">
        <v>18572</v>
      </c>
      <c r="K168" s="71">
        <v>16737</v>
      </c>
      <c r="L168" s="71">
        <v>20611</v>
      </c>
      <c r="M168" s="71">
        <v>18993</v>
      </c>
      <c r="N168" s="71">
        <v>16566</v>
      </c>
      <c r="O168" s="71">
        <v>21681</v>
      </c>
      <c r="P168" s="71">
        <v>19411</v>
      </c>
      <c r="Q168" s="71">
        <v>17130</v>
      </c>
      <c r="R168" s="71">
        <v>21989</v>
      </c>
      <c r="S168" s="71">
        <v>20255</v>
      </c>
      <c r="T168" s="71">
        <v>18896</v>
      </c>
      <c r="U168" s="71">
        <v>22167</v>
      </c>
      <c r="V168" s="71">
        <v>844</v>
      </c>
      <c r="W168" s="71">
        <v>-2065</v>
      </c>
      <c r="X168" s="71">
        <v>3866</v>
      </c>
      <c r="Y168" s="71" t="s">
        <v>423</v>
      </c>
    </row>
    <row r="169" spans="1:25" x14ac:dyDescent="0.45">
      <c r="A169" s="106" t="s">
        <v>404</v>
      </c>
      <c r="B169" s="70" t="s">
        <v>404</v>
      </c>
      <c r="C169" s="70" t="s">
        <v>404</v>
      </c>
      <c r="D169" s="71">
        <v>170626.99882054277</v>
      </c>
      <c r="E169" s="71">
        <v>165876.87250324362</v>
      </c>
      <c r="F169" s="71">
        <v>176691.79240016965</v>
      </c>
      <c r="G169" s="71">
        <v>166640.49756366014</v>
      </c>
      <c r="H169" s="71">
        <v>161621.10189497174</v>
      </c>
      <c r="I169" s="71">
        <v>173705.74117232897</v>
      </c>
      <c r="J169" s="71">
        <v>170167</v>
      </c>
      <c r="K169" s="71">
        <v>165196</v>
      </c>
      <c r="L169" s="71">
        <v>177799</v>
      </c>
      <c r="M169" s="71">
        <v>182334</v>
      </c>
      <c r="N169" s="71">
        <v>175707</v>
      </c>
      <c r="O169" s="71">
        <v>191459</v>
      </c>
      <c r="P169" s="71">
        <v>182828</v>
      </c>
      <c r="Q169" s="71">
        <v>176675</v>
      </c>
      <c r="R169" s="71">
        <v>190782</v>
      </c>
      <c r="S169" s="71">
        <v>180748</v>
      </c>
      <c r="T169" s="71">
        <v>176583</v>
      </c>
      <c r="U169" s="71">
        <v>188066</v>
      </c>
      <c r="V169" s="71">
        <v>-2080</v>
      </c>
      <c r="W169" s="71">
        <v>-11240</v>
      </c>
      <c r="X169" s="71">
        <v>8126</v>
      </c>
      <c r="Y169" s="71" t="s">
        <v>423</v>
      </c>
    </row>
    <row r="170" spans="1:25" x14ac:dyDescent="0.45">
      <c r="S170" s="124"/>
      <c r="V170" s="124"/>
    </row>
  </sheetData>
  <sheetProtection sort="0" autoFilter="0"/>
  <sortState xmlns:xlrd2="http://schemas.microsoft.com/office/spreadsheetml/2017/richdata2" ref="B7:Y159">
    <sortCondition ref="B7:B159"/>
    <sortCondition ref="C7:C159"/>
  </sortState>
  <mergeCells count="32">
    <mergeCell ref="I5:I6"/>
    <mergeCell ref="P5:P6"/>
    <mergeCell ref="C4:C6"/>
    <mergeCell ref="V4:Y4"/>
    <mergeCell ref="V5:V6"/>
    <mergeCell ref="W5:W6"/>
    <mergeCell ref="X5:X6"/>
    <mergeCell ref="Y5:Y6"/>
    <mergeCell ref="S4:U4"/>
    <mergeCell ref="S5:S6"/>
    <mergeCell ref="T5:T6"/>
    <mergeCell ref="U5:U6"/>
    <mergeCell ref="L5:L6"/>
    <mergeCell ref="M5:M6"/>
    <mergeCell ref="N5:N6"/>
    <mergeCell ref="O5:O6"/>
    <mergeCell ref="A4:A6"/>
    <mergeCell ref="B4:B6"/>
    <mergeCell ref="G4:I4"/>
    <mergeCell ref="D4:F4"/>
    <mergeCell ref="P4:R4"/>
    <mergeCell ref="F5:F6"/>
    <mergeCell ref="E5:E6"/>
    <mergeCell ref="D5:D6"/>
    <mergeCell ref="R5:R6"/>
    <mergeCell ref="Q5:Q6"/>
    <mergeCell ref="G5:G6"/>
    <mergeCell ref="H5:H6"/>
    <mergeCell ref="J4:L4"/>
    <mergeCell ref="M4:O4"/>
    <mergeCell ref="J5:J6"/>
    <mergeCell ref="K5:K6"/>
  </mergeCells>
  <phoneticPr fontId="0" type="noConversion"/>
  <pageMargins left="0.70866141732283472" right="0.70866141732283472" top="0.74803149606299213" bottom="0.74803149606299213" header="0.31496062992125984" footer="0.31496062992125984"/>
  <pageSetup scale="40" fitToHeight="0" orientation="portrait" r:id="rId1"/>
  <rowBreaks count="1" manualBreakCount="1">
    <brk id="111"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Withdrawn notice</vt:lpstr>
      <vt:lpstr>Cover</vt:lpstr>
      <vt:lpstr>Introduction</vt:lpstr>
      <vt:lpstr>Front sheet</vt:lpstr>
      <vt:lpstr>2016-17 Prevalence Estimates</vt:lpstr>
      <vt:lpstr>2016-17 Prev Estimates by Age</vt:lpstr>
      <vt:lpstr>OCU</vt:lpstr>
      <vt:lpstr>Opiates</vt:lpstr>
      <vt:lpstr>Crack cocaine</vt:lpstr>
      <vt:lpstr>OCU by age</vt:lpstr>
      <vt:lpstr>Opiates by age</vt:lpstr>
      <vt:lpstr>Introduction!_ftn1</vt:lpstr>
      <vt:lpstr>Introduction!_ftnref1</vt:lpstr>
      <vt:lpstr>'2016-17 Prev Estimates by Age'!Print_Area</vt:lpstr>
      <vt:lpstr>'2016-17 Prevalence Estimates'!Print_Area</vt:lpstr>
      <vt:lpstr>Cover!Print_Area</vt:lpstr>
      <vt:lpstr>'Crack cocaine'!Print_Area</vt:lpstr>
      <vt:lpstr>'Front sheet'!Print_Area</vt:lpstr>
      <vt:lpstr>Introduction!Print_Area</vt:lpstr>
      <vt:lpstr>OCU!Print_Area</vt:lpstr>
      <vt:lpstr>'2016-17 Prev Estimates by Age'!Print_Titles</vt:lpstr>
      <vt:lpstr>'2016-17 Prevalence Estimates'!Print_Titles</vt:lpstr>
      <vt:lpstr>'Crack cocaine'!Print_Titles</vt:lpstr>
      <vt:lpstr>OCU!Print_Titles</vt:lpstr>
      <vt:lpstr>'OCU by age'!Print_Titles</vt:lpstr>
      <vt:lpstr>Opiates!Print_Titles</vt:lpstr>
      <vt:lpstr>'Opiates by 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[Withdrawn] Estimates of opiate and crack cocaine use prevalence: 2016 to 2017</dc:title>
  <dc:subject/>
  <dc:creator/>
  <cp:keywords/>
  <dc:description/>
  <cp:lastModifiedBy/>
  <cp:revision>1</cp:revision>
  <dcterms:created xsi:type="dcterms:W3CDTF">2025-10-24T10:17:22Z</dcterms:created>
  <dcterms:modified xsi:type="dcterms:W3CDTF">2025-10-28T09:02:22Z</dcterms:modified>
  <cp:category/>
  <cp:contentStatus/>
</cp:coreProperties>
</file>